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6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7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8.xml" ContentType="application/vnd.openxmlformats-officedocument.drawing+xml"/>
  <Override PartName="/xl/charts/chart34.xml" ContentType="application/vnd.openxmlformats-officedocument.drawingml.chart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0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1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2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13.xml" ContentType="application/vnd.openxmlformats-officedocument.drawing+xml"/>
  <Override PartName="/xl/charts/chart53.xml" ContentType="application/vnd.openxmlformats-officedocument.drawingml.chart+xml"/>
  <Override PartName="/xl/drawings/drawing14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15.xml" ContentType="application/vnd.openxmlformats-officedocument.drawing+xml"/>
  <Override PartName="/xl/charts/chart66.xml" ContentType="application/vnd.openxmlformats-officedocument.drawingml.chart+xml"/>
  <Override PartName="/xl/drawings/drawing16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1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18.xml" ContentType="application/vnd.openxmlformats-officedocument.drawing+xml"/>
  <Override PartName="/xl/charts/chart79.xml" ContentType="application/vnd.openxmlformats-officedocument.drawingml.chart+xml"/>
  <Override PartName="/xl/drawings/drawing19.xml" ContentType="application/vnd.openxmlformats-officedocument.drawing+xml"/>
  <Override PartName="/xl/charts/chart8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22.xml" ContentType="application/vnd.openxmlformats-officedocument.drawing+xml"/>
  <Override PartName="/xl/charts/chart101.xml" ContentType="application/vnd.openxmlformats-officedocument.drawingml.chart+xml"/>
  <Override PartName="/xl/drawings/drawing23.xml" ContentType="application/vnd.openxmlformats-officedocument.drawing+xml"/>
  <Override PartName="/xl/charts/chart102.xml" ContentType="application/vnd.openxmlformats-officedocument.drawingml.chart+xml"/>
  <Override PartName="/xl/drawings/drawing24.xml" ContentType="application/vnd.openxmlformats-officedocument.drawing+xml"/>
  <Override PartName="/xl/charts/chart103.xml" ContentType="application/vnd.openxmlformats-officedocument.drawingml.chart+xml"/>
  <Override PartName="/xl/drawings/drawing25.xml" ContentType="application/vnd.openxmlformats-officedocument.drawing+xml"/>
  <Override PartName="/xl/charts/chart104.xml" ContentType="application/vnd.openxmlformats-officedocument.drawingml.chart+xml"/>
  <Override PartName="/xl/theme/themeOverride1.xml" ContentType="application/vnd.openxmlformats-officedocument.themeOverride+xml"/>
  <Override PartName="/xl/drawings/drawing26.xml" ContentType="application/vnd.openxmlformats-officedocument.drawing+xml"/>
  <Override PartName="/xl/charts/chart105.xml" ContentType="application/vnd.openxmlformats-officedocument.drawingml.chart+xml"/>
  <Override PartName="/xl/drawings/drawing27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drawings/drawing28.xml" ContentType="application/vnd.openxmlformats-officedocument.drawing+xml"/>
  <Override PartName="/xl/charts/chart108.xml" ContentType="application/vnd.openxmlformats-officedocument.drawingml.chart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charts/chart10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23.xml" ContentType="application/vnd.ms-office.chartcolorstyle+xml"/>
  <Override PartName="/xl/charts/style23.xml" ContentType="application/vnd.ms-office.chartstyle+xml"/>
  <Override PartName="/xl/charts/colors26.xml" ContentType="application/vnd.ms-office.chartcolorstyle+xml"/>
  <Override PartName="/xl/charts/style26.xml" ContentType="application/vnd.ms-office.chartstyle+xml"/>
  <Override PartName="/xl/charts/colors27.xml" ContentType="application/vnd.ms-office.chartcolorstyle+xml"/>
  <Override PartName="/xl/charts/style27.xml" ContentType="application/vnd.ms-office.chartstyle+xml"/>
  <Override PartName="/xl/charts/colors28.xml" ContentType="application/vnd.ms-office.chartcolorstyle+xml"/>
  <Override PartName="/xl/charts/style28.xml" ContentType="application/vnd.ms-office.chartstyle+xml"/>
  <Override PartName="/xl/charts/colors29.xml" ContentType="application/vnd.ms-office.chartcolorstyle+xml"/>
  <Override PartName="/xl/charts/style29.xml" ContentType="application/vnd.ms-office.chartstyle+xml"/>
  <Override PartName="/xl/charts/colors36.xml" ContentType="application/vnd.ms-office.chartcolorstyle+xml"/>
  <Override PartName="/xl/charts/style36.xml" ContentType="application/vnd.ms-office.chartstyle+xml"/>
  <Override PartName="/xl/charts/colors37.xml" ContentType="application/vnd.ms-office.chartcolorstyle+xml"/>
  <Override PartName="/xl/charts/style37.xml" ContentType="application/vnd.ms-office.chartstyle+xml"/>
  <Override PartName="/xl/charts/colors38.xml" ContentType="application/vnd.ms-office.chartcolorstyle+xml"/>
  <Override PartName="/xl/charts/style38.xml" ContentType="application/vnd.ms-office.chartstyle+xml"/>
  <Override PartName="/xl/charts/colors39.xml" ContentType="application/vnd.ms-office.chartcolorstyle+xml"/>
  <Override PartName="/xl/charts/style39.xml" ContentType="application/vnd.ms-office.chartstyle+xml"/>
  <Override PartName="/xl/charts/colors45.xml" ContentType="application/vnd.ms-office.chartcolorstyle+xml"/>
  <Override PartName="/xl/charts/style45.xml" ContentType="application/vnd.ms-office.chartstyle+xml"/>
  <Override PartName="/xl/charts/colors46.xml" ContentType="application/vnd.ms-office.chartcolorstyle+xml"/>
  <Override PartName="/xl/charts/style46.xml" ContentType="application/vnd.ms-office.chartstyle+xml"/>
  <Override PartName="/xl/charts/colors49.xml" ContentType="application/vnd.ms-office.chartcolorstyle+xml"/>
  <Override PartName="/xl/charts/style49.xml" ContentType="application/vnd.ms-office.chartstyle+xml"/>
  <Override PartName="/xl/charts/colors50.xml" ContentType="application/vnd.ms-office.chartcolorstyle+xml"/>
  <Override PartName="/xl/charts/style50.xml" ContentType="application/vnd.ms-office.chartstyle+xml"/>
  <Override PartName="/xl/charts/colors51.xml" ContentType="application/vnd.ms-office.chartcolorstyle+xml"/>
  <Override PartName="/xl/charts/style51.xml" ContentType="application/vnd.ms-office.chartstyle+xml"/>
  <Override PartName="/xl/charts/colors52.xml" ContentType="application/vnd.ms-office.chartcolorstyle+xml"/>
  <Override PartName="/xl/charts/style52.xml" ContentType="application/vnd.ms-office.chartstyle+xml"/>
  <Override PartName="/xl/charts/colors40.xml" ContentType="application/vnd.ms-office.chartcolorstyle+xml"/>
  <Override PartName="/xl/charts/style40.xml" ContentType="application/vnd.ms-office.chartstyle+xml"/>
  <Override PartName="/xl/charts/colors66.xml" ContentType="application/vnd.ms-office.chartcolorstyle+xml"/>
  <Override PartName="/xl/charts/style6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/>
  <bookViews>
    <workbookView xWindow="0" yWindow="180" windowWidth="20736" windowHeight="11640"/>
  </bookViews>
  <sheets>
    <sheet name="1-1" sheetId="1" r:id="rId1"/>
    <sheet name="1-2" sheetId="2" r:id="rId2"/>
    <sheet name="1-3" sheetId="3" r:id="rId3"/>
    <sheet name="2" sheetId="34" r:id="rId4"/>
    <sheet name="3-1" sheetId="36" r:id="rId5"/>
    <sheet name="3-2" sheetId="6" r:id="rId6"/>
    <sheet name="4-1" sheetId="7" r:id="rId7"/>
    <sheet name="4-2" sheetId="8" r:id="rId8"/>
    <sheet name="5" sheetId="9" r:id="rId9"/>
    <sheet name="6" sheetId="10" r:id="rId10"/>
    <sheet name="6-1(전체)" sheetId="26" r:id="rId11"/>
    <sheet name="6-2KR" sheetId="11" r:id="rId12"/>
    <sheet name="6-3JP" sheetId="29" r:id="rId13"/>
    <sheet name="6-4US" sheetId="30" r:id="rId14"/>
    <sheet name="6-5EP" sheetId="31" r:id="rId15"/>
    <sheet name="6-6CN" sheetId="32" r:id="rId16"/>
    <sheet name="6-7PCT" sheetId="33" r:id="rId17"/>
    <sheet name="7-1" sheetId="16" r:id="rId18"/>
    <sheet name="7-2" sheetId="17" r:id="rId19"/>
    <sheet name="8" sheetId="15" r:id="rId20"/>
    <sheet name="9" sheetId="20" r:id="rId21"/>
    <sheet name="10-1" sheetId="18" r:id="rId22"/>
    <sheet name="10-2" sheetId="19" r:id="rId23"/>
    <sheet name="11" sheetId="21" r:id="rId24"/>
    <sheet name="12" sheetId="22" r:id="rId25"/>
    <sheet name="13" sheetId="23" r:id="rId26"/>
    <sheet name="14" sheetId="24" r:id="rId27"/>
    <sheet name="15-1" sheetId="41" r:id="rId28"/>
    <sheet name="15-2" sheetId="42" r:id="rId29"/>
    <sheet name="15-3" sheetId="45" r:id="rId30"/>
    <sheet name="16" sheetId="44" r:id="rId31"/>
    <sheet name="17" sheetId="37" r:id="rId32"/>
    <sheet name="18" sheetId="38" r:id="rId33"/>
    <sheet name="19" sheetId="39" r:id="rId34"/>
    <sheet name="20" sheetId="40" r:id="rId35"/>
  </sheets>
  <externalReferences>
    <externalReference r:id="rId36"/>
  </externalReferences>
  <definedNames>
    <definedName name="aaa" localSheetId="29">#REF!</definedName>
    <definedName name="aaa">#REF!</definedName>
    <definedName name="aaaa11" localSheetId="29">#REF!</definedName>
    <definedName name="aaaa11">#REF!</definedName>
    <definedName name="bbb" localSheetId="29">#REF!</definedName>
    <definedName name="bbb">#REF!</definedName>
    <definedName name="ccc" localSheetId="29">#REF!</definedName>
    <definedName name="ccc">#REF!</definedName>
    <definedName name="KSIC_IPC연계표" localSheetId="29">[1]t03original!#REF!</definedName>
    <definedName name="KSIC_IPC연계표">[1]t03original!#REF!</definedName>
    <definedName name="nat" localSheetId="29">[1]t03original!#REF!</definedName>
    <definedName name="nat">[1]t03original!#REF!</definedName>
    <definedName name="natl" localSheetId="29">[1]t03original!#REF!</definedName>
    <definedName name="natl">[1]t03original!#REF!</definedName>
    <definedName name="natl2" localSheetId="29">[1]t03original!#REF!</definedName>
    <definedName name="natl2">[1]t03original!#REF!</definedName>
  </definedNames>
  <calcPr calcId="145621"/>
</workbook>
</file>

<file path=xl/calcChain.xml><?xml version="1.0" encoding="utf-8"?>
<calcChain xmlns="http://schemas.openxmlformats.org/spreadsheetml/2006/main">
  <c r="AM53" i="33" l="1"/>
  <c r="AN53" i="33"/>
  <c r="AO53" i="33"/>
  <c r="AP53" i="33"/>
  <c r="AQ53" i="33"/>
  <c r="AR53" i="33"/>
  <c r="AM54" i="33"/>
  <c r="AN54" i="33"/>
  <c r="AO54" i="33"/>
  <c r="AP54" i="33"/>
  <c r="AQ54" i="33"/>
  <c r="AR54" i="33"/>
  <c r="AL54" i="33"/>
  <c r="AL53" i="33"/>
  <c r="AM642" i="32"/>
  <c r="AN642" i="32"/>
  <c r="AO642" i="32"/>
  <c r="AP642" i="32"/>
  <c r="AQ642" i="32"/>
  <c r="AR642" i="32"/>
  <c r="AM643" i="32"/>
  <c r="AN643" i="32"/>
  <c r="AO643" i="32"/>
  <c r="AP643" i="32"/>
  <c r="AQ643" i="32"/>
  <c r="AR643" i="32"/>
  <c r="AL643" i="32"/>
  <c r="AL642" i="32"/>
  <c r="AM89" i="31"/>
  <c r="AN89" i="31"/>
  <c r="AO89" i="31"/>
  <c r="AP89" i="31"/>
  <c r="AQ89" i="31"/>
  <c r="AR89" i="31"/>
  <c r="AM90" i="31"/>
  <c r="AN90" i="31"/>
  <c r="AO90" i="31"/>
  <c r="AP90" i="31"/>
  <c r="AQ90" i="31"/>
  <c r="AR90" i="31"/>
  <c r="AL90" i="31"/>
  <c r="AL89" i="31"/>
  <c r="AM124" i="30"/>
  <c r="AN124" i="30"/>
  <c r="AO124" i="30"/>
  <c r="AP124" i="30"/>
  <c r="AQ124" i="30"/>
  <c r="AR124" i="30"/>
  <c r="AM125" i="30"/>
  <c r="AN125" i="30"/>
  <c r="AO125" i="30"/>
  <c r="AP125" i="30"/>
  <c r="AQ125" i="30"/>
  <c r="AR125" i="30"/>
  <c r="AL125" i="30"/>
  <c r="AL124" i="30"/>
  <c r="AM100" i="29"/>
  <c r="AN100" i="29"/>
  <c r="AO100" i="29"/>
  <c r="AP100" i="29"/>
  <c r="AQ100" i="29"/>
  <c r="AR100" i="29"/>
  <c r="AM101" i="29"/>
  <c r="AN101" i="29"/>
  <c r="AO101" i="29"/>
  <c r="AP101" i="29"/>
  <c r="AQ101" i="29"/>
  <c r="AR101" i="29"/>
  <c r="AL101" i="29"/>
  <c r="AL100" i="29"/>
  <c r="AM104" i="11"/>
  <c r="AN104" i="11"/>
  <c r="AO104" i="11"/>
  <c r="AP104" i="11"/>
  <c r="AQ104" i="11"/>
  <c r="AR104" i="11"/>
  <c r="AL104" i="11"/>
  <c r="AM965" i="26"/>
  <c r="AN965" i="26"/>
  <c r="AO965" i="26"/>
  <c r="AP965" i="26"/>
  <c r="AQ965" i="26"/>
  <c r="AR965" i="26"/>
  <c r="AM966" i="26"/>
  <c r="AN966" i="26"/>
  <c r="AO966" i="26"/>
  <c r="AP966" i="26"/>
  <c r="AQ966" i="26"/>
  <c r="AR966" i="26"/>
  <c r="AL966" i="26"/>
  <c r="AL965" i="26"/>
  <c r="N29" i="36" l="1"/>
  <c r="N28" i="36"/>
  <c r="J34" i="45" l="1"/>
  <c r="L13" i="41"/>
  <c r="M13" i="41"/>
  <c r="N13" i="41"/>
  <c r="L14" i="41"/>
  <c r="M14" i="41"/>
  <c r="N14" i="41"/>
  <c r="L15" i="41"/>
  <c r="M15" i="41"/>
  <c r="N15" i="41"/>
  <c r="L16" i="41"/>
  <c r="M16" i="41"/>
  <c r="N16" i="41"/>
  <c r="L17" i="41"/>
  <c r="M17" i="41"/>
  <c r="N17" i="41"/>
  <c r="L18" i="41"/>
  <c r="M18" i="41"/>
  <c r="N18" i="41"/>
  <c r="L19" i="41"/>
  <c r="M19" i="41"/>
  <c r="N19" i="41"/>
  <c r="L20" i="41"/>
  <c r="M20" i="41"/>
  <c r="N20" i="41"/>
  <c r="L21" i="41"/>
  <c r="M21" i="41"/>
  <c r="N21" i="41"/>
  <c r="L22" i="41"/>
  <c r="M22" i="41"/>
  <c r="N22" i="41"/>
  <c r="L23" i="41"/>
  <c r="M23" i="41"/>
  <c r="N23" i="41"/>
  <c r="L24" i="41"/>
  <c r="M24" i="41"/>
  <c r="N24" i="41"/>
  <c r="L25" i="41"/>
  <c r="M25" i="41"/>
  <c r="N25" i="41"/>
  <c r="L26" i="41"/>
  <c r="M26" i="41"/>
  <c r="N26" i="41"/>
  <c r="L27" i="41"/>
  <c r="M27" i="41"/>
  <c r="N27" i="41"/>
  <c r="L28" i="41"/>
  <c r="M28" i="41"/>
  <c r="N28" i="41"/>
  <c r="L29" i="41"/>
  <c r="M29" i="41"/>
  <c r="N29" i="41"/>
  <c r="L30" i="41"/>
  <c r="M30" i="41"/>
  <c r="N30" i="41"/>
  <c r="L31" i="41"/>
  <c r="M31" i="41"/>
  <c r="N31" i="41"/>
  <c r="L32" i="41"/>
  <c r="M32" i="41"/>
  <c r="N32" i="41"/>
  <c r="L33" i="41"/>
  <c r="M33" i="41"/>
  <c r="N33" i="41"/>
  <c r="L34" i="41"/>
  <c r="M34" i="41"/>
  <c r="N34" i="41"/>
  <c r="L35" i="41"/>
  <c r="M35" i="41"/>
  <c r="N35" i="41"/>
  <c r="L36" i="41"/>
  <c r="M36" i="41"/>
  <c r="N36" i="41"/>
  <c r="L37" i="41"/>
  <c r="M37" i="41"/>
  <c r="N37" i="41"/>
  <c r="L38" i="41"/>
  <c r="M38" i="41"/>
  <c r="N38" i="41"/>
  <c r="L39" i="41"/>
  <c r="M39" i="41"/>
  <c r="N39" i="41"/>
  <c r="L40" i="41"/>
  <c r="M40" i="41"/>
  <c r="N40" i="41"/>
  <c r="L41" i="41"/>
  <c r="M41" i="41"/>
  <c r="N41" i="41"/>
  <c r="N12" i="41"/>
  <c r="M12" i="41"/>
  <c r="L12" i="41"/>
  <c r="J46" i="45" l="1"/>
  <c r="J47" i="45"/>
  <c r="J51" i="45"/>
  <c r="J56" i="45"/>
  <c r="J57" i="45"/>
  <c r="J58" i="45"/>
  <c r="G6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34" i="42"/>
  <c r="H64" i="42"/>
  <c r="N53" i="36"/>
  <c r="N52" i="36"/>
  <c r="N51" i="36"/>
  <c r="N50" i="36"/>
  <c r="N49" i="36"/>
  <c r="N48" i="36"/>
  <c r="N47" i="36"/>
  <c r="N46" i="36"/>
  <c r="N45" i="36"/>
  <c r="N44" i="36"/>
  <c r="N43" i="36"/>
  <c r="N42" i="36"/>
  <c r="N41" i="36"/>
  <c r="N40" i="36"/>
  <c r="N39" i="36"/>
  <c r="N38" i="36"/>
  <c r="N37" i="36"/>
  <c r="N36" i="36"/>
  <c r="N35" i="36"/>
  <c r="N34" i="36"/>
  <c r="N33" i="36"/>
  <c r="N32" i="36"/>
  <c r="N31" i="36"/>
  <c r="N30" i="36"/>
  <c r="M75" i="36"/>
  <c r="N75" i="36" s="1"/>
  <c r="O75" i="36"/>
  <c r="P30" i="36"/>
  <c r="Q30" i="36"/>
  <c r="S30" i="36"/>
  <c r="T30" i="36"/>
  <c r="P75" i="36" l="1"/>
  <c r="Q75" i="36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12" i="41"/>
  <c r="F30" i="38" l="1"/>
  <c r="J30" i="38" l="1"/>
  <c r="I30" i="38"/>
  <c r="H30" i="38"/>
  <c r="G30" i="38"/>
  <c r="E30" i="38"/>
  <c r="J29" i="38"/>
  <c r="J28" i="38"/>
  <c r="J27" i="38"/>
  <c r="J26" i="38"/>
  <c r="J25" i="38"/>
  <c r="J24" i="38"/>
  <c r="J23" i="38"/>
  <c r="J22" i="38"/>
  <c r="J21" i="38"/>
  <c r="J20" i="38"/>
  <c r="J19" i="38"/>
  <c r="J18" i="38"/>
  <c r="J17" i="38"/>
  <c r="J16" i="38"/>
  <c r="J15" i="38"/>
  <c r="J14" i="38"/>
  <c r="J13" i="38"/>
  <c r="J12" i="38"/>
  <c r="J11" i="38"/>
  <c r="J10" i="38"/>
  <c r="J9" i="38"/>
  <c r="J8" i="38"/>
  <c r="J7" i="38"/>
  <c r="I15" i="37"/>
  <c r="H15" i="37"/>
  <c r="G15" i="37"/>
  <c r="F15" i="37"/>
  <c r="E15" i="37"/>
  <c r="O63" i="44"/>
  <c r="N63" i="44"/>
  <c r="M63" i="44"/>
  <c r="L63" i="44"/>
  <c r="K63" i="44"/>
  <c r="J63" i="44"/>
  <c r="I63" i="44"/>
  <c r="H63" i="44"/>
  <c r="G63" i="44"/>
  <c r="F63" i="44"/>
  <c r="E63" i="44"/>
  <c r="O62" i="44"/>
  <c r="N62" i="44"/>
  <c r="M62" i="44"/>
  <c r="L62" i="44"/>
  <c r="K62" i="44"/>
  <c r="J62" i="44"/>
  <c r="I62" i="44"/>
  <c r="H62" i="44"/>
  <c r="G62" i="44"/>
  <c r="F62" i="44"/>
  <c r="E62" i="44"/>
  <c r="O61" i="44"/>
  <c r="N61" i="44"/>
  <c r="M61" i="44"/>
  <c r="L61" i="44"/>
  <c r="K61" i="44"/>
  <c r="J61" i="44"/>
  <c r="I61" i="44"/>
  <c r="H61" i="44"/>
  <c r="G61" i="44"/>
  <c r="F61" i="44"/>
  <c r="E61" i="44"/>
  <c r="O60" i="44"/>
  <c r="N60" i="44"/>
  <c r="M60" i="44"/>
  <c r="L60" i="44"/>
  <c r="K60" i="44"/>
  <c r="J60" i="44"/>
  <c r="I60" i="44"/>
  <c r="H60" i="44"/>
  <c r="G60" i="44"/>
  <c r="F60" i="44"/>
  <c r="E60" i="44"/>
  <c r="O59" i="44"/>
  <c r="N59" i="44"/>
  <c r="M59" i="44"/>
  <c r="L59" i="44"/>
  <c r="K59" i="44"/>
  <c r="J59" i="44"/>
  <c r="I59" i="44"/>
  <c r="H59" i="44"/>
  <c r="G59" i="44"/>
  <c r="F59" i="44"/>
  <c r="E59" i="44"/>
  <c r="O58" i="44"/>
  <c r="N58" i="44"/>
  <c r="M58" i="44"/>
  <c r="L58" i="44"/>
  <c r="K58" i="44"/>
  <c r="J58" i="44"/>
  <c r="I58" i="44"/>
  <c r="H58" i="44"/>
  <c r="G58" i="44"/>
  <c r="F58" i="44"/>
  <c r="E58" i="44"/>
  <c r="O57" i="44"/>
  <c r="N57" i="44"/>
  <c r="M57" i="44"/>
  <c r="L57" i="44"/>
  <c r="K57" i="44"/>
  <c r="J57" i="44"/>
  <c r="I57" i="44"/>
  <c r="H57" i="44"/>
  <c r="G57" i="44"/>
  <c r="F57" i="44"/>
  <c r="E57" i="44"/>
  <c r="O56" i="44"/>
  <c r="N56" i="44"/>
  <c r="M56" i="44"/>
  <c r="L56" i="44"/>
  <c r="K56" i="44"/>
  <c r="J56" i="44"/>
  <c r="I56" i="44"/>
  <c r="H56" i="44"/>
  <c r="G56" i="44"/>
  <c r="F56" i="44"/>
  <c r="E56" i="44"/>
  <c r="O55" i="44"/>
  <c r="N55" i="44"/>
  <c r="M55" i="44"/>
  <c r="L55" i="44"/>
  <c r="K55" i="44"/>
  <c r="J55" i="44"/>
  <c r="I55" i="44"/>
  <c r="H55" i="44"/>
  <c r="G55" i="44"/>
  <c r="F55" i="44"/>
  <c r="E55" i="44"/>
  <c r="P17" i="44"/>
  <c r="O17" i="44"/>
  <c r="N17" i="44"/>
  <c r="M17" i="44"/>
  <c r="L17" i="44"/>
  <c r="K17" i="44"/>
  <c r="J17" i="44"/>
  <c r="I17" i="44"/>
  <c r="H17" i="44"/>
  <c r="G17" i="44"/>
  <c r="F17" i="44"/>
  <c r="P16" i="44"/>
  <c r="P15" i="44"/>
  <c r="P14" i="44"/>
  <c r="P13" i="44"/>
  <c r="P12" i="44"/>
  <c r="P11" i="44"/>
  <c r="P10" i="44"/>
  <c r="P9" i="44"/>
  <c r="P8" i="44"/>
  <c r="H64" i="45"/>
  <c r="G63" i="45"/>
  <c r="I63" i="45" s="1"/>
  <c r="F63" i="45"/>
  <c r="J63" i="45" s="1"/>
  <c r="E63" i="45"/>
  <c r="G62" i="45"/>
  <c r="F62" i="45"/>
  <c r="J62" i="45" s="1"/>
  <c r="E62" i="45"/>
  <c r="G61" i="45"/>
  <c r="F61" i="45"/>
  <c r="J61" i="45" s="1"/>
  <c r="E61" i="45"/>
  <c r="G60" i="45"/>
  <c r="I60" i="45" s="1"/>
  <c r="F60" i="45"/>
  <c r="J60" i="45" s="1"/>
  <c r="E60" i="45"/>
  <c r="G59" i="45"/>
  <c r="I59" i="45" s="1"/>
  <c r="F59" i="45"/>
  <c r="J59" i="45" s="1"/>
  <c r="E59" i="45"/>
  <c r="G58" i="45"/>
  <c r="F58" i="45"/>
  <c r="E58" i="45"/>
  <c r="G57" i="45"/>
  <c r="F57" i="45"/>
  <c r="E57" i="45"/>
  <c r="G56" i="45"/>
  <c r="I56" i="45" s="1"/>
  <c r="F56" i="45"/>
  <c r="E56" i="45"/>
  <c r="G55" i="45"/>
  <c r="I55" i="45" s="1"/>
  <c r="F55" i="45"/>
  <c r="J55" i="45" s="1"/>
  <c r="E55" i="45"/>
  <c r="G54" i="45"/>
  <c r="F54" i="45"/>
  <c r="J54" i="45" s="1"/>
  <c r="E54" i="45"/>
  <c r="G53" i="45"/>
  <c r="F53" i="45"/>
  <c r="J53" i="45" s="1"/>
  <c r="E53" i="45"/>
  <c r="G52" i="45"/>
  <c r="I52" i="45" s="1"/>
  <c r="F52" i="45"/>
  <c r="J52" i="45" s="1"/>
  <c r="E52" i="45"/>
  <c r="G51" i="45"/>
  <c r="I51" i="45" s="1"/>
  <c r="F51" i="45"/>
  <c r="E51" i="45"/>
  <c r="G50" i="45"/>
  <c r="F50" i="45"/>
  <c r="J50" i="45" s="1"/>
  <c r="E50" i="45"/>
  <c r="G49" i="45"/>
  <c r="F49" i="45"/>
  <c r="J49" i="45" s="1"/>
  <c r="E49" i="45"/>
  <c r="G48" i="45"/>
  <c r="I48" i="45" s="1"/>
  <c r="F48" i="45"/>
  <c r="J48" i="45" s="1"/>
  <c r="E48" i="45"/>
  <c r="G47" i="45"/>
  <c r="I47" i="45" s="1"/>
  <c r="F47" i="45"/>
  <c r="E47" i="45"/>
  <c r="G46" i="45"/>
  <c r="F46" i="45"/>
  <c r="E46" i="45"/>
  <c r="G45" i="45"/>
  <c r="F45" i="45"/>
  <c r="J45" i="45" s="1"/>
  <c r="E45" i="45"/>
  <c r="G44" i="45"/>
  <c r="I44" i="45" s="1"/>
  <c r="F44" i="45"/>
  <c r="J44" i="45" s="1"/>
  <c r="E44" i="45"/>
  <c r="G43" i="45"/>
  <c r="I43" i="45" s="1"/>
  <c r="F43" i="45"/>
  <c r="J43" i="45" s="1"/>
  <c r="E43" i="45"/>
  <c r="G42" i="45"/>
  <c r="F42" i="45"/>
  <c r="J42" i="45" s="1"/>
  <c r="E42" i="45"/>
  <c r="G41" i="45"/>
  <c r="F41" i="45"/>
  <c r="J41" i="45" s="1"/>
  <c r="E41" i="45"/>
  <c r="G40" i="45"/>
  <c r="I40" i="45" s="1"/>
  <c r="F40" i="45"/>
  <c r="J40" i="45" s="1"/>
  <c r="E40" i="45"/>
  <c r="G39" i="45"/>
  <c r="I39" i="45" s="1"/>
  <c r="F39" i="45"/>
  <c r="J39" i="45" s="1"/>
  <c r="E39" i="45"/>
  <c r="G38" i="45"/>
  <c r="F38" i="45"/>
  <c r="J38" i="45" s="1"/>
  <c r="E38" i="45"/>
  <c r="G37" i="45"/>
  <c r="I37" i="45" s="1"/>
  <c r="F37" i="45"/>
  <c r="J37" i="45" s="1"/>
  <c r="E37" i="45"/>
  <c r="G36" i="45"/>
  <c r="I36" i="45" s="1"/>
  <c r="F36" i="45"/>
  <c r="J36" i="45" s="1"/>
  <c r="E36" i="45"/>
  <c r="G35" i="45"/>
  <c r="I35" i="45" s="1"/>
  <c r="F35" i="45"/>
  <c r="J35" i="45" s="1"/>
  <c r="E35" i="45"/>
  <c r="G34" i="45"/>
  <c r="F34" i="45"/>
  <c r="E34" i="45"/>
  <c r="O63" i="42"/>
  <c r="N63" i="42"/>
  <c r="M63" i="42"/>
  <c r="K63" i="42"/>
  <c r="J63" i="42"/>
  <c r="I63" i="42"/>
  <c r="E63" i="42"/>
  <c r="O62" i="42"/>
  <c r="N62" i="42"/>
  <c r="M62" i="42"/>
  <c r="P62" i="42" s="1"/>
  <c r="K62" i="42"/>
  <c r="J62" i="42"/>
  <c r="I62" i="42"/>
  <c r="E62" i="42"/>
  <c r="O61" i="42"/>
  <c r="N61" i="42"/>
  <c r="M61" i="42"/>
  <c r="K61" i="42"/>
  <c r="J61" i="42"/>
  <c r="L61" i="42" s="1"/>
  <c r="I61" i="42"/>
  <c r="E61" i="42"/>
  <c r="O60" i="42"/>
  <c r="N60" i="42"/>
  <c r="M60" i="42"/>
  <c r="K60" i="42"/>
  <c r="J60" i="42"/>
  <c r="I60" i="42"/>
  <c r="L60" i="42" s="1"/>
  <c r="E60" i="42"/>
  <c r="O59" i="42"/>
  <c r="N59" i="42"/>
  <c r="M59" i="42"/>
  <c r="K59" i="42"/>
  <c r="J59" i="42"/>
  <c r="L59" i="42" s="1"/>
  <c r="I59" i="42"/>
  <c r="E59" i="42"/>
  <c r="O58" i="42"/>
  <c r="N58" i="42"/>
  <c r="M58" i="42"/>
  <c r="K58" i="42"/>
  <c r="J58" i="42"/>
  <c r="I58" i="42"/>
  <c r="E58" i="42"/>
  <c r="O57" i="42"/>
  <c r="N57" i="42"/>
  <c r="M57" i="42"/>
  <c r="K57" i="42"/>
  <c r="J57" i="42"/>
  <c r="L57" i="42" s="1"/>
  <c r="I57" i="42"/>
  <c r="E57" i="42"/>
  <c r="O56" i="42"/>
  <c r="N56" i="42"/>
  <c r="M56" i="42"/>
  <c r="K56" i="42"/>
  <c r="J56" i="42"/>
  <c r="I56" i="42"/>
  <c r="L56" i="42" s="1"/>
  <c r="E56" i="42"/>
  <c r="O55" i="42"/>
  <c r="N55" i="42"/>
  <c r="M55" i="42"/>
  <c r="K55" i="42"/>
  <c r="J55" i="42"/>
  <c r="L55" i="42" s="1"/>
  <c r="I55" i="42"/>
  <c r="E55" i="42"/>
  <c r="O54" i="42"/>
  <c r="N54" i="42"/>
  <c r="M54" i="42"/>
  <c r="K54" i="42"/>
  <c r="J54" i="42"/>
  <c r="I54" i="42"/>
  <c r="E54" i="42"/>
  <c r="O53" i="42"/>
  <c r="N53" i="42"/>
  <c r="M53" i="42"/>
  <c r="K53" i="42"/>
  <c r="J53" i="42"/>
  <c r="L53" i="42" s="1"/>
  <c r="I53" i="42"/>
  <c r="E53" i="42"/>
  <c r="O52" i="42"/>
  <c r="N52" i="42"/>
  <c r="M52" i="42"/>
  <c r="K52" i="42"/>
  <c r="J52" i="42"/>
  <c r="I52" i="42"/>
  <c r="L52" i="42" s="1"/>
  <c r="E52" i="42"/>
  <c r="O51" i="42"/>
  <c r="N51" i="42"/>
  <c r="M51" i="42"/>
  <c r="K51" i="42"/>
  <c r="J51" i="42"/>
  <c r="L51" i="42" s="1"/>
  <c r="I51" i="42"/>
  <c r="E51" i="42"/>
  <c r="O50" i="42"/>
  <c r="N50" i="42"/>
  <c r="M50" i="42"/>
  <c r="K50" i="42"/>
  <c r="J50" i="42"/>
  <c r="I50" i="42"/>
  <c r="E50" i="42"/>
  <c r="O49" i="42"/>
  <c r="N49" i="42"/>
  <c r="M49" i="42"/>
  <c r="K49" i="42"/>
  <c r="J49" i="42"/>
  <c r="L49" i="42" s="1"/>
  <c r="I49" i="42"/>
  <c r="E49" i="42"/>
  <c r="O48" i="42"/>
  <c r="N48" i="42"/>
  <c r="M48" i="42"/>
  <c r="K48" i="42"/>
  <c r="J48" i="42"/>
  <c r="I48" i="42"/>
  <c r="L48" i="42" s="1"/>
  <c r="E48" i="42"/>
  <c r="O47" i="42"/>
  <c r="N47" i="42"/>
  <c r="M47" i="42"/>
  <c r="K47" i="42"/>
  <c r="J47" i="42"/>
  <c r="L47" i="42" s="1"/>
  <c r="I47" i="42"/>
  <c r="E47" i="42"/>
  <c r="O46" i="42"/>
  <c r="N46" i="42"/>
  <c r="M46" i="42"/>
  <c r="K46" i="42"/>
  <c r="J46" i="42"/>
  <c r="I46" i="42"/>
  <c r="E46" i="42"/>
  <c r="O45" i="42"/>
  <c r="N45" i="42"/>
  <c r="M45" i="42"/>
  <c r="K45" i="42"/>
  <c r="J45" i="42"/>
  <c r="L45" i="42" s="1"/>
  <c r="I45" i="42"/>
  <c r="E45" i="42"/>
  <c r="O44" i="42"/>
  <c r="N44" i="42"/>
  <c r="M44" i="42"/>
  <c r="K44" i="42"/>
  <c r="J44" i="42"/>
  <c r="I44" i="42"/>
  <c r="L44" i="42" s="1"/>
  <c r="E44" i="42"/>
  <c r="O43" i="42"/>
  <c r="N43" i="42"/>
  <c r="M43" i="42"/>
  <c r="K43" i="42"/>
  <c r="J43" i="42"/>
  <c r="I43" i="42"/>
  <c r="E43" i="42"/>
  <c r="O42" i="42"/>
  <c r="N42" i="42"/>
  <c r="M42" i="42"/>
  <c r="K42" i="42"/>
  <c r="J42" i="42"/>
  <c r="I42" i="42"/>
  <c r="E42" i="42"/>
  <c r="O41" i="42"/>
  <c r="N41" i="42"/>
  <c r="M41" i="42"/>
  <c r="K41" i="42"/>
  <c r="J41" i="42"/>
  <c r="L41" i="42" s="1"/>
  <c r="I41" i="42"/>
  <c r="E41" i="42"/>
  <c r="O40" i="42"/>
  <c r="N40" i="42"/>
  <c r="M40" i="42"/>
  <c r="K40" i="42"/>
  <c r="J40" i="42"/>
  <c r="I40" i="42"/>
  <c r="L40" i="42" s="1"/>
  <c r="E40" i="42"/>
  <c r="O39" i="42"/>
  <c r="N39" i="42"/>
  <c r="M39" i="42"/>
  <c r="K39" i="42"/>
  <c r="J39" i="42"/>
  <c r="I39" i="42"/>
  <c r="E39" i="42"/>
  <c r="O38" i="42"/>
  <c r="N38" i="42"/>
  <c r="M38" i="42"/>
  <c r="K38" i="42"/>
  <c r="J38" i="42"/>
  <c r="I38" i="42"/>
  <c r="E38" i="42"/>
  <c r="O37" i="42"/>
  <c r="N37" i="42"/>
  <c r="M37" i="42"/>
  <c r="K37" i="42"/>
  <c r="J37" i="42"/>
  <c r="L37" i="42" s="1"/>
  <c r="I37" i="42"/>
  <c r="E37" i="42"/>
  <c r="O36" i="42"/>
  <c r="N36" i="42"/>
  <c r="M36" i="42"/>
  <c r="K36" i="42"/>
  <c r="J36" i="42"/>
  <c r="I36" i="42"/>
  <c r="L36" i="42" s="1"/>
  <c r="E36" i="42"/>
  <c r="O35" i="42"/>
  <c r="N35" i="42"/>
  <c r="M35" i="42"/>
  <c r="K35" i="42"/>
  <c r="J35" i="42"/>
  <c r="I35" i="42"/>
  <c r="E35" i="42"/>
  <c r="O34" i="42"/>
  <c r="N34" i="42"/>
  <c r="M34" i="42"/>
  <c r="K34" i="42"/>
  <c r="K64" i="42" s="1"/>
  <c r="J34" i="42"/>
  <c r="I34" i="42"/>
  <c r="E34" i="42"/>
  <c r="O33" i="42"/>
  <c r="N33" i="42"/>
  <c r="K33" i="42"/>
  <c r="J33" i="42"/>
  <c r="I33" i="42"/>
  <c r="M33" i="42" s="1"/>
  <c r="K42" i="41"/>
  <c r="J42" i="41"/>
  <c r="I42" i="41"/>
  <c r="H42" i="41"/>
  <c r="G42" i="41"/>
  <c r="F42" i="41"/>
  <c r="V11" i="41"/>
  <c r="U11" i="41"/>
  <c r="T11" i="41"/>
  <c r="Q11" i="41"/>
  <c r="P11" i="41"/>
  <c r="O11" i="41"/>
  <c r="N11" i="41"/>
  <c r="M11" i="41"/>
  <c r="L11" i="41"/>
  <c r="K11" i="41"/>
  <c r="J11" i="41"/>
  <c r="I11" i="41"/>
  <c r="H140" i="24"/>
  <c r="G140" i="24"/>
  <c r="F140" i="24"/>
  <c r="E140" i="24"/>
  <c r="D140" i="24"/>
  <c r="V105" i="24"/>
  <c r="U105" i="24"/>
  <c r="T105" i="24"/>
  <c r="S105" i="24"/>
  <c r="R105" i="24"/>
  <c r="O105" i="24"/>
  <c r="N105" i="24"/>
  <c r="M105" i="24"/>
  <c r="L105" i="24"/>
  <c r="K105" i="24"/>
  <c r="H105" i="24"/>
  <c r="G105" i="24"/>
  <c r="F105" i="24"/>
  <c r="E105" i="24"/>
  <c r="D105" i="24"/>
  <c r="AT73" i="24"/>
  <c r="AI73" i="24"/>
  <c r="X73" i="24"/>
  <c r="V73" i="24"/>
  <c r="U73" i="24"/>
  <c r="T73" i="24"/>
  <c r="S73" i="24"/>
  <c r="R73" i="24"/>
  <c r="O73" i="24"/>
  <c r="N73" i="24"/>
  <c r="M73" i="24"/>
  <c r="L73" i="24"/>
  <c r="K73" i="24"/>
  <c r="H73" i="24"/>
  <c r="G73" i="24"/>
  <c r="F73" i="24"/>
  <c r="E73" i="24"/>
  <c r="D73" i="24"/>
  <c r="AT41" i="24"/>
  <c r="AI41" i="24"/>
  <c r="X41" i="24"/>
  <c r="V41" i="24"/>
  <c r="U41" i="24"/>
  <c r="T41" i="24"/>
  <c r="S41" i="24"/>
  <c r="R41" i="24"/>
  <c r="O41" i="24"/>
  <c r="N41" i="24"/>
  <c r="M41" i="24"/>
  <c r="L41" i="24"/>
  <c r="K41" i="24"/>
  <c r="H41" i="24"/>
  <c r="G41" i="24"/>
  <c r="F41" i="24"/>
  <c r="E41" i="24"/>
  <c r="D41" i="24"/>
  <c r="AT9" i="24"/>
  <c r="AI9" i="24"/>
  <c r="X9" i="24"/>
  <c r="O46" i="23"/>
  <c r="N46" i="23"/>
  <c r="M46" i="23"/>
  <c r="L46" i="23"/>
  <c r="K46" i="23"/>
  <c r="J46" i="23"/>
  <c r="I46" i="23"/>
  <c r="H46" i="23"/>
  <c r="G46" i="23"/>
  <c r="F46" i="23"/>
  <c r="O15" i="23"/>
  <c r="N15" i="23"/>
  <c r="M15" i="23"/>
  <c r="L15" i="23"/>
  <c r="K15" i="23"/>
  <c r="J15" i="23"/>
  <c r="I15" i="23"/>
  <c r="H15" i="23"/>
  <c r="G15" i="23"/>
  <c r="F15" i="23"/>
  <c r="E15" i="23"/>
  <c r="O13" i="23"/>
  <c r="N13" i="23"/>
  <c r="M13" i="23"/>
  <c r="L13" i="23"/>
  <c r="K13" i="23"/>
  <c r="J13" i="23"/>
  <c r="I13" i="23"/>
  <c r="H13" i="23"/>
  <c r="G13" i="23"/>
  <c r="F13" i="23"/>
  <c r="E13" i="23"/>
  <c r="O11" i="23"/>
  <c r="N11" i="23"/>
  <c r="M11" i="23"/>
  <c r="L11" i="23"/>
  <c r="K11" i="23"/>
  <c r="J11" i="23"/>
  <c r="I11" i="23"/>
  <c r="H11" i="23"/>
  <c r="G11" i="23"/>
  <c r="F11" i="23"/>
  <c r="E11" i="23"/>
  <c r="O9" i="23"/>
  <c r="N9" i="23"/>
  <c r="M9" i="23"/>
  <c r="L9" i="23"/>
  <c r="K9" i="23"/>
  <c r="J9" i="23"/>
  <c r="I9" i="23"/>
  <c r="H9" i="23"/>
  <c r="G9" i="23"/>
  <c r="F9" i="23"/>
  <c r="E9" i="23"/>
  <c r="O7" i="23"/>
  <c r="N7" i="23"/>
  <c r="M7" i="23"/>
  <c r="L7" i="23"/>
  <c r="K7" i="23"/>
  <c r="J7" i="23"/>
  <c r="I7" i="23"/>
  <c r="H7" i="23"/>
  <c r="G7" i="23"/>
  <c r="F7" i="23"/>
  <c r="E7" i="23"/>
  <c r="H88" i="21"/>
  <c r="G88" i="21"/>
  <c r="F88" i="21"/>
  <c r="E88" i="21"/>
  <c r="D88" i="21"/>
  <c r="C88" i="21"/>
  <c r="B88" i="21"/>
  <c r="H87" i="21"/>
  <c r="G87" i="21"/>
  <c r="F87" i="21"/>
  <c r="E87" i="21"/>
  <c r="D87" i="21"/>
  <c r="C87" i="21"/>
  <c r="B87" i="21"/>
  <c r="H86" i="21"/>
  <c r="G86" i="21"/>
  <c r="F86" i="21"/>
  <c r="E86" i="21"/>
  <c r="D86" i="21"/>
  <c r="C86" i="21"/>
  <c r="B86" i="21"/>
  <c r="H85" i="21"/>
  <c r="G85" i="21"/>
  <c r="F85" i="21"/>
  <c r="E85" i="21"/>
  <c r="D85" i="21"/>
  <c r="C85" i="21"/>
  <c r="B85" i="21"/>
  <c r="H84" i="21"/>
  <c r="G84" i="21"/>
  <c r="F84" i="21"/>
  <c r="E84" i="21"/>
  <c r="D84" i="21"/>
  <c r="C84" i="21"/>
  <c r="B84" i="21"/>
  <c r="H81" i="21"/>
  <c r="G81" i="21"/>
  <c r="F81" i="21"/>
  <c r="E81" i="21"/>
  <c r="D81" i="21"/>
  <c r="C81" i="21"/>
  <c r="B81" i="21"/>
  <c r="H80" i="21"/>
  <c r="G80" i="21"/>
  <c r="F80" i="21"/>
  <c r="E80" i="21"/>
  <c r="D80" i="21"/>
  <c r="C80" i="21"/>
  <c r="B80" i="21"/>
  <c r="H79" i="21"/>
  <c r="G79" i="21"/>
  <c r="F79" i="21"/>
  <c r="E79" i="21"/>
  <c r="D79" i="21"/>
  <c r="C79" i="21"/>
  <c r="B79" i="21"/>
  <c r="H78" i="21"/>
  <c r="G78" i="21"/>
  <c r="F78" i="21"/>
  <c r="E78" i="21"/>
  <c r="D78" i="21"/>
  <c r="C78" i="21"/>
  <c r="B78" i="21"/>
  <c r="H77" i="21"/>
  <c r="G77" i="21"/>
  <c r="F77" i="21"/>
  <c r="E77" i="21"/>
  <c r="D77" i="21"/>
  <c r="C77" i="21"/>
  <c r="B77" i="21"/>
  <c r="H74" i="21"/>
  <c r="G74" i="21"/>
  <c r="F74" i="21"/>
  <c r="E74" i="21"/>
  <c r="D74" i="21"/>
  <c r="C74" i="21"/>
  <c r="B74" i="21"/>
  <c r="H73" i="21"/>
  <c r="G73" i="21"/>
  <c r="F73" i="21"/>
  <c r="E73" i="21"/>
  <c r="D73" i="21"/>
  <c r="C73" i="21"/>
  <c r="B73" i="21"/>
  <c r="H72" i="21"/>
  <c r="G72" i="21"/>
  <c r="F72" i="21"/>
  <c r="E72" i="21"/>
  <c r="D72" i="21"/>
  <c r="C72" i="21"/>
  <c r="B72" i="21"/>
  <c r="H71" i="21"/>
  <c r="G71" i="21"/>
  <c r="F71" i="21"/>
  <c r="E71" i="21"/>
  <c r="D71" i="21"/>
  <c r="C71" i="21"/>
  <c r="B71" i="21"/>
  <c r="H70" i="21"/>
  <c r="G70" i="21"/>
  <c r="F70" i="21"/>
  <c r="E70" i="21"/>
  <c r="D70" i="21"/>
  <c r="C70" i="21"/>
  <c r="B70" i="21"/>
  <c r="H67" i="21"/>
  <c r="G67" i="21"/>
  <c r="F67" i="21"/>
  <c r="E67" i="21"/>
  <c r="D67" i="21"/>
  <c r="C67" i="21"/>
  <c r="B67" i="21"/>
  <c r="H66" i="21"/>
  <c r="G66" i="21"/>
  <c r="F66" i="21"/>
  <c r="E66" i="21"/>
  <c r="D66" i="21"/>
  <c r="C66" i="21"/>
  <c r="B66" i="21"/>
  <c r="H65" i="21"/>
  <c r="G65" i="21"/>
  <c r="F65" i="21"/>
  <c r="E65" i="21"/>
  <c r="D65" i="21"/>
  <c r="C65" i="21"/>
  <c r="B65" i="21"/>
  <c r="H64" i="21"/>
  <c r="G64" i="21"/>
  <c r="F64" i="21"/>
  <c r="E64" i="21"/>
  <c r="D64" i="21"/>
  <c r="C64" i="21"/>
  <c r="B64" i="21"/>
  <c r="H63" i="21"/>
  <c r="G63" i="21"/>
  <c r="F63" i="21"/>
  <c r="E63" i="21"/>
  <c r="D63" i="21"/>
  <c r="C63" i="21"/>
  <c r="B63" i="21"/>
  <c r="H60" i="21"/>
  <c r="G60" i="21"/>
  <c r="F60" i="21"/>
  <c r="E60" i="21"/>
  <c r="D60" i="21"/>
  <c r="C60" i="21"/>
  <c r="B60" i="21"/>
  <c r="H59" i="21"/>
  <c r="G59" i="21"/>
  <c r="F59" i="21"/>
  <c r="E59" i="21"/>
  <c r="D59" i="21"/>
  <c r="C59" i="21"/>
  <c r="B59" i="21"/>
  <c r="H58" i="21"/>
  <c r="G58" i="21"/>
  <c r="F58" i="21"/>
  <c r="E58" i="21"/>
  <c r="D58" i="21"/>
  <c r="C58" i="21"/>
  <c r="B58" i="21"/>
  <c r="H57" i="21"/>
  <c r="G57" i="21"/>
  <c r="F57" i="21"/>
  <c r="E57" i="21"/>
  <c r="D57" i="21"/>
  <c r="C57" i="21"/>
  <c r="B57" i="21"/>
  <c r="H56" i="21"/>
  <c r="G56" i="21"/>
  <c r="F56" i="21"/>
  <c r="E56" i="21"/>
  <c r="D56" i="21"/>
  <c r="C56" i="21"/>
  <c r="B56" i="21"/>
  <c r="H53" i="21"/>
  <c r="G53" i="21"/>
  <c r="F53" i="21"/>
  <c r="E53" i="21"/>
  <c r="D53" i="21"/>
  <c r="C53" i="21"/>
  <c r="B53" i="21"/>
  <c r="H52" i="21"/>
  <c r="G52" i="21"/>
  <c r="F52" i="21"/>
  <c r="E52" i="21"/>
  <c r="D52" i="21"/>
  <c r="C52" i="21"/>
  <c r="B52" i="21"/>
  <c r="H51" i="21"/>
  <c r="G51" i="21"/>
  <c r="F51" i="21"/>
  <c r="E51" i="21"/>
  <c r="D51" i="21"/>
  <c r="C51" i="21"/>
  <c r="B51" i="21"/>
  <c r="H50" i="21"/>
  <c r="G50" i="21"/>
  <c r="F50" i="21"/>
  <c r="E50" i="21"/>
  <c r="D50" i="21"/>
  <c r="C50" i="21"/>
  <c r="B50" i="21"/>
  <c r="H49" i="21"/>
  <c r="G49" i="21"/>
  <c r="F49" i="21"/>
  <c r="E49" i="21"/>
  <c r="D49" i="21"/>
  <c r="C49" i="21"/>
  <c r="B49" i="21"/>
  <c r="I13" i="19"/>
  <c r="H13" i="19"/>
  <c r="G13" i="19"/>
  <c r="F13" i="19"/>
  <c r="E13" i="19"/>
  <c r="D13" i="19"/>
  <c r="I12" i="19"/>
  <c r="I11" i="19"/>
  <c r="I10" i="19"/>
  <c r="I9" i="19"/>
  <c r="I8" i="19"/>
  <c r="I7" i="19"/>
  <c r="J10" i="18"/>
  <c r="I10" i="18"/>
  <c r="H10" i="18"/>
  <c r="G10" i="18"/>
  <c r="F10" i="18"/>
  <c r="E10" i="18"/>
  <c r="D10" i="18"/>
  <c r="J9" i="18"/>
  <c r="J8" i="18"/>
  <c r="J7" i="18"/>
  <c r="AQ36" i="20"/>
  <c r="AP36" i="20"/>
  <c r="AO36" i="20"/>
  <c r="AN36" i="20"/>
  <c r="AM36" i="20"/>
  <c r="AJ36" i="20"/>
  <c r="AI36" i="20"/>
  <c r="AH36" i="20"/>
  <c r="AG36" i="20"/>
  <c r="AF36" i="20"/>
  <c r="AC36" i="20"/>
  <c r="AB36" i="20"/>
  <c r="AA36" i="20"/>
  <c r="Z36" i="20"/>
  <c r="Y36" i="20"/>
  <c r="V36" i="20"/>
  <c r="U36" i="20"/>
  <c r="T36" i="20"/>
  <c r="S36" i="20"/>
  <c r="R36" i="20"/>
  <c r="O36" i="20"/>
  <c r="N36" i="20"/>
  <c r="M36" i="20"/>
  <c r="L36" i="20"/>
  <c r="K36" i="20"/>
  <c r="H36" i="20"/>
  <c r="G36" i="20"/>
  <c r="F36" i="20"/>
  <c r="E36" i="20"/>
  <c r="D36" i="20"/>
  <c r="H36" i="17"/>
  <c r="G36" i="17"/>
  <c r="F36" i="17"/>
  <c r="E36" i="17"/>
  <c r="D36" i="17"/>
  <c r="H38" i="16"/>
  <c r="G38" i="16"/>
  <c r="F38" i="16"/>
  <c r="E38" i="16"/>
  <c r="D38" i="16"/>
  <c r="I37" i="16"/>
  <c r="H37" i="16"/>
  <c r="G37" i="16"/>
  <c r="F37" i="16"/>
  <c r="E37" i="16"/>
  <c r="D37" i="16"/>
  <c r="AR52" i="33"/>
  <c r="AQ52" i="33"/>
  <c r="AP52" i="33"/>
  <c r="AO52" i="33"/>
  <c r="AN52" i="33"/>
  <c r="AM52" i="33"/>
  <c r="AL52" i="33"/>
  <c r="AR51" i="33"/>
  <c r="AQ51" i="33"/>
  <c r="AP51" i="33"/>
  <c r="AO51" i="33"/>
  <c r="AN51" i="33"/>
  <c r="AM51" i="33"/>
  <c r="AL51" i="33"/>
  <c r="AR50" i="33"/>
  <c r="AQ50" i="33"/>
  <c r="AP50" i="33"/>
  <c r="AO50" i="33"/>
  <c r="AN50" i="33"/>
  <c r="AM50" i="33"/>
  <c r="AL50" i="33"/>
  <c r="AR49" i="33"/>
  <c r="AQ49" i="33"/>
  <c r="AP49" i="33"/>
  <c r="AO49" i="33"/>
  <c r="AN49" i="33"/>
  <c r="AM49" i="33"/>
  <c r="AL49" i="33"/>
  <c r="AR48" i="33"/>
  <c r="AQ48" i="33"/>
  <c r="AP48" i="33"/>
  <c r="AO48" i="33"/>
  <c r="AN48" i="33"/>
  <c r="AM48" i="33"/>
  <c r="AL48" i="33"/>
  <c r="AR47" i="33"/>
  <c r="AQ47" i="33"/>
  <c r="AP47" i="33"/>
  <c r="AO47" i="33"/>
  <c r="AN47" i="33"/>
  <c r="AM47" i="33"/>
  <c r="AL47" i="33"/>
  <c r="AR46" i="33"/>
  <c r="AQ46" i="33"/>
  <c r="AP46" i="33"/>
  <c r="AO46" i="33"/>
  <c r="AN46" i="33"/>
  <c r="AM46" i="33"/>
  <c r="AL46" i="33"/>
  <c r="AR45" i="33"/>
  <c r="AQ45" i="33"/>
  <c r="AP45" i="33"/>
  <c r="AO45" i="33"/>
  <c r="AN45" i="33"/>
  <c r="AM45" i="33"/>
  <c r="AL45" i="33"/>
  <c r="AR44" i="33"/>
  <c r="AQ44" i="33"/>
  <c r="AP44" i="33"/>
  <c r="AO44" i="33"/>
  <c r="AN44" i="33"/>
  <c r="AM44" i="33"/>
  <c r="AL44" i="33"/>
  <c r="AR43" i="33"/>
  <c r="AQ43" i="33"/>
  <c r="AP43" i="33"/>
  <c r="AO43" i="33"/>
  <c r="AN43" i="33"/>
  <c r="AM43" i="33"/>
  <c r="AL43" i="33"/>
  <c r="AR42" i="33"/>
  <c r="AQ42" i="33"/>
  <c r="AP42" i="33"/>
  <c r="AO42" i="33"/>
  <c r="AN42" i="33"/>
  <c r="AM42" i="33"/>
  <c r="AL42" i="33"/>
  <c r="AR41" i="33"/>
  <c r="AQ41" i="33"/>
  <c r="AP41" i="33"/>
  <c r="AO41" i="33"/>
  <c r="AN41" i="33"/>
  <c r="AM41" i="33"/>
  <c r="AL41" i="33"/>
  <c r="AR40" i="33"/>
  <c r="AQ40" i="33"/>
  <c r="AP40" i="33"/>
  <c r="AO40" i="33"/>
  <c r="AN40" i="33"/>
  <c r="AM40" i="33"/>
  <c r="AL40" i="33"/>
  <c r="AR39" i="33"/>
  <c r="AQ39" i="33"/>
  <c r="AP39" i="33"/>
  <c r="AO39" i="33"/>
  <c r="AN39" i="33"/>
  <c r="AM39" i="33"/>
  <c r="AL39" i="33"/>
  <c r="AR38" i="33"/>
  <c r="AQ38" i="33"/>
  <c r="AP38" i="33"/>
  <c r="AO38" i="33"/>
  <c r="AN38" i="33"/>
  <c r="AM38" i="33"/>
  <c r="AL38" i="33"/>
  <c r="AR37" i="33"/>
  <c r="AQ37" i="33"/>
  <c r="AP37" i="33"/>
  <c r="AO37" i="33"/>
  <c r="AN37" i="33"/>
  <c r="AM37" i="33"/>
  <c r="AL37" i="33"/>
  <c r="AR36" i="33"/>
  <c r="AQ36" i="33"/>
  <c r="AP36" i="33"/>
  <c r="AO36" i="33"/>
  <c r="AN36" i="33"/>
  <c r="AM36" i="33"/>
  <c r="AL36" i="33"/>
  <c r="AR35" i="33"/>
  <c r="AQ35" i="33"/>
  <c r="AP35" i="33"/>
  <c r="AO35" i="33"/>
  <c r="AN35" i="33"/>
  <c r="AM35" i="33"/>
  <c r="AL35" i="33"/>
  <c r="AR34" i="33"/>
  <c r="AQ34" i="33"/>
  <c r="AP34" i="33"/>
  <c r="AO34" i="33"/>
  <c r="AN34" i="33"/>
  <c r="AM34" i="33"/>
  <c r="AL34" i="33"/>
  <c r="AR33" i="33"/>
  <c r="AQ33" i="33"/>
  <c r="AP33" i="33"/>
  <c r="AO33" i="33"/>
  <c r="AN33" i="33"/>
  <c r="AM33" i="33"/>
  <c r="AL33" i="33"/>
  <c r="AR32" i="33"/>
  <c r="AQ32" i="33"/>
  <c r="AP32" i="33"/>
  <c r="AO32" i="33"/>
  <c r="AN32" i="33"/>
  <c r="AM32" i="33"/>
  <c r="AL32" i="33"/>
  <c r="AR31" i="33"/>
  <c r="AQ31" i="33"/>
  <c r="AP31" i="33"/>
  <c r="AO31" i="33"/>
  <c r="AN31" i="33"/>
  <c r="AM31" i="33"/>
  <c r="AL31" i="33"/>
  <c r="AR30" i="33"/>
  <c r="AQ30" i="33"/>
  <c r="AP30" i="33"/>
  <c r="AO30" i="33"/>
  <c r="AN30" i="33"/>
  <c r="AM30" i="33"/>
  <c r="AL30" i="33"/>
  <c r="AR29" i="33"/>
  <c r="AQ29" i="33"/>
  <c r="AP29" i="33"/>
  <c r="AO29" i="33"/>
  <c r="AN29" i="33"/>
  <c r="AM29" i="33"/>
  <c r="AL29" i="33"/>
  <c r="AR28" i="33"/>
  <c r="AQ28" i="33"/>
  <c r="AP28" i="33"/>
  <c r="AO28" i="33"/>
  <c r="AN28" i="33"/>
  <c r="AM28" i="33"/>
  <c r="AL28" i="33"/>
  <c r="AR27" i="33"/>
  <c r="AQ27" i="33"/>
  <c r="AP27" i="33"/>
  <c r="AO27" i="33"/>
  <c r="AN27" i="33"/>
  <c r="AM27" i="33"/>
  <c r="AL27" i="33"/>
  <c r="AR26" i="33"/>
  <c r="AQ26" i="33"/>
  <c r="AP26" i="33"/>
  <c r="AO26" i="33"/>
  <c r="AN26" i="33"/>
  <c r="AM26" i="33"/>
  <c r="AL26" i="33"/>
  <c r="AR25" i="33"/>
  <c r="AQ25" i="33"/>
  <c r="AP25" i="33"/>
  <c r="AO25" i="33"/>
  <c r="AN25" i="33"/>
  <c r="AM25" i="33"/>
  <c r="AL25" i="33"/>
  <c r="AR24" i="33"/>
  <c r="AQ24" i="33"/>
  <c r="AP24" i="33"/>
  <c r="AO24" i="33"/>
  <c r="AN24" i="33"/>
  <c r="AM24" i="33"/>
  <c r="AL24" i="33"/>
  <c r="AR23" i="33"/>
  <c r="AQ23" i="33"/>
  <c r="AP23" i="33"/>
  <c r="AO23" i="33"/>
  <c r="AN23" i="33"/>
  <c r="AM23" i="33"/>
  <c r="AL23" i="33"/>
  <c r="AR22" i="33"/>
  <c r="AQ22" i="33"/>
  <c r="AP22" i="33"/>
  <c r="AO22" i="33"/>
  <c r="AN22" i="33"/>
  <c r="AM22" i="33"/>
  <c r="AL22" i="33"/>
  <c r="AR21" i="33"/>
  <c r="AQ21" i="33"/>
  <c r="AP21" i="33"/>
  <c r="AO21" i="33"/>
  <c r="AN21" i="33"/>
  <c r="AM21" i="33"/>
  <c r="AL21" i="33"/>
  <c r="AR20" i="33"/>
  <c r="AQ20" i="33"/>
  <c r="AP20" i="33"/>
  <c r="AO20" i="33"/>
  <c r="AN20" i="33"/>
  <c r="AM20" i="33"/>
  <c r="AL20" i="33"/>
  <c r="AR19" i="33"/>
  <c r="AQ19" i="33"/>
  <c r="AP19" i="33"/>
  <c r="AO19" i="33"/>
  <c r="AN19" i="33"/>
  <c r="AM19" i="33"/>
  <c r="AL19" i="33"/>
  <c r="AR18" i="33"/>
  <c r="AQ18" i="33"/>
  <c r="AP18" i="33"/>
  <c r="AO18" i="33"/>
  <c r="AN18" i="33"/>
  <c r="AM18" i="33"/>
  <c r="AL18" i="33"/>
  <c r="AR17" i="33"/>
  <c r="AQ17" i="33"/>
  <c r="AP17" i="33"/>
  <c r="AO17" i="33"/>
  <c r="AN17" i="33"/>
  <c r="AM17" i="33"/>
  <c r="AL17" i="33"/>
  <c r="AR16" i="33"/>
  <c r="AQ16" i="33"/>
  <c r="AP16" i="33"/>
  <c r="AO16" i="33"/>
  <c r="AN16" i="33"/>
  <c r="AM16" i="33"/>
  <c r="AL16" i="33"/>
  <c r="AR15" i="33"/>
  <c r="AQ15" i="33"/>
  <c r="AP15" i="33"/>
  <c r="AO15" i="33"/>
  <c r="AN15" i="33"/>
  <c r="AM15" i="33"/>
  <c r="AL15" i="33"/>
  <c r="AR14" i="33"/>
  <c r="AQ14" i="33"/>
  <c r="AP14" i="33"/>
  <c r="AO14" i="33"/>
  <c r="AN14" i="33"/>
  <c r="AM14" i="33"/>
  <c r="AL14" i="33"/>
  <c r="AR13" i="33"/>
  <c r="AQ13" i="33"/>
  <c r="AP13" i="33"/>
  <c r="AO13" i="33"/>
  <c r="AN13" i="33"/>
  <c r="AM13" i="33"/>
  <c r="AL13" i="33"/>
  <c r="AR12" i="33"/>
  <c r="AQ12" i="33"/>
  <c r="AP12" i="33"/>
  <c r="AO12" i="33"/>
  <c r="AN12" i="33"/>
  <c r="AM12" i="33"/>
  <c r="AL12" i="33"/>
  <c r="AR11" i="33"/>
  <c r="AQ11" i="33"/>
  <c r="AP11" i="33"/>
  <c r="AO11" i="33"/>
  <c r="AN11" i="33"/>
  <c r="AM11" i="33"/>
  <c r="AL11" i="33"/>
  <c r="AR10" i="33"/>
  <c r="AQ10" i="33"/>
  <c r="AP10" i="33"/>
  <c r="AO10" i="33"/>
  <c r="AN10" i="33"/>
  <c r="AM10" i="33"/>
  <c r="AL10" i="33"/>
  <c r="AR9" i="33"/>
  <c r="AQ9" i="33"/>
  <c r="AP9" i="33"/>
  <c r="AO9" i="33"/>
  <c r="AN9" i="33"/>
  <c r="AM9" i="33"/>
  <c r="AL9" i="33"/>
  <c r="AR8" i="33"/>
  <c r="AQ8" i="33"/>
  <c r="AP8" i="33"/>
  <c r="AO8" i="33"/>
  <c r="AN8" i="33"/>
  <c r="AM8" i="33"/>
  <c r="AL8" i="33"/>
  <c r="AR7" i="33"/>
  <c r="AQ7" i="33"/>
  <c r="AP7" i="33"/>
  <c r="AO7" i="33"/>
  <c r="AN7" i="33"/>
  <c r="AM7" i="33"/>
  <c r="AL7" i="33"/>
  <c r="AR6" i="33"/>
  <c r="AQ6" i="33"/>
  <c r="AP6" i="33"/>
  <c r="AO6" i="33"/>
  <c r="AN6" i="33"/>
  <c r="AM6" i="33"/>
  <c r="AL6" i="33"/>
  <c r="AR641" i="32"/>
  <c r="AQ641" i="32"/>
  <c r="AP641" i="32"/>
  <c r="AO641" i="32"/>
  <c r="AN641" i="32"/>
  <c r="AM641" i="32"/>
  <c r="AL641" i="32"/>
  <c r="AR640" i="32"/>
  <c r="AQ640" i="32"/>
  <c r="AP640" i="32"/>
  <c r="AO640" i="32"/>
  <c r="AN640" i="32"/>
  <c r="AM640" i="32"/>
  <c r="AL640" i="32"/>
  <c r="AR639" i="32"/>
  <c r="AQ639" i="32"/>
  <c r="AP639" i="32"/>
  <c r="AO639" i="32"/>
  <c r="AN639" i="32"/>
  <c r="AM639" i="32"/>
  <c r="AL639" i="32"/>
  <c r="AR638" i="32"/>
  <c r="AQ638" i="32"/>
  <c r="AP638" i="32"/>
  <c r="AO638" i="32"/>
  <c r="AN638" i="32"/>
  <c r="AM638" i="32"/>
  <c r="AL638" i="32"/>
  <c r="AR637" i="32"/>
  <c r="AQ637" i="32"/>
  <c r="AP637" i="32"/>
  <c r="AO637" i="32"/>
  <c r="AN637" i="32"/>
  <c r="AM637" i="32"/>
  <c r="AL637" i="32"/>
  <c r="AR636" i="32"/>
  <c r="AQ636" i="32"/>
  <c r="AP636" i="32"/>
  <c r="AO636" i="32"/>
  <c r="AN636" i="32"/>
  <c r="AM636" i="32"/>
  <c r="AL636" i="32"/>
  <c r="AR635" i="32"/>
  <c r="AQ635" i="32"/>
  <c r="AP635" i="32"/>
  <c r="AO635" i="32"/>
  <c r="AN635" i="32"/>
  <c r="AM635" i="32"/>
  <c r="AL635" i="32"/>
  <c r="AR634" i="32"/>
  <c r="AQ634" i="32"/>
  <c r="AP634" i="32"/>
  <c r="AO634" i="32"/>
  <c r="AN634" i="32"/>
  <c r="AM634" i="32"/>
  <c r="AL634" i="32"/>
  <c r="AR633" i="32"/>
  <c r="AQ633" i="32"/>
  <c r="AP633" i="32"/>
  <c r="AO633" i="32"/>
  <c r="AN633" i="32"/>
  <c r="AM633" i="32"/>
  <c r="AL633" i="32"/>
  <c r="AR632" i="32"/>
  <c r="AQ632" i="32"/>
  <c r="AP632" i="32"/>
  <c r="AO632" i="32"/>
  <c r="AN632" i="32"/>
  <c r="AM632" i="32"/>
  <c r="AL632" i="32"/>
  <c r="AR631" i="32"/>
  <c r="AQ631" i="32"/>
  <c r="AP631" i="32"/>
  <c r="AO631" i="32"/>
  <c r="AN631" i="32"/>
  <c r="AM631" i="32"/>
  <c r="AL631" i="32"/>
  <c r="AR630" i="32"/>
  <c r="AQ630" i="32"/>
  <c r="AP630" i="32"/>
  <c r="AO630" i="32"/>
  <c r="AN630" i="32"/>
  <c r="AM630" i="32"/>
  <c r="AL630" i="32"/>
  <c r="AR629" i="32"/>
  <c r="AQ629" i="32"/>
  <c r="AP629" i="32"/>
  <c r="AO629" i="32"/>
  <c r="AN629" i="32"/>
  <c r="AM629" i="32"/>
  <c r="AL629" i="32"/>
  <c r="AR628" i="32"/>
  <c r="AQ628" i="32"/>
  <c r="AP628" i="32"/>
  <c r="AO628" i="32"/>
  <c r="AN628" i="32"/>
  <c r="AM628" i="32"/>
  <c r="AL628" i="32"/>
  <c r="AR627" i="32"/>
  <c r="AQ627" i="32"/>
  <c r="AP627" i="32"/>
  <c r="AO627" i="32"/>
  <c r="AN627" i="32"/>
  <c r="AM627" i="32"/>
  <c r="AL627" i="32"/>
  <c r="AR626" i="32"/>
  <c r="AQ626" i="32"/>
  <c r="AP626" i="32"/>
  <c r="AO626" i="32"/>
  <c r="AN626" i="32"/>
  <c r="AM626" i="32"/>
  <c r="AL626" i="32"/>
  <c r="AR625" i="32"/>
  <c r="AQ625" i="32"/>
  <c r="AP625" i="32"/>
  <c r="AO625" i="32"/>
  <c r="AN625" i="32"/>
  <c r="AM625" i="32"/>
  <c r="AL625" i="32"/>
  <c r="AR624" i="32"/>
  <c r="AQ624" i="32"/>
  <c r="AP624" i="32"/>
  <c r="AO624" i="32"/>
  <c r="AN624" i="32"/>
  <c r="AM624" i="32"/>
  <c r="AL624" i="32"/>
  <c r="AR623" i="32"/>
  <c r="AQ623" i="32"/>
  <c r="AP623" i="32"/>
  <c r="AO623" i="32"/>
  <c r="AN623" i="32"/>
  <c r="AM623" i="32"/>
  <c r="AL623" i="32"/>
  <c r="AR622" i="32"/>
  <c r="AQ622" i="32"/>
  <c r="AP622" i="32"/>
  <c r="AO622" i="32"/>
  <c r="AN622" i="32"/>
  <c r="AM622" i="32"/>
  <c r="AL622" i="32"/>
  <c r="AR621" i="32"/>
  <c r="AQ621" i="32"/>
  <c r="AP621" i="32"/>
  <c r="AO621" i="32"/>
  <c r="AN621" i="32"/>
  <c r="AM621" i="32"/>
  <c r="AL621" i="32"/>
  <c r="AR620" i="32"/>
  <c r="AQ620" i="32"/>
  <c r="AP620" i="32"/>
  <c r="AO620" i="32"/>
  <c r="AN620" i="32"/>
  <c r="AM620" i="32"/>
  <c r="AL620" i="32"/>
  <c r="AR619" i="32"/>
  <c r="AQ619" i="32"/>
  <c r="AP619" i="32"/>
  <c r="AO619" i="32"/>
  <c r="AN619" i="32"/>
  <c r="AM619" i="32"/>
  <c r="AL619" i="32"/>
  <c r="AR618" i="32"/>
  <c r="AQ618" i="32"/>
  <c r="AP618" i="32"/>
  <c r="AO618" i="32"/>
  <c r="AN618" i="32"/>
  <c r="AM618" i="32"/>
  <c r="AL618" i="32"/>
  <c r="AR617" i="32"/>
  <c r="AQ617" i="32"/>
  <c r="AP617" i="32"/>
  <c r="AO617" i="32"/>
  <c r="AN617" i="32"/>
  <c r="AM617" i="32"/>
  <c r="AL617" i="32"/>
  <c r="AR616" i="32"/>
  <c r="AQ616" i="32"/>
  <c r="AP616" i="32"/>
  <c r="AO616" i="32"/>
  <c r="AN616" i="32"/>
  <c r="AM616" i="32"/>
  <c r="AL616" i="32"/>
  <c r="AR615" i="32"/>
  <c r="AQ615" i="32"/>
  <c r="AP615" i="32"/>
  <c r="AO615" i="32"/>
  <c r="AN615" i="32"/>
  <c r="AM615" i="32"/>
  <c r="AL615" i="32"/>
  <c r="AR614" i="32"/>
  <c r="AQ614" i="32"/>
  <c r="AP614" i="32"/>
  <c r="AO614" i="32"/>
  <c r="AN614" i="32"/>
  <c r="AM614" i="32"/>
  <c r="AL614" i="32"/>
  <c r="AR613" i="32"/>
  <c r="AQ613" i="32"/>
  <c r="AP613" i="32"/>
  <c r="AO613" i="32"/>
  <c r="AN613" i="32"/>
  <c r="AM613" i="32"/>
  <c r="AL613" i="32"/>
  <c r="AR612" i="32"/>
  <c r="AQ612" i="32"/>
  <c r="AP612" i="32"/>
  <c r="AO612" i="32"/>
  <c r="AN612" i="32"/>
  <c r="AM612" i="32"/>
  <c r="AL612" i="32"/>
  <c r="AR611" i="32"/>
  <c r="AQ611" i="32"/>
  <c r="AP611" i="32"/>
  <c r="AO611" i="32"/>
  <c r="AN611" i="32"/>
  <c r="AM611" i="32"/>
  <c r="AL611" i="32"/>
  <c r="AR610" i="32"/>
  <c r="AQ610" i="32"/>
  <c r="AP610" i="32"/>
  <c r="AO610" i="32"/>
  <c r="AN610" i="32"/>
  <c r="AM610" i="32"/>
  <c r="AL610" i="32"/>
  <c r="AR609" i="32"/>
  <c r="AQ609" i="32"/>
  <c r="AP609" i="32"/>
  <c r="AO609" i="32"/>
  <c r="AN609" i="32"/>
  <c r="AM609" i="32"/>
  <c r="AL609" i="32"/>
  <c r="AR608" i="32"/>
  <c r="AQ608" i="32"/>
  <c r="AP608" i="32"/>
  <c r="AO608" i="32"/>
  <c r="AN608" i="32"/>
  <c r="AM608" i="32"/>
  <c r="AL608" i="32"/>
  <c r="AR607" i="32"/>
  <c r="AQ607" i="32"/>
  <c r="AP607" i="32"/>
  <c r="AO607" i="32"/>
  <c r="AN607" i="32"/>
  <c r="AM607" i="32"/>
  <c r="AL607" i="32"/>
  <c r="AR606" i="32"/>
  <c r="AQ606" i="32"/>
  <c r="AP606" i="32"/>
  <c r="AO606" i="32"/>
  <c r="AN606" i="32"/>
  <c r="AM606" i="32"/>
  <c r="AL606" i="32"/>
  <c r="AR605" i="32"/>
  <c r="AQ605" i="32"/>
  <c r="AP605" i="32"/>
  <c r="AO605" i="32"/>
  <c r="AN605" i="32"/>
  <c r="AM605" i="32"/>
  <c r="AL605" i="32"/>
  <c r="AR604" i="32"/>
  <c r="AQ604" i="32"/>
  <c r="AP604" i="32"/>
  <c r="AO604" i="32"/>
  <c r="AN604" i="32"/>
  <c r="AM604" i="32"/>
  <c r="AL604" i="32"/>
  <c r="AR603" i="32"/>
  <c r="AQ603" i="32"/>
  <c r="AP603" i="32"/>
  <c r="AO603" i="32"/>
  <c r="AN603" i="32"/>
  <c r="AM603" i="32"/>
  <c r="AL603" i="32"/>
  <c r="AR602" i="32"/>
  <c r="AQ602" i="32"/>
  <c r="AP602" i="32"/>
  <c r="AO602" i="32"/>
  <c r="AN602" i="32"/>
  <c r="AM602" i="32"/>
  <c r="AL602" i="32"/>
  <c r="AR601" i="32"/>
  <c r="AQ601" i="32"/>
  <c r="AP601" i="32"/>
  <c r="AO601" i="32"/>
  <c r="AN601" i="32"/>
  <c r="AM601" i="32"/>
  <c r="AL601" i="32"/>
  <c r="AR600" i="32"/>
  <c r="AQ600" i="32"/>
  <c r="AP600" i="32"/>
  <c r="AO600" i="32"/>
  <c r="AN600" i="32"/>
  <c r="AM600" i="32"/>
  <c r="AL600" i="32"/>
  <c r="AR599" i="32"/>
  <c r="AQ599" i="32"/>
  <c r="AP599" i="32"/>
  <c r="AO599" i="32"/>
  <c r="AN599" i="32"/>
  <c r="AM599" i="32"/>
  <c r="AL599" i="32"/>
  <c r="AR598" i="32"/>
  <c r="AQ598" i="32"/>
  <c r="AP598" i="32"/>
  <c r="AO598" i="32"/>
  <c r="AN598" i="32"/>
  <c r="AM598" i="32"/>
  <c r="AL598" i="32"/>
  <c r="AR597" i="32"/>
  <c r="AQ597" i="32"/>
  <c r="AP597" i="32"/>
  <c r="AO597" i="32"/>
  <c r="AN597" i="32"/>
  <c r="AM597" i="32"/>
  <c r="AL597" i="32"/>
  <c r="AR596" i="32"/>
  <c r="AQ596" i="32"/>
  <c r="AP596" i="32"/>
  <c r="AO596" i="32"/>
  <c r="AN596" i="32"/>
  <c r="AM596" i="32"/>
  <c r="AL596" i="32"/>
  <c r="AR595" i="32"/>
  <c r="AQ595" i="32"/>
  <c r="AP595" i="32"/>
  <c r="AO595" i="32"/>
  <c r="AN595" i="32"/>
  <c r="AM595" i="32"/>
  <c r="AL595" i="32"/>
  <c r="AR594" i="32"/>
  <c r="AQ594" i="32"/>
  <c r="AP594" i="32"/>
  <c r="AO594" i="32"/>
  <c r="AN594" i="32"/>
  <c r="AM594" i="32"/>
  <c r="AL594" i="32"/>
  <c r="AR593" i="32"/>
  <c r="AQ593" i="32"/>
  <c r="AP593" i="32"/>
  <c r="AO593" i="32"/>
  <c r="AN593" i="32"/>
  <c r="AM593" i="32"/>
  <c r="AL593" i="32"/>
  <c r="AR592" i="32"/>
  <c r="AQ592" i="32"/>
  <c r="AP592" i="32"/>
  <c r="AO592" i="32"/>
  <c r="AN592" i="32"/>
  <c r="AM592" i="32"/>
  <c r="AL592" i="32"/>
  <c r="AR591" i="32"/>
  <c r="AQ591" i="32"/>
  <c r="AP591" i="32"/>
  <c r="AO591" i="32"/>
  <c r="AN591" i="32"/>
  <c r="AM591" i="32"/>
  <c r="AL591" i="32"/>
  <c r="AR590" i="32"/>
  <c r="AQ590" i="32"/>
  <c r="AP590" i="32"/>
  <c r="AO590" i="32"/>
  <c r="AN590" i="32"/>
  <c r="AM590" i="32"/>
  <c r="AL590" i="32"/>
  <c r="AR589" i="32"/>
  <c r="AQ589" i="32"/>
  <c r="AP589" i="32"/>
  <c r="AO589" i="32"/>
  <c r="AN589" i="32"/>
  <c r="AM589" i="32"/>
  <c r="AL589" i="32"/>
  <c r="AR588" i="32"/>
  <c r="AQ588" i="32"/>
  <c r="AP588" i="32"/>
  <c r="AO588" i="32"/>
  <c r="AN588" i="32"/>
  <c r="AM588" i="32"/>
  <c r="AL588" i="32"/>
  <c r="AR587" i="32"/>
  <c r="AQ587" i="32"/>
  <c r="AP587" i="32"/>
  <c r="AO587" i="32"/>
  <c r="AN587" i="32"/>
  <c r="AM587" i="32"/>
  <c r="AL587" i="32"/>
  <c r="AR586" i="32"/>
  <c r="AQ586" i="32"/>
  <c r="AP586" i="32"/>
  <c r="AO586" i="32"/>
  <c r="AN586" i="32"/>
  <c r="AM586" i="32"/>
  <c r="AL586" i="32"/>
  <c r="AR585" i="32"/>
  <c r="AQ585" i="32"/>
  <c r="AP585" i="32"/>
  <c r="AO585" i="32"/>
  <c r="AN585" i="32"/>
  <c r="AM585" i="32"/>
  <c r="AL585" i="32"/>
  <c r="AR584" i="32"/>
  <c r="AQ584" i="32"/>
  <c r="AP584" i="32"/>
  <c r="AO584" i="32"/>
  <c r="AN584" i="32"/>
  <c r="AM584" i="32"/>
  <c r="AL584" i="32"/>
  <c r="AR583" i="32"/>
  <c r="AQ583" i="32"/>
  <c r="AP583" i="32"/>
  <c r="AO583" i="32"/>
  <c r="AN583" i="32"/>
  <c r="AM583" i="32"/>
  <c r="AL583" i="32"/>
  <c r="AR582" i="32"/>
  <c r="AQ582" i="32"/>
  <c r="AP582" i="32"/>
  <c r="AO582" i="32"/>
  <c r="AN582" i="32"/>
  <c r="AM582" i="32"/>
  <c r="AL582" i="32"/>
  <c r="AR581" i="32"/>
  <c r="AQ581" i="32"/>
  <c r="AP581" i="32"/>
  <c r="AO581" i="32"/>
  <c r="AN581" i="32"/>
  <c r="AM581" i="32"/>
  <c r="AL581" i="32"/>
  <c r="AR580" i="32"/>
  <c r="AQ580" i="32"/>
  <c r="AP580" i="32"/>
  <c r="AO580" i="32"/>
  <c r="AN580" i="32"/>
  <c r="AM580" i="32"/>
  <c r="AL580" i="32"/>
  <c r="AR579" i="32"/>
  <c r="AQ579" i="32"/>
  <c r="AP579" i="32"/>
  <c r="AO579" i="32"/>
  <c r="AN579" i="32"/>
  <c r="AM579" i="32"/>
  <c r="AL579" i="32"/>
  <c r="AR578" i="32"/>
  <c r="AQ578" i="32"/>
  <c r="AP578" i="32"/>
  <c r="AO578" i="32"/>
  <c r="AN578" i="32"/>
  <c r="AM578" i="32"/>
  <c r="AL578" i="32"/>
  <c r="AR577" i="32"/>
  <c r="AQ577" i="32"/>
  <c r="AP577" i="32"/>
  <c r="AO577" i="32"/>
  <c r="AN577" i="32"/>
  <c r="AM577" i="32"/>
  <c r="AL577" i="32"/>
  <c r="AR576" i="32"/>
  <c r="AQ576" i="32"/>
  <c r="AP576" i="32"/>
  <c r="AO576" i="32"/>
  <c r="AN576" i="32"/>
  <c r="AM576" i="32"/>
  <c r="AL576" i="32"/>
  <c r="AR575" i="32"/>
  <c r="AQ575" i="32"/>
  <c r="AP575" i="32"/>
  <c r="AO575" i="32"/>
  <c r="AN575" i="32"/>
  <c r="AM575" i="32"/>
  <c r="AL575" i="32"/>
  <c r="AR574" i="32"/>
  <c r="AQ574" i="32"/>
  <c r="AP574" i="32"/>
  <c r="AO574" i="32"/>
  <c r="AN574" i="32"/>
  <c r="AM574" i="32"/>
  <c r="AL574" i="32"/>
  <c r="AR573" i="32"/>
  <c r="AQ573" i="32"/>
  <c r="AP573" i="32"/>
  <c r="AO573" i="32"/>
  <c r="AN573" i="32"/>
  <c r="AM573" i="32"/>
  <c r="AL573" i="32"/>
  <c r="AR572" i="32"/>
  <c r="AQ572" i="32"/>
  <c r="AP572" i="32"/>
  <c r="AO572" i="32"/>
  <c r="AN572" i="32"/>
  <c r="AM572" i="32"/>
  <c r="AL572" i="32"/>
  <c r="AR571" i="32"/>
  <c r="AQ571" i="32"/>
  <c r="AP571" i="32"/>
  <c r="AO571" i="32"/>
  <c r="AN571" i="32"/>
  <c r="AM571" i="32"/>
  <c r="AL571" i="32"/>
  <c r="AR570" i="32"/>
  <c r="AQ570" i="32"/>
  <c r="AP570" i="32"/>
  <c r="AO570" i="32"/>
  <c r="AN570" i="32"/>
  <c r="AM570" i="32"/>
  <c r="AL570" i="32"/>
  <c r="AR569" i="32"/>
  <c r="AQ569" i="32"/>
  <c r="AP569" i="32"/>
  <c r="AO569" i="32"/>
  <c r="AN569" i="32"/>
  <c r="AM569" i="32"/>
  <c r="AL569" i="32"/>
  <c r="AR568" i="32"/>
  <c r="AQ568" i="32"/>
  <c r="AP568" i="32"/>
  <c r="AO568" i="32"/>
  <c r="AN568" i="32"/>
  <c r="AM568" i="32"/>
  <c r="AL568" i="32"/>
  <c r="AR567" i="32"/>
  <c r="AQ567" i="32"/>
  <c r="AP567" i="32"/>
  <c r="AO567" i="32"/>
  <c r="AN567" i="32"/>
  <c r="AM567" i="32"/>
  <c r="AL567" i="32"/>
  <c r="AR566" i="32"/>
  <c r="AQ566" i="32"/>
  <c r="AP566" i="32"/>
  <c r="AO566" i="32"/>
  <c r="AN566" i="32"/>
  <c r="AM566" i="32"/>
  <c r="AL566" i="32"/>
  <c r="AR565" i="32"/>
  <c r="AQ565" i="32"/>
  <c r="AP565" i="32"/>
  <c r="AO565" i="32"/>
  <c r="AN565" i="32"/>
  <c r="AM565" i="32"/>
  <c r="AL565" i="32"/>
  <c r="AR564" i="32"/>
  <c r="AQ564" i="32"/>
  <c r="AP564" i="32"/>
  <c r="AO564" i="32"/>
  <c r="AN564" i="32"/>
  <c r="AM564" i="32"/>
  <c r="AL564" i="32"/>
  <c r="AR563" i="32"/>
  <c r="AQ563" i="32"/>
  <c r="AP563" i="32"/>
  <c r="AO563" i="32"/>
  <c r="AN563" i="32"/>
  <c r="AM563" i="32"/>
  <c r="AL563" i="32"/>
  <c r="AR562" i="32"/>
  <c r="AQ562" i="32"/>
  <c r="AP562" i="32"/>
  <c r="AO562" i="32"/>
  <c r="AN562" i="32"/>
  <c r="AM562" i="32"/>
  <c r="AL562" i="32"/>
  <c r="AR561" i="32"/>
  <c r="AQ561" i="32"/>
  <c r="AP561" i="32"/>
  <c r="AO561" i="32"/>
  <c r="AN561" i="32"/>
  <c r="AM561" i="32"/>
  <c r="AL561" i="32"/>
  <c r="AR560" i="32"/>
  <c r="AQ560" i="32"/>
  <c r="AP560" i="32"/>
  <c r="AO560" i="32"/>
  <c r="AN560" i="32"/>
  <c r="AM560" i="32"/>
  <c r="AL560" i="32"/>
  <c r="AR559" i="32"/>
  <c r="AQ559" i="32"/>
  <c r="AP559" i="32"/>
  <c r="AO559" i="32"/>
  <c r="AN559" i="32"/>
  <c r="AM559" i="32"/>
  <c r="AL559" i="32"/>
  <c r="AR558" i="32"/>
  <c r="AQ558" i="32"/>
  <c r="AP558" i="32"/>
  <c r="AO558" i="32"/>
  <c r="AN558" i="32"/>
  <c r="AM558" i="32"/>
  <c r="AL558" i="32"/>
  <c r="AR557" i="32"/>
  <c r="AQ557" i="32"/>
  <c r="AP557" i="32"/>
  <c r="AO557" i="32"/>
  <c r="AN557" i="32"/>
  <c r="AM557" i="32"/>
  <c r="AL557" i="32"/>
  <c r="AR556" i="32"/>
  <c r="AQ556" i="32"/>
  <c r="AP556" i="32"/>
  <c r="AO556" i="32"/>
  <c r="AN556" i="32"/>
  <c r="AM556" i="32"/>
  <c r="AL556" i="32"/>
  <c r="AR555" i="32"/>
  <c r="AQ555" i="32"/>
  <c r="AP555" i="32"/>
  <c r="AO555" i="32"/>
  <c r="AN555" i="32"/>
  <c r="AM555" i="32"/>
  <c r="AL555" i="32"/>
  <c r="AR554" i="32"/>
  <c r="AQ554" i="32"/>
  <c r="AP554" i="32"/>
  <c r="AO554" i="32"/>
  <c r="AN554" i="32"/>
  <c r="AM554" i="32"/>
  <c r="AL554" i="32"/>
  <c r="AR553" i="32"/>
  <c r="AQ553" i="32"/>
  <c r="AP553" i="32"/>
  <c r="AO553" i="32"/>
  <c r="AN553" i="32"/>
  <c r="AM553" i="32"/>
  <c r="AL553" i="32"/>
  <c r="AR552" i="32"/>
  <c r="AQ552" i="32"/>
  <c r="AP552" i="32"/>
  <c r="AO552" i="32"/>
  <c r="AN552" i="32"/>
  <c r="AM552" i="32"/>
  <c r="AL552" i="32"/>
  <c r="AR551" i="32"/>
  <c r="AQ551" i="32"/>
  <c r="AP551" i="32"/>
  <c r="AO551" i="32"/>
  <c r="AN551" i="32"/>
  <c r="AM551" i="32"/>
  <c r="AL551" i="32"/>
  <c r="AR550" i="32"/>
  <c r="AQ550" i="32"/>
  <c r="AP550" i="32"/>
  <c r="AO550" i="32"/>
  <c r="AN550" i="32"/>
  <c r="AM550" i="32"/>
  <c r="AL550" i="32"/>
  <c r="AR549" i="32"/>
  <c r="AQ549" i="32"/>
  <c r="AP549" i="32"/>
  <c r="AO549" i="32"/>
  <c r="AN549" i="32"/>
  <c r="AM549" i="32"/>
  <c r="AL549" i="32"/>
  <c r="AR548" i="32"/>
  <c r="AQ548" i="32"/>
  <c r="AP548" i="32"/>
  <c r="AO548" i="32"/>
  <c r="AN548" i="32"/>
  <c r="AM548" i="32"/>
  <c r="AL548" i="32"/>
  <c r="AR547" i="32"/>
  <c r="AQ547" i="32"/>
  <c r="AP547" i="32"/>
  <c r="AO547" i="32"/>
  <c r="AN547" i="32"/>
  <c r="AM547" i="32"/>
  <c r="AL547" i="32"/>
  <c r="AR546" i="32"/>
  <c r="AQ546" i="32"/>
  <c r="AP546" i="32"/>
  <c r="AO546" i="32"/>
  <c r="AN546" i="32"/>
  <c r="AM546" i="32"/>
  <c r="AL546" i="32"/>
  <c r="AR545" i="32"/>
  <c r="AQ545" i="32"/>
  <c r="AP545" i="32"/>
  <c r="AO545" i="32"/>
  <c r="AN545" i="32"/>
  <c r="AM545" i="32"/>
  <c r="AL545" i="32"/>
  <c r="AR544" i="32"/>
  <c r="AQ544" i="32"/>
  <c r="AP544" i="32"/>
  <c r="AO544" i="32"/>
  <c r="AN544" i="32"/>
  <c r="AM544" i="32"/>
  <c r="AL544" i="32"/>
  <c r="AR543" i="32"/>
  <c r="AQ543" i="32"/>
  <c r="AP543" i="32"/>
  <c r="AO543" i="32"/>
  <c r="AN543" i="32"/>
  <c r="AM543" i="32"/>
  <c r="AL543" i="32"/>
  <c r="AR542" i="32"/>
  <c r="AQ542" i="32"/>
  <c r="AP542" i="32"/>
  <c r="AO542" i="32"/>
  <c r="AN542" i="32"/>
  <c r="AM542" i="32"/>
  <c r="AL542" i="32"/>
  <c r="AR541" i="32"/>
  <c r="AQ541" i="32"/>
  <c r="AP541" i="32"/>
  <c r="AO541" i="32"/>
  <c r="AN541" i="32"/>
  <c r="AM541" i="32"/>
  <c r="AL541" i="32"/>
  <c r="AR540" i="32"/>
  <c r="AQ540" i="32"/>
  <c r="AP540" i="32"/>
  <c r="AO540" i="32"/>
  <c r="AN540" i="32"/>
  <c r="AM540" i="32"/>
  <c r="AL540" i="32"/>
  <c r="AR539" i="32"/>
  <c r="AQ539" i="32"/>
  <c r="AP539" i="32"/>
  <c r="AO539" i="32"/>
  <c r="AN539" i="32"/>
  <c r="AM539" i="32"/>
  <c r="AL539" i="32"/>
  <c r="AR538" i="32"/>
  <c r="AQ538" i="32"/>
  <c r="AP538" i="32"/>
  <c r="AO538" i="32"/>
  <c r="AN538" i="32"/>
  <c r="AM538" i="32"/>
  <c r="AL538" i="32"/>
  <c r="AR537" i="32"/>
  <c r="AQ537" i="32"/>
  <c r="AP537" i="32"/>
  <c r="AO537" i="32"/>
  <c r="AN537" i="32"/>
  <c r="AM537" i="32"/>
  <c r="AL537" i="32"/>
  <c r="AR536" i="32"/>
  <c r="AQ536" i="32"/>
  <c r="AP536" i="32"/>
  <c r="AO536" i="32"/>
  <c r="AN536" i="32"/>
  <c r="AM536" i="32"/>
  <c r="AL536" i="32"/>
  <c r="AR535" i="32"/>
  <c r="AQ535" i="32"/>
  <c r="AP535" i="32"/>
  <c r="AO535" i="32"/>
  <c r="AN535" i="32"/>
  <c r="AM535" i="32"/>
  <c r="AL535" i="32"/>
  <c r="AR534" i="32"/>
  <c r="AQ534" i="32"/>
  <c r="AP534" i="32"/>
  <c r="AO534" i="32"/>
  <c r="AN534" i="32"/>
  <c r="AM534" i="32"/>
  <c r="AL534" i="32"/>
  <c r="AR533" i="32"/>
  <c r="AQ533" i="32"/>
  <c r="AP533" i="32"/>
  <c r="AO533" i="32"/>
  <c r="AN533" i="32"/>
  <c r="AM533" i="32"/>
  <c r="AL533" i="32"/>
  <c r="AR532" i="32"/>
  <c r="AQ532" i="32"/>
  <c r="AP532" i="32"/>
  <c r="AO532" i="32"/>
  <c r="AN532" i="32"/>
  <c r="AM532" i="32"/>
  <c r="AL532" i="32"/>
  <c r="AR531" i="32"/>
  <c r="AQ531" i="32"/>
  <c r="AP531" i="32"/>
  <c r="AO531" i="32"/>
  <c r="AN531" i="32"/>
  <c r="AM531" i="32"/>
  <c r="AL531" i="32"/>
  <c r="AR530" i="32"/>
  <c r="AQ530" i="32"/>
  <c r="AP530" i="32"/>
  <c r="AO530" i="32"/>
  <c r="AN530" i="32"/>
  <c r="AM530" i="32"/>
  <c r="AL530" i="32"/>
  <c r="AR529" i="32"/>
  <c r="AQ529" i="32"/>
  <c r="AP529" i="32"/>
  <c r="AO529" i="32"/>
  <c r="AN529" i="32"/>
  <c r="AM529" i="32"/>
  <c r="AL529" i="32"/>
  <c r="AR528" i="32"/>
  <c r="AQ528" i="32"/>
  <c r="AP528" i="32"/>
  <c r="AO528" i="32"/>
  <c r="AN528" i="32"/>
  <c r="AM528" i="32"/>
  <c r="AL528" i="32"/>
  <c r="AR527" i="32"/>
  <c r="AQ527" i="32"/>
  <c r="AP527" i="32"/>
  <c r="AO527" i="32"/>
  <c r="AN527" i="32"/>
  <c r="AM527" i="32"/>
  <c r="AL527" i="32"/>
  <c r="AR526" i="32"/>
  <c r="AQ526" i="32"/>
  <c r="AP526" i="32"/>
  <c r="AO526" i="32"/>
  <c r="AN526" i="32"/>
  <c r="AM526" i="32"/>
  <c r="AL526" i="32"/>
  <c r="AR525" i="32"/>
  <c r="AQ525" i="32"/>
  <c r="AP525" i="32"/>
  <c r="AO525" i="32"/>
  <c r="AN525" i="32"/>
  <c r="AM525" i="32"/>
  <c r="AL525" i="32"/>
  <c r="AR524" i="32"/>
  <c r="AQ524" i="32"/>
  <c r="AP524" i="32"/>
  <c r="AO524" i="32"/>
  <c r="AN524" i="32"/>
  <c r="AM524" i="32"/>
  <c r="AL524" i="32"/>
  <c r="AR523" i="32"/>
  <c r="AQ523" i="32"/>
  <c r="AP523" i="32"/>
  <c r="AO523" i="32"/>
  <c r="AN523" i="32"/>
  <c r="AM523" i="32"/>
  <c r="AL523" i="32"/>
  <c r="AR522" i="32"/>
  <c r="AQ522" i="32"/>
  <c r="AP522" i="32"/>
  <c r="AO522" i="32"/>
  <c r="AN522" i="32"/>
  <c r="AM522" i="32"/>
  <c r="AL522" i="32"/>
  <c r="AR521" i="32"/>
  <c r="AQ521" i="32"/>
  <c r="AP521" i="32"/>
  <c r="AO521" i="32"/>
  <c r="AN521" i="32"/>
  <c r="AM521" i="32"/>
  <c r="AL521" i="32"/>
  <c r="AR520" i="32"/>
  <c r="AQ520" i="32"/>
  <c r="AP520" i="32"/>
  <c r="AO520" i="32"/>
  <c r="AN520" i="32"/>
  <c r="AM520" i="32"/>
  <c r="AL520" i="32"/>
  <c r="AR519" i="32"/>
  <c r="AQ519" i="32"/>
  <c r="AP519" i="32"/>
  <c r="AO519" i="32"/>
  <c r="AN519" i="32"/>
  <c r="AM519" i="32"/>
  <c r="AL519" i="32"/>
  <c r="AR518" i="32"/>
  <c r="AQ518" i="32"/>
  <c r="AP518" i="32"/>
  <c r="AO518" i="32"/>
  <c r="AN518" i="32"/>
  <c r="AM518" i="32"/>
  <c r="AL518" i="32"/>
  <c r="AR517" i="32"/>
  <c r="AQ517" i="32"/>
  <c r="AP517" i="32"/>
  <c r="AO517" i="32"/>
  <c r="AN517" i="32"/>
  <c r="AM517" i="32"/>
  <c r="AL517" i="32"/>
  <c r="AR516" i="32"/>
  <c r="AQ516" i="32"/>
  <c r="AP516" i="32"/>
  <c r="AO516" i="32"/>
  <c r="AN516" i="32"/>
  <c r="AM516" i="32"/>
  <c r="AL516" i="32"/>
  <c r="AR515" i="32"/>
  <c r="AQ515" i="32"/>
  <c r="AP515" i="32"/>
  <c r="AO515" i="32"/>
  <c r="AN515" i="32"/>
  <c r="AM515" i="32"/>
  <c r="AL515" i="32"/>
  <c r="AR514" i="32"/>
  <c r="AQ514" i="32"/>
  <c r="AP514" i="32"/>
  <c r="AO514" i="32"/>
  <c r="AN514" i="32"/>
  <c r="AM514" i="32"/>
  <c r="AL514" i="32"/>
  <c r="AR513" i="32"/>
  <c r="AQ513" i="32"/>
  <c r="AP513" i="32"/>
  <c r="AO513" i="32"/>
  <c r="AN513" i="32"/>
  <c r="AM513" i="32"/>
  <c r="AL513" i="32"/>
  <c r="AR512" i="32"/>
  <c r="AQ512" i="32"/>
  <c r="AP512" i="32"/>
  <c r="AO512" i="32"/>
  <c r="AN512" i="32"/>
  <c r="AM512" i="32"/>
  <c r="AL512" i="32"/>
  <c r="AR511" i="32"/>
  <c r="AQ511" i="32"/>
  <c r="AP511" i="32"/>
  <c r="AO511" i="32"/>
  <c r="AN511" i="32"/>
  <c r="AM511" i="32"/>
  <c r="AL511" i="32"/>
  <c r="AR510" i="32"/>
  <c r="AQ510" i="32"/>
  <c r="AP510" i="32"/>
  <c r="AO510" i="32"/>
  <c r="AN510" i="32"/>
  <c r="AM510" i="32"/>
  <c r="AL510" i="32"/>
  <c r="AR509" i="32"/>
  <c r="AQ509" i="32"/>
  <c r="AP509" i="32"/>
  <c r="AO509" i="32"/>
  <c r="AN509" i="32"/>
  <c r="AM509" i="32"/>
  <c r="AL509" i="32"/>
  <c r="AR508" i="32"/>
  <c r="AQ508" i="32"/>
  <c r="AP508" i="32"/>
  <c r="AO508" i="32"/>
  <c r="AN508" i="32"/>
  <c r="AM508" i="32"/>
  <c r="AL508" i="32"/>
  <c r="AR507" i="32"/>
  <c r="AQ507" i="32"/>
  <c r="AP507" i="32"/>
  <c r="AO507" i="32"/>
  <c r="AN507" i="32"/>
  <c r="AM507" i="32"/>
  <c r="AL507" i="32"/>
  <c r="AR506" i="32"/>
  <c r="AQ506" i="32"/>
  <c r="AP506" i="32"/>
  <c r="AO506" i="32"/>
  <c r="AN506" i="32"/>
  <c r="AM506" i="32"/>
  <c r="AL506" i="32"/>
  <c r="AR505" i="32"/>
  <c r="AQ505" i="32"/>
  <c r="AP505" i="32"/>
  <c r="AO505" i="32"/>
  <c r="AN505" i="32"/>
  <c r="AM505" i="32"/>
  <c r="AL505" i="32"/>
  <c r="AR504" i="32"/>
  <c r="AQ504" i="32"/>
  <c r="AP504" i="32"/>
  <c r="AO504" i="32"/>
  <c r="AN504" i="32"/>
  <c r="AM504" i="32"/>
  <c r="AL504" i="32"/>
  <c r="AR503" i="32"/>
  <c r="AQ503" i="32"/>
  <c r="AP503" i="32"/>
  <c r="AO503" i="32"/>
  <c r="AN503" i="32"/>
  <c r="AM503" i="32"/>
  <c r="AL503" i="32"/>
  <c r="AR502" i="32"/>
  <c r="AQ502" i="32"/>
  <c r="AP502" i="32"/>
  <c r="AO502" i="32"/>
  <c r="AN502" i="32"/>
  <c r="AM502" i="32"/>
  <c r="AL502" i="32"/>
  <c r="AR501" i="32"/>
  <c r="AQ501" i="32"/>
  <c r="AP501" i="32"/>
  <c r="AO501" i="32"/>
  <c r="AN501" i="32"/>
  <c r="AM501" i="32"/>
  <c r="AL501" i="32"/>
  <c r="AR500" i="32"/>
  <c r="AQ500" i="32"/>
  <c r="AP500" i="32"/>
  <c r="AO500" i="32"/>
  <c r="AN500" i="32"/>
  <c r="AM500" i="32"/>
  <c r="AL500" i="32"/>
  <c r="AR499" i="32"/>
  <c r="AQ499" i="32"/>
  <c r="AP499" i="32"/>
  <c r="AO499" i="32"/>
  <c r="AN499" i="32"/>
  <c r="AM499" i="32"/>
  <c r="AL499" i="32"/>
  <c r="AR498" i="32"/>
  <c r="AQ498" i="32"/>
  <c r="AP498" i="32"/>
  <c r="AO498" i="32"/>
  <c r="AN498" i="32"/>
  <c r="AM498" i="32"/>
  <c r="AL498" i="32"/>
  <c r="AR497" i="32"/>
  <c r="AQ497" i="32"/>
  <c r="AP497" i="32"/>
  <c r="AO497" i="32"/>
  <c r="AN497" i="32"/>
  <c r="AM497" i="32"/>
  <c r="AL497" i="32"/>
  <c r="AR496" i="32"/>
  <c r="AQ496" i="32"/>
  <c r="AP496" i="32"/>
  <c r="AO496" i="32"/>
  <c r="AN496" i="32"/>
  <c r="AM496" i="32"/>
  <c r="AL496" i="32"/>
  <c r="AR495" i="32"/>
  <c r="AQ495" i="32"/>
  <c r="AP495" i="32"/>
  <c r="AO495" i="32"/>
  <c r="AN495" i="32"/>
  <c r="AM495" i="32"/>
  <c r="AL495" i="32"/>
  <c r="AR494" i="32"/>
  <c r="AQ494" i="32"/>
  <c r="AP494" i="32"/>
  <c r="AO494" i="32"/>
  <c r="AN494" i="32"/>
  <c r="AM494" i="32"/>
  <c r="AL494" i="32"/>
  <c r="AR493" i="32"/>
  <c r="AQ493" i="32"/>
  <c r="AP493" i="32"/>
  <c r="AO493" i="32"/>
  <c r="AN493" i="32"/>
  <c r="AM493" i="32"/>
  <c r="AL493" i="32"/>
  <c r="AR492" i="32"/>
  <c r="AQ492" i="32"/>
  <c r="AP492" i="32"/>
  <c r="AO492" i="32"/>
  <c r="AN492" i="32"/>
  <c r="AM492" i="32"/>
  <c r="AL492" i="32"/>
  <c r="AR491" i="32"/>
  <c r="AQ491" i="32"/>
  <c r="AP491" i="32"/>
  <c r="AO491" i="32"/>
  <c r="AN491" i="32"/>
  <c r="AM491" i="32"/>
  <c r="AL491" i="32"/>
  <c r="AR490" i="32"/>
  <c r="AQ490" i="32"/>
  <c r="AP490" i="32"/>
  <c r="AO490" i="32"/>
  <c r="AN490" i="32"/>
  <c r="AM490" i="32"/>
  <c r="AL490" i="32"/>
  <c r="AR489" i="32"/>
  <c r="AQ489" i="32"/>
  <c r="AP489" i="32"/>
  <c r="AO489" i="32"/>
  <c r="AN489" i="32"/>
  <c r="AM489" i="32"/>
  <c r="AL489" i="32"/>
  <c r="AR488" i="32"/>
  <c r="AQ488" i="32"/>
  <c r="AP488" i="32"/>
  <c r="AO488" i="32"/>
  <c r="AN488" i="32"/>
  <c r="AM488" i="32"/>
  <c r="AL488" i="32"/>
  <c r="AR487" i="32"/>
  <c r="AQ487" i="32"/>
  <c r="AP487" i="32"/>
  <c r="AO487" i="32"/>
  <c r="AN487" i="32"/>
  <c r="AM487" i="32"/>
  <c r="AL487" i="32"/>
  <c r="AR486" i="32"/>
  <c r="AQ486" i="32"/>
  <c r="AP486" i="32"/>
  <c r="AO486" i="32"/>
  <c r="AN486" i="32"/>
  <c r="AM486" i="32"/>
  <c r="AL486" i="32"/>
  <c r="AR485" i="32"/>
  <c r="AQ485" i="32"/>
  <c r="AP485" i="32"/>
  <c r="AO485" i="32"/>
  <c r="AN485" i="32"/>
  <c r="AM485" i="32"/>
  <c r="AL485" i="32"/>
  <c r="AR484" i="32"/>
  <c r="AQ484" i="32"/>
  <c r="AP484" i="32"/>
  <c r="AO484" i="32"/>
  <c r="AN484" i="32"/>
  <c r="AM484" i="32"/>
  <c r="AL484" i="32"/>
  <c r="AR483" i="32"/>
  <c r="AQ483" i="32"/>
  <c r="AP483" i="32"/>
  <c r="AO483" i="32"/>
  <c r="AN483" i="32"/>
  <c r="AM483" i="32"/>
  <c r="AL483" i="32"/>
  <c r="AR482" i="32"/>
  <c r="AQ482" i="32"/>
  <c r="AP482" i="32"/>
  <c r="AO482" i="32"/>
  <c r="AN482" i="32"/>
  <c r="AM482" i="32"/>
  <c r="AL482" i="32"/>
  <c r="AR481" i="32"/>
  <c r="AQ481" i="32"/>
  <c r="AP481" i="32"/>
  <c r="AO481" i="32"/>
  <c r="AN481" i="32"/>
  <c r="AM481" i="32"/>
  <c r="AL481" i="32"/>
  <c r="AR480" i="32"/>
  <c r="AQ480" i="32"/>
  <c r="AP480" i="32"/>
  <c r="AO480" i="32"/>
  <c r="AN480" i="32"/>
  <c r="AM480" i="32"/>
  <c r="AL480" i="32"/>
  <c r="AR479" i="32"/>
  <c r="AQ479" i="32"/>
  <c r="AP479" i="32"/>
  <c r="AO479" i="32"/>
  <c r="AN479" i="32"/>
  <c r="AM479" i="32"/>
  <c r="AL479" i="32"/>
  <c r="AR478" i="32"/>
  <c r="AQ478" i="32"/>
  <c r="AP478" i="32"/>
  <c r="AO478" i="32"/>
  <c r="AN478" i="32"/>
  <c r="AM478" i="32"/>
  <c r="AL478" i="32"/>
  <c r="AR477" i="32"/>
  <c r="AQ477" i="32"/>
  <c r="AP477" i="32"/>
  <c r="AO477" i="32"/>
  <c r="AN477" i="32"/>
  <c r="AM477" i="32"/>
  <c r="AL477" i="32"/>
  <c r="AR476" i="32"/>
  <c r="AQ476" i="32"/>
  <c r="AP476" i="32"/>
  <c r="AO476" i="32"/>
  <c r="AN476" i="32"/>
  <c r="AM476" i="32"/>
  <c r="AL476" i="32"/>
  <c r="AR475" i="32"/>
  <c r="AQ475" i="32"/>
  <c r="AP475" i="32"/>
  <c r="AO475" i="32"/>
  <c r="AN475" i="32"/>
  <c r="AM475" i="32"/>
  <c r="AL475" i="32"/>
  <c r="AR474" i="32"/>
  <c r="AQ474" i="32"/>
  <c r="AP474" i="32"/>
  <c r="AO474" i="32"/>
  <c r="AN474" i="32"/>
  <c r="AM474" i="32"/>
  <c r="AL474" i="32"/>
  <c r="AR473" i="32"/>
  <c r="AQ473" i="32"/>
  <c r="AP473" i="32"/>
  <c r="AO473" i="32"/>
  <c r="AN473" i="32"/>
  <c r="AM473" i="32"/>
  <c r="AL473" i="32"/>
  <c r="AR472" i="32"/>
  <c r="AQ472" i="32"/>
  <c r="AP472" i="32"/>
  <c r="AO472" i="32"/>
  <c r="AN472" i="32"/>
  <c r="AM472" i="32"/>
  <c r="AL472" i="32"/>
  <c r="AR471" i="32"/>
  <c r="AQ471" i="32"/>
  <c r="AP471" i="32"/>
  <c r="AO471" i="32"/>
  <c r="AN471" i="32"/>
  <c r="AM471" i="32"/>
  <c r="AL471" i="32"/>
  <c r="AR470" i="32"/>
  <c r="AQ470" i="32"/>
  <c r="AP470" i="32"/>
  <c r="AO470" i="32"/>
  <c r="AN470" i="32"/>
  <c r="AM470" i="32"/>
  <c r="AL470" i="32"/>
  <c r="AR469" i="32"/>
  <c r="AQ469" i="32"/>
  <c r="AP469" i="32"/>
  <c r="AO469" i="32"/>
  <c r="AN469" i="32"/>
  <c r="AM469" i="32"/>
  <c r="AL469" i="32"/>
  <c r="AR468" i="32"/>
  <c r="AQ468" i="32"/>
  <c r="AP468" i="32"/>
  <c r="AO468" i="32"/>
  <c r="AN468" i="32"/>
  <c r="AM468" i="32"/>
  <c r="AL468" i="32"/>
  <c r="AR467" i="32"/>
  <c r="AQ467" i="32"/>
  <c r="AP467" i="32"/>
  <c r="AO467" i="32"/>
  <c r="AN467" i="32"/>
  <c r="AM467" i="32"/>
  <c r="AL467" i="32"/>
  <c r="AR466" i="32"/>
  <c r="AQ466" i="32"/>
  <c r="AP466" i="32"/>
  <c r="AO466" i="32"/>
  <c r="AN466" i="32"/>
  <c r="AM466" i="32"/>
  <c r="AL466" i="32"/>
  <c r="AR465" i="32"/>
  <c r="AQ465" i="32"/>
  <c r="AP465" i="32"/>
  <c r="AO465" i="32"/>
  <c r="AN465" i="32"/>
  <c r="AM465" i="32"/>
  <c r="AL465" i="32"/>
  <c r="AR464" i="32"/>
  <c r="AQ464" i="32"/>
  <c r="AP464" i="32"/>
  <c r="AO464" i="32"/>
  <c r="AN464" i="32"/>
  <c r="AM464" i="32"/>
  <c r="AL464" i="32"/>
  <c r="AR463" i="32"/>
  <c r="AQ463" i="32"/>
  <c r="AP463" i="32"/>
  <c r="AO463" i="32"/>
  <c r="AN463" i="32"/>
  <c r="AM463" i="32"/>
  <c r="AL463" i="32"/>
  <c r="AR462" i="32"/>
  <c r="AQ462" i="32"/>
  <c r="AP462" i="32"/>
  <c r="AO462" i="32"/>
  <c r="AN462" i="32"/>
  <c r="AM462" i="32"/>
  <c r="AL462" i="32"/>
  <c r="AR461" i="32"/>
  <c r="AQ461" i="32"/>
  <c r="AP461" i="32"/>
  <c r="AO461" i="32"/>
  <c r="AN461" i="32"/>
  <c r="AM461" i="32"/>
  <c r="AL461" i="32"/>
  <c r="AR460" i="32"/>
  <c r="AQ460" i="32"/>
  <c r="AP460" i="32"/>
  <c r="AO460" i="32"/>
  <c r="AN460" i="32"/>
  <c r="AM460" i="32"/>
  <c r="AL460" i="32"/>
  <c r="AR459" i="32"/>
  <c r="AQ459" i="32"/>
  <c r="AP459" i="32"/>
  <c r="AO459" i="32"/>
  <c r="AN459" i="32"/>
  <c r="AM459" i="32"/>
  <c r="AL459" i="32"/>
  <c r="AR458" i="32"/>
  <c r="AQ458" i="32"/>
  <c r="AP458" i="32"/>
  <c r="AO458" i="32"/>
  <c r="AN458" i="32"/>
  <c r="AM458" i="32"/>
  <c r="AL458" i="32"/>
  <c r="AR457" i="32"/>
  <c r="AQ457" i="32"/>
  <c r="AP457" i="32"/>
  <c r="AO457" i="32"/>
  <c r="AN457" i="32"/>
  <c r="AM457" i="32"/>
  <c r="AL457" i="32"/>
  <c r="AR456" i="32"/>
  <c r="AQ456" i="32"/>
  <c r="AP456" i="32"/>
  <c r="AO456" i="32"/>
  <c r="AN456" i="32"/>
  <c r="AM456" i="32"/>
  <c r="AL456" i="32"/>
  <c r="AR455" i="32"/>
  <c r="AQ455" i="32"/>
  <c r="AP455" i="32"/>
  <c r="AO455" i="32"/>
  <c r="AN455" i="32"/>
  <c r="AM455" i="32"/>
  <c r="AL455" i="32"/>
  <c r="AR454" i="32"/>
  <c r="AQ454" i="32"/>
  <c r="AP454" i="32"/>
  <c r="AO454" i="32"/>
  <c r="AN454" i="32"/>
  <c r="AM454" i="32"/>
  <c r="AL454" i="32"/>
  <c r="AR453" i="32"/>
  <c r="AQ453" i="32"/>
  <c r="AP453" i="32"/>
  <c r="AO453" i="32"/>
  <c r="AN453" i="32"/>
  <c r="AM453" i="32"/>
  <c r="AL453" i="32"/>
  <c r="AR452" i="32"/>
  <c r="AQ452" i="32"/>
  <c r="AP452" i="32"/>
  <c r="AO452" i="32"/>
  <c r="AN452" i="32"/>
  <c r="AM452" i="32"/>
  <c r="AL452" i="32"/>
  <c r="AR451" i="32"/>
  <c r="AQ451" i="32"/>
  <c r="AP451" i="32"/>
  <c r="AO451" i="32"/>
  <c r="AN451" i="32"/>
  <c r="AM451" i="32"/>
  <c r="AL451" i="32"/>
  <c r="AR450" i="32"/>
  <c r="AQ450" i="32"/>
  <c r="AP450" i="32"/>
  <c r="AO450" i="32"/>
  <c r="AN450" i="32"/>
  <c r="AM450" i="32"/>
  <c r="AL450" i="32"/>
  <c r="AR449" i="32"/>
  <c r="AQ449" i="32"/>
  <c r="AP449" i="32"/>
  <c r="AO449" i="32"/>
  <c r="AN449" i="32"/>
  <c r="AM449" i="32"/>
  <c r="AL449" i="32"/>
  <c r="AR448" i="32"/>
  <c r="AQ448" i="32"/>
  <c r="AP448" i="32"/>
  <c r="AO448" i="32"/>
  <c r="AN448" i="32"/>
  <c r="AM448" i="32"/>
  <c r="AL448" i="32"/>
  <c r="AR447" i="32"/>
  <c r="AQ447" i="32"/>
  <c r="AP447" i="32"/>
  <c r="AO447" i="32"/>
  <c r="AN447" i="32"/>
  <c r="AM447" i="32"/>
  <c r="AL447" i="32"/>
  <c r="AR446" i="32"/>
  <c r="AQ446" i="32"/>
  <c r="AP446" i="32"/>
  <c r="AO446" i="32"/>
  <c r="AN446" i="32"/>
  <c r="AM446" i="32"/>
  <c r="AL446" i="32"/>
  <c r="AR445" i="32"/>
  <c r="AQ445" i="32"/>
  <c r="AP445" i="32"/>
  <c r="AO445" i="32"/>
  <c r="AN445" i="32"/>
  <c r="AM445" i="32"/>
  <c r="AL445" i="32"/>
  <c r="AR444" i="32"/>
  <c r="AQ444" i="32"/>
  <c r="AP444" i="32"/>
  <c r="AO444" i="32"/>
  <c r="AN444" i="32"/>
  <c r="AM444" i="32"/>
  <c r="AL444" i="32"/>
  <c r="AR443" i="32"/>
  <c r="AQ443" i="32"/>
  <c r="AP443" i="32"/>
  <c r="AO443" i="32"/>
  <c r="AN443" i="32"/>
  <c r="AM443" i="32"/>
  <c r="AL443" i="32"/>
  <c r="AR442" i="32"/>
  <c r="AQ442" i="32"/>
  <c r="AP442" i="32"/>
  <c r="AO442" i="32"/>
  <c r="AN442" i="32"/>
  <c r="AM442" i="32"/>
  <c r="AL442" i="32"/>
  <c r="AR441" i="32"/>
  <c r="AQ441" i="32"/>
  <c r="AP441" i="32"/>
  <c r="AO441" i="32"/>
  <c r="AN441" i="32"/>
  <c r="AM441" i="32"/>
  <c r="AL441" i="32"/>
  <c r="AR440" i="32"/>
  <c r="AQ440" i="32"/>
  <c r="AP440" i="32"/>
  <c r="AO440" i="32"/>
  <c r="AN440" i="32"/>
  <c r="AM440" i="32"/>
  <c r="AL440" i="32"/>
  <c r="AR439" i="32"/>
  <c r="AQ439" i="32"/>
  <c r="AP439" i="32"/>
  <c r="AO439" i="32"/>
  <c r="AN439" i="32"/>
  <c r="AM439" i="32"/>
  <c r="AL439" i="32"/>
  <c r="AR438" i="32"/>
  <c r="AQ438" i="32"/>
  <c r="AP438" i="32"/>
  <c r="AO438" i="32"/>
  <c r="AN438" i="32"/>
  <c r="AM438" i="32"/>
  <c r="AL438" i="32"/>
  <c r="AR437" i="32"/>
  <c r="AQ437" i="32"/>
  <c r="AP437" i="32"/>
  <c r="AO437" i="32"/>
  <c r="AN437" i="32"/>
  <c r="AM437" i="32"/>
  <c r="AL437" i="32"/>
  <c r="AR436" i="32"/>
  <c r="AQ436" i="32"/>
  <c r="AP436" i="32"/>
  <c r="AO436" i="32"/>
  <c r="AN436" i="32"/>
  <c r="AM436" i="32"/>
  <c r="AL436" i="32"/>
  <c r="AR435" i="32"/>
  <c r="AQ435" i="32"/>
  <c r="AP435" i="32"/>
  <c r="AO435" i="32"/>
  <c r="AN435" i="32"/>
  <c r="AM435" i="32"/>
  <c r="AL435" i="32"/>
  <c r="AR434" i="32"/>
  <c r="AQ434" i="32"/>
  <c r="AP434" i="32"/>
  <c r="AO434" i="32"/>
  <c r="AN434" i="32"/>
  <c r="AM434" i="32"/>
  <c r="AL434" i="32"/>
  <c r="AR433" i="32"/>
  <c r="AQ433" i="32"/>
  <c r="AP433" i="32"/>
  <c r="AO433" i="32"/>
  <c r="AN433" i="32"/>
  <c r="AM433" i="32"/>
  <c r="AL433" i="32"/>
  <c r="AR432" i="32"/>
  <c r="AQ432" i="32"/>
  <c r="AP432" i="32"/>
  <c r="AO432" i="32"/>
  <c r="AN432" i="32"/>
  <c r="AM432" i="32"/>
  <c r="AL432" i="32"/>
  <c r="AR431" i="32"/>
  <c r="AQ431" i="32"/>
  <c r="AP431" i="32"/>
  <c r="AO431" i="32"/>
  <c r="AN431" i="32"/>
  <c r="AM431" i="32"/>
  <c r="AL431" i="32"/>
  <c r="AR430" i="32"/>
  <c r="AQ430" i="32"/>
  <c r="AP430" i="32"/>
  <c r="AO430" i="32"/>
  <c r="AN430" i="32"/>
  <c r="AM430" i="32"/>
  <c r="AL430" i="32"/>
  <c r="AR429" i="32"/>
  <c r="AQ429" i="32"/>
  <c r="AP429" i="32"/>
  <c r="AO429" i="32"/>
  <c r="AN429" i="32"/>
  <c r="AM429" i="32"/>
  <c r="AL429" i="32"/>
  <c r="AR428" i="32"/>
  <c r="AQ428" i="32"/>
  <c r="AP428" i="32"/>
  <c r="AO428" i="32"/>
  <c r="AN428" i="32"/>
  <c r="AM428" i="32"/>
  <c r="AL428" i="32"/>
  <c r="AR427" i="32"/>
  <c r="AQ427" i="32"/>
  <c r="AP427" i="32"/>
  <c r="AO427" i="32"/>
  <c r="AN427" i="32"/>
  <c r="AM427" i="32"/>
  <c r="AL427" i="32"/>
  <c r="AR426" i="32"/>
  <c r="AQ426" i="32"/>
  <c r="AP426" i="32"/>
  <c r="AO426" i="32"/>
  <c r="AN426" i="32"/>
  <c r="AM426" i="32"/>
  <c r="AL426" i="32"/>
  <c r="AR425" i="32"/>
  <c r="AQ425" i="32"/>
  <c r="AP425" i="32"/>
  <c r="AO425" i="32"/>
  <c r="AN425" i="32"/>
  <c r="AM425" i="32"/>
  <c r="AL425" i="32"/>
  <c r="AR424" i="32"/>
  <c r="AQ424" i="32"/>
  <c r="AP424" i="32"/>
  <c r="AO424" i="32"/>
  <c r="AN424" i="32"/>
  <c r="AM424" i="32"/>
  <c r="AL424" i="32"/>
  <c r="AR423" i="32"/>
  <c r="AQ423" i="32"/>
  <c r="AP423" i="32"/>
  <c r="AO423" i="32"/>
  <c r="AN423" i="32"/>
  <c r="AM423" i="32"/>
  <c r="AL423" i="32"/>
  <c r="AR422" i="32"/>
  <c r="AQ422" i="32"/>
  <c r="AP422" i="32"/>
  <c r="AO422" i="32"/>
  <c r="AN422" i="32"/>
  <c r="AM422" i="32"/>
  <c r="AL422" i="32"/>
  <c r="AR421" i="32"/>
  <c r="AQ421" i="32"/>
  <c r="AP421" i="32"/>
  <c r="AO421" i="32"/>
  <c r="AN421" i="32"/>
  <c r="AM421" i="32"/>
  <c r="AL421" i="32"/>
  <c r="AR420" i="32"/>
  <c r="AQ420" i="32"/>
  <c r="AP420" i="32"/>
  <c r="AO420" i="32"/>
  <c r="AN420" i="32"/>
  <c r="AM420" i="32"/>
  <c r="AL420" i="32"/>
  <c r="AR419" i="32"/>
  <c r="AQ419" i="32"/>
  <c r="AP419" i="32"/>
  <c r="AO419" i="32"/>
  <c r="AN419" i="32"/>
  <c r="AM419" i="32"/>
  <c r="AL419" i="32"/>
  <c r="AR418" i="32"/>
  <c r="AQ418" i="32"/>
  <c r="AP418" i="32"/>
  <c r="AO418" i="32"/>
  <c r="AN418" i="32"/>
  <c r="AM418" i="32"/>
  <c r="AL418" i="32"/>
  <c r="AR417" i="32"/>
  <c r="AQ417" i="32"/>
  <c r="AP417" i="32"/>
  <c r="AO417" i="32"/>
  <c r="AN417" i="32"/>
  <c r="AM417" i="32"/>
  <c r="AL417" i="32"/>
  <c r="AR416" i="32"/>
  <c r="AQ416" i="32"/>
  <c r="AP416" i="32"/>
  <c r="AO416" i="32"/>
  <c r="AN416" i="32"/>
  <c r="AM416" i="32"/>
  <c r="AL416" i="32"/>
  <c r="AR415" i="32"/>
  <c r="AQ415" i="32"/>
  <c r="AP415" i="32"/>
  <c r="AO415" i="32"/>
  <c r="AN415" i="32"/>
  <c r="AM415" i="32"/>
  <c r="AL415" i="32"/>
  <c r="AR414" i="32"/>
  <c r="AQ414" i="32"/>
  <c r="AP414" i="32"/>
  <c r="AO414" i="32"/>
  <c r="AN414" i="32"/>
  <c r="AM414" i="32"/>
  <c r="AL414" i="32"/>
  <c r="AR413" i="32"/>
  <c r="AQ413" i="32"/>
  <c r="AP413" i="32"/>
  <c r="AO413" i="32"/>
  <c r="AN413" i="32"/>
  <c r="AM413" i="32"/>
  <c r="AL413" i="32"/>
  <c r="AR412" i="32"/>
  <c r="AQ412" i="32"/>
  <c r="AP412" i="32"/>
  <c r="AO412" i="32"/>
  <c r="AN412" i="32"/>
  <c r="AM412" i="32"/>
  <c r="AL412" i="32"/>
  <c r="AR411" i="32"/>
  <c r="AQ411" i="32"/>
  <c r="AP411" i="32"/>
  <c r="AO411" i="32"/>
  <c r="AN411" i="32"/>
  <c r="AM411" i="32"/>
  <c r="AL411" i="32"/>
  <c r="AR410" i="32"/>
  <c r="AQ410" i="32"/>
  <c r="AP410" i="32"/>
  <c r="AO410" i="32"/>
  <c r="AN410" i="32"/>
  <c r="AM410" i="32"/>
  <c r="AL410" i="32"/>
  <c r="AR409" i="32"/>
  <c r="AQ409" i="32"/>
  <c r="AP409" i="32"/>
  <c r="AO409" i="32"/>
  <c r="AN409" i="32"/>
  <c r="AM409" i="32"/>
  <c r="AL409" i="32"/>
  <c r="AR408" i="32"/>
  <c r="AQ408" i="32"/>
  <c r="AP408" i="32"/>
  <c r="AO408" i="32"/>
  <c r="AN408" i="32"/>
  <c r="AM408" i="32"/>
  <c r="AL408" i="32"/>
  <c r="AR407" i="32"/>
  <c r="AQ407" i="32"/>
  <c r="AP407" i="32"/>
  <c r="AO407" i="32"/>
  <c r="AN407" i="32"/>
  <c r="AM407" i="32"/>
  <c r="AL407" i="32"/>
  <c r="AR406" i="32"/>
  <c r="AQ406" i="32"/>
  <c r="AP406" i="32"/>
  <c r="AO406" i="32"/>
  <c r="AN406" i="32"/>
  <c r="AM406" i="32"/>
  <c r="AL406" i="32"/>
  <c r="AR405" i="32"/>
  <c r="AQ405" i="32"/>
  <c r="AP405" i="32"/>
  <c r="AO405" i="32"/>
  <c r="AN405" i="32"/>
  <c r="AM405" i="32"/>
  <c r="AL405" i="32"/>
  <c r="AR404" i="32"/>
  <c r="AQ404" i="32"/>
  <c r="AP404" i="32"/>
  <c r="AO404" i="32"/>
  <c r="AN404" i="32"/>
  <c r="AM404" i="32"/>
  <c r="AL404" i="32"/>
  <c r="AR403" i="32"/>
  <c r="AQ403" i="32"/>
  <c r="AP403" i="32"/>
  <c r="AO403" i="32"/>
  <c r="AN403" i="32"/>
  <c r="AM403" i="32"/>
  <c r="AL403" i="32"/>
  <c r="AR402" i="32"/>
  <c r="AQ402" i="32"/>
  <c r="AP402" i="32"/>
  <c r="AO402" i="32"/>
  <c r="AN402" i="32"/>
  <c r="AM402" i="32"/>
  <c r="AL402" i="32"/>
  <c r="AR401" i="32"/>
  <c r="AQ401" i="32"/>
  <c r="AP401" i="32"/>
  <c r="AO401" i="32"/>
  <c r="AN401" i="32"/>
  <c r="AM401" i="32"/>
  <c r="AL401" i="32"/>
  <c r="AR400" i="32"/>
  <c r="AQ400" i="32"/>
  <c r="AP400" i="32"/>
  <c r="AO400" i="32"/>
  <c r="AN400" i="32"/>
  <c r="AM400" i="32"/>
  <c r="AL400" i="32"/>
  <c r="AR399" i="32"/>
  <c r="AQ399" i="32"/>
  <c r="AP399" i="32"/>
  <c r="AO399" i="32"/>
  <c r="AN399" i="32"/>
  <c r="AM399" i="32"/>
  <c r="AL399" i="32"/>
  <c r="AR398" i="32"/>
  <c r="AQ398" i="32"/>
  <c r="AP398" i="32"/>
  <c r="AO398" i="32"/>
  <c r="AN398" i="32"/>
  <c r="AM398" i="32"/>
  <c r="AL398" i="32"/>
  <c r="AR397" i="32"/>
  <c r="AQ397" i="32"/>
  <c r="AP397" i="32"/>
  <c r="AO397" i="32"/>
  <c r="AN397" i="32"/>
  <c r="AM397" i="32"/>
  <c r="AL397" i="32"/>
  <c r="AR396" i="32"/>
  <c r="AQ396" i="32"/>
  <c r="AP396" i="32"/>
  <c r="AO396" i="32"/>
  <c r="AN396" i="32"/>
  <c r="AM396" i="32"/>
  <c r="AL396" i="32"/>
  <c r="AR395" i="32"/>
  <c r="AQ395" i="32"/>
  <c r="AP395" i="32"/>
  <c r="AO395" i="32"/>
  <c r="AN395" i="32"/>
  <c r="AM395" i="32"/>
  <c r="AL395" i="32"/>
  <c r="AR394" i="32"/>
  <c r="AQ394" i="32"/>
  <c r="AP394" i="32"/>
  <c r="AO394" i="32"/>
  <c r="AN394" i="32"/>
  <c r="AM394" i="32"/>
  <c r="AL394" i="32"/>
  <c r="AR393" i="32"/>
  <c r="AQ393" i="32"/>
  <c r="AP393" i="32"/>
  <c r="AO393" i="32"/>
  <c r="AN393" i="32"/>
  <c r="AM393" i="32"/>
  <c r="AL393" i="32"/>
  <c r="AR392" i="32"/>
  <c r="AQ392" i="32"/>
  <c r="AP392" i="32"/>
  <c r="AO392" i="32"/>
  <c r="AN392" i="32"/>
  <c r="AM392" i="32"/>
  <c r="AL392" i="32"/>
  <c r="AR391" i="32"/>
  <c r="AQ391" i="32"/>
  <c r="AP391" i="32"/>
  <c r="AO391" i="32"/>
  <c r="AN391" i="32"/>
  <c r="AM391" i="32"/>
  <c r="AL391" i="32"/>
  <c r="AR390" i="32"/>
  <c r="AQ390" i="32"/>
  <c r="AP390" i="32"/>
  <c r="AO390" i="32"/>
  <c r="AN390" i="32"/>
  <c r="AM390" i="32"/>
  <c r="AL390" i="32"/>
  <c r="AR389" i="32"/>
  <c r="AQ389" i="32"/>
  <c r="AP389" i="32"/>
  <c r="AO389" i="32"/>
  <c r="AN389" i="32"/>
  <c r="AM389" i="32"/>
  <c r="AL389" i="32"/>
  <c r="AR388" i="32"/>
  <c r="AQ388" i="32"/>
  <c r="AP388" i="32"/>
  <c r="AO388" i="32"/>
  <c r="AN388" i="32"/>
  <c r="AM388" i="32"/>
  <c r="AL388" i="32"/>
  <c r="AR387" i="32"/>
  <c r="AQ387" i="32"/>
  <c r="AP387" i="32"/>
  <c r="AO387" i="32"/>
  <c r="AN387" i="32"/>
  <c r="AM387" i="32"/>
  <c r="AL387" i="32"/>
  <c r="AR386" i="32"/>
  <c r="AQ386" i="32"/>
  <c r="AP386" i="32"/>
  <c r="AO386" i="32"/>
  <c r="AN386" i="32"/>
  <c r="AM386" i="32"/>
  <c r="AL386" i="32"/>
  <c r="AR385" i="32"/>
  <c r="AQ385" i="32"/>
  <c r="AP385" i="32"/>
  <c r="AO385" i="32"/>
  <c r="AN385" i="32"/>
  <c r="AM385" i="32"/>
  <c r="AL385" i="32"/>
  <c r="AR384" i="32"/>
  <c r="AQ384" i="32"/>
  <c r="AP384" i="32"/>
  <c r="AO384" i="32"/>
  <c r="AN384" i="32"/>
  <c r="AM384" i="32"/>
  <c r="AL384" i="32"/>
  <c r="AR383" i="32"/>
  <c r="AQ383" i="32"/>
  <c r="AP383" i="32"/>
  <c r="AO383" i="32"/>
  <c r="AN383" i="32"/>
  <c r="AM383" i="32"/>
  <c r="AL383" i="32"/>
  <c r="AR382" i="32"/>
  <c r="AQ382" i="32"/>
  <c r="AP382" i="32"/>
  <c r="AO382" i="32"/>
  <c r="AN382" i="32"/>
  <c r="AM382" i="32"/>
  <c r="AL382" i="32"/>
  <c r="AR381" i="32"/>
  <c r="AQ381" i="32"/>
  <c r="AP381" i="32"/>
  <c r="AO381" i="32"/>
  <c r="AN381" i="32"/>
  <c r="AM381" i="32"/>
  <c r="AL381" i="32"/>
  <c r="AR380" i="32"/>
  <c r="AQ380" i="32"/>
  <c r="AP380" i="32"/>
  <c r="AO380" i="32"/>
  <c r="AN380" i="32"/>
  <c r="AM380" i="32"/>
  <c r="AL380" i="32"/>
  <c r="AR379" i="32"/>
  <c r="AQ379" i="32"/>
  <c r="AP379" i="32"/>
  <c r="AO379" i="32"/>
  <c r="AN379" i="32"/>
  <c r="AM379" i="32"/>
  <c r="AL379" i="32"/>
  <c r="AR378" i="32"/>
  <c r="AQ378" i="32"/>
  <c r="AP378" i="32"/>
  <c r="AO378" i="32"/>
  <c r="AN378" i="32"/>
  <c r="AM378" i="32"/>
  <c r="AL378" i="32"/>
  <c r="AR377" i="32"/>
  <c r="AQ377" i="32"/>
  <c r="AP377" i="32"/>
  <c r="AO377" i="32"/>
  <c r="AN377" i="32"/>
  <c r="AM377" i="32"/>
  <c r="AL377" i="32"/>
  <c r="AR376" i="32"/>
  <c r="AQ376" i="32"/>
  <c r="AP376" i="32"/>
  <c r="AO376" i="32"/>
  <c r="AN376" i="32"/>
  <c r="AM376" i="32"/>
  <c r="AL376" i="32"/>
  <c r="AR375" i="32"/>
  <c r="AQ375" i="32"/>
  <c r="AP375" i="32"/>
  <c r="AO375" i="32"/>
  <c r="AN375" i="32"/>
  <c r="AM375" i="32"/>
  <c r="AL375" i="32"/>
  <c r="AR374" i="32"/>
  <c r="AQ374" i="32"/>
  <c r="AP374" i="32"/>
  <c r="AO374" i="32"/>
  <c r="AN374" i="32"/>
  <c r="AM374" i="32"/>
  <c r="AL374" i="32"/>
  <c r="AR373" i="32"/>
  <c r="AQ373" i="32"/>
  <c r="AP373" i="32"/>
  <c r="AO373" i="32"/>
  <c r="AN373" i="32"/>
  <c r="AM373" i="32"/>
  <c r="AL373" i="32"/>
  <c r="AR372" i="32"/>
  <c r="AQ372" i="32"/>
  <c r="AP372" i="32"/>
  <c r="AO372" i="32"/>
  <c r="AN372" i="32"/>
  <c r="AM372" i="32"/>
  <c r="AL372" i="32"/>
  <c r="AR371" i="32"/>
  <c r="AQ371" i="32"/>
  <c r="AP371" i="32"/>
  <c r="AO371" i="32"/>
  <c r="AN371" i="32"/>
  <c r="AM371" i="32"/>
  <c r="AL371" i="32"/>
  <c r="AR370" i="32"/>
  <c r="AQ370" i="32"/>
  <c r="AP370" i="32"/>
  <c r="AO370" i="32"/>
  <c r="AN370" i="32"/>
  <c r="AM370" i="32"/>
  <c r="AL370" i="32"/>
  <c r="AR369" i="32"/>
  <c r="AQ369" i="32"/>
  <c r="AP369" i="32"/>
  <c r="AO369" i="32"/>
  <c r="AN369" i="32"/>
  <c r="AM369" i="32"/>
  <c r="AL369" i="32"/>
  <c r="AR368" i="32"/>
  <c r="AQ368" i="32"/>
  <c r="AP368" i="32"/>
  <c r="AO368" i="32"/>
  <c r="AN368" i="32"/>
  <c r="AM368" i="32"/>
  <c r="AL368" i="32"/>
  <c r="AR367" i="32"/>
  <c r="AQ367" i="32"/>
  <c r="AP367" i="32"/>
  <c r="AO367" i="32"/>
  <c r="AN367" i="32"/>
  <c r="AM367" i="32"/>
  <c r="AL367" i="32"/>
  <c r="AR366" i="32"/>
  <c r="AQ366" i="32"/>
  <c r="AP366" i="32"/>
  <c r="AO366" i="32"/>
  <c r="AN366" i="32"/>
  <c r="AM366" i="32"/>
  <c r="AL366" i="32"/>
  <c r="AR365" i="32"/>
  <c r="AQ365" i="32"/>
  <c r="AP365" i="32"/>
  <c r="AO365" i="32"/>
  <c r="AN365" i="32"/>
  <c r="AM365" i="32"/>
  <c r="AL365" i="32"/>
  <c r="AR364" i="32"/>
  <c r="AQ364" i="32"/>
  <c r="AP364" i="32"/>
  <c r="AO364" i="32"/>
  <c r="AN364" i="32"/>
  <c r="AM364" i="32"/>
  <c r="AL364" i="32"/>
  <c r="AR363" i="32"/>
  <c r="AQ363" i="32"/>
  <c r="AP363" i="32"/>
  <c r="AO363" i="32"/>
  <c r="AN363" i="32"/>
  <c r="AM363" i="32"/>
  <c r="AL363" i="32"/>
  <c r="AR362" i="32"/>
  <c r="AQ362" i="32"/>
  <c r="AP362" i="32"/>
  <c r="AO362" i="32"/>
  <c r="AN362" i="32"/>
  <c r="AM362" i="32"/>
  <c r="AL362" i="32"/>
  <c r="AR361" i="32"/>
  <c r="AQ361" i="32"/>
  <c r="AP361" i="32"/>
  <c r="AO361" i="32"/>
  <c r="AN361" i="32"/>
  <c r="AM361" i="32"/>
  <c r="AL361" i="32"/>
  <c r="AR360" i="32"/>
  <c r="AQ360" i="32"/>
  <c r="AP360" i="32"/>
  <c r="AO360" i="32"/>
  <c r="AN360" i="32"/>
  <c r="AM360" i="32"/>
  <c r="AL360" i="32"/>
  <c r="AR359" i="32"/>
  <c r="AQ359" i="32"/>
  <c r="AP359" i="32"/>
  <c r="AO359" i="32"/>
  <c r="AN359" i="32"/>
  <c r="AM359" i="32"/>
  <c r="AL359" i="32"/>
  <c r="AR358" i="32"/>
  <c r="AQ358" i="32"/>
  <c r="AP358" i="32"/>
  <c r="AO358" i="32"/>
  <c r="AN358" i="32"/>
  <c r="AM358" i="32"/>
  <c r="AL358" i="32"/>
  <c r="AR357" i="32"/>
  <c r="AQ357" i="32"/>
  <c r="AP357" i="32"/>
  <c r="AO357" i="32"/>
  <c r="AN357" i="32"/>
  <c r="AM357" i="32"/>
  <c r="AL357" i="32"/>
  <c r="AR356" i="32"/>
  <c r="AQ356" i="32"/>
  <c r="AP356" i="32"/>
  <c r="AO356" i="32"/>
  <c r="AN356" i="32"/>
  <c r="AM356" i="32"/>
  <c r="AL356" i="32"/>
  <c r="AR355" i="32"/>
  <c r="AQ355" i="32"/>
  <c r="AP355" i="32"/>
  <c r="AO355" i="32"/>
  <c r="AN355" i="32"/>
  <c r="AM355" i="32"/>
  <c r="AL355" i="32"/>
  <c r="AR354" i="32"/>
  <c r="AQ354" i="32"/>
  <c r="AP354" i="32"/>
  <c r="AO354" i="32"/>
  <c r="AN354" i="32"/>
  <c r="AM354" i="32"/>
  <c r="AL354" i="32"/>
  <c r="AR353" i="32"/>
  <c r="AQ353" i="32"/>
  <c r="AP353" i="32"/>
  <c r="AO353" i="32"/>
  <c r="AN353" i="32"/>
  <c r="AM353" i="32"/>
  <c r="AL353" i="32"/>
  <c r="AR352" i="32"/>
  <c r="AQ352" i="32"/>
  <c r="AP352" i="32"/>
  <c r="AO352" i="32"/>
  <c r="AN352" i="32"/>
  <c r="AM352" i="32"/>
  <c r="AL352" i="32"/>
  <c r="AR351" i="32"/>
  <c r="AQ351" i="32"/>
  <c r="AP351" i="32"/>
  <c r="AO351" i="32"/>
  <c r="AN351" i="32"/>
  <c r="AM351" i="32"/>
  <c r="AL351" i="32"/>
  <c r="AR350" i="32"/>
  <c r="AQ350" i="32"/>
  <c r="AP350" i="32"/>
  <c r="AO350" i="32"/>
  <c r="AN350" i="32"/>
  <c r="AM350" i="32"/>
  <c r="AL350" i="32"/>
  <c r="AR349" i="32"/>
  <c r="AQ349" i="32"/>
  <c r="AP349" i="32"/>
  <c r="AO349" i="32"/>
  <c r="AN349" i="32"/>
  <c r="AM349" i="32"/>
  <c r="AL349" i="32"/>
  <c r="AR348" i="32"/>
  <c r="AQ348" i="32"/>
  <c r="AP348" i="32"/>
  <c r="AO348" i="32"/>
  <c r="AN348" i="32"/>
  <c r="AM348" i="32"/>
  <c r="AL348" i="32"/>
  <c r="AR347" i="32"/>
  <c r="AQ347" i="32"/>
  <c r="AP347" i="32"/>
  <c r="AO347" i="32"/>
  <c r="AN347" i="32"/>
  <c r="AM347" i="32"/>
  <c r="AL347" i="32"/>
  <c r="AR346" i="32"/>
  <c r="AQ346" i="32"/>
  <c r="AP346" i="32"/>
  <c r="AO346" i="32"/>
  <c r="AN346" i="32"/>
  <c r="AM346" i="32"/>
  <c r="AL346" i="32"/>
  <c r="AR345" i="32"/>
  <c r="AQ345" i="32"/>
  <c r="AP345" i="32"/>
  <c r="AO345" i="32"/>
  <c r="AN345" i="32"/>
  <c r="AM345" i="32"/>
  <c r="AL345" i="32"/>
  <c r="AR344" i="32"/>
  <c r="AQ344" i="32"/>
  <c r="AP344" i="32"/>
  <c r="AO344" i="32"/>
  <c r="AN344" i="32"/>
  <c r="AM344" i="32"/>
  <c r="AL344" i="32"/>
  <c r="AR343" i="32"/>
  <c r="AQ343" i="32"/>
  <c r="AP343" i="32"/>
  <c r="AO343" i="32"/>
  <c r="AN343" i="32"/>
  <c r="AM343" i="32"/>
  <c r="AL343" i="32"/>
  <c r="AR342" i="32"/>
  <c r="AQ342" i="32"/>
  <c r="AP342" i="32"/>
  <c r="AO342" i="32"/>
  <c r="AN342" i="32"/>
  <c r="AM342" i="32"/>
  <c r="AL342" i="32"/>
  <c r="AR341" i="32"/>
  <c r="AQ341" i="32"/>
  <c r="AP341" i="32"/>
  <c r="AO341" i="32"/>
  <c r="AN341" i="32"/>
  <c r="AM341" i="32"/>
  <c r="AL341" i="32"/>
  <c r="AR340" i="32"/>
  <c r="AQ340" i="32"/>
  <c r="AP340" i="32"/>
  <c r="AO340" i="32"/>
  <c r="AN340" i="32"/>
  <c r="AM340" i="32"/>
  <c r="AL340" i="32"/>
  <c r="AR339" i="32"/>
  <c r="AQ339" i="32"/>
  <c r="AP339" i="32"/>
  <c r="AO339" i="32"/>
  <c r="AN339" i="32"/>
  <c r="AM339" i="32"/>
  <c r="AL339" i="32"/>
  <c r="AR338" i="32"/>
  <c r="AQ338" i="32"/>
  <c r="AP338" i="32"/>
  <c r="AO338" i="32"/>
  <c r="AN338" i="32"/>
  <c r="AM338" i="32"/>
  <c r="AL338" i="32"/>
  <c r="AR337" i="32"/>
  <c r="AQ337" i="32"/>
  <c r="AP337" i="32"/>
  <c r="AO337" i="32"/>
  <c r="AN337" i="32"/>
  <c r="AM337" i="32"/>
  <c r="AL337" i="32"/>
  <c r="AR336" i="32"/>
  <c r="AQ336" i="32"/>
  <c r="AP336" i="32"/>
  <c r="AO336" i="32"/>
  <c r="AN336" i="32"/>
  <c r="AM336" i="32"/>
  <c r="AL336" i="32"/>
  <c r="AR335" i="32"/>
  <c r="AQ335" i="32"/>
  <c r="AP335" i="32"/>
  <c r="AO335" i="32"/>
  <c r="AN335" i="32"/>
  <c r="AM335" i="32"/>
  <c r="AL335" i="32"/>
  <c r="AR334" i="32"/>
  <c r="AQ334" i="32"/>
  <c r="AP334" i="32"/>
  <c r="AO334" i="32"/>
  <c r="AN334" i="32"/>
  <c r="AM334" i="32"/>
  <c r="AL334" i="32"/>
  <c r="AR333" i="32"/>
  <c r="AQ333" i="32"/>
  <c r="AP333" i="32"/>
  <c r="AO333" i="32"/>
  <c r="AN333" i="32"/>
  <c r="AM333" i="32"/>
  <c r="AL333" i="32"/>
  <c r="AR332" i="32"/>
  <c r="AQ332" i="32"/>
  <c r="AP332" i="32"/>
  <c r="AO332" i="32"/>
  <c r="AN332" i="32"/>
  <c r="AM332" i="32"/>
  <c r="AL332" i="32"/>
  <c r="AR331" i="32"/>
  <c r="AQ331" i="32"/>
  <c r="AP331" i="32"/>
  <c r="AO331" i="32"/>
  <c r="AN331" i="32"/>
  <c r="AM331" i="32"/>
  <c r="AL331" i="32"/>
  <c r="AR330" i="32"/>
  <c r="AQ330" i="32"/>
  <c r="AP330" i="32"/>
  <c r="AO330" i="32"/>
  <c r="AN330" i="32"/>
  <c r="AM330" i="32"/>
  <c r="AL330" i="32"/>
  <c r="AR329" i="32"/>
  <c r="AQ329" i="32"/>
  <c r="AP329" i="32"/>
  <c r="AO329" i="32"/>
  <c r="AN329" i="32"/>
  <c r="AM329" i="32"/>
  <c r="AL329" i="32"/>
  <c r="AR328" i="32"/>
  <c r="AQ328" i="32"/>
  <c r="AP328" i="32"/>
  <c r="AO328" i="32"/>
  <c r="AN328" i="32"/>
  <c r="AM328" i="32"/>
  <c r="AL328" i="32"/>
  <c r="AR327" i="32"/>
  <c r="AQ327" i="32"/>
  <c r="AP327" i="32"/>
  <c r="AO327" i="32"/>
  <c r="AN327" i="32"/>
  <c r="AM327" i="32"/>
  <c r="AL327" i="32"/>
  <c r="AR326" i="32"/>
  <c r="AQ326" i="32"/>
  <c r="AP326" i="32"/>
  <c r="AO326" i="32"/>
  <c r="AN326" i="32"/>
  <c r="AM326" i="32"/>
  <c r="AL326" i="32"/>
  <c r="AR325" i="32"/>
  <c r="AQ325" i="32"/>
  <c r="AP325" i="32"/>
  <c r="AO325" i="32"/>
  <c r="AN325" i="32"/>
  <c r="AM325" i="32"/>
  <c r="AL325" i="32"/>
  <c r="AR324" i="32"/>
  <c r="AQ324" i="32"/>
  <c r="AP324" i="32"/>
  <c r="AO324" i="32"/>
  <c r="AN324" i="32"/>
  <c r="AM324" i="32"/>
  <c r="AL324" i="32"/>
  <c r="AR323" i="32"/>
  <c r="AQ323" i="32"/>
  <c r="AP323" i="32"/>
  <c r="AO323" i="32"/>
  <c r="AN323" i="32"/>
  <c r="AM323" i="32"/>
  <c r="AL323" i="32"/>
  <c r="AR322" i="32"/>
  <c r="AQ322" i="32"/>
  <c r="AP322" i="32"/>
  <c r="AO322" i="32"/>
  <c r="AN322" i="32"/>
  <c r="AM322" i="32"/>
  <c r="AL322" i="32"/>
  <c r="AR321" i="32"/>
  <c r="AQ321" i="32"/>
  <c r="AP321" i="32"/>
  <c r="AO321" i="32"/>
  <c r="AN321" i="32"/>
  <c r="AM321" i="32"/>
  <c r="AL321" i="32"/>
  <c r="AR320" i="32"/>
  <c r="AQ320" i="32"/>
  <c r="AP320" i="32"/>
  <c r="AO320" i="32"/>
  <c r="AN320" i="32"/>
  <c r="AM320" i="32"/>
  <c r="AL320" i="32"/>
  <c r="AR319" i="32"/>
  <c r="AQ319" i="32"/>
  <c r="AP319" i="32"/>
  <c r="AO319" i="32"/>
  <c r="AN319" i="32"/>
  <c r="AM319" i="32"/>
  <c r="AL319" i="32"/>
  <c r="AR318" i="32"/>
  <c r="AQ318" i="32"/>
  <c r="AP318" i="32"/>
  <c r="AO318" i="32"/>
  <c r="AN318" i="32"/>
  <c r="AM318" i="32"/>
  <c r="AL318" i="32"/>
  <c r="AR317" i="32"/>
  <c r="AQ317" i="32"/>
  <c r="AP317" i="32"/>
  <c r="AO317" i="32"/>
  <c r="AN317" i="32"/>
  <c r="AM317" i="32"/>
  <c r="AL317" i="32"/>
  <c r="AR316" i="32"/>
  <c r="AQ316" i="32"/>
  <c r="AP316" i="32"/>
  <c r="AO316" i="32"/>
  <c r="AN316" i="32"/>
  <c r="AM316" i="32"/>
  <c r="AL316" i="32"/>
  <c r="AR315" i="32"/>
  <c r="AQ315" i="32"/>
  <c r="AP315" i="32"/>
  <c r="AO315" i="32"/>
  <c r="AN315" i="32"/>
  <c r="AM315" i="32"/>
  <c r="AL315" i="32"/>
  <c r="AR314" i="32"/>
  <c r="AQ314" i="32"/>
  <c r="AP314" i="32"/>
  <c r="AO314" i="32"/>
  <c r="AN314" i="32"/>
  <c r="AM314" i="32"/>
  <c r="AL314" i="32"/>
  <c r="AR313" i="32"/>
  <c r="AQ313" i="32"/>
  <c r="AP313" i="32"/>
  <c r="AO313" i="32"/>
  <c r="AN313" i="32"/>
  <c r="AM313" i="32"/>
  <c r="AL313" i="32"/>
  <c r="AR312" i="32"/>
  <c r="AQ312" i="32"/>
  <c r="AP312" i="32"/>
  <c r="AO312" i="32"/>
  <c r="AN312" i="32"/>
  <c r="AM312" i="32"/>
  <c r="AL312" i="32"/>
  <c r="AR311" i="32"/>
  <c r="AQ311" i="32"/>
  <c r="AP311" i="32"/>
  <c r="AO311" i="32"/>
  <c r="AN311" i="32"/>
  <c r="AM311" i="32"/>
  <c r="AL311" i="32"/>
  <c r="AR310" i="32"/>
  <c r="AQ310" i="32"/>
  <c r="AP310" i="32"/>
  <c r="AO310" i="32"/>
  <c r="AN310" i="32"/>
  <c r="AM310" i="32"/>
  <c r="AL310" i="32"/>
  <c r="AR309" i="32"/>
  <c r="AQ309" i="32"/>
  <c r="AP309" i="32"/>
  <c r="AO309" i="32"/>
  <c r="AN309" i="32"/>
  <c r="AM309" i="32"/>
  <c r="AL309" i="32"/>
  <c r="AR308" i="32"/>
  <c r="AQ308" i="32"/>
  <c r="AP308" i="32"/>
  <c r="AO308" i="32"/>
  <c r="AN308" i="32"/>
  <c r="AM308" i="32"/>
  <c r="AL308" i="32"/>
  <c r="AR307" i="32"/>
  <c r="AQ307" i="32"/>
  <c r="AP307" i="32"/>
  <c r="AO307" i="32"/>
  <c r="AN307" i="32"/>
  <c r="AM307" i="32"/>
  <c r="AL307" i="32"/>
  <c r="AR306" i="32"/>
  <c r="AQ306" i="32"/>
  <c r="AP306" i="32"/>
  <c r="AO306" i="32"/>
  <c r="AN306" i="32"/>
  <c r="AM306" i="32"/>
  <c r="AL306" i="32"/>
  <c r="AR305" i="32"/>
  <c r="AQ305" i="32"/>
  <c r="AP305" i="32"/>
  <c r="AO305" i="32"/>
  <c r="AN305" i="32"/>
  <c r="AM305" i="32"/>
  <c r="AL305" i="32"/>
  <c r="AR304" i="32"/>
  <c r="AQ304" i="32"/>
  <c r="AP304" i="32"/>
  <c r="AO304" i="32"/>
  <c r="AN304" i="32"/>
  <c r="AM304" i="32"/>
  <c r="AL304" i="32"/>
  <c r="AR303" i="32"/>
  <c r="AQ303" i="32"/>
  <c r="AP303" i="32"/>
  <c r="AO303" i="32"/>
  <c r="AN303" i="32"/>
  <c r="AM303" i="32"/>
  <c r="AL303" i="32"/>
  <c r="AR302" i="32"/>
  <c r="AQ302" i="32"/>
  <c r="AP302" i="32"/>
  <c r="AO302" i="32"/>
  <c r="AN302" i="32"/>
  <c r="AM302" i="32"/>
  <c r="AL302" i="32"/>
  <c r="AR301" i="32"/>
  <c r="AQ301" i="32"/>
  <c r="AP301" i="32"/>
  <c r="AO301" i="32"/>
  <c r="AN301" i="32"/>
  <c r="AM301" i="32"/>
  <c r="AL301" i="32"/>
  <c r="AR300" i="32"/>
  <c r="AQ300" i="32"/>
  <c r="AP300" i="32"/>
  <c r="AO300" i="32"/>
  <c r="AN300" i="32"/>
  <c r="AM300" i="32"/>
  <c r="AL300" i="32"/>
  <c r="AR299" i="32"/>
  <c r="AQ299" i="32"/>
  <c r="AP299" i="32"/>
  <c r="AO299" i="32"/>
  <c r="AN299" i="32"/>
  <c r="AM299" i="32"/>
  <c r="AL299" i="32"/>
  <c r="AR298" i="32"/>
  <c r="AQ298" i="32"/>
  <c r="AP298" i="32"/>
  <c r="AO298" i="32"/>
  <c r="AN298" i="32"/>
  <c r="AM298" i="32"/>
  <c r="AL298" i="32"/>
  <c r="AR297" i="32"/>
  <c r="AQ297" i="32"/>
  <c r="AP297" i="32"/>
  <c r="AO297" i="32"/>
  <c r="AN297" i="32"/>
  <c r="AM297" i="32"/>
  <c r="AL297" i="32"/>
  <c r="AR296" i="32"/>
  <c r="AQ296" i="32"/>
  <c r="AP296" i="32"/>
  <c r="AO296" i="32"/>
  <c r="AN296" i="32"/>
  <c r="AM296" i="32"/>
  <c r="AL296" i="32"/>
  <c r="AR295" i="32"/>
  <c r="AQ295" i="32"/>
  <c r="AP295" i="32"/>
  <c r="AO295" i="32"/>
  <c r="AN295" i="32"/>
  <c r="AM295" i="32"/>
  <c r="AL295" i="32"/>
  <c r="AR294" i="32"/>
  <c r="AQ294" i="32"/>
  <c r="AP294" i="32"/>
  <c r="AO294" i="32"/>
  <c r="AN294" i="32"/>
  <c r="AM294" i="32"/>
  <c r="AL294" i="32"/>
  <c r="AR293" i="32"/>
  <c r="AQ293" i="32"/>
  <c r="AP293" i="32"/>
  <c r="AO293" i="32"/>
  <c r="AN293" i="32"/>
  <c r="AM293" i="32"/>
  <c r="AL293" i="32"/>
  <c r="AR292" i="32"/>
  <c r="AQ292" i="32"/>
  <c r="AP292" i="32"/>
  <c r="AO292" i="32"/>
  <c r="AN292" i="32"/>
  <c r="AM292" i="32"/>
  <c r="AL292" i="32"/>
  <c r="AR291" i="32"/>
  <c r="AQ291" i="32"/>
  <c r="AP291" i="32"/>
  <c r="AO291" i="32"/>
  <c r="AN291" i="32"/>
  <c r="AM291" i="32"/>
  <c r="AL291" i="32"/>
  <c r="AR290" i="32"/>
  <c r="AQ290" i="32"/>
  <c r="AP290" i="32"/>
  <c r="AO290" i="32"/>
  <c r="AN290" i="32"/>
  <c r="AM290" i="32"/>
  <c r="AL290" i="32"/>
  <c r="AR289" i="32"/>
  <c r="AQ289" i="32"/>
  <c r="AP289" i="32"/>
  <c r="AO289" i="32"/>
  <c r="AN289" i="32"/>
  <c r="AM289" i="32"/>
  <c r="AL289" i="32"/>
  <c r="AR288" i="32"/>
  <c r="AQ288" i="32"/>
  <c r="AP288" i="32"/>
  <c r="AO288" i="32"/>
  <c r="AN288" i="32"/>
  <c r="AM288" i="32"/>
  <c r="AL288" i="32"/>
  <c r="AR287" i="32"/>
  <c r="AQ287" i="32"/>
  <c r="AP287" i="32"/>
  <c r="AO287" i="32"/>
  <c r="AN287" i="32"/>
  <c r="AM287" i="32"/>
  <c r="AL287" i="32"/>
  <c r="AR286" i="32"/>
  <c r="AQ286" i="32"/>
  <c r="AP286" i="32"/>
  <c r="AO286" i="32"/>
  <c r="AN286" i="32"/>
  <c r="AM286" i="32"/>
  <c r="AL286" i="32"/>
  <c r="AR285" i="32"/>
  <c r="AQ285" i="32"/>
  <c r="AP285" i="32"/>
  <c r="AO285" i="32"/>
  <c r="AN285" i="32"/>
  <c r="AM285" i="32"/>
  <c r="AL285" i="32"/>
  <c r="AR284" i="32"/>
  <c r="AQ284" i="32"/>
  <c r="AP284" i="32"/>
  <c r="AO284" i="32"/>
  <c r="AN284" i="32"/>
  <c r="AM284" i="32"/>
  <c r="AL284" i="32"/>
  <c r="AR283" i="32"/>
  <c r="AQ283" i="32"/>
  <c r="AP283" i="32"/>
  <c r="AO283" i="32"/>
  <c r="AN283" i="32"/>
  <c r="AM283" i="32"/>
  <c r="AL283" i="32"/>
  <c r="AR282" i="32"/>
  <c r="AQ282" i="32"/>
  <c r="AP282" i="32"/>
  <c r="AO282" i="32"/>
  <c r="AN282" i="32"/>
  <c r="AM282" i="32"/>
  <c r="AL282" i="32"/>
  <c r="AR281" i="32"/>
  <c r="AQ281" i="32"/>
  <c r="AP281" i="32"/>
  <c r="AO281" i="32"/>
  <c r="AN281" i="32"/>
  <c r="AM281" i="32"/>
  <c r="AL281" i="32"/>
  <c r="AR280" i="32"/>
  <c r="AQ280" i="32"/>
  <c r="AP280" i="32"/>
  <c r="AO280" i="32"/>
  <c r="AN280" i="32"/>
  <c r="AM280" i="32"/>
  <c r="AL280" i="32"/>
  <c r="AR279" i="32"/>
  <c r="AQ279" i="32"/>
  <c r="AP279" i="32"/>
  <c r="AO279" i="32"/>
  <c r="AN279" i="32"/>
  <c r="AM279" i="32"/>
  <c r="AL279" i="32"/>
  <c r="AR278" i="32"/>
  <c r="AQ278" i="32"/>
  <c r="AP278" i="32"/>
  <c r="AO278" i="32"/>
  <c r="AN278" i="32"/>
  <c r="AM278" i="32"/>
  <c r="AL278" i="32"/>
  <c r="AR277" i="32"/>
  <c r="AQ277" i="32"/>
  <c r="AP277" i="32"/>
  <c r="AO277" i="32"/>
  <c r="AN277" i="32"/>
  <c r="AM277" i="32"/>
  <c r="AL277" i="32"/>
  <c r="AR276" i="32"/>
  <c r="AQ276" i="32"/>
  <c r="AP276" i="32"/>
  <c r="AO276" i="32"/>
  <c r="AN276" i="32"/>
  <c r="AM276" i="32"/>
  <c r="AL276" i="32"/>
  <c r="AR275" i="32"/>
  <c r="AQ275" i="32"/>
  <c r="AP275" i="32"/>
  <c r="AO275" i="32"/>
  <c r="AN275" i="32"/>
  <c r="AM275" i="32"/>
  <c r="AL275" i="32"/>
  <c r="AR274" i="32"/>
  <c r="AQ274" i="32"/>
  <c r="AP274" i="32"/>
  <c r="AO274" i="32"/>
  <c r="AN274" i="32"/>
  <c r="AM274" i="32"/>
  <c r="AL274" i="32"/>
  <c r="AR273" i="32"/>
  <c r="AQ273" i="32"/>
  <c r="AP273" i="32"/>
  <c r="AO273" i="32"/>
  <c r="AN273" i="32"/>
  <c r="AM273" i="32"/>
  <c r="AL273" i="32"/>
  <c r="AR272" i="32"/>
  <c r="AQ272" i="32"/>
  <c r="AP272" i="32"/>
  <c r="AO272" i="32"/>
  <c r="AN272" i="32"/>
  <c r="AM272" i="32"/>
  <c r="AL272" i="32"/>
  <c r="AR271" i="32"/>
  <c r="AQ271" i="32"/>
  <c r="AP271" i="32"/>
  <c r="AO271" i="32"/>
  <c r="AN271" i="32"/>
  <c r="AM271" i="32"/>
  <c r="AL271" i="32"/>
  <c r="AR270" i="32"/>
  <c r="AQ270" i="32"/>
  <c r="AP270" i="32"/>
  <c r="AO270" i="32"/>
  <c r="AN270" i="32"/>
  <c r="AM270" i="32"/>
  <c r="AL270" i="32"/>
  <c r="AR269" i="32"/>
  <c r="AQ269" i="32"/>
  <c r="AP269" i="32"/>
  <c r="AO269" i="32"/>
  <c r="AN269" i="32"/>
  <c r="AM269" i="32"/>
  <c r="AL269" i="32"/>
  <c r="AR268" i="32"/>
  <c r="AQ268" i="32"/>
  <c r="AP268" i="32"/>
  <c r="AO268" i="32"/>
  <c r="AN268" i="32"/>
  <c r="AM268" i="32"/>
  <c r="AL268" i="32"/>
  <c r="AR267" i="32"/>
  <c r="AQ267" i="32"/>
  <c r="AP267" i="32"/>
  <c r="AO267" i="32"/>
  <c r="AN267" i="32"/>
  <c r="AM267" i="32"/>
  <c r="AL267" i="32"/>
  <c r="AR266" i="32"/>
  <c r="AQ266" i="32"/>
  <c r="AP266" i="32"/>
  <c r="AO266" i="32"/>
  <c r="AN266" i="32"/>
  <c r="AM266" i="32"/>
  <c r="AL266" i="32"/>
  <c r="AR265" i="32"/>
  <c r="AQ265" i="32"/>
  <c r="AP265" i="32"/>
  <c r="AO265" i="32"/>
  <c r="AN265" i="32"/>
  <c r="AM265" i="32"/>
  <c r="AL265" i="32"/>
  <c r="AR264" i="32"/>
  <c r="AQ264" i="32"/>
  <c r="AP264" i="32"/>
  <c r="AO264" i="32"/>
  <c r="AN264" i="32"/>
  <c r="AM264" i="32"/>
  <c r="AL264" i="32"/>
  <c r="AR263" i="32"/>
  <c r="AQ263" i="32"/>
  <c r="AP263" i="32"/>
  <c r="AO263" i="32"/>
  <c r="AN263" i="32"/>
  <c r="AM263" i="32"/>
  <c r="AL263" i="32"/>
  <c r="AR262" i="32"/>
  <c r="AQ262" i="32"/>
  <c r="AP262" i="32"/>
  <c r="AO262" i="32"/>
  <c r="AN262" i="32"/>
  <c r="AM262" i="32"/>
  <c r="AL262" i="32"/>
  <c r="AR261" i="32"/>
  <c r="AQ261" i="32"/>
  <c r="AP261" i="32"/>
  <c r="AO261" i="32"/>
  <c r="AN261" i="32"/>
  <c r="AM261" i="32"/>
  <c r="AL261" i="32"/>
  <c r="AR260" i="32"/>
  <c r="AQ260" i="32"/>
  <c r="AP260" i="32"/>
  <c r="AO260" i="32"/>
  <c r="AN260" i="32"/>
  <c r="AM260" i="32"/>
  <c r="AL260" i="32"/>
  <c r="AR259" i="32"/>
  <c r="AQ259" i="32"/>
  <c r="AP259" i="32"/>
  <c r="AO259" i="32"/>
  <c r="AN259" i="32"/>
  <c r="AM259" i="32"/>
  <c r="AL259" i="32"/>
  <c r="AR258" i="32"/>
  <c r="AQ258" i="32"/>
  <c r="AP258" i="32"/>
  <c r="AO258" i="32"/>
  <c r="AN258" i="32"/>
  <c r="AM258" i="32"/>
  <c r="AL258" i="32"/>
  <c r="AR257" i="32"/>
  <c r="AQ257" i="32"/>
  <c r="AP257" i="32"/>
  <c r="AO257" i="32"/>
  <c r="AN257" i="32"/>
  <c r="AM257" i="32"/>
  <c r="AL257" i="32"/>
  <c r="AR256" i="32"/>
  <c r="AQ256" i="32"/>
  <c r="AP256" i="32"/>
  <c r="AO256" i="32"/>
  <c r="AN256" i="32"/>
  <c r="AM256" i="32"/>
  <c r="AL256" i="32"/>
  <c r="AR255" i="32"/>
  <c r="AQ255" i="32"/>
  <c r="AP255" i="32"/>
  <c r="AO255" i="32"/>
  <c r="AN255" i="32"/>
  <c r="AM255" i="32"/>
  <c r="AL255" i="32"/>
  <c r="AR254" i="32"/>
  <c r="AQ254" i="32"/>
  <c r="AP254" i="32"/>
  <c r="AO254" i="32"/>
  <c r="AN254" i="32"/>
  <c r="AM254" i="32"/>
  <c r="AL254" i="32"/>
  <c r="AR253" i="32"/>
  <c r="AQ253" i="32"/>
  <c r="AP253" i="32"/>
  <c r="AO253" i="32"/>
  <c r="AN253" i="32"/>
  <c r="AM253" i="32"/>
  <c r="AL253" i="32"/>
  <c r="AR252" i="32"/>
  <c r="AQ252" i="32"/>
  <c r="AP252" i="32"/>
  <c r="AO252" i="32"/>
  <c r="AN252" i="32"/>
  <c r="AM252" i="32"/>
  <c r="AL252" i="32"/>
  <c r="AR251" i="32"/>
  <c r="AQ251" i="32"/>
  <c r="AP251" i="32"/>
  <c r="AO251" i="32"/>
  <c r="AN251" i="32"/>
  <c r="AM251" i="32"/>
  <c r="AL251" i="32"/>
  <c r="AR250" i="32"/>
  <c r="AQ250" i="32"/>
  <c r="AP250" i="32"/>
  <c r="AO250" i="32"/>
  <c r="AN250" i="32"/>
  <c r="AM250" i="32"/>
  <c r="AL250" i="32"/>
  <c r="AR249" i="32"/>
  <c r="AQ249" i="32"/>
  <c r="AP249" i="32"/>
  <c r="AO249" i="32"/>
  <c r="AN249" i="32"/>
  <c r="AM249" i="32"/>
  <c r="AL249" i="32"/>
  <c r="AR248" i="32"/>
  <c r="AQ248" i="32"/>
  <c r="AP248" i="32"/>
  <c r="AO248" i="32"/>
  <c r="AN248" i="32"/>
  <c r="AM248" i="32"/>
  <c r="AL248" i="32"/>
  <c r="AR247" i="32"/>
  <c r="AQ247" i="32"/>
  <c r="AP247" i="32"/>
  <c r="AO247" i="32"/>
  <c r="AN247" i="32"/>
  <c r="AM247" i="32"/>
  <c r="AL247" i="32"/>
  <c r="AR246" i="32"/>
  <c r="AQ246" i="32"/>
  <c r="AP246" i="32"/>
  <c r="AO246" i="32"/>
  <c r="AN246" i="32"/>
  <c r="AM246" i="32"/>
  <c r="AL246" i="32"/>
  <c r="AR245" i="32"/>
  <c r="AQ245" i="32"/>
  <c r="AP245" i="32"/>
  <c r="AO245" i="32"/>
  <c r="AN245" i="32"/>
  <c r="AM245" i="32"/>
  <c r="AL245" i="32"/>
  <c r="AR244" i="32"/>
  <c r="AQ244" i="32"/>
  <c r="AP244" i="32"/>
  <c r="AO244" i="32"/>
  <c r="AN244" i="32"/>
  <c r="AM244" i="32"/>
  <c r="AL244" i="32"/>
  <c r="AR243" i="32"/>
  <c r="AQ243" i="32"/>
  <c r="AP243" i="32"/>
  <c r="AO243" i="32"/>
  <c r="AN243" i="32"/>
  <c r="AM243" i="32"/>
  <c r="AL243" i="32"/>
  <c r="AR242" i="32"/>
  <c r="AQ242" i="32"/>
  <c r="AP242" i="32"/>
  <c r="AO242" i="32"/>
  <c r="AN242" i="32"/>
  <c r="AM242" i="32"/>
  <c r="AL242" i="32"/>
  <c r="AR241" i="32"/>
  <c r="AQ241" i="32"/>
  <c r="AP241" i="32"/>
  <c r="AO241" i="32"/>
  <c r="AN241" i="32"/>
  <c r="AM241" i="32"/>
  <c r="AL241" i="32"/>
  <c r="AR240" i="32"/>
  <c r="AQ240" i="32"/>
  <c r="AP240" i="32"/>
  <c r="AO240" i="32"/>
  <c r="AN240" i="32"/>
  <c r="AM240" i="32"/>
  <c r="AL240" i="32"/>
  <c r="AR239" i="32"/>
  <c r="AQ239" i="32"/>
  <c r="AP239" i="32"/>
  <c r="AO239" i="32"/>
  <c r="AN239" i="32"/>
  <c r="AM239" i="32"/>
  <c r="AL239" i="32"/>
  <c r="AR238" i="32"/>
  <c r="AQ238" i="32"/>
  <c r="AP238" i="32"/>
  <c r="AO238" i="32"/>
  <c r="AN238" i="32"/>
  <c r="AM238" i="32"/>
  <c r="AL238" i="32"/>
  <c r="AR237" i="32"/>
  <c r="AQ237" i="32"/>
  <c r="AP237" i="32"/>
  <c r="AO237" i="32"/>
  <c r="AN237" i="32"/>
  <c r="AM237" i="32"/>
  <c r="AL237" i="32"/>
  <c r="AR236" i="32"/>
  <c r="AQ236" i="32"/>
  <c r="AP236" i="32"/>
  <c r="AO236" i="32"/>
  <c r="AN236" i="32"/>
  <c r="AM236" i="32"/>
  <c r="AL236" i="32"/>
  <c r="AR235" i="32"/>
  <c r="AQ235" i="32"/>
  <c r="AP235" i="32"/>
  <c r="AO235" i="32"/>
  <c r="AN235" i="32"/>
  <c r="AM235" i="32"/>
  <c r="AL235" i="32"/>
  <c r="AR234" i="32"/>
  <c r="AQ234" i="32"/>
  <c r="AP234" i="32"/>
  <c r="AO234" i="32"/>
  <c r="AN234" i="32"/>
  <c r="AM234" i="32"/>
  <c r="AL234" i="32"/>
  <c r="AR233" i="32"/>
  <c r="AQ233" i="32"/>
  <c r="AP233" i="32"/>
  <c r="AO233" i="32"/>
  <c r="AN233" i="32"/>
  <c r="AM233" i="32"/>
  <c r="AL233" i="32"/>
  <c r="AR232" i="32"/>
  <c r="AQ232" i="32"/>
  <c r="AP232" i="32"/>
  <c r="AO232" i="32"/>
  <c r="AN232" i="32"/>
  <c r="AM232" i="32"/>
  <c r="AL232" i="32"/>
  <c r="AR231" i="32"/>
  <c r="AQ231" i="32"/>
  <c r="AP231" i="32"/>
  <c r="AO231" i="32"/>
  <c r="AN231" i="32"/>
  <c r="AM231" i="32"/>
  <c r="AL231" i="32"/>
  <c r="AR230" i="32"/>
  <c r="AQ230" i="32"/>
  <c r="AP230" i="32"/>
  <c r="AO230" i="32"/>
  <c r="AN230" i="32"/>
  <c r="AM230" i="32"/>
  <c r="AL230" i="32"/>
  <c r="AR229" i="32"/>
  <c r="AQ229" i="32"/>
  <c r="AP229" i="32"/>
  <c r="AO229" i="32"/>
  <c r="AN229" i="32"/>
  <c r="AM229" i="32"/>
  <c r="AL229" i="32"/>
  <c r="AR228" i="32"/>
  <c r="AQ228" i="32"/>
  <c r="AP228" i="32"/>
  <c r="AO228" i="32"/>
  <c r="AN228" i="32"/>
  <c r="AM228" i="32"/>
  <c r="AL228" i="32"/>
  <c r="AR227" i="32"/>
  <c r="AQ227" i="32"/>
  <c r="AP227" i="32"/>
  <c r="AO227" i="32"/>
  <c r="AN227" i="32"/>
  <c r="AM227" i="32"/>
  <c r="AL227" i="32"/>
  <c r="AR226" i="32"/>
  <c r="AQ226" i="32"/>
  <c r="AP226" i="32"/>
  <c r="AO226" i="32"/>
  <c r="AN226" i="32"/>
  <c r="AM226" i="32"/>
  <c r="AL226" i="32"/>
  <c r="AR225" i="32"/>
  <c r="AQ225" i="32"/>
  <c r="AP225" i="32"/>
  <c r="AO225" i="32"/>
  <c r="AN225" i="32"/>
  <c r="AM225" i="32"/>
  <c r="AL225" i="32"/>
  <c r="AR224" i="32"/>
  <c r="AQ224" i="32"/>
  <c r="AP224" i="32"/>
  <c r="AO224" i="32"/>
  <c r="AN224" i="32"/>
  <c r="AM224" i="32"/>
  <c r="AL224" i="32"/>
  <c r="AR223" i="32"/>
  <c r="AQ223" i="32"/>
  <c r="AP223" i="32"/>
  <c r="AO223" i="32"/>
  <c r="AN223" i="32"/>
  <c r="AM223" i="32"/>
  <c r="AL223" i="32"/>
  <c r="AR222" i="32"/>
  <c r="AQ222" i="32"/>
  <c r="AP222" i="32"/>
  <c r="AO222" i="32"/>
  <c r="AN222" i="32"/>
  <c r="AM222" i="32"/>
  <c r="AL222" i="32"/>
  <c r="AR221" i="32"/>
  <c r="AQ221" i="32"/>
  <c r="AP221" i="32"/>
  <c r="AO221" i="32"/>
  <c r="AN221" i="32"/>
  <c r="AM221" i="32"/>
  <c r="AL221" i="32"/>
  <c r="AR220" i="32"/>
  <c r="AQ220" i="32"/>
  <c r="AP220" i="32"/>
  <c r="AO220" i="32"/>
  <c r="AN220" i="32"/>
  <c r="AM220" i="32"/>
  <c r="AL220" i="32"/>
  <c r="AR219" i="32"/>
  <c r="AQ219" i="32"/>
  <c r="AP219" i="32"/>
  <c r="AO219" i="32"/>
  <c r="AN219" i="32"/>
  <c r="AM219" i="32"/>
  <c r="AL219" i="32"/>
  <c r="AR218" i="32"/>
  <c r="AQ218" i="32"/>
  <c r="AP218" i="32"/>
  <c r="AO218" i="32"/>
  <c r="AN218" i="32"/>
  <c r="AM218" i="32"/>
  <c r="AL218" i="32"/>
  <c r="AR217" i="32"/>
  <c r="AQ217" i="32"/>
  <c r="AP217" i="32"/>
  <c r="AO217" i="32"/>
  <c r="AN217" i="32"/>
  <c r="AM217" i="32"/>
  <c r="AL217" i="32"/>
  <c r="AR216" i="32"/>
  <c r="AQ216" i="32"/>
  <c r="AP216" i="32"/>
  <c r="AO216" i="32"/>
  <c r="AN216" i="32"/>
  <c r="AM216" i="32"/>
  <c r="AL216" i="32"/>
  <c r="AR215" i="32"/>
  <c r="AQ215" i="32"/>
  <c r="AP215" i="32"/>
  <c r="AO215" i="32"/>
  <c r="AN215" i="32"/>
  <c r="AM215" i="32"/>
  <c r="AL215" i="32"/>
  <c r="AR214" i="32"/>
  <c r="AQ214" i="32"/>
  <c r="AP214" i="32"/>
  <c r="AO214" i="32"/>
  <c r="AN214" i="32"/>
  <c r="AM214" i="32"/>
  <c r="AL214" i="32"/>
  <c r="AR213" i="32"/>
  <c r="AQ213" i="32"/>
  <c r="AP213" i="32"/>
  <c r="AO213" i="32"/>
  <c r="AN213" i="32"/>
  <c r="AM213" i="32"/>
  <c r="AL213" i="32"/>
  <c r="AR212" i="32"/>
  <c r="AQ212" i="32"/>
  <c r="AP212" i="32"/>
  <c r="AO212" i="32"/>
  <c r="AN212" i="32"/>
  <c r="AM212" i="32"/>
  <c r="AL212" i="32"/>
  <c r="AR211" i="32"/>
  <c r="AQ211" i="32"/>
  <c r="AP211" i="32"/>
  <c r="AO211" i="32"/>
  <c r="AN211" i="32"/>
  <c r="AM211" i="32"/>
  <c r="AL211" i="32"/>
  <c r="AR210" i="32"/>
  <c r="AQ210" i="32"/>
  <c r="AP210" i="32"/>
  <c r="AO210" i="32"/>
  <c r="AN210" i="32"/>
  <c r="AM210" i="32"/>
  <c r="AL210" i="32"/>
  <c r="AR209" i="32"/>
  <c r="AQ209" i="32"/>
  <c r="AP209" i="32"/>
  <c r="AO209" i="32"/>
  <c r="AN209" i="32"/>
  <c r="AM209" i="32"/>
  <c r="AL209" i="32"/>
  <c r="AR208" i="32"/>
  <c r="AQ208" i="32"/>
  <c r="AP208" i="32"/>
  <c r="AO208" i="32"/>
  <c r="AN208" i="32"/>
  <c r="AM208" i="32"/>
  <c r="AL208" i="32"/>
  <c r="AR207" i="32"/>
  <c r="AQ207" i="32"/>
  <c r="AP207" i="32"/>
  <c r="AO207" i="32"/>
  <c r="AN207" i="32"/>
  <c r="AM207" i="32"/>
  <c r="AL207" i="32"/>
  <c r="AR206" i="32"/>
  <c r="AQ206" i="32"/>
  <c r="AP206" i="32"/>
  <c r="AO206" i="32"/>
  <c r="AN206" i="32"/>
  <c r="AM206" i="32"/>
  <c r="AL206" i="32"/>
  <c r="AR205" i="32"/>
  <c r="AQ205" i="32"/>
  <c r="AP205" i="32"/>
  <c r="AO205" i="32"/>
  <c r="AN205" i="32"/>
  <c r="AM205" i="32"/>
  <c r="AL205" i="32"/>
  <c r="AR204" i="32"/>
  <c r="AQ204" i="32"/>
  <c r="AP204" i="32"/>
  <c r="AO204" i="32"/>
  <c r="AN204" i="32"/>
  <c r="AM204" i="32"/>
  <c r="AL204" i="32"/>
  <c r="AR203" i="32"/>
  <c r="AQ203" i="32"/>
  <c r="AP203" i="32"/>
  <c r="AO203" i="32"/>
  <c r="AN203" i="32"/>
  <c r="AM203" i="32"/>
  <c r="AL203" i="32"/>
  <c r="AR202" i="32"/>
  <c r="AQ202" i="32"/>
  <c r="AP202" i="32"/>
  <c r="AO202" i="32"/>
  <c r="AN202" i="32"/>
  <c r="AM202" i="32"/>
  <c r="AL202" i="32"/>
  <c r="AR201" i="32"/>
  <c r="AQ201" i="32"/>
  <c r="AP201" i="32"/>
  <c r="AO201" i="32"/>
  <c r="AN201" i="32"/>
  <c r="AM201" i="32"/>
  <c r="AL201" i="32"/>
  <c r="AR200" i="32"/>
  <c r="AQ200" i="32"/>
  <c r="AP200" i="32"/>
  <c r="AO200" i="32"/>
  <c r="AN200" i="32"/>
  <c r="AM200" i="32"/>
  <c r="AL200" i="32"/>
  <c r="AR199" i="32"/>
  <c r="AQ199" i="32"/>
  <c r="AP199" i="32"/>
  <c r="AO199" i="32"/>
  <c r="AN199" i="32"/>
  <c r="AM199" i="32"/>
  <c r="AL199" i="32"/>
  <c r="AR198" i="32"/>
  <c r="AQ198" i="32"/>
  <c r="AP198" i="32"/>
  <c r="AO198" i="32"/>
  <c r="AN198" i="32"/>
  <c r="AM198" i="32"/>
  <c r="AL198" i="32"/>
  <c r="AR197" i="32"/>
  <c r="AQ197" i="32"/>
  <c r="AP197" i="32"/>
  <c r="AO197" i="32"/>
  <c r="AN197" i="32"/>
  <c r="AM197" i="32"/>
  <c r="AL197" i="32"/>
  <c r="AR196" i="32"/>
  <c r="AQ196" i="32"/>
  <c r="AP196" i="32"/>
  <c r="AO196" i="32"/>
  <c r="AN196" i="32"/>
  <c r="AM196" i="32"/>
  <c r="AL196" i="32"/>
  <c r="AR195" i="32"/>
  <c r="AQ195" i="32"/>
  <c r="AP195" i="32"/>
  <c r="AO195" i="32"/>
  <c r="AN195" i="32"/>
  <c r="AM195" i="32"/>
  <c r="AL195" i="32"/>
  <c r="AR194" i="32"/>
  <c r="AQ194" i="32"/>
  <c r="AP194" i="32"/>
  <c r="AO194" i="32"/>
  <c r="AN194" i="32"/>
  <c r="AM194" i="32"/>
  <c r="AL194" i="32"/>
  <c r="AR193" i="32"/>
  <c r="AQ193" i="32"/>
  <c r="AP193" i="32"/>
  <c r="AO193" i="32"/>
  <c r="AN193" i="32"/>
  <c r="AM193" i="32"/>
  <c r="AL193" i="32"/>
  <c r="AR192" i="32"/>
  <c r="AQ192" i="32"/>
  <c r="AP192" i="32"/>
  <c r="AO192" i="32"/>
  <c r="AN192" i="32"/>
  <c r="AM192" i="32"/>
  <c r="AL192" i="32"/>
  <c r="AR191" i="32"/>
  <c r="AQ191" i="32"/>
  <c r="AP191" i="32"/>
  <c r="AO191" i="32"/>
  <c r="AN191" i="32"/>
  <c r="AM191" i="32"/>
  <c r="AL191" i="32"/>
  <c r="AR190" i="32"/>
  <c r="AQ190" i="32"/>
  <c r="AP190" i="32"/>
  <c r="AO190" i="32"/>
  <c r="AN190" i="32"/>
  <c r="AM190" i="32"/>
  <c r="AL190" i="32"/>
  <c r="AR189" i="32"/>
  <c r="AQ189" i="32"/>
  <c r="AP189" i="32"/>
  <c r="AO189" i="32"/>
  <c r="AN189" i="32"/>
  <c r="AM189" i="32"/>
  <c r="AL189" i="32"/>
  <c r="AR188" i="32"/>
  <c r="AQ188" i="32"/>
  <c r="AP188" i="32"/>
  <c r="AO188" i="32"/>
  <c r="AN188" i="32"/>
  <c r="AM188" i="32"/>
  <c r="AL188" i="32"/>
  <c r="AR187" i="32"/>
  <c r="AQ187" i="32"/>
  <c r="AP187" i="32"/>
  <c r="AO187" i="32"/>
  <c r="AN187" i="32"/>
  <c r="AM187" i="32"/>
  <c r="AL187" i="32"/>
  <c r="AR186" i="32"/>
  <c r="AQ186" i="32"/>
  <c r="AP186" i="32"/>
  <c r="AO186" i="32"/>
  <c r="AN186" i="32"/>
  <c r="AM186" i="32"/>
  <c r="AL186" i="32"/>
  <c r="AR185" i="32"/>
  <c r="AQ185" i="32"/>
  <c r="AP185" i="32"/>
  <c r="AO185" i="32"/>
  <c r="AN185" i="32"/>
  <c r="AM185" i="32"/>
  <c r="AL185" i="32"/>
  <c r="AR184" i="32"/>
  <c r="AQ184" i="32"/>
  <c r="AP184" i="32"/>
  <c r="AO184" i="32"/>
  <c r="AN184" i="32"/>
  <c r="AM184" i="32"/>
  <c r="AL184" i="32"/>
  <c r="AR183" i="32"/>
  <c r="AQ183" i="32"/>
  <c r="AP183" i="32"/>
  <c r="AO183" i="32"/>
  <c r="AN183" i="32"/>
  <c r="AM183" i="32"/>
  <c r="AL183" i="32"/>
  <c r="AR182" i="32"/>
  <c r="AQ182" i="32"/>
  <c r="AP182" i="32"/>
  <c r="AO182" i="32"/>
  <c r="AN182" i="32"/>
  <c r="AM182" i="32"/>
  <c r="AL182" i="32"/>
  <c r="AR181" i="32"/>
  <c r="AQ181" i="32"/>
  <c r="AP181" i="32"/>
  <c r="AO181" i="32"/>
  <c r="AN181" i="32"/>
  <c r="AM181" i="32"/>
  <c r="AL181" i="32"/>
  <c r="AR180" i="32"/>
  <c r="AQ180" i="32"/>
  <c r="AP180" i="32"/>
  <c r="AO180" i="32"/>
  <c r="AN180" i="32"/>
  <c r="AM180" i="32"/>
  <c r="AL180" i="32"/>
  <c r="AR179" i="32"/>
  <c r="AQ179" i="32"/>
  <c r="AP179" i="32"/>
  <c r="AO179" i="32"/>
  <c r="AN179" i="32"/>
  <c r="AM179" i="32"/>
  <c r="AL179" i="32"/>
  <c r="AR178" i="32"/>
  <c r="AQ178" i="32"/>
  <c r="AP178" i="32"/>
  <c r="AO178" i="32"/>
  <c r="AN178" i="32"/>
  <c r="AM178" i="32"/>
  <c r="AL178" i="32"/>
  <c r="AR177" i="32"/>
  <c r="AQ177" i="32"/>
  <c r="AP177" i="32"/>
  <c r="AO177" i="32"/>
  <c r="AN177" i="32"/>
  <c r="AM177" i="32"/>
  <c r="AL177" i="32"/>
  <c r="AR176" i="32"/>
  <c r="AQ176" i="32"/>
  <c r="AP176" i="32"/>
  <c r="AO176" i="32"/>
  <c r="AN176" i="32"/>
  <c r="AM176" i="32"/>
  <c r="AL176" i="32"/>
  <c r="AR175" i="32"/>
  <c r="AQ175" i="32"/>
  <c r="AP175" i="32"/>
  <c r="AO175" i="32"/>
  <c r="AN175" i="32"/>
  <c r="AM175" i="32"/>
  <c r="AL175" i="32"/>
  <c r="AR174" i="32"/>
  <c r="AQ174" i="32"/>
  <c r="AP174" i="32"/>
  <c r="AO174" i="32"/>
  <c r="AN174" i="32"/>
  <c r="AM174" i="32"/>
  <c r="AL174" i="32"/>
  <c r="AR173" i="32"/>
  <c r="AQ173" i="32"/>
  <c r="AP173" i="32"/>
  <c r="AO173" i="32"/>
  <c r="AN173" i="32"/>
  <c r="AM173" i="32"/>
  <c r="AL173" i="32"/>
  <c r="AR172" i="32"/>
  <c r="AQ172" i="32"/>
  <c r="AP172" i="32"/>
  <c r="AO172" i="32"/>
  <c r="AN172" i="32"/>
  <c r="AM172" i="32"/>
  <c r="AL172" i="32"/>
  <c r="AR171" i="32"/>
  <c r="AQ171" i="32"/>
  <c r="AP171" i="32"/>
  <c r="AO171" i="32"/>
  <c r="AN171" i="32"/>
  <c r="AM171" i="32"/>
  <c r="AL171" i="32"/>
  <c r="AR170" i="32"/>
  <c r="AQ170" i="32"/>
  <c r="AP170" i="32"/>
  <c r="AO170" i="32"/>
  <c r="AN170" i="32"/>
  <c r="AM170" i="32"/>
  <c r="AL170" i="32"/>
  <c r="AR169" i="32"/>
  <c r="AQ169" i="32"/>
  <c r="AP169" i="32"/>
  <c r="AO169" i="32"/>
  <c r="AN169" i="32"/>
  <c r="AM169" i="32"/>
  <c r="AL169" i="32"/>
  <c r="AR168" i="32"/>
  <c r="AQ168" i="32"/>
  <c r="AP168" i="32"/>
  <c r="AO168" i="32"/>
  <c r="AN168" i="32"/>
  <c r="AM168" i="32"/>
  <c r="AL168" i="32"/>
  <c r="AR167" i="32"/>
  <c r="AQ167" i="32"/>
  <c r="AP167" i="32"/>
  <c r="AO167" i="32"/>
  <c r="AN167" i="32"/>
  <c r="AM167" i="32"/>
  <c r="AL167" i="32"/>
  <c r="AR166" i="32"/>
  <c r="AQ166" i="32"/>
  <c r="AP166" i="32"/>
  <c r="AO166" i="32"/>
  <c r="AN166" i="32"/>
  <c r="AM166" i="32"/>
  <c r="AL166" i="32"/>
  <c r="AR165" i="32"/>
  <c r="AQ165" i="32"/>
  <c r="AP165" i="32"/>
  <c r="AO165" i="32"/>
  <c r="AN165" i="32"/>
  <c r="AM165" i="32"/>
  <c r="AL165" i="32"/>
  <c r="AR164" i="32"/>
  <c r="AQ164" i="32"/>
  <c r="AP164" i="32"/>
  <c r="AO164" i="32"/>
  <c r="AN164" i="32"/>
  <c r="AM164" i="32"/>
  <c r="AL164" i="32"/>
  <c r="AR163" i="32"/>
  <c r="AQ163" i="32"/>
  <c r="AP163" i="32"/>
  <c r="AO163" i="32"/>
  <c r="AN163" i="32"/>
  <c r="AM163" i="32"/>
  <c r="AL163" i="32"/>
  <c r="AR162" i="32"/>
  <c r="AQ162" i="32"/>
  <c r="AP162" i="32"/>
  <c r="AO162" i="32"/>
  <c r="AN162" i="32"/>
  <c r="AM162" i="32"/>
  <c r="AL162" i="32"/>
  <c r="AR161" i="32"/>
  <c r="AQ161" i="32"/>
  <c r="AP161" i="32"/>
  <c r="AO161" i="32"/>
  <c r="AN161" i="32"/>
  <c r="AM161" i="32"/>
  <c r="AL161" i="32"/>
  <c r="AR160" i="32"/>
  <c r="AQ160" i="32"/>
  <c r="AP160" i="32"/>
  <c r="AO160" i="32"/>
  <c r="AN160" i="32"/>
  <c r="AM160" i="32"/>
  <c r="AL160" i="32"/>
  <c r="AR159" i="32"/>
  <c r="AQ159" i="32"/>
  <c r="AP159" i="32"/>
  <c r="AO159" i="32"/>
  <c r="AN159" i="32"/>
  <c r="AM159" i="32"/>
  <c r="AL159" i="32"/>
  <c r="AR158" i="32"/>
  <c r="AQ158" i="32"/>
  <c r="AP158" i="32"/>
  <c r="AO158" i="32"/>
  <c r="AN158" i="32"/>
  <c r="AM158" i="32"/>
  <c r="AL158" i="32"/>
  <c r="AR157" i="32"/>
  <c r="AQ157" i="32"/>
  <c r="AP157" i="32"/>
  <c r="AO157" i="32"/>
  <c r="AN157" i="32"/>
  <c r="AM157" i="32"/>
  <c r="AL157" i="32"/>
  <c r="AR156" i="32"/>
  <c r="AQ156" i="32"/>
  <c r="AP156" i="32"/>
  <c r="AO156" i="32"/>
  <c r="AN156" i="32"/>
  <c r="AM156" i="32"/>
  <c r="AL156" i="32"/>
  <c r="AR155" i="32"/>
  <c r="AQ155" i="32"/>
  <c r="AP155" i="32"/>
  <c r="AO155" i="32"/>
  <c r="AN155" i="32"/>
  <c r="AM155" i="32"/>
  <c r="AL155" i="32"/>
  <c r="AR154" i="32"/>
  <c r="AQ154" i="32"/>
  <c r="AP154" i="32"/>
  <c r="AO154" i="32"/>
  <c r="AN154" i="32"/>
  <c r="AM154" i="32"/>
  <c r="AL154" i="32"/>
  <c r="AR153" i="32"/>
  <c r="AQ153" i="32"/>
  <c r="AP153" i="32"/>
  <c r="AO153" i="32"/>
  <c r="AN153" i="32"/>
  <c r="AM153" i="32"/>
  <c r="AL153" i="32"/>
  <c r="AR152" i="32"/>
  <c r="AQ152" i="32"/>
  <c r="AP152" i="32"/>
  <c r="AO152" i="32"/>
  <c r="AN152" i="32"/>
  <c r="AM152" i="32"/>
  <c r="AL152" i="32"/>
  <c r="AR151" i="32"/>
  <c r="AQ151" i="32"/>
  <c r="AP151" i="32"/>
  <c r="AO151" i="32"/>
  <c r="AN151" i="32"/>
  <c r="AM151" i="32"/>
  <c r="AL151" i="32"/>
  <c r="AR150" i="32"/>
  <c r="AQ150" i="32"/>
  <c r="AP150" i="32"/>
  <c r="AO150" i="32"/>
  <c r="AN150" i="32"/>
  <c r="AM150" i="32"/>
  <c r="AL150" i="32"/>
  <c r="AR149" i="32"/>
  <c r="AQ149" i="32"/>
  <c r="AP149" i="32"/>
  <c r="AO149" i="32"/>
  <c r="AN149" i="32"/>
  <c r="AM149" i="32"/>
  <c r="AL149" i="32"/>
  <c r="AR148" i="32"/>
  <c r="AQ148" i="32"/>
  <c r="AP148" i="32"/>
  <c r="AO148" i="32"/>
  <c r="AN148" i="32"/>
  <c r="AM148" i="32"/>
  <c r="AL148" i="32"/>
  <c r="AR147" i="32"/>
  <c r="AQ147" i="32"/>
  <c r="AP147" i="32"/>
  <c r="AO147" i="32"/>
  <c r="AN147" i="32"/>
  <c r="AM147" i="32"/>
  <c r="AL147" i="32"/>
  <c r="AR146" i="32"/>
  <c r="AQ146" i="32"/>
  <c r="AP146" i="32"/>
  <c r="AO146" i="32"/>
  <c r="AN146" i="32"/>
  <c r="AM146" i="32"/>
  <c r="AL146" i="32"/>
  <c r="AR145" i="32"/>
  <c r="AQ145" i="32"/>
  <c r="AP145" i="32"/>
  <c r="AO145" i="32"/>
  <c r="AN145" i="32"/>
  <c r="AM145" i="32"/>
  <c r="AL145" i="32"/>
  <c r="AR144" i="32"/>
  <c r="AQ144" i="32"/>
  <c r="AP144" i="32"/>
  <c r="AO144" i="32"/>
  <c r="AN144" i="32"/>
  <c r="AM144" i="32"/>
  <c r="AL144" i="32"/>
  <c r="AR143" i="32"/>
  <c r="AQ143" i="32"/>
  <c r="AP143" i="32"/>
  <c r="AO143" i="32"/>
  <c r="AN143" i="32"/>
  <c r="AM143" i="32"/>
  <c r="AL143" i="32"/>
  <c r="AR142" i="32"/>
  <c r="AQ142" i="32"/>
  <c r="AP142" i="32"/>
  <c r="AO142" i="32"/>
  <c r="AN142" i="32"/>
  <c r="AM142" i="32"/>
  <c r="AL142" i="32"/>
  <c r="AR141" i="32"/>
  <c r="AQ141" i="32"/>
  <c r="AP141" i="32"/>
  <c r="AO141" i="32"/>
  <c r="AN141" i="32"/>
  <c r="AM141" i="32"/>
  <c r="AL141" i="32"/>
  <c r="AR140" i="32"/>
  <c r="AQ140" i="32"/>
  <c r="AP140" i="32"/>
  <c r="AO140" i="32"/>
  <c r="AN140" i="32"/>
  <c r="AM140" i="32"/>
  <c r="AL140" i="32"/>
  <c r="AR139" i="32"/>
  <c r="AQ139" i="32"/>
  <c r="AP139" i="32"/>
  <c r="AO139" i="32"/>
  <c r="AN139" i="32"/>
  <c r="AM139" i="32"/>
  <c r="AL139" i="32"/>
  <c r="AR138" i="32"/>
  <c r="AQ138" i="32"/>
  <c r="AP138" i="32"/>
  <c r="AO138" i="32"/>
  <c r="AN138" i="32"/>
  <c r="AM138" i="32"/>
  <c r="AL138" i="32"/>
  <c r="AR137" i="32"/>
  <c r="AQ137" i="32"/>
  <c r="AP137" i="32"/>
  <c r="AO137" i="32"/>
  <c r="AN137" i="32"/>
  <c r="AM137" i="32"/>
  <c r="AL137" i="32"/>
  <c r="AR136" i="32"/>
  <c r="AQ136" i="32"/>
  <c r="AP136" i="32"/>
  <c r="AO136" i="32"/>
  <c r="AN136" i="32"/>
  <c r="AM136" i="32"/>
  <c r="AL136" i="32"/>
  <c r="AR135" i="32"/>
  <c r="AQ135" i="32"/>
  <c r="AP135" i="32"/>
  <c r="AO135" i="32"/>
  <c r="AN135" i="32"/>
  <c r="AM135" i="32"/>
  <c r="AL135" i="32"/>
  <c r="AR134" i="32"/>
  <c r="AQ134" i="32"/>
  <c r="AP134" i="32"/>
  <c r="AO134" i="32"/>
  <c r="AN134" i="32"/>
  <c r="AM134" i="32"/>
  <c r="AL134" i="32"/>
  <c r="AR133" i="32"/>
  <c r="AQ133" i="32"/>
  <c r="AP133" i="32"/>
  <c r="AO133" i="32"/>
  <c r="AN133" i="32"/>
  <c r="AM133" i="32"/>
  <c r="AL133" i="32"/>
  <c r="AR132" i="32"/>
  <c r="AQ132" i="32"/>
  <c r="AP132" i="32"/>
  <c r="AO132" i="32"/>
  <c r="AN132" i="32"/>
  <c r="AM132" i="32"/>
  <c r="AL132" i="32"/>
  <c r="AR131" i="32"/>
  <c r="AQ131" i="32"/>
  <c r="AP131" i="32"/>
  <c r="AO131" i="32"/>
  <c r="AN131" i="32"/>
  <c r="AM131" i="32"/>
  <c r="AL131" i="32"/>
  <c r="AR130" i="32"/>
  <c r="AQ130" i="32"/>
  <c r="AP130" i="32"/>
  <c r="AO130" i="32"/>
  <c r="AN130" i="32"/>
  <c r="AM130" i="32"/>
  <c r="AL130" i="32"/>
  <c r="AR129" i="32"/>
  <c r="AQ129" i="32"/>
  <c r="AP129" i="32"/>
  <c r="AO129" i="32"/>
  <c r="AN129" i="32"/>
  <c r="AM129" i="32"/>
  <c r="AL129" i="32"/>
  <c r="AR128" i="32"/>
  <c r="AQ128" i="32"/>
  <c r="AP128" i="32"/>
  <c r="AO128" i="32"/>
  <c r="AN128" i="32"/>
  <c r="AM128" i="32"/>
  <c r="AL128" i="32"/>
  <c r="AR127" i="32"/>
  <c r="AQ127" i="32"/>
  <c r="AP127" i="32"/>
  <c r="AO127" i="32"/>
  <c r="AN127" i="32"/>
  <c r="AM127" i="32"/>
  <c r="AL127" i="32"/>
  <c r="AR126" i="32"/>
  <c r="AQ126" i="32"/>
  <c r="AP126" i="32"/>
  <c r="AO126" i="32"/>
  <c r="AN126" i="32"/>
  <c r="AM126" i="32"/>
  <c r="AL126" i="32"/>
  <c r="AR125" i="32"/>
  <c r="AQ125" i="32"/>
  <c r="AP125" i="32"/>
  <c r="AO125" i="32"/>
  <c r="AN125" i="32"/>
  <c r="AM125" i="32"/>
  <c r="AL125" i="32"/>
  <c r="AR124" i="32"/>
  <c r="AQ124" i="32"/>
  <c r="AP124" i="32"/>
  <c r="AO124" i="32"/>
  <c r="AN124" i="32"/>
  <c r="AM124" i="32"/>
  <c r="AL124" i="32"/>
  <c r="AR123" i="32"/>
  <c r="AQ123" i="32"/>
  <c r="AP123" i="32"/>
  <c r="AO123" i="32"/>
  <c r="AN123" i="32"/>
  <c r="AM123" i="32"/>
  <c r="AL123" i="32"/>
  <c r="AR122" i="32"/>
  <c r="AQ122" i="32"/>
  <c r="AP122" i="32"/>
  <c r="AO122" i="32"/>
  <c r="AN122" i="32"/>
  <c r="AM122" i="32"/>
  <c r="AL122" i="32"/>
  <c r="AR121" i="32"/>
  <c r="AQ121" i="32"/>
  <c r="AP121" i="32"/>
  <c r="AO121" i="32"/>
  <c r="AN121" i="32"/>
  <c r="AM121" i="32"/>
  <c r="AL121" i="32"/>
  <c r="AR120" i="32"/>
  <c r="AQ120" i="32"/>
  <c r="AP120" i="32"/>
  <c r="AO120" i="32"/>
  <c r="AN120" i="32"/>
  <c r="AM120" i="32"/>
  <c r="AL120" i="32"/>
  <c r="AR119" i="32"/>
  <c r="AQ119" i="32"/>
  <c r="AP119" i="32"/>
  <c r="AO119" i="32"/>
  <c r="AN119" i="32"/>
  <c r="AM119" i="32"/>
  <c r="AL119" i="32"/>
  <c r="AR118" i="32"/>
  <c r="AQ118" i="32"/>
  <c r="AP118" i="32"/>
  <c r="AO118" i="32"/>
  <c r="AN118" i="32"/>
  <c r="AM118" i="32"/>
  <c r="AL118" i="32"/>
  <c r="AR117" i="32"/>
  <c r="AQ117" i="32"/>
  <c r="AP117" i="32"/>
  <c r="AO117" i="32"/>
  <c r="AN117" i="32"/>
  <c r="AM117" i="32"/>
  <c r="AL117" i="32"/>
  <c r="AR116" i="32"/>
  <c r="AQ116" i="32"/>
  <c r="AP116" i="32"/>
  <c r="AO116" i="32"/>
  <c r="AN116" i="32"/>
  <c r="AM116" i="32"/>
  <c r="AL116" i="32"/>
  <c r="AR115" i="32"/>
  <c r="AQ115" i="32"/>
  <c r="AP115" i="32"/>
  <c r="AO115" i="32"/>
  <c r="AN115" i="32"/>
  <c r="AM115" i="32"/>
  <c r="AL115" i="32"/>
  <c r="AR114" i="32"/>
  <c r="AQ114" i="32"/>
  <c r="AP114" i="32"/>
  <c r="AO114" i="32"/>
  <c r="AN114" i="32"/>
  <c r="AM114" i="32"/>
  <c r="AL114" i="32"/>
  <c r="AR113" i="32"/>
  <c r="AQ113" i="32"/>
  <c r="AP113" i="32"/>
  <c r="AO113" i="32"/>
  <c r="AN113" i="32"/>
  <c r="AM113" i="32"/>
  <c r="AL113" i="32"/>
  <c r="AR112" i="32"/>
  <c r="AQ112" i="32"/>
  <c r="AP112" i="32"/>
  <c r="AO112" i="32"/>
  <c r="AN112" i="32"/>
  <c r="AM112" i="32"/>
  <c r="AL112" i="32"/>
  <c r="AR111" i="32"/>
  <c r="AQ111" i="32"/>
  <c r="AP111" i="32"/>
  <c r="AO111" i="32"/>
  <c r="AN111" i="32"/>
  <c r="AM111" i="32"/>
  <c r="AL111" i="32"/>
  <c r="AR110" i="32"/>
  <c r="AQ110" i="32"/>
  <c r="AP110" i="32"/>
  <c r="AO110" i="32"/>
  <c r="AN110" i="32"/>
  <c r="AM110" i="32"/>
  <c r="AL110" i="32"/>
  <c r="AR109" i="32"/>
  <c r="AQ109" i="32"/>
  <c r="AP109" i="32"/>
  <c r="AO109" i="32"/>
  <c r="AN109" i="32"/>
  <c r="AM109" i="32"/>
  <c r="AL109" i="32"/>
  <c r="AR108" i="32"/>
  <c r="AQ108" i="32"/>
  <c r="AP108" i="32"/>
  <c r="AO108" i="32"/>
  <c r="AN108" i="32"/>
  <c r="AM108" i="32"/>
  <c r="AL108" i="32"/>
  <c r="AR107" i="32"/>
  <c r="AQ107" i="32"/>
  <c r="AP107" i="32"/>
  <c r="AO107" i="32"/>
  <c r="AN107" i="32"/>
  <c r="AM107" i="32"/>
  <c r="AL107" i="32"/>
  <c r="AR106" i="32"/>
  <c r="AQ106" i="32"/>
  <c r="AP106" i="32"/>
  <c r="AO106" i="32"/>
  <c r="AN106" i="32"/>
  <c r="AM106" i="32"/>
  <c r="AL106" i="32"/>
  <c r="AR105" i="32"/>
  <c r="AQ105" i="32"/>
  <c r="AP105" i="32"/>
  <c r="AO105" i="32"/>
  <c r="AN105" i="32"/>
  <c r="AM105" i="32"/>
  <c r="AL105" i="32"/>
  <c r="AR104" i="32"/>
  <c r="AQ104" i="32"/>
  <c r="AP104" i="32"/>
  <c r="AO104" i="32"/>
  <c r="AN104" i="32"/>
  <c r="AM104" i="32"/>
  <c r="AL104" i="32"/>
  <c r="AR103" i="32"/>
  <c r="AQ103" i="32"/>
  <c r="AP103" i="32"/>
  <c r="AO103" i="32"/>
  <c r="AN103" i="32"/>
  <c r="AM103" i="32"/>
  <c r="AL103" i="32"/>
  <c r="AR102" i="32"/>
  <c r="AQ102" i="32"/>
  <c r="AP102" i="32"/>
  <c r="AO102" i="32"/>
  <c r="AN102" i="32"/>
  <c r="AM102" i="32"/>
  <c r="AL102" i="32"/>
  <c r="AR101" i="32"/>
  <c r="AQ101" i="32"/>
  <c r="AP101" i="32"/>
  <c r="AO101" i="32"/>
  <c r="AN101" i="32"/>
  <c r="AM101" i="32"/>
  <c r="AL101" i="32"/>
  <c r="AR100" i="32"/>
  <c r="AQ100" i="32"/>
  <c r="AP100" i="32"/>
  <c r="AO100" i="32"/>
  <c r="AN100" i="32"/>
  <c r="AM100" i="32"/>
  <c r="AL100" i="32"/>
  <c r="AR99" i="32"/>
  <c r="AQ99" i="32"/>
  <c r="AP99" i="32"/>
  <c r="AO99" i="32"/>
  <c r="AN99" i="32"/>
  <c r="AM99" i="32"/>
  <c r="AL99" i="32"/>
  <c r="AR98" i="32"/>
  <c r="AQ98" i="32"/>
  <c r="AP98" i="32"/>
  <c r="AO98" i="32"/>
  <c r="AN98" i="32"/>
  <c r="AM98" i="32"/>
  <c r="AL98" i="32"/>
  <c r="AR97" i="32"/>
  <c r="AQ97" i="32"/>
  <c r="AP97" i="32"/>
  <c r="AO97" i="32"/>
  <c r="AN97" i="32"/>
  <c r="AM97" i="32"/>
  <c r="AL97" i="32"/>
  <c r="AR96" i="32"/>
  <c r="AQ96" i="32"/>
  <c r="AP96" i="32"/>
  <c r="AO96" i="32"/>
  <c r="AN96" i="32"/>
  <c r="AM96" i="32"/>
  <c r="AL96" i="32"/>
  <c r="AR95" i="32"/>
  <c r="AQ95" i="32"/>
  <c r="AP95" i="32"/>
  <c r="AO95" i="32"/>
  <c r="AN95" i="32"/>
  <c r="AM95" i="32"/>
  <c r="AL95" i="32"/>
  <c r="AR94" i="32"/>
  <c r="AQ94" i="32"/>
  <c r="AP94" i="32"/>
  <c r="AO94" i="32"/>
  <c r="AN94" i="32"/>
  <c r="AM94" i="32"/>
  <c r="AL94" i="32"/>
  <c r="AR93" i="32"/>
  <c r="AQ93" i="32"/>
  <c r="AP93" i="32"/>
  <c r="AO93" i="32"/>
  <c r="AN93" i="32"/>
  <c r="AM93" i="32"/>
  <c r="AL93" i="32"/>
  <c r="AR92" i="32"/>
  <c r="AQ92" i="32"/>
  <c r="AP92" i="32"/>
  <c r="AO92" i="32"/>
  <c r="AN92" i="32"/>
  <c r="AM92" i="32"/>
  <c r="AL92" i="32"/>
  <c r="AR91" i="32"/>
  <c r="AQ91" i="32"/>
  <c r="AP91" i="32"/>
  <c r="AO91" i="32"/>
  <c r="AN91" i="32"/>
  <c r="AM91" i="32"/>
  <c r="AL91" i="32"/>
  <c r="AR90" i="32"/>
  <c r="AQ90" i="32"/>
  <c r="AP90" i="32"/>
  <c r="AO90" i="32"/>
  <c r="AN90" i="32"/>
  <c r="AM90" i="32"/>
  <c r="AL90" i="32"/>
  <c r="AR89" i="32"/>
  <c r="AQ89" i="32"/>
  <c r="AP89" i="32"/>
  <c r="AO89" i="32"/>
  <c r="AN89" i="32"/>
  <c r="AM89" i="32"/>
  <c r="AL89" i="32"/>
  <c r="AR88" i="32"/>
  <c r="AQ88" i="32"/>
  <c r="AP88" i="32"/>
  <c r="AO88" i="32"/>
  <c r="AN88" i="32"/>
  <c r="AM88" i="32"/>
  <c r="AL88" i="32"/>
  <c r="AR87" i="32"/>
  <c r="AQ87" i="32"/>
  <c r="AP87" i="32"/>
  <c r="AO87" i="32"/>
  <c r="AN87" i="32"/>
  <c r="AM87" i="32"/>
  <c r="AL87" i="32"/>
  <c r="AR86" i="32"/>
  <c r="AQ86" i="32"/>
  <c r="AP86" i="32"/>
  <c r="AO86" i="32"/>
  <c r="AN86" i="32"/>
  <c r="AM86" i="32"/>
  <c r="AL86" i="32"/>
  <c r="AR85" i="32"/>
  <c r="AQ85" i="32"/>
  <c r="AP85" i="32"/>
  <c r="AO85" i="32"/>
  <c r="AN85" i="32"/>
  <c r="AM85" i="32"/>
  <c r="AL85" i="32"/>
  <c r="AR84" i="32"/>
  <c r="AQ84" i="32"/>
  <c r="AP84" i="32"/>
  <c r="AO84" i="32"/>
  <c r="AN84" i="32"/>
  <c r="AM84" i="32"/>
  <c r="AL84" i="32"/>
  <c r="AR83" i="32"/>
  <c r="AQ83" i="32"/>
  <c r="AP83" i="32"/>
  <c r="AO83" i="32"/>
  <c r="AN83" i="32"/>
  <c r="AM83" i="32"/>
  <c r="AL83" i="32"/>
  <c r="AR82" i="32"/>
  <c r="AQ82" i="32"/>
  <c r="AP82" i="32"/>
  <c r="AO82" i="32"/>
  <c r="AN82" i="32"/>
  <c r="AM82" i="32"/>
  <c r="AL82" i="32"/>
  <c r="AR81" i="32"/>
  <c r="AQ81" i="32"/>
  <c r="AP81" i="32"/>
  <c r="AO81" i="32"/>
  <c r="AN81" i="32"/>
  <c r="AM81" i="32"/>
  <c r="AL81" i="32"/>
  <c r="AR80" i="32"/>
  <c r="AQ80" i="32"/>
  <c r="AP80" i="32"/>
  <c r="AO80" i="32"/>
  <c r="AN80" i="32"/>
  <c r="AM80" i="32"/>
  <c r="AL80" i="32"/>
  <c r="AR79" i="32"/>
  <c r="AQ79" i="32"/>
  <c r="AP79" i="32"/>
  <c r="AO79" i="32"/>
  <c r="AN79" i="32"/>
  <c r="AM79" i="32"/>
  <c r="AL79" i="32"/>
  <c r="AR78" i="32"/>
  <c r="AQ78" i="32"/>
  <c r="AP78" i="32"/>
  <c r="AO78" i="32"/>
  <c r="AN78" i="32"/>
  <c r="AM78" i="32"/>
  <c r="AL78" i="32"/>
  <c r="AR77" i="32"/>
  <c r="AQ77" i="32"/>
  <c r="AP77" i="32"/>
  <c r="AO77" i="32"/>
  <c r="AN77" i="32"/>
  <c r="AM77" i="32"/>
  <c r="AL77" i="32"/>
  <c r="AR76" i="32"/>
  <c r="AQ76" i="32"/>
  <c r="AP76" i="32"/>
  <c r="AO76" i="32"/>
  <c r="AN76" i="32"/>
  <c r="AM76" i="32"/>
  <c r="AL76" i="32"/>
  <c r="AR75" i="32"/>
  <c r="AQ75" i="32"/>
  <c r="AP75" i="32"/>
  <c r="AO75" i="32"/>
  <c r="AN75" i="32"/>
  <c r="AM75" i="32"/>
  <c r="AL75" i="32"/>
  <c r="AR74" i="32"/>
  <c r="AQ74" i="32"/>
  <c r="AP74" i="32"/>
  <c r="AO74" i="32"/>
  <c r="AN74" i="32"/>
  <c r="AM74" i="32"/>
  <c r="AL74" i="32"/>
  <c r="AR73" i="32"/>
  <c r="AQ73" i="32"/>
  <c r="AP73" i="32"/>
  <c r="AO73" i="32"/>
  <c r="AN73" i="32"/>
  <c r="AM73" i="32"/>
  <c r="AL73" i="32"/>
  <c r="AR72" i="32"/>
  <c r="AQ72" i="32"/>
  <c r="AP72" i="32"/>
  <c r="AO72" i="32"/>
  <c r="AN72" i="32"/>
  <c r="AM72" i="32"/>
  <c r="AL72" i="32"/>
  <c r="AR71" i="32"/>
  <c r="AQ71" i="32"/>
  <c r="AP71" i="32"/>
  <c r="AO71" i="32"/>
  <c r="AN71" i="32"/>
  <c r="AM71" i="32"/>
  <c r="AL71" i="32"/>
  <c r="AR70" i="32"/>
  <c r="AQ70" i="32"/>
  <c r="AP70" i="32"/>
  <c r="AO70" i="32"/>
  <c r="AN70" i="32"/>
  <c r="AM70" i="32"/>
  <c r="AL70" i="32"/>
  <c r="AR69" i="32"/>
  <c r="AQ69" i="32"/>
  <c r="AP69" i="32"/>
  <c r="AO69" i="32"/>
  <c r="AN69" i="32"/>
  <c r="AM69" i="32"/>
  <c r="AL69" i="32"/>
  <c r="AR68" i="32"/>
  <c r="AQ68" i="32"/>
  <c r="AP68" i="32"/>
  <c r="AO68" i="32"/>
  <c r="AN68" i="32"/>
  <c r="AM68" i="32"/>
  <c r="AL68" i="32"/>
  <c r="AR67" i="32"/>
  <c r="AQ67" i="32"/>
  <c r="AP67" i="32"/>
  <c r="AO67" i="32"/>
  <c r="AN67" i="32"/>
  <c r="AM67" i="32"/>
  <c r="AL67" i="32"/>
  <c r="AR66" i="32"/>
  <c r="AQ66" i="32"/>
  <c r="AP66" i="32"/>
  <c r="AO66" i="32"/>
  <c r="AN66" i="32"/>
  <c r="AM66" i="32"/>
  <c r="AL66" i="32"/>
  <c r="AR65" i="32"/>
  <c r="AQ65" i="32"/>
  <c r="AP65" i="32"/>
  <c r="AO65" i="32"/>
  <c r="AN65" i="32"/>
  <c r="AM65" i="32"/>
  <c r="AL65" i="32"/>
  <c r="AR64" i="32"/>
  <c r="AQ64" i="32"/>
  <c r="AP64" i="32"/>
  <c r="AO64" i="32"/>
  <c r="AN64" i="32"/>
  <c r="AM64" i="32"/>
  <c r="AL64" i="32"/>
  <c r="AR63" i="32"/>
  <c r="AQ63" i="32"/>
  <c r="AP63" i="32"/>
  <c r="AO63" i="32"/>
  <c r="AN63" i="32"/>
  <c r="AM63" i="32"/>
  <c r="AL63" i="32"/>
  <c r="AR62" i="32"/>
  <c r="AQ62" i="32"/>
  <c r="AP62" i="32"/>
  <c r="AO62" i="32"/>
  <c r="AN62" i="32"/>
  <c r="AM62" i="32"/>
  <c r="AL62" i="32"/>
  <c r="AR61" i="32"/>
  <c r="AQ61" i="32"/>
  <c r="AP61" i="32"/>
  <c r="AO61" i="32"/>
  <c r="AN61" i="32"/>
  <c r="AM61" i="32"/>
  <c r="AL61" i="32"/>
  <c r="AR60" i="32"/>
  <c r="AQ60" i="32"/>
  <c r="AP60" i="32"/>
  <c r="AO60" i="32"/>
  <c r="AN60" i="32"/>
  <c r="AM60" i="32"/>
  <c r="AL60" i="32"/>
  <c r="AR59" i="32"/>
  <c r="AQ59" i="32"/>
  <c r="AP59" i="32"/>
  <c r="AO59" i="32"/>
  <c r="AN59" i="32"/>
  <c r="AM59" i="32"/>
  <c r="AL59" i="32"/>
  <c r="AR58" i="32"/>
  <c r="AQ58" i="32"/>
  <c r="AP58" i="32"/>
  <c r="AO58" i="32"/>
  <c r="AN58" i="32"/>
  <c r="AM58" i="32"/>
  <c r="AL58" i="32"/>
  <c r="AR57" i="32"/>
  <c r="AQ57" i="32"/>
  <c r="AP57" i="32"/>
  <c r="AO57" i="32"/>
  <c r="AN57" i="32"/>
  <c r="AM57" i="32"/>
  <c r="AL57" i="32"/>
  <c r="AR56" i="32"/>
  <c r="AQ56" i="32"/>
  <c r="AP56" i="32"/>
  <c r="AO56" i="32"/>
  <c r="AN56" i="32"/>
  <c r="AM56" i="32"/>
  <c r="AL56" i="32"/>
  <c r="AR55" i="32"/>
  <c r="AQ55" i="32"/>
  <c r="AP55" i="32"/>
  <c r="AO55" i="32"/>
  <c r="AN55" i="32"/>
  <c r="AM55" i="32"/>
  <c r="AL55" i="32"/>
  <c r="AR54" i="32"/>
  <c r="AQ54" i="32"/>
  <c r="AP54" i="32"/>
  <c r="AO54" i="32"/>
  <c r="AN54" i="32"/>
  <c r="AM54" i="32"/>
  <c r="AL54" i="32"/>
  <c r="AR53" i="32"/>
  <c r="AQ53" i="32"/>
  <c r="AP53" i="32"/>
  <c r="AO53" i="32"/>
  <c r="AN53" i="32"/>
  <c r="AM53" i="32"/>
  <c r="AL53" i="32"/>
  <c r="AR52" i="32"/>
  <c r="AQ52" i="32"/>
  <c r="AP52" i="32"/>
  <c r="AO52" i="32"/>
  <c r="AN52" i="32"/>
  <c r="AM52" i="32"/>
  <c r="AL52" i="32"/>
  <c r="AR51" i="32"/>
  <c r="AQ51" i="32"/>
  <c r="AP51" i="32"/>
  <c r="AO51" i="32"/>
  <c r="AN51" i="32"/>
  <c r="AM51" i="32"/>
  <c r="AL51" i="32"/>
  <c r="AR50" i="32"/>
  <c r="AQ50" i="32"/>
  <c r="AP50" i="32"/>
  <c r="AO50" i="32"/>
  <c r="AN50" i="32"/>
  <c r="AM50" i="32"/>
  <c r="AL50" i="32"/>
  <c r="AR49" i="32"/>
  <c r="AQ49" i="32"/>
  <c r="AP49" i="32"/>
  <c r="AO49" i="32"/>
  <c r="AN49" i="32"/>
  <c r="AM49" i="32"/>
  <c r="AL49" i="32"/>
  <c r="AR48" i="32"/>
  <c r="AQ48" i="32"/>
  <c r="AP48" i="32"/>
  <c r="AO48" i="32"/>
  <c r="AN48" i="32"/>
  <c r="AM48" i="32"/>
  <c r="AL48" i="32"/>
  <c r="AR47" i="32"/>
  <c r="AQ47" i="32"/>
  <c r="AP47" i="32"/>
  <c r="AO47" i="32"/>
  <c r="AN47" i="32"/>
  <c r="AM47" i="32"/>
  <c r="AL47" i="32"/>
  <c r="AR46" i="32"/>
  <c r="AQ46" i="32"/>
  <c r="AP46" i="32"/>
  <c r="AO46" i="32"/>
  <c r="AN46" i="32"/>
  <c r="AM46" i="32"/>
  <c r="AL46" i="32"/>
  <c r="AR45" i="32"/>
  <c r="AQ45" i="32"/>
  <c r="AP45" i="32"/>
  <c r="AO45" i="32"/>
  <c r="AN45" i="32"/>
  <c r="AM45" i="32"/>
  <c r="AL45" i="32"/>
  <c r="AR44" i="32"/>
  <c r="AQ44" i="32"/>
  <c r="AP44" i="32"/>
  <c r="AO44" i="32"/>
  <c r="AN44" i="32"/>
  <c r="AM44" i="32"/>
  <c r="AL44" i="32"/>
  <c r="AR43" i="32"/>
  <c r="AQ43" i="32"/>
  <c r="AP43" i="32"/>
  <c r="AO43" i="32"/>
  <c r="AN43" i="32"/>
  <c r="AM43" i="32"/>
  <c r="AL43" i="32"/>
  <c r="AR42" i="32"/>
  <c r="AQ42" i="32"/>
  <c r="AP42" i="32"/>
  <c r="AO42" i="32"/>
  <c r="AN42" i="32"/>
  <c r="AM42" i="32"/>
  <c r="AL42" i="32"/>
  <c r="AR41" i="32"/>
  <c r="AQ41" i="32"/>
  <c r="AP41" i="32"/>
  <c r="AO41" i="32"/>
  <c r="AN41" i="32"/>
  <c r="AM41" i="32"/>
  <c r="AL41" i="32"/>
  <c r="AR40" i="32"/>
  <c r="AQ40" i="32"/>
  <c r="AP40" i="32"/>
  <c r="AO40" i="32"/>
  <c r="AN40" i="32"/>
  <c r="AM40" i="32"/>
  <c r="AL40" i="32"/>
  <c r="AR39" i="32"/>
  <c r="AQ39" i="32"/>
  <c r="AP39" i="32"/>
  <c r="AO39" i="32"/>
  <c r="AN39" i="32"/>
  <c r="AM39" i="32"/>
  <c r="AL39" i="32"/>
  <c r="AR38" i="32"/>
  <c r="AQ38" i="32"/>
  <c r="AP38" i="32"/>
  <c r="AO38" i="32"/>
  <c r="AN38" i="32"/>
  <c r="AM38" i="32"/>
  <c r="AL38" i="32"/>
  <c r="AR37" i="32"/>
  <c r="AQ37" i="32"/>
  <c r="AP37" i="32"/>
  <c r="AO37" i="32"/>
  <c r="AN37" i="32"/>
  <c r="AM37" i="32"/>
  <c r="AL37" i="32"/>
  <c r="AR36" i="32"/>
  <c r="AQ36" i="32"/>
  <c r="AP36" i="32"/>
  <c r="AO36" i="32"/>
  <c r="AN36" i="32"/>
  <c r="AM36" i="32"/>
  <c r="AL36" i="32"/>
  <c r="AR35" i="32"/>
  <c r="AQ35" i="32"/>
  <c r="AP35" i="32"/>
  <c r="AO35" i="32"/>
  <c r="AN35" i="32"/>
  <c r="AM35" i="32"/>
  <c r="AL35" i="32"/>
  <c r="AR34" i="32"/>
  <c r="AQ34" i="32"/>
  <c r="AP34" i="32"/>
  <c r="AO34" i="32"/>
  <c r="AN34" i="32"/>
  <c r="AM34" i="32"/>
  <c r="AL34" i="32"/>
  <c r="AR33" i="32"/>
  <c r="AQ33" i="32"/>
  <c r="AP33" i="32"/>
  <c r="AO33" i="32"/>
  <c r="AN33" i="32"/>
  <c r="AM33" i="32"/>
  <c r="AL33" i="32"/>
  <c r="AR32" i="32"/>
  <c r="AQ32" i="32"/>
  <c r="AP32" i="32"/>
  <c r="AO32" i="32"/>
  <c r="AN32" i="32"/>
  <c r="AM32" i="32"/>
  <c r="AL32" i="32"/>
  <c r="AR31" i="32"/>
  <c r="AQ31" i="32"/>
  <c r="AP31" i="32"/>
  <c r="AO31" i="32"/>
  <c r="AN31" i="32"/>
  <c r="AM31" i="32"/>
  <c r="AL31" i="32"/>
  <c r="AR30" i="32"/>
  <c r="AQ30" i="32"/>
  <c r="AP30" i="32"/>
  <c r="AO30" i="32"/>
  <c r="AN30" i="32"/>
  <c r="AM30" i="32"/>
  <c r="AL30" i="32"/>
  <c r="AR29" i="32"/>
  <c r="AQ29" i="32"/>
  <c r="AP29" i="32"/>
  <c r="AO29" i="32"/>
  <c r="AN29" i="32"/>
  <c r="AM29" i="32"/>
  <c r="AL29" i="32"/>
  <c r="AR28" i="32"/>
  <c r="AQ28" i="32"/>
  <c r="AP28" i="32"/>
  <c r="AO28" i="32"/>
  <c r="AN28" i="32"/>
  <c r="AM28" i="32"/>
  <c r="AL28" i="32"/>
  <c r="AR27" i="32"/>
  <c r="AQ27" i="32"/>
  <c r="AP27" i="32"/>
  <c r="AO27" i="32"/>
  <c r="AN27" i="32"/>
  <c r="AM27" i="32"/>
  <c r="AL27" i="32"/>
  <c r="AR26" i="32"/>
  <c r="AQ26" i="32"/>
  <c r="AP26" i="32"/>
  <c r="AO26" i="32"/>
  <c r="AN26" i="32"/>
  <c r="AM26" i="32"/>
  <c r="AL26" i="32"/>
  <c r="AR25" i="32"/>
  <c r="AQ25" i="32"/>
  <c r="AP25" i="32"/>
  <c r="AO25" i="32"/>
  <c r="AN25" i="32"/>
  <c r="AM25" i="32"/>
  <c r="AL25" i="32"/>
  <c r="AR24" i="32"/>
  <c r="AQ24" i="32"/>
  <c r="AP24" i="32"/>
  <c r="AO24" i="32"/>
  <c r="AN24" i="32"/>
  <c r="AM24" i="32"/>
  <c r="AL24" i="32"/>
  <c r="AR23" i="32"/>
  <c r="AQ23" i="32"/>
  <c r="AP23" i="32"/>
  <c r="AO23" i="32"/>
  <c r="AN23" i="32"/>
  <c r="AM23" i="32"/>
  <c r="AL23" i="32"/>
  <c r="AR22" i="32"/>
  <c r="AQ22" i="32"/>
  <c r="AP22" i="32"/>
  <c r="AO22" i="32"/>
  <c r="AN22" i="32"/>
  <c r="AM22" i="32"/>
  <c r="AL22" i="32"/>
  <c r="AR21" i="32"/>
  <c r="AQ21" i="32"/>
  <c r="AP21" i="32"/>
  <c r="AO21" i="32"/>
  <c r="AN21" i="32"/>
  <c r="AM21" i="32"/>
  <c r="AL21" i="32"/>
  <c r="AR20" i="32"/>
  <c r="AQ20" i="32"/>
  <c r="AP20" i="32"/>
  <c r="AO20" i="32"/>
  <c r="AN20" i="32"/>
  <c r="AM20" i="32"/>
  <c r="AL20" i="32"/>
  <c r="AR19" i="32"/>
  <c r="AQ19" i="32"/>
  <c r="AP19" i="32"/>
  <c r="AO19" i="32"/>
  <c r="AN19" i="32"/>
  <c r="AM19" i="32"/>
  <c r="AL19" i="32"/>
  <c r="AR18" i="32"/>
  <c r="AQ18" i="32"/>
  <c r="AP18" i="32"/>
  <c r="AO18" i="32"/>
  <c r="AN18" i="32"/>
  <c r="AM18" i="32"/>
  <c r="AL18" i="32"/>
  <c r="AR17" i="32"/>
  <c r="AQ17" i="32"/>
  <c r="AP17" i="32"/>
  <c r="AO17" i="32"/>
  <c r="AN17" i="32"/>
  <c r="AM17" i="32"/>
  <c r="AL17" i="32"/>
  <c r="AR16" i="32"/>
  <c r="AQ16" i="32"/>
  <c r="AP16" i="32"/>
  <c r="AO16" i="32"/>
  <c r="AN16" i="32"/>
  <c r="AM16" i="32"/>
  <c r="AL16" i="32"/>
  <c r="AR15" i="32"/>
  <c r="AQ15" i="32"/>
  <c r="AP15" i="32"/>
  <c r="AO15" i="32"/>
  <c r="AN15" i="32"/>
  <c r="AM15" i="32"/>
  <c r="AL15" i="32"/>
  <c r="AR14" i="32"/>
  <c r="AQ14" i="32"/>
  <c r="AP14" i="32"/>
  <c r="AO14" i="32"/>
  <c r="AN14" i="32"/>
  <c r="AM14" i="32"/>
  <c r="AL14" i="32"/>
  <c r="AR13" i="32"/>
  <c r="AQ13" i="32"/>
  <c r="AP13" i="32"/>
  <c r="AO13" i="32"/>
  <c r="AN13" i="32"/>
  <c r="AM13" i="32"/>
  <c r="AL13" i="32"/>
  <c r="AR12" i="32"/>
  <c r="AQ12" i="32"/>
  <c r="AP12" i="32"/>
  <c r="AO12" i="32"/>
  <c r="AN12" i="32"/>
  <c r="AM12" i="32"/>
  <c r="AL12" i="32"/>
  <c r="AR11" i="32"/>
  <c r="AQ11" i="32"/>
  <c r="AP11" i="32"/>
  <c r="AO11" i="32"/>
  <c r="AN11" i="32"/>
  <c r="AM11" i="32"/>
  <c r="AL11" i="32"/>
  <c r="AR10" i="32"/>
  <c r="AQ10" i="32"/>
  <c r="AP10" i="32"/>
  <c r="AO10" i="32"/>
  <c r="AN10" i="32"/>
  <c r="AM10" i="32"/>
  <c r="AL10" i="32"/>
  <c r="AR9" i="32"/>
  <c r="AQ9" i="32"/>
  <c r="AP9" i="32"/>
  <c r="AO9" i="32"/>
  <c r="AN9" i="32"/>
  <c r="AM9" i="32"/>
  <c r="AL9" i="32"/>
  <c r="AR8" i="32"/>
  <c r="AQ8" i="32"/>
  <c r="AP8" i="32"/>
  <c r="AO8" i="32"/>
  <c r="AN8" i="32"/>
  <c r="AM8" i="32"/>
  <c r="AL8" i="32"/>
  <c r="AR7" i="32"/>
  <c r="AQ7" i="32"/>
  <c r="AP7" i="32"/>
  <c r="AO7" i="32"/>
  <c r="AN7" i="32"/>
  <c r="AM7" i="32"/>
  <c r="AL7" i="32"/>
  <c r="AR6" i="32"/>
  <c r="AQ6" i="32"/>
  <c r="AP6" i="32"/>
  <c r="AO6" i="32"/>
  <c r="AN6" i="32"/>
  <c r="AM6" i="32"/>
  <c r="AL6" i="32"/>
  <c r="AR88" i="31"/>
  <c r="AQ88" i="31"/>
  <c r="AP88" i="31"/>
  <c r="AO88" i="31"/>
  <c r="AN88" i="31"/>
  <c r="AM88" i="31"/>
  <c r="AL88" i="31"/>
  <c r="AR87" i="31"/>
  <c r="AQ87" i="31"/>
  <c r="AP87" i="31"/>
  <c r="AO87" i="31"/>
  <c r="AN87" i="31"/>
  <c r="AM87" i="31"/>
  <c r="AL87" i="31"/>
  <c r="AR86" i="31"/>
  <c r="AQ86" i="31"/>
  <c r="AP86" i="31"/>
  <c r="AO86" i="31"/>
  <c r="AN86" i="31"/>
  <c r="AM86" i="31"/>
  <c r="AL86" i="31"/>
  <c r="AR85" i="31"/>
  <c r="AQ85" i="31"/>
  <c r="AP85" i="31"/>
  <c r="AO85" i="31"/>
  <c r="AN85" i="31"/>
  <c r="AM85" i="31"/>
  <c r="AL85" i="31"/>
  <c r="AR84" i="31"/>
  <c r="AQ84" i="31"/>
  <c r="AP84" i="31"/>
  <c r="AO84" i="31"/>
  <c r="AN84" i="31"/>
  <c r="AM84" i="31"/>
  <c r="AL84" i="31"/>
  <c r="AR83" i="31"/>
  <c r="AQ83" i="31"/>
  <c r="AP83" i="31"/>
  <c r="AO83" i="31"/>
  <c r="AN83" i="31"/>
  <c r="AM83" i="31"/>
  <c r="AL83" i="31"/>
  <c r="AR82" i="31"/>
  <c r="AQ82" i="31"/>
  <c r="AP82" i="31"/>
  <c r="AO82" i="31"/>
  <c r="AN82" i="31"/>
  <c r="AM82" i="31"/>
  <c r="AL82" i="31"/>
  <c r="AR81" i="31"/>
  <c r="AQ81" i="31"/>
  <c r="AP81" i="31"/>
  <c r="AO81" i="31"/>
  <c r="AN81" i="31"/>
  <c r="AM81" i="31"/>
  <c r="AL81" i="31"/>
  <c r="AR80" i="31"/>
  <c r="AQ80" i="31"/>
  <c r="AP80" i="31"/>
  <c r="AO80" i="31"/>
  <c r="AN80" i="31"/>
  <c r="AM80" i="31"/>
  <c r="AL80" i="31"/>
  <c r="AR79" i="31"/>
  <c r="AQ79" i="31"/>
  <c r="AP79" i="31"/>
  <c r="AO79" i="31"/>
  <c r="AN79" i="31"/>
  <c r="AM79" i="31"/>
  <c r="AL79" i="31"/>
  <c r="AR78" i="31"/>
  <c r="AQ78" i="31"/>
  <c r="AP78" i="31"/>
  <c r="AO78" i="31"/>
  <c r="AN78" i="31"/>
  <c r="AM78" i="31"/>
  <c r="AL78" i="31"/>
  <c r="AR77" i="31"/>
  <c r="AQ77" i="31"/>
  <c r="AP77" i="31"/>
  <c r="AO77" i="31"/>
  <c r="AN77" i="31"/>
  <c r="AM77" i="31"/>
  <c r="AL77" i="31"/>
  <c r="AR76" i="31"/>
  <c r="AQ76" i="31"/>
  <c r="AP76" i="31"/>
  <c r="AO76" i="31"/>
  <c r="AN76" i="31"/>
  <c r="AM76" i="31"/>
  <c r="AL76" i="31"/>
  <c r="AR75" i="31"/>
  <c r="AQ75" i="31"/>
  <c r="AP75" i="31"/>
  <c r="AO75" i="31"/>
  <c r="AN75" i="31"/>
  <c r="AM75" i="31"/>
  <c r="AL75" i="31"/>
  <c r="AR74" i="31"/>
  <c r="AQ74" i="31"/>
  <c r="AP74" i="31"/>
  <c r="AO74" i="31"/>
  <c r="AN74" i="31"/>
  <c r="AM74" i="31"/>
  <c r="AL74" i="31"/>
  <c r="AR73" i="31"/>
  <c r="AQ73" i="31"/>
  <c r="AP73" i="31"/>
  <c r="AO73" i="31"/>
  <c r="AN73" i="31"/>
  <c r="AM73" i="31"/>
  <c r="AL73" i="31"/>
  <c r="AR72" i="31"/>
  <c r="AQ72" i="31"/>
  <c r="AP72" i="31"/>
  <c r="AO72" i="31"/>
  <c r="AN72" i="31"/>
  <c r="AM72" i="31"/>
  <c r="AL72" i="31"/>
  <c r="AR71" i="31"/>
  <c r="AQ71" i="31"/>
  <c r="AP71" i="31"/>
  <c r="AO71" i="31"/>
  <c r="AN71" i="31"/>
  <c r="AM71" i="31"/>
  <c r="AL71" i="31"/>
  <c r="AR70" i="31"/>
  <c r="AQ70" i="31"/>
  <c r="AP70" i="31"/>
  <c r="AO70" i="31"/>
  <c r="AN70" i="31"/>
  <c r="AM70" i="31"/>
  <c r="AL70" i="31"/>
  <c r="AR69" i="31"/>
  <c r="AQ69" i="31"/>
  <c r="AP69" i="31"/>
  <c r="AO69" i="31"/>
  <c r="AN69" i="31"/>
  <c r="AM69" i="31"/>
  <c r="AL69" i="31"/>
  <c r="AR68" i="31"/>
  <c r="AQ68" i="31"/>
  <c r="AP68" i="31"/>
  <c r="AO68" i="31"/>
  <c r="AN68" i="31"/>
  <c r="AM68" i="31"/>
  <c r="AL68" i="31"/>
  <c r="AR67" i="31"/>
  <c r="AQ67" i="31"/>
  <c r="AP67" i="31"/>
  <c r="AO67" i="31"/>
  <c r="AN67" i="31"/>
  <c r="AM67" i="31"/>
  <c r="AL67" i="31"/>
  <c r="AR66" i="31"/>
  <c r="AQ66" i="31"/>
  <c r="AP66" i="31"/>
  <c r="AO66" i="31"/>
  <c r="AN66" i="31"/>
  <c r="AM66" i="31"/>
  <c r="AL66" i="31"/>
  <c r="AR65" i="31"/>
  <c r="AQ65" i="31"/>
  <c r="AP65" i="31"/>
  <c r="AO65" i="31"/>
  <c r="AN65" i="31"/>
  <c r="AM65" i="31"/>
  <c r="AL65" i="31"/>
  <c r="AR64" i="31"/>
  <c r="AQ64" i="31"/>
  <c r="AP64" i="31"/>
  <c r="AO64" i="31"/>
  <c r="AN64" i="31"/>
  <c r="AM64" i="31"/>
  <c r="AL64" i="31"/>
  <c r="AR63" i="31"/>
  <c r="AQ63" i="31"/>
  <c r="AP63" i="31"/>
  <c r="AO63" i="31"/>
  <c r="AN63" i="31"/>
  <c r="AM63" i="31"/>
  <c r="AL63" i="31"/>
  <c r="AR62" i="31"/>
  <c r="AQ62" i="31"/>
  <c r="AP62" i="31"/>
  <c r="AO62" i="31"/>
  <c r="AN62" i="31"/>
  <c r="AM62" i="31"/>
  <c r="AL62" i="31"/>
  <c r="AR61" i="31"/>
  <c r="AQ61" i="31"/>
  <c r="AP61" i="31"/>
  <c r="AO61" i="31"/>
  <c r="AN61" i="31"/>
  <c r="AM61" i="31"/>
  <c r="AL61" i="31"/>
  <c r="AR60" i="31"/>
  <c r="AQ60" i="31"/>
  <c r="AP60" i="31"/>
  <c r="AO60" i="31"/>
  <c r="AN60" i="31"/>
  <c r="AM60" i="31"/>
  <c r="AL60" i="31"/>
  <c r="AR59" i="31"/>
  <c r="AQ59" i="31"/>
  <c r="AP59" i="31"/>
  <c r="AO59" i="31"/>
  <c r="AN59" i="31"/>
  <c r="AM59" i="31"/>
  <c r="AL59" i="31"/>
  <c r="AR58" i="31"/>
  <c r="AQ58" i="31"/>
  <c r="AP58" i="31"/>
  <c r="AO58" i="31"/>
  <c r="AN58" i="31"/>
  <c r="AM58" i="31"/>
  <c r="AL58" i="31"/>
  <c r="AR57" i="31"/>
  <c r="AQ57" i="31"/>
  <c r="AP57" i="31"/>
  <c r="AO57" i="31"/>
  <c r="AN57" i="31"/>
  <c r="AM57" i="31"/>
  <c r="AL57" i="31"/>
  <c r="AR56" i="31"/>
  <c r="AQ56" i="31"/>
  <c r="AP56" i="31"/>
  <c r="AO56" i="31"/>
  <c r="AN56" i="31"/>
  <c r="AM56" i="31"/>
  <c r="AL56" i="31"/>
  <c r="AR55" i="31"/>
  <c r="AQ55" i="31"/>
  <c r="AP55" i="31"/>
  <c r="AO55" i="31"/>
  <c r="AN55" i="31"/>
  <c r="AM55" i="31"/>
  <c r="AL55" i="31"/>
  <c r="AR54" i="31"/>
  <c r="AQ54" i="31"/>
  <c r="AP54" i="31"/>
  <c r="AO54" i="31"/>
  <c r="AN54" i="31"/>
  <c r="AM54" i="31"/>
  <c r="AL54" i="31"/>
  <c r="AR53" i="31"/>
  <c r="AQ53" i="31"/>
  <c r="AP53" i="31"/>
  <c r="AO53" i="31"/>
  <c r="AN53" i="31"/>
  <c r="AM53" i="31"/>
  <c r="AL53" i="31"/>
  <c r="AR52" i="31"/>
  <c r="AQ52" i="31"/>
  <c r="AP52" i="31"/>
  <c r="AO52" i="31"/>
  <c r="AN52" i="31"/>
  <c r="AM52" i="31"/>
  <c r="AL52" i="31"/>
  <c r="AR51" i="31"/>
  <c r="AQ51" i="31"/>
  <c r="AP51" i="31"/>
  <c r="AO51" i="31"/>
  <c r="AN51" i="31"/>
  <c r="AM51" i="31"/>
  <c r="AL51" i="31"/>
  <c r="AR50" i="31"/>
  <c r="AQ50" i="31"/>
  <c r="AP50" i="31"/>
  <c r="AO50" i="31"/>
  <c r="AN50" i="31"/>
  <c r="AM50" i="31"/>
  <c r="AL50" i="31"/>
  <c r="AR49" i="31"/>
  <c r="AQ49" i="31"/>
  <c r="AP49" i="31"/>
  <c r="AO49" i="31"/>
  <c r="AN49" i="31"/>
  <c r="AM49" i="31"/>
  <c r="AL49" i="31"/>
  <c r="AR48" i="31"/>
  <c r="AQ48" i="31"/>
  <c r="AP48" i="31"/>
  <c r="AO48" i="31"/>
  <c r="AN48" i="31"/>
  <c r="AM48" i="31"/>
  <c r="AL48" i="31"/>
  <c r="AR47" i="31"/>
  <c r="AQ47" i="31"/>
  <c r="AP47" i="31"/>
  <c r="AO47" i="31"/>
  <c r="AN47" i="31"/>
  <c r="AM47" i="31"/>
  <c r="AL47" i="31"/>
  <c r="AR46" i="31"/>
  <c r="AQ46" i="31"/>
  <c r="AP46" i="31"/>
  <c r="AO46" i="31"/>
  <c r="AN46" i="31"/>
  <c r="AM46" i="31"/>
  <c r="AL46" i="31"/>
  <c r="AR45" i="31"/>
  <c r="AQ45" i="31"/>
  <c r="AP45" i="31"/>
  <c r="AO45" i="31"/>
  <c r="AN45" i="31"/>
  <c r="AM45" i="31"/>
  <c r="AL45" i="31"/>
  <c r="AR44" i="31"/>
  <c r="AQ44" i="31"/>
  <c r="AP44" i="31"/>
  <c r="AO44" i="31"/>
  <c r="AN44" i="31"/>
  <c r="AM44" i="31"/>
  <c r="AL44" i="31"/>
  <c r="AR43" i="31"/>
  <c r="AQ43" i="31"/>
  <c r="AP43" i="31"/>
  <c r="AO43" i="31"/>
  <c r="AN43" i="31"/>
  <c r="AM43" i="31"/>
  <c r="AL43" i="31"/>
  <c r="AR42" i="31"/>
  <c r="AQ42" i="31"/>
  <c r="AP42" i="31"/>
  <c r="AO42" i="31"/>
  <c r="AN42" i="31"/>
  <c r="AM42" i="31"/>
  <c r="AL42" i="31"/>
  <c r="AR41" i="31"/>
  <c r="AQ41" i="31"/>
  <c r="AP41" i="31"/>
  <c r="AO41" i="31"/>
  <c r="AN41" i="31"/>
  <c r="AM41" i="31"/>
  <c r="AL41" i="31"/>
  <c r="AR40" i="31"/>
  <c r="AQ40" i="31"/>
  <c r="AP40" i="31"/>
  <c r="AO40" i="31"/>
  <c r="AN40" i="31"/>
  <c r="AM40" i="31"/>
  <c r="AL40" i="31"/>
  <c r="AR39" i="31"/>
  <c r="AQ39" i="31"/>
  <c r="AP39" i="31"/>
  <c r="AO39" i="31"/>
  <c r="AN39" i="31"/>
  <c r="AM39" i="31"/>
  <c r="AL39" i="31"/>
  <c r="AR38" i="31"/>
  <c r="AQ38" i="31"/>
  <c r="AP38" i="31"/>
  <c r="AO38" i="31"/>
  <c r="AN38" i="31"/>
  <c r="AM38" i="31"/>
  <c r="AL38" i="31"/>
  <c r="AR37" i="31"/>
  <c r="AQ37" i="31"/>
  <c r="AP37" i="31"/>
  <c r="AO37" i="31"/>
  <c r="AN37" i="31"/>
  <c r="AM37" i="31"/>
  <c r="AL37" i="31"/>
  <c r="AR36" i="31"/>
  <c r="AQ36" i="31"/>
  <c r="AP36" i="31"/>
  <c r="AO36" i="31"/>
  <c r="AN36" i="31"/>
  <c r="AM36" i="31"/>
  <c r="AL36" i="31"/>
  <c r="AR35" i="31"/>
  <c r="AQ35" i="31"/>
  <c r="AP35" i="31"/>
  <c r="AO35" i="31"/>
  <c r="AN35" i="31"/>
  <c r="AM35" i="31"/>
  <c r="AL35" i="31"/>
  <c r="AR34" i="31"/>
  <c r="AQ34" i="31"/>
  <c r="AP34" i="31"/>
  <c r="AO34" i="31"/>
  <c r="AN34" i="31"/>
  <c r="AM34" i="31"/>
  <c r="AL34" i="31"/>
  <c r="AR33" i="31"/>
  <c r="AQ33" i="31"/>
  <c r="AP33" i="31"/>
  <c r="AO33" i="31"/>
  <c r="AN33" i="31"/>
  <c r="AM33" i="31"/>
  <c r="AL33" i="31"/>
  <c r="AR32" i="31"/>
  <c r="AQ32" i="31"/>
  <c r="AP32" i="31"/>
  <c r="AO32" i="31"/>
  <c r="AN32" i="31"/>
  <c r="AM32" i="31"/>
  <c r="AL32" i="31"/>
  <c r="AR31" i="31"/>
  <c r="AQ31" i="31"/>
  <c r="AP31" i="31"/>
  <c r="AO31" i="31"/>
  <c r="AN31" i="31"/>
  <c r="AM31" i="31"/>
  <c r="AL31" i="31"/>
  <c r="AR30" i="31"/>
  <c r="AQ30" i="31"/>
  <c r="AP30" i="31"/>
  <c r="AO30" i="31"/>
  <c r="AN30" i="31"/>
  <c r="AM30" i="31"/>
  <c r="AL30" i="31"/>
  <c r="AR29" i="31"/>
  <c r="AQ29" i="31"/>
  <c r="AP29" i="31"/>
  <c r="AO29" i="31"/>
  <c r="AN29" i="31"/>
  <c r="AM29" i="31"/>
  <c r="AL29" i="31"/>
  <c r="AR28" i="31"/>
  <c r="AQ28" i="31"/>
  <c r="AP28" i="31"/>
  <c r="AO28" i="31"/>
  <c r="AN28" i="31"/>
  <c r="AM28" i="31"/>
  <c r="AL28" i="31"/>
  <c r="AR27" i="31"/>
  <c r="AQ27" i="31"/>
  <c r="AP27" i="31"/>
  <c r="AO27" i="31"/>
  <c r="AN27" i="31"/>
  <c r="AM27" i="31"/>
  <c r="AL27" i="31"/>
  <c r="AR26" i="31"/>
  <c r="AQ26" i="31"/>
  <c r="AP26" i="31"/>
  <c r="AO26" i="31"/>
  <c r="AN26" i="31"/>
  <c r="AM26" i="31"/>
  <c r="AL26" i="31"/>
  <c r="AR25" i="31"/>
  <c r="AQ25" i="31"/>
  <c r="AP25" i="31"/>
  <c r="AO25" i="31"/>
  <c r="AN25" i="31"/>
  <c r="AM25" i="31"/>
  <c r="AL25" i="31"/>
  <c r="AR24" i="31"/>
  <c r="AQ24" i="31"/>
  <c r="AP24" i="31"/>
  <c r="AO24" i="31"/>
  <c r="AN24" i="31"/>
  <c r="AM24" i="31"/>
  <c r="AL24" i="31"/>
  <c r="AR23" i="31"/>
  <c r="AQ23" i="31"/>
  <c r="AP23" i="31"/>
  <c r="AO23" i="31"/>
  <c r="AN23" i="31"/>
  <c r="AM23" i="31"/>
  <c r="AL23" i="31"/>
  <c r="AR22" i="31"/>
  <c r="AQ22" i="31"/>
  <c r="AP22" i="31"/>
  <c r="AO22" i="31"/>
  <c r="AN22" i="31"/>
  <c r="AM22" i="31"/>
  <c r="AL22" i="31"/>
  <c r="AR21" i="31"/>
  <c r="AQ21" i="31"/>
  <c r="AP21" i="31"/>
  <c r="AO21" i="31"/>
  <c r="AN21" i="31"/>
  <c r="AM21" i="31"/>
  <c r="AL21" i="31"/>
  <c r="AR20" i="31"/>
  <c r="AQ20" i="31"/>
  <c r="AP20" i="31"/>
  <c r="AO20" i="31"/>
  <c r="AN20" i="31"/>
  <c r="AM20" i="31"/>
  <c r="AL20" i="31"/>
  <c r="AR19" i="31"/>
  <c r="AQ19" i="31"/>
  <c r="AP19" i="31"/>
  <c r="AO19" i="31"/>
  <c r="AN19" i="31"/>
  <c r="AM19" i="31"/>
  <c r="AL19" i="31"/>
  <c r="AR18" i="31"/>
  <c r="AQ18" i="31"/>
  <c r="AP18" i="31"/>
  <c r="AO18" i="31"/>
  <c r="AN18" i="31"/>
  <c r="AM18" i="31"/>
  <c r="AL18" i="31"/>
  <c r="AR17" i="31"/>
  <c r="AQ17" i="31"/>
  <c r="AP17" i="31"/>
  <c r="AO17" i="31"/>
  <c r="AN17" i="31"/>
  <c r="AM17" i="31"/>
  <c r="AL17" i="31"/>
  <c r="AR16" i="31"/>
  <c r="AQ16" i="31"/>
  <c r="AP16" i="31"/>
  <c r="AO16" i="31"/>
  <c r="AN16" i="31"/>
  <c r="AM16" i="31"/>
  <c r="AL16" i="31"/>
  <c r="AR15" i="31"/>
  <c r="AQ15" i="31"/>
  <c r="AP15" i="31"/>
  <c r="AO15" i="31"/>
  <c r="AN15" i="31"/>
  <c r="AM15" i="31"/>
  <c r="AL15" i="31"/>
  <c r="AR14" i="31"/>
  <c r="AQ14" i="31"/>
  <c r="AP14" i="31"/>
  <c r="AO14" i="31"/>
  <c r="AN14" i="31"/>
  <c r="AM14" i="31"/>
  <c r="AL14" i="31"/>
  <c r="AR13" i="31"/>
  <c r="AQ13" i="31"/>
  <c r="AP13" i="31"/>
  <c r="AO13" i="31"/>
  <c r="AN13" i="31"/>
  <c r="AM13" i="31"/>
  <c r="AL13" i="31"/>
  <c r="AR12" i="31"/>
  <c r="AQ12" i="31"/>
  <c r="AP12" i="31"/>
  <c r="AO12" i="31"/>
  <c r="AN12" i="31"/>
  <c r="AM12" i="31"/>
  <c r="AL12" i="31"/>
  <c r="AR11" i="31"/>
  <c r="AQ11" i="31"/>
  <c r="AP11" i="31"/>
  <c r="AO11" i="31"/>
  <c r="AN11" i="31"/>
  <c r="AM11" i="31"/>
  <c r="AL11" i="31"/>
  <c r="AR10" i="31"/>
  <c r="AQ10" i="31"/>
  <c r="AP10" i="31"/>
  <c r="AO10" i="31"/>
  <c r="AN10" i="31"/>
  <c r="AM10" i="31"/>
  <c r="AL10" i="31"/>
  <c r="AR9" i="31"/>
  <c r="AQ9" i="31"/>
  <c r="AP9" i="31"/>
  <c r="AO9" i="31"/>
  <c r="AN9" i="31"/>
  <c r="AM9" i="31"/>
  <c r="AL9" i="31"/>
  <c r="AR8" i="31"/>
  <c r="AQ8" i="31"/>
  <c r="AP8" i="31"/>
  <c r="AO8" i="31"/>
  <c r="AN8" i="31"/>
  <c r="AM8" i="31"/>
  <c r="AL8" i="31"/>
  <c r="AR7" i="31"/>
  <c r="AQ7" i="31"/>
  <c r="AP7" i="31"/>
  <c r="AO7" i="31"/>
  <c r="AN7" i="31"/>
  <c r="AM7" i="31"/>
  <c r="AL7" i="31"/>
  <c r="AR6" i="31"/>
  <c r="AQ6" i="31"/>
  <c r="AP6" i="31"/>
  <c r="AO6" i="31"/>
  <c r="AN6" i="31"/>
  <c r="AM6" i="31"/>
  <c r="AL6" i="31"/>
  <c r="AR123" i="30"/>
  <c r="AQ123" i="30"/>
  <c r="AP123" i="30"/>
  <c r="AO123" i="30"/>
  <c r="AN123" i="30"/>
  <c r="AM123" i="30"/>
  <c r="AL123" i="30"/>
  <c r="AR122" i="30"/>
  <c r="AQ122" i="30"/>
  <c r="AP122" i="30"/>
  <c r="AO122" i="30"/>
  <c r="AN122" i="30"/>
  <c r="AM122" i="30"/>
  <c r="AL122" i="30"/>
  <c r="AR121" i="30"/>
  <c r="AQ121" i="30"/>
  <c r="AP121" i="30"/>
  <c r="AO121" i="30"/>
  <c r="AN121" i="30"/>
  <c r="AM121" i="30"/>
  <c r="AL121" i="30"/>
  <c r="AR120" i="30"/>
  <c r="AQ120" i="30"/>
  <c r="AP120" i="30"/>
  <c r="AO120" i="30"/>
  <c r="AN120" i="30"/>
  <c r="AM120" i="30"/>
  <c r="AL120" i="30"/>
  <c r="AR119" i="30"/>
  <c r="AQ119" i="30"/>
  <c r="AP119" i="30"/>
  <c r="AO119" i="30"/>
  <c r="AN119" i="30"/>
  <c r="AM119" i="30"/>
  <c r="AL119" i="30"/>
  <c r="AR118" i="30"/>
  <c r="AQ118" i="30"/>
  <c r="AP118" i="30"/>
  <c r="AO118" i="30"/>
  <c r="AN118" i="30"/>
  <c r="AM118" i="30"/>
  <c r="AL118" i="30"/>
  <c r="AR117" i="30"/>
  <c r="AQ117" i="30"/>
  <c r="AP117" i="30"/>
  <c r="AO117" i="30"/>
  <c r="AN117" i="30"/>
  <c r="AM117" i="30"/>
  <c r="AL117" i="30"/>
  <c r="AR116" i="30"/>
  <c r="AQ116" i="30"/>
  <c r="AP116" i="30"/>
  <c r="AO116" i="30"/>
  <c r="AN116" i="30"/>
  <c r="AM116" i="30"/>
  <c r="AL116" i="30"/>
  <c r="AR115" i="30"/>
  <c r="AQ115" i="30"/>
  <c r="AP115" i="30"/>
  <c r="AO115" i="30"/>
  <c r="AN115" i="30"/>
  <c r="AM115" i="30"/>
  <c r="AL115" i="30"/>
  <c r="AR114" i="30"/>
  <c r="AQ114" i="30"/>
  <c r="AP114" i="30"/>
  <c r="AO114" i="30"/>
  <c r="AN114" i="30"/>
  <c r="AM114" i="30"/>
  <c r="AL114" i="30"/>
  <c r="AR113" i="30"/>
  <c r="AQ113" i="30"/>
  <c r="AP113" i="30"/>
  <c r="AO113" i="30"/>
  <c r="AN113" i="30"/>
  <c r="AM113" i="30"/>
  <c r="AL113" i="30"/>
  <c r="AR112" i="30"/>
  <c r="AQ112" i="30"/>
  <c r="AP112" i="30"/>
  <c r="AO112" i="30"/>
  <c r="AN112" i="30"/>
  <c r="AM112" i="30"/>
  <c r="AL112" i="30"/>
  <c r="AR111" i="30"/>
  <c r="AQ111" i="30"/>
  <c r="AP111" i="30"/>
  <c r="AO111" i="30"/>
  <c r="AN111" i="30"/>
  <c r="AM111" i="30"/>
  <c r="AL111" i="30"/>
  <c r="AR110" i="30"/>
  <c r="AQ110" i="30"/>
  <c r="AP110" i="30"/>
  <c r="AO110" i="30"/>
  <c r="AN110" i="30"/>
  <c r="AM110" i="30"/>
  <c r="AL110" i="30"/>
  <c r="AR109" i="30"/>
  <c r="AQ109" i="30"/>
  <c r="AP109" i="30"/>
  <c r="AO109" i="30"/>
  <c r="AN109" i="30"/>
  <c r="AM109" i="30"/>
  <c r="AL109" i="30"/>
  <c r="AR108" i="30"/>
  <c r="AQ108" i="30"/>
  <c r="AP108" i="30"/>
  <c r="AO108" i="30"/>
  <c r="AN108" i="30"/>
  <c r="AM108" i="30"/>
  <c r="AL108" i="30"/>
  <c r="AR107" i="30"/>
  <c r="AQ107" i="30"/>
  <c r="AP107" i="30"/>
  <c r="AO107" i="30"/>
  <c r="AN107" i="30"/>
  <c r="AM107" i="30"/>
  <c r="AL107" i="30"/>
  <c r="AR106" i="30"/>
  <c r="AQ106" i="30"/>
  <c r="AP106" i="30"/>
  <c r="AO106" i="30"/>
  <c r="AN106" i="30"/>
  <c r="AM106" i="30"/>
  <c r="AL106" i="30"/>
  <c r="AR105" i="30"/>
  <c r="AQ105" i="30"/>
  <c r="AP105" i="30"/>
  <c r="AO105" i="30"/>
  <c r="AN105" i="30"/>
  <c r="AM105" i="30"/>
  <c r="AL105" i="30"/>
  <c r="AR104" i="30"/>
  <c r="AQ104" i="30"/>
  <c r="AP104" i="30"/>
  <c r="AO104" i="30"/>
  <c r="AN104" i="30"/>
  <c r="AM104" i="30"/>
  <c r="AL104" i="30"/>
  <c r="AR103" i="30"/>
  <c r="AQ103" i="30"/>
  <c r="AP103" i="30"/>
  <c r="AO103" i="30"/>
  <c r="AN103" i="30"/>
  <c r="AM103" i="30"/>
  <c r="AL103" i="30"/>
  <c r="AR102" i="30"/>
  <c r="AQ102" i="30"/>
  <c r="AP102" i="30"/>
  <c r="AO102" i="30"/>
  <c r="AN102" i="30"/>
  <c r="AM102" i="30"/>
  <c r="AL102" i="30"/>
  <c r="AR101" i="30"/>
  <c r="AQ101" i="30"/>
  <c r="AP101" i="30"/>
  <c r="AO101" i="30"/>
  <c r="AN101" i="30"/>
  <c r="AM101" i="30"/>
  <c r="AL101" i="30"/>
  <c r="AR100" i="30"/>
  <c r="AQ100" i="30"/>
  <c r="AP100" i="30"/>
  <c r="AO100" i="30"/>
  <c r="AN100" i="30"/>
  <c r="AM100" i="30"/>
  <c r="AL100" i="30"/>
  <c r="AR99" i="30"/>
  <c r="AQ99" i="30"/>
  <c r="AP99" i="30"/>
  <c r="AO99" i="30"/>
  <c r="AN99" i="30"/>
  <c r="AM99" i="30"/>
  <c r="AL99" i="30"/>
  <c r="AR98" i="30"/>
  <c r="AQ98" i="30"/>
  <c r="AP98" i="30"/>
  <c r="AO98" i="30"/>
  <c r="AN98" i="30"/>
  <c r="AM98" i="30"/>
  <c r="AL98" i="30"/>
  <c r="AR97" i="30"/>
  <c r="AQ97" i="30"/>
  <c r="AP97" i="30"/>
  <c r="AO97" i="30"/>
  <c r="AN97" i="30"/>
  <c r="AM97" i="30"/>
  <c r="AL97" i="30"/>
  <c r="AR96" i="30"/>
  <c r="AQ96" i="30"/>
  <c r="AP96" i="30"/>
  <c r="AO96" i="30"/>
  <c r="AN96" i="30"/>
  <c r="AM96" i="30"/>
  <c r="AL96" i="30"/>
  <c r="AR95" i="30"/>
  <c r="AQ95" i="30"/>
  <c r="AP95" i="30"/>
  <c r="AO95" i="30"/>
  <c r="AN95" i="30"/>
  <c r="AM95" i="30"/>
  <c r="AL95" i="30"/>
  <c r="AR94" i="30"/>
  <c r="AQ94" i="30"/>
  <c r="AP94" i="30"/>
  <c r="AO94" i="30"/>
  <c r="AN94" i="30"/>
  <c r="AM94" i="30"/>
  <c r="AL94" i="30"/>
  <c r="AR93" i="30"/>
  <c r="AQ93" i="30"/>
  <c r="AP93" i="30"/>
  <c r="AO93" i="30"/>
  <c r="AN93" i="30"/>
  <c r="AM93" i="30"/>
  <c r="AL93" i="30"/>
  <c r="AR92" i="30"/>
  <c r="AQ92" i="30"/>
  <c r="AP92" i="30"/>
  <c r="AO92" i="30"/>
  <c r="AN92" i="30"/>
  <c r="AM92" i="30"/>
  <c r="AL92" i="30"/>
  <c r="AR91" i="30"/>
  <c r="AQ91" i="30"/>
  <c r="AP91" i="30"/>
  <c r="AO91" i="30"/>
  <c r="AN91" i="30"/>
  <c r="AM91" i="30"/>
  <c r="AL91" i="30"/>
  <c r="AR90" i="30"/>
  <c r="AQ90" i="30"/>
  <c r="AP90" i="30"/>
  <c r="AO90" i="30"/>
  <c r="AN90" i="30"/>
  <c r="AM90" i="30"/>
  <c r="AL90" i="30"/>
  <c r="AR89" i="30"/>
  <c r="AQ89" i="30"/>
  <c r="AP89" i="30"/>
  <c r="AO89" i="30"/>
  <c r="AN89" i="30"/>
  <c r="AM89" i="30"/>
  <c r="AL89" i="30"/>
  <c r="AR88" i="30"/>
  <c r="AQ88" i="30"/>
  <c r="AP88" i="30"/>
  <c r="AO88" i="30"/>
  <c r="AN88" i="30"/>
  <c r="AM88" i="30"/>
  <c r="AL88" i="30"/>
  <c r="AR87" i="30"/>
  <c r="AQ87" i="30"/>
  <c r="AP87" i="30"/>
  <c r="AO87" i="30"/>
  <c r="AN87" i="30"/>
  <c r="AM87" i="30"/>
  <c r="AL87" i="30"/>
  <c r="AR86" i="30"/>
  <c r="AQ86" i="30"/>
  <c r="AP86" i="30"/>
  <c r="AO86" i="30"/>
  <c r="AN86" i="30"/>
  <c r="AM86" i="30"/>
  <c r="AL86" i="30"/>
  <c r="AR85" i="30"/>
  <c r="AQ85" i="30"/>
  <c r="AP85" i="30"/>
  <c r="AO85" i="30"/>
  <c r="AN85" i="30"/>
  <c r="AM85" i="30"/>
  <c r="AL85" i="30"/>
  <c r="AR84" i="30"/>
  <c r="AQ84" i="30"/>
  <c r="AP84" i="30"/>
  <c r="AO84" i="30"/>
  <c r="AN84" i="30"/>
  <c r="AM84" i="30"/>
  <c r="AL84" i="30"/>
  <c r="AR83" i="30"/>
  <c r="AQ83" i="30"/>
  <c r="AP83" i="30"/>
  <c r="AO83" i="30"/>
  <c r="AN83" i="30"/>
  <c r="AM83" i="30"/>
  <c r="AL83" i="30"/>
  <c r="AR82" i="30"/>
  <c r="AQ82" i="30"/>
  <c r="AP82" i="30"/>
  <c r="AO82" i="30"/>
  <c r="AN82" i="30"/>
  <c r="AM82" i="30"/>
  <c r="AL82" i="30"/>
  <c r="AR81" i="30"/>
  <c r="AQ81" i="30"/>
  <c r="AP81" i="30"/>
  <c r="AO81" i="30"/>
  <c r="AN81" i="30"/>
  <c r="AM81" i="30"/>
  <c r="AL81" i="30"/>
  <c r="AR80" i="30"/>
  <c r="AQ80" i="30"/>
  <c r="AP80" i="30"/>
  <c r="AO80" i="30"/>
  <c r="AN80" i="30"/>
  <c r="AM80" i="30"/>
  <c r="AL80" i="30"/>
  <c r="AR79" i="30"/>
  <c r="AQ79" i="30"/>
  <c r="AP79" i="30"/>
  <c r="AO79" i="30"/>
  <c r="AN79" i="30"/>
  <c r="AM79" i="30"/>
  <c r="AL79" i="30"/>
  <c r="AR78" i="30"/>
  <c r="AQ78" i="30"/>
  <c r="AP78" i="30"/>
  <c r="AO78" i="30"/>
  <c r="AN78" i="30"/>
  <c r="AM78" i="30"/>
  <c r="AL78" i="30"/>
  <c r="AR77" i="30"/>
  <c r="AQ77" i="30"/>
  <c r="AP77" i="30"/>
  <c r="AO77" i="30"/>
  <c r="AN77" i="30"/>
  <c r="AM77" i="30"/>
  <c r="AL77" i="30"/>
  <c r="AR76" i="30"/>
  <c r="AQ76" i="30"/>
  <c r="AP76" i="30"/>
  <c r="AO76" i="30"/>
  <c r="AN76" i="30"/>
  <c r="AM76" i="30"/>
  <c r="AL76" i="30"/>
  <c r="AR75" i="30"/>
  <c r="AQ75" i="30"/>
  <c r="AP75" i="30"/>
  <c r="AO75" i="30"/>
  <c r="AN75" i="30"/>
  <c r="AM75" i="30"/>
  <c r="AL75" i="30"/>
  <c r="AR74" i="30"/>
  <c r="AQ74" i="30"/>
  <c r="AP74" i="30"/>
  <c r="AO74" i="30"/>
  <c r="AN74" i="30"/>
  <c r="AM74" i="30"/>
  <c r="AL74" i="30"/>
  <c r="AR73" i="30"/>
  <c r="AQ73" i="30"/>
  <c r="AP73" i="30"/>
  <c r="AO73" i="30"/>
  <c r="AN73" i="30"/>
  <c r="AM73" i="30"/>
  <c r="AL73" i="30"/>
  <c r="AR72" i="30"/>
  <c r="AQ72" i="30"/>
  <c r="AP72" i="30"/>
  <c r="AO72" i="30"/>
  <c r="AN72" i="30"/>
  <c r="AM72" i="30"/>
  <c r="AL72" i="30"/>
  <c r="AR71" i="30"/>
  <c r="AQ71" i="30"/>
  <c r="AP71" i="30"/>
  <c r="AO71" i="30"/>
  <c r="AN71" i="30"/>
  <c r="AM71" i="30"/>
  <c r="AL71" i="30"/>
  <c r="AR70" i="30"/>
  <c r="AQ70" i="30"/>
  <c r="AP70" i="30"/>
  <c r="AO70" i="30"/>
  <c r="AN70" i="30"/>
  <c r="AM70" i="30"/>
  <c r="AL70" i="30"/>
  <c r="AR69" i="30"/>
  <c r="AQ69" i="30"/>
  <c r="AP69" i="30"/>
  <c r="AO69" i="30"/>
  <c r="AN69" i="30"/>
  <c r="AM69" i="30"/>
  <c r="AL69" i="30"/>
  <c r="AR68" i="30"/>
  <c r="AQ68" i="30"/>
  <c r="AP68" i="30"/>
  <c r="AO68" i="30"/>
  <c r="AN68" i="30"/>
  <c r="AM68" i="30"/>
  <c r="AL68" i="30"/>
  <c r="AR67" i="30"/>
  <c r="AQ67" i="30"/>
  <c r="AP67" i="30"/>
  <c r="AO67" i="30"/>
  <c r="AN67" i="30"/>
  <c r="AM67" i="30"/>
  <c r="AL67" i="30"/>
  <c r="AR66" i="30"/>
  <c r="AQ66" i="30"/>
  <c r="AP66" i="30"/>
  <c r="AO66" i="30"/>
  <c r="AN66" i="30"/>
  <c r="AM66" i="30"/>
  <c r="AL66" i="30"/>
  <c r="AR65" i="30"/>
  <c r="AQ65" i="30"/>
  <c r="AP65" i="30"/>
  <c r="AO65" i="30"/>
  <c r="AN65" i="30"/>
  <c r="AM65" i="30"/>
  <c r="AL65" i="30"/>
  <c r="AR64" i="30"/>
  <c r="AQ64" i="30"/>
  <c r="AP64" i="30"/>
  <c r="AO64" i="30"/>
  <c r="AN64" i="30"/>
  <c r="AM64" i="30"/>
  <c r="AL64" i="30"/>
  <c r="AR63" i="30"/>
  <c r="AQ63" i="30"/>
  <c r="AP63" i="30"/>
  <c r="AO63" i="30"/>
  <c r="AN63" i="30"/>
  <c r="AM63" i="30"/>
  <c r="AL63" i="30"/>
  <c r="AR62" i="30"/>
  <c r="AQ62" i="30"/>
  <c r="AP62" i="30"/>
  <c r="AO62" i="30"/>
  <c r="AN62" i="30"/>
  <c r="AM62" i="30"/>
  <c r="AL62" i="30"/>
  <c r="AR61" i="30"/>
  <c r="AQ61" i="30"/>
  <c r="AP61" i="30"/>
  <c r="AO61" i="30"/>
  <c r="AN61" i="30"/>
  <c r="AM61" i="30"/>
  <c r="AL61" i="30"/>
  <c r="AR60" i="30"/>
  <c r="AQ60" i="30"/>
  <c r="AP60" i="30"/>
  <c r="AO60" i="30"/>
  <c r="AN60" i="30"/>
  <c r="AM60" i="30"/>
  <c r="AL60" i="30"/>
  <c r="AR59" i="30"/>
  <c r="AQ59" i="30"/>
  <c r="AP59" i="30"/>
  <c r="AO59" i="30"/>
  <c r="AN59" i="30"/>
  <c r="AM59" i="30"/>
  <c r="AL59" i="30"/>
  <c r="AR58" i="30"/>
  <c r="AQ58" i="30"/>
  <c r="AP58" i="30"/>
  <c r="AO58" i="30"/>
  <c r="AN58" i="30"/>
  <c r="AM58" i="30"/>
  <c r="AL58" i="30"/>
  <c r="AR57" i="30"/>
  <c r="AQ57" i="30"/>
  <c r="AP57" i="30"/>
  <c r="AO57" i="30"/>
  <c r="AN57" i="30"/>
  <c r="AM57" i="30"/>
  <c r="AL57" i="30"/>
  <c r="AR56" i="30"/>
  <c r="AQ56" i="30"/>
  <c r="AP56" i="30"/>
  <c r="AO56" i="30"/>
  <c r="AN56" i="30"/>
  <c r="AM56" i="30"/>
  <c r="AL56" i="30"/>
  <c r="AR55" i="30"/>
  <c r="AQ55" i="30"/>
  <c r="AP55" i="30"/>
  <c r="AO55" i="30"/>
  <c r="AN55" i="30"/>
  <c r="AM55" i="30"/>
  <c r="AL55" i="30"/>
  <c r="AR54" i="30"/>
  <c r="AQ54" i="30"/>
  <c r="AP54" i="30"/>
  <c r="AO54" i="30"/>
  <c r="AN54" i="30"/>
  <c r="AM54" i="30"/>
  <c r="AL54" i="30"/>
  <c r="AR53" i="30"/>
  <c r="AQ53" i="30"/>
  <c r="AP53" i="30"/>
  <c r="AO53" i="30"/>
  <c r="AN53" i="30"/>
  <c r="AM53" i="30"/>
  <c r="AL53" i="30"/>
  <c r="AR52" i="30"/>
  <c r="AQ52" i="30"/>
  <c r="AP52" i="30"/>
  <c r="AO52" i="30"/>
  <c r="AN52" i="30"/>
  <c r="AM52" i="30"/>
  <c r="AL52" i="30"/>
  <c r="AR51" i="30"/>
  <c r="AQ51" i="30"/>
  <c r="AP51" i="30"/>
  <c r="AO51" i="30"/>
  <c r="AN51" i="30"/>
  <c r="AM51" i="30"/>
  <c r="AL51" i="30"/>
  <c r="AR50" i="30"/>
  <c r="AQ50" i="30"/>
  <c r="AP50" i="30"/>
  <c r="AO50" i="30"/>
  <c r="AN50" i="30"/>
  <c r="AM50" i="30"/>
  <c r="AL50" i="30"/>
  <c r="AR49" i="30"/>
  <c r="AQ49" i="30"/>
  <c r="AP49" i="30"/>
  <c r="AO49" i="30"/>
  <c r="AN49" i="30"/>
  <c r="AM49" i="30"/>
  <c r="AL49" i="30"/>
  <c r="AR48" i="30"/>
  <c r="AQ48" i="30"/>
  <c r="AP48" i="30"/>
  <c r="AO48" i="30"/>
  <c r="AN48" i="30"/>
  <c r="AM48" i="30"/>
  <c r="AL48" i="30"/>
  <c r="AR47" i="30"/>
  <c r="AQ47" i="30"/>
  <c r="AP47" i="30"/>
  <c r="AO47" i="30"/>
  <c r="AN47" i="30"/>
  <c r="AM47" i="30"/>
  <c r="AL47" i="30"/>
  <c r="AR46" i="30"/>
  <c r="AQ46" i="30"/>
  <c r="AP46" i="30"/>
  <c r="AO46" i="30"/>
  <c r="AN46" i="30"/>
  <c r="AM46" i="30"/>
  <c r="AL46" i="30"/>
  <c r="AR45" i="30"/>
  <c r="AQ45" i="30"/>
  <c r="AP45" i="30"/>
  <c r="AO45" i="30"/>
  <c r="AN45" i="30"/>
  <c r="AM45" i="30"/>
  <c r="AL45" i="30"/>
  <c r="AR44" i="30"/>
  <c r="AQ44" i="30"/>
  <c r="AP44" i="30"/>
  <c r="AO44" i="30"/>
  <c r="AN44" i="30"/>
  <c r="AM44" i="30"/>
  <c r="AL44" i="30"/>
  <c r="AR43" i="30"/>
  <c r="AQ43" i="30"/>
  <c r="AP43" i="30"/>
  <c r="AO43" i="30"/>
  <c r="AN43" i="30"/>
  <c r="AM43" i="30"/>
  <c r="AL43" i="30"/>
  <c r="AR42" i="30"/>
  <c r="AQ42" i="30"/>
  <c r="AP42" i="30"/>
  <c r="AO42" i="30"/>
  <c r="AN42" i="30"/>
  <c r="AM42" i="30"/>
  <c r="AL42" i="30"/>
  <c r="AR41" i="30"/>
  <c r="AQ41" i="30"/>
  <c r="AP41" i="30"/>
  <c r="AO41" i="30"/>
  <c r="AN41" i="30"/>
  <c r="AM41" i="30"/>
  <c r="AL41" i="30"/>
  <c r="AR40" i="30"/>
  <c r="AQ40" i="30"/>
  <c r="AP40" i="30"/>
  <c r="AO40" i="30"/>
  <c r="AN40" i="30"/>
  <c r="AM40" i="30"/>
  <c r="AL40" i="30"/>
  <c r="AR39" i="30"/>
  <c r="AQ39" i="30"/>
  <c r="AP39" i="30"/>
  <c r="AO39" i="30"/>
  <c r="AN39" i="30"/>
  <c r="AM39" i="30"/>
  <c r="AL39" i="30"/>
  <c r="AR38" i="30"/>
  <c r="AQ38" i="30"/>
  <c r="AP38" i="30"/>
  <c r="AO38" i="30"/>
  <c r="AN38" i="30"/>
  <c r="AM38" i="30"/>
  <c r="AL38" i="30"/>
  <c r="AR37" i="30"/>
  <c r="AQ37" i="30"/>
  <c r="AP37" i="30"/>
  <c r="AO37" i="30"/>
  <c r="AN37" i="30"/>
  <c r="AM37" i="30"/>
  <c r="AL37" i="30"/>
  <c r="AR36" i="30"/>
  <c r="AQ36" i="30"/>
  <c r="AP36" i="30"/>
  <c r="AO36" i="30"/>
  <c r="AN36" i="30"/>
  <c r="AM36" i="30"/>
  <c r="AL36" i="30"/>
  <c r="AR35" i="30"/>
  <c r="AQ35" i="30"/>
  <c r="AP35" i="30"/>
  <c r="AO35" i="30"/>
  <c r="AN35" i="30"/>
  <c r="AM35" i="30"/>
  <c r="AL35" i="30"/>
  <c r="AR34" i="30"/>
  <c r="AQ34" i="30"/>
  <c r="AP34" i="30"/>
  <c r="AO34" i="30"/>
  <c r="AN34" i="30"/>
  <c r="AM34" i="30"/>
  <c r="AL34" i="30"/>
  <c r="AR33" i="30"/>
  <c r="AQ33" i="30"/>
  <c r="AP33" i="30"/>
  <c r="AO33" i="30"/>
  <c r="AN33" i="30"/>
  <c r="AM33" i="30"/>
  <c r="AL33" i="30"/>
  <c r="AR32" i="30"/>
  <c r="AQ32" i="30"/>
  <c r="AP32" i="30"/>
  <c r="AO32" i="30"/>
  <c r="AN32" i="30"/>
  <c r="AM32" i="30"/>
  <c r="AL32" i="30"/>
  <c r="AR31" i="30"/>
  <c r="AQ31" i="30"/>
  <c r="AP31" i="30"/>
  <c r="AO31" i="30"/>
  <c r="AN31" i="30"/>
  <c r="AM31" i="30"/>
  <c r="AL31" i="30"/>
  <c r="AR30" i="30"/>
  <c r="AQ30" i="30"/>
  <c r="AP30" i="30"/>
  <c r="AO30" i="30"/>
  <c r="AN30" i="30"/>
  <c r="AM30" i="30"/>
  <c r="AL30" i="30"/>
  <c r="AR29" i="30"/>
  <c r="AQ29" i="30"/>
  <c r="AP29" i="30"/>
  <c r="AO29" i="30"/>
  <c r="AN29" i="30"/>
  <c r="AM29" i="30"/>
  <c r="AL29" i="30"/>
  <c r="AR28" i="30"/>
  <c r="AQ28" i="30"/>
  <c r="AP28" i="30"/>
  <c r="AO28" i="30"/>
  <c r="AN28" i="30"/>
  <c r="AM28" i="30"/>
  <c r="AL28" i="30"/>
  <c r="AR27" i="30"/>
  <c r="AQ27" i="30"/>
  <c r="AP27" i="30"/>
  <c r="AO27" i="30"/>
  <c r="AN27" i="30"/>
  <c r="AM27" i="30"/>
  <c r="AL27" i="30"/>
  <c r="AR26" i="30"/>
  <c r="AQ26" i="30"/>
  <c r="AP26" i="30"/>
  <c r="AO26" i="30"/>
  <c r="AN26" i="30"/>
  <c r="AM26" i="30"/>
  <c r="AL26" i="30"/>
  <c r="AR25" i="30"/>
  <c r="AQ25" i="30"/>
  <c r="AP25" i="30"/>
  <c r="AO25" i="30"/>
  <c r="AN25" i="30"/>
  <c r="AM25" i="30"/>
  <c r="AL25" i="30"/>
  <c r="AR24" i="30"/>
  <c r="AQ24" i="30"/>
  <c r="AP24" i="30"/>
  <c r="AO24" i="30"/>
  <c r="AN24" i="30"/>
  <c r="AM24" i="30"/>
  <c r="AL24" i="30"/>
  <c r="AR23" i="30"/>
  <c r="AQ23" i="30"/>
  <c r="AP23" i="30"/>
  <c r="AO23" i="30"/>
  <c r="AN23" i="30"/>
  <c r="AM23" i="30"/>
  <c r="AL23" i="30"/>
  <c r="AR22" i="30"/>
  <c r="AQ22" i="30"/>
  <c r="AP22" i="30"/>
  <c r="AO22" i="30"/>
  <c r="AN22" i="30"/>
  <c r="AM22" i="30"/>
  <c r="AL22" i="30"/>
  <c r="AR21" i="30"/>
  <c r="AQ21" i="30"/>
  <c r="AP21" i="30"/>
  <c r="AO21" i="30"/>
  <c r="AN21" i="30"/>
  <c r="AM21" i="30"/>
  <c r="AL21" i="30"/>
  <c r="AR20" i="30"/>
  <c r="AQ20" i="30"/>
  <c r="AP20" i="30"/>
  <c r="AO20" i="30"/>
  <c r="AN20" i="30"/>
  <c r="AM20" i="30"/>
  <c r="AL20" i="30"/>
  <c r="AR19" i="30"/>
  <c r="AQ19" i="30"/>
  <c r="AP19" i="30"/>
  <c r="AO19" i="30"/>
  <c r="AN19" i="30"/>
  <c r="AM19" i="30"/>
  <c r="AL19" i="30"/>
  <c r="AR18" i="30"/>
  <c r="AQ18" i="30"/>
  <c r="AP18" i="30"/>
  <c r="AO18" i="30"/>
  <c r="AN18" i="30"/>
  <c r="AM18" i="30"/>
  <c r="AL18" i="30"/>
  <c r="AR17" i="30"/>
  <c r="AQ17" i="30"/>
  <c r="AP17" i="30"/>
  <c r="AO17" i="30"/>
  <c r="AN17" i="30"/>
  <c r="AM17" i="30"/>
  <c r="AL17" i="30"/>
  <c r="AR16" i="30"/>
  <c r="AQ16" i="30"/>
  <c r="AP16" i="30"/>
  <c r="AO16" i="30"/>
  <c r="AN16" i="30"/>
  <c r="AM16" i="30"/>
  <c r="AL16" i="30"/>
  <c r="AR15" i="30"/>
  <c r="AQ15" i="30"/>
  <c r="AP15" i="30"/>
  <c r="AO15" i="30"/>
  <c r="AN15" i="30"/>
  <c r="AM15" i="30"/>
  <c r="AL15" i="30"/>
  <c r="AR14" i="30"/>
  <c r="AQ14" i="30"/>
  <c r="AP14" i="30"/>
  <c r="AO14" i="30"/>
  <c r="AN14" i="30"/>
  <c r="AM14" i="30"/>
  <c r="AL14" i="30"/>
  <c r="AR13" i="30"/>
  <c r="AQ13" i="30"/>
  <c r="AP13" i="30"/>
  <c r="AO13" i="30"/>
  <c r="AN13" i="30"/>
  <c r="AM13" i="30"/>
  <c r="AL13" i="30"/>
  <c r="AR12" i="30"/>
  <c r="AQ12" i="30"/>
  <c r="AP12" i="30"/>
  <c r="AO12" i="30"/>
  <c r="AN12" i="30"/>
  <c r="AM12" i="30"/>
  <c r="AL12" i="30"/>
  <c r="AR11" i="30"/>
  <c r="AQ11" i="30"/>
  <c r="AP11" i="30"/>
  <c r="AO11" i="30"/>
  <c r="AN11" i="30"/>
  <c r="AM11" i="30"/>
  <c r="AL11" i="30"/>
  <c r="AR10" i="30"/>
  <c r="AQ10" i="30"/>
  <c r="AP10" i="30"/>
  <c r="AO10" i="30"/>
  <c r="AN10" i="30"/>
  <c r="AM10" i="30"/>
  <c r="AL10" i="30"/>
  <c r="AR9" i="30"/>
  <c r="AQ9" i="30"/>
  <c r="AP9" i="30"/>
  <c r="AO9" i="30"/>
  <c r="AN9" i="30"/>
  <c r="AM9" i="30"/>
  <c r="AL9" i="30"/>
  <c r="AR8" i="30"/>
  <c r="AQ8" i="30"/>
  <c r="AP8" i="30"/>
  <c r="AO8" i="30"/>
  <c r="AN8" i="30"/>
  <c r="AM8" i="30"/>
  <c r="AL8" i="30"/>
  <c r="AR7" i="30"/>
  <c r="AQ7" i="30"/>
  <c r="AP7" i="30"/>
  <c r="AO7" i="30"/>
  <c r="AN7" i="30"/>
  <c r="AM7" i="30"/>
  <c r="AL7" i="30"/>
  <c r="AR6" i="30"/>
  <c r="AQ6" i="30"/>
  <c r="AP6" i="30"/>
  <c r="AO6" i="30"/>
  <c r="AN6" i="30"/>
  <c r="AM6" i="30"/>
  <c r="AL6" i="30"/>
  <c r="AR99" i="29"/>
  <c r="AQ99" i="29"/>
  <c r="AP99" i="29"/>
  <c r="AO99" i="29"/>
  <c r="AN99" i="29"/>
  <c r="AM99" i="29"/>
  <c r="AL99" i="29"/>
  <c r="AR98" i="29"/>
  <c r="AQ98" i="29"/>
  <c r="AP98" i="29"/>
  <c r="AO98" i="29"/>
  <c r="AN98" i="29"/>
  <c r="AM98" i="29"/>
  <c r="AL98" i="29"/>
  <c r="AR97" i="29"/>
  <c r="AQ97" i="29"/>
  <c r="AP97" i="29"/>
  <c r="AO97" i="29"/>
  <c r="AN97" i="29"/>
  <c r="AM97" i="29"/>
  <c r="AL97" i="29"/>
  <c r="AR96" i="29"/>
  <c r="AQ96" i="29"/>
  <c r="AP96" i="29"/>
  <c r="AO96" i="29"/>
  <c r="AN96" i="29"/>
  <c r="AM96" i="29"/>
  <c r="AL96" i="29"/>
  <c r="AR95" i="29"/>
  <c r="AQ95" i="29"/>
  <c r="AP95" i="29"/>
  <c r="AO95" i="29"/>
  <c r="AN95" i="29"/>
  <c r="AM95" i="29"/>
  <c r="AL95" i="29"/>
  <c r="AR94" i="29"/>
  <c r="AQ94" i="29"/>
  <c r="AP94" i="29"/>
  <c r="AO94" i="29"/>
  <c r="AN94" i="29"/>
  <c r="AM94" i="29"/>
  <c r="AL94" i="29"/>
  <c r="AR93" i="29"/>
  <c r="AQ93" i="29"/>
  <c r="AP93" i="29"/>
  <c r="AO93" i="29"/>
  <c r="AN93" i="29"/>
  <c r="AM93" i="29"/>
  <c r="AL93" i="29"/>
  <c r="AR92" i="29"/>
  <c r="AQ92" i="29"/>
  <c r="AP92" i="29"/>
  <c r="AO92" i="29"/>
  <c r="AN92" i="29"/>
  <c r="AM92" i="29"/>
  <c r="AL92" i="29"/>
  <c r="AR91" i="29"/>
  <c r="AQ91" i="29"/>
  <c r="AP91" i="29"/>
  <c r="AO91" i="29"/>
  <c r="AN91" i="29"/>
  <c r="AM91" i="29"/>
  <c r="AL91" i="29"/>
  <c r="AR90" i="29"/>
  <c r="AQ90" i="29"/>
  <c r="AP90" i="29"/>
  <c r="AO90" i="29"/>
  <c r="AN90" i="29"/>
  <c r="AM90" i="29"/>
  <c r="AL90" i="29"/>
  <c r="AR89" i="29"/>
  <c r="AQ89" i="29"/>
  <c r="AP89" i="29"/>
  <c r="AO89" i="29"/>
  <c r="AN89" i="29"/>
  <c r="AM89" i="29"/>
  <c r="AL89" i="29"/>
  <c r="AR88" i="29"/>
  <c r="AQ88" i="29"/>
  <c r="AP88" i="29"/>
  <c r="AO88" i="29"/>
  <c r="AN88" i="29"/>
  <c r="AM88" i="29"/>
  <c r="AL88" i="29"/>
  <c r="AR87" i="29"/>
  <c r="AQ87" i="29"/>
  <c r="AP87" i="29"/>
  <c r="AO87" i="29"/>
  <c r="AN87" i="29"/>
  <c r="AM87" i="29"/>
  <c r="AL87" i="29"/>
  <c r="AR86" i="29"/>
  <c r="AQ86" i="29"/>
  <c r="AP86" i="29"/>
  <c r="AO86" i="29"/>
  <c r="AN86" i="29"/>
  <c r="AM86" i="29"/>
  <c r="AL86" i="29"/>
  <c r="AR85" i="29"/>
  <c r="AQ85" i="29"/>
  <c r="AP85" i="29"/>
  <c r="AO85" i="29"/>
  <c r="AN85" i="29"/>
  <c r="AM85" i="29"/>
  <c r="AL85" i="29"/>
  <c r="AR84" i="29"/>
  <c r="AQ84" i="29"/>
  <c r="AP84" i="29"/>
  <c r="AO84" i="29"/>
  <c r="AN84" i="29"/>
  <c r="AM84" i="29"/>
  <c r="AL84" i="29"/>
  <c r="AR83" i="29"/>
  <c r="AQ83" i="29"/>
  <c r="AP83" i="29"/>
  <c r="AO83" i="29"/>
  <c r="AN83" i="29"/>
  <c r="AM83" i="29"/>
  <c r="AL83" i="29"/>
  <c r="AR82" i="29"/>
  <c r="AQ82" i="29"/>
  <c r="AP82" i="29"/>
  <c r="AO82" i="29"/>
  <c r="AN82" i="29"/>
  <c r="AM82" i="29"/>
  <c r="AL82" i="29"/>
  <c r="AR81" i="29"/>
  <c r="AQ81" i="29"/>
  <c r="AP81" i="29"/>
  <c r="AO81" i="29"/>
  <c r="AN81" i="29"/>
  <c r="AM81" i="29"/>
  <c r="AL81" i="29"/>
  <c r="AR80" i="29"/>
  <c r="AQ80" i="29"/>
  <c r="AP80" i="29"/>
  <c r="AO80" i="29"/>
  <c r="AN80" i="29"/>
  <c r="AM80" i="29"/>
  <c r="AL80" i="29"/>
  <c r="AR79" i="29"/>
  <c r="AQ79" i="29"/>
  <c r="AP79" i="29"/>
  <c r="AO79" i="29"/>
  <c r="AN79" i="29"/>
  <c r="AM79" i="29"/>
  <c r="AL79" i="29"/>
  <c r="AR78" i="29"/>
  <c r="AQ78" i="29"/>
  <c r="AP78" i="29"/>
  <c r="AO78" i="29"/>
  <c r="AN78" i="29"/>
  <c r="AM78" i="29"/>
  <c r="AL78" i="29"/>
  <c r="AR77" i="29"/>
  <c r="AQ77" i="29"/>
  <c r="AP77" i="29"/>
  <c r="AO77" i="29"/>
  <c r="AN77" i="29"/>
  <c r="AM77" i="29"/>
  <c r="AL77" i="29"/>
  <c r="AR76" i="29"/>
  <c r="AQ76" i="29"/>
  <c r="AP76" i="29"/>
  <c r="AO76" i="29"/>
  <c r="AN76" i="29"/>
  <c r="AM76" i="29"/>
  <c r="AL76" i="29"/>
  <c r="AR75" i="29"/>
  <c r="AQ75" i="29"/>
  <c r="AP75" i="29"/>
  <c r="AO75" i="29"/>
  <c r="AN75" i="29"/>
  <c r="AM75" i="29"/>
  <c r="AL75" i="29"/>
  <c r="AR74" i="29"/>
  <c r="AQ74" i="29"/>
  <c r="AP74" i="29"/>
  <c r="AO74" i="29"/>
  <c r="AN74" i="29"/>
  <c r="AM74" i="29"/>
  <c r="AL74" i="29"/>
  <c r="AR73" i="29"/>
  <c r="AQ73" i="29"/>
  <c r="AP73" i="29"/>
  <c r="AO73" i="29"/>
  <c r="AN73" i="29"/>
  <c r="AM73" i="29"/>
  <c r="AL73" i="29"/>
  <c r="AR72" i="29"/>
  <c r="AQ72" i="29"/>
  <c r="AP72" i="29"/>
  <c r="AO72" i="29"/>
  <c r="AN72" i="29"/>
  <c r="AM72" i="29"/>
  <c r="AL72" i="29"/>
  <c r="AR71" i="29"/>
  <c r="AQ71" i="29"/>
  <c r="AP71" i="29"/>
  <c r="AO71" i="29"/>
  <c r="AN71" i="29"/>
  <c r="AM71" i="29"/>
  <c r="AL71" i="29"/>
  <c r="AR70" i="29"/>
  <c r="AQ70" i="29"/>
  <c r="AP70" i="29"/>
  <c r="AO70" i="29"/>
  <c r="AN70" i="29"/>
  <c r="AM70" i="29"/>
  <c r="AL70" i="29"/>
  <c r="AR69" i="29"/>
  <c r="AQ69" i="29"/>
  <c r="AP69" i="29"/>
  <c r="AO69" i="29"/>
  <c r="AN69" i="29"/>
  <c r="AM69" i="29"/>
  <c r="AL69" i="29"/>
  <c r="AR68" i="29"/>
  <c r="AQ68" i="29"/>
  <c r="AP68" i="29"/>
  <c r="AO68" i="29"/>
  <c r="AN68" i="29"/>
  <c r="AM68" i="29"/>
  <c r="AL68" i="29"/>
  <c r="AR67" i="29"/>
  <c r="AQ67" i="29"/>
  <c r="AP67" i="29"/>
  <c r="AO67" i="29"/>
  <c r="AN67" i="29"/>
  <c r="AM67" i="29"/>
  <c r="AL67" i="29"/>
  <c r="AR66" i="29"/>
  <c r="AQ66" i="29"/>
  <c r="AP66" i="29"/>
  <c r="AO66" i="29"/>
  <c r="AN66" i="29"/>
  <c r="AM66" i="29"/>
  <c r="AL66" i="29"/>
  <c r="AR65" i="29"/>
  <c r="AQ65" i="29"/>
  <c r="AP65" i="29"/>
  <c r="AO65" i="29"/>
  <c r="AN65" i="29"/>
  <c r="AM65" i="29"/>
  <c r="AL65" i="29"/>
  <c r="AR64" i="29"/>
  <c r="AQ64" i="29"/>
  <c r="AP64" i="29"/>
  <c r="AO64" i="29"/>
  <c r="AN64" i="29"/>
  <c r="AM64" i="29"/>
  <c r="AL64" i="29"/>
  <c r="AR63" i="29"/>
  <c r="AQ63" i="29"/>
  <c r="AP63" i="29"/>
  <c r="AO63" i="29"/>
  <c r="AN63" i="29"/>
  <c r="AM63" i="29"/>
  <c r="AL63" i="29"/>
  <c r="AR62" i="29"/>
  <c r="AQ62" i="29"/>
  <c r="AP62" i="29"/>
  <c r="AO62" i="29"/>
  <c r="AN62" i="29"/>
  <c r="AM62" i="29"/>
  <c r="AL62" i="29"/>
  <c r="AR61" i="29"/>
  <c r="AQ61" i="29"/>
  <c r="AP61" i="29"/>
  <c r="AO61" i="29"/>
  <c r="AN61" i="29"/>
  <c r="AM61" i="29"/>
  <c r="AL61" i="29"/>
  <c r="AR60" i="29"/>
  <c r="AQ60" i="29"/>
  <c r="AP60" i="29"/>
  <c r="AO60" i="29"/>
  <c r="AN60" i="29"/>
  <c r="AM60" i="29"/>
  <c r="AL60" i="29"/>
  <c r="AR59" i="29"/>
  <c r="AQ59" i="29"/>
  <c r="AP59" i="29"/>
  <c r="AO59" i="29"/>
  <c r="AN59" i="29"/>
  <c r="AM59" i="29"/>
  <c r="AL59" i="29"/>
  <c r="AR58" i="29"/>
  <c r="AQ58" i="29"/>
  <c r="AP58" i="29"/>
  <c r="AO58" i="29"/>
  <c r="AN58" i="29"/>
  <c r="AM58" i="29"/>
  <c r="AL58" i="29"/>
  <c r="AR57" i="29"/>
  <c r="AQ57" i="29"/>
  <c r="AP57" i="29"/>
  <c r="AO57" i="29"/>
  <c r="AN57" i="29"/>
  <c r="AM57" i="29"/>
  <c r="AL57" i="29"/>
  <c r="AR56" i="29"/>
  <c r="AQ56" i="29"/>
  <c r="AP56" i="29"/>
  <c r="AO56" i="29"/>
  <c r="AN56" i="29"/>
  <c r="AM56" i="29"/>
  <c r="AL56" i="29"/>
  <c r="AR55" i="29"/>
  <c r="AQ55" i="29"/>
  <c r="AP55" i="29"/>
  <c r="AO55" i="29"/>
  <c r="AN55" i="29"/>
  <c r="AM55" i="29"/>
  <c r="AL55" i="29"/>
  <c r="AR54" i="29"/>
  <c r="AQ54" i="29"/>
  <c r="AP54" i="29"/>
  <c r="AO54" i="29"/>
  <c r="AN54" i="29"/>
  <c r="AM54" i="29"/>
  <c r="AL54" i="29"/>
  <c r="AR53" i="29"/>
  <c r="AQ53" i="29"/>
  <c r="AP53" i="29"/>
  <c r="AO53" i="29"/>
  <c r="AN53" i="29"/>
  <c r="AM53" i="29"/>
  <c r="AL53" i="29"/>
  <c r="AR52" i="29"/>
  <c r="AQ52" i="29"/>
  <c r="AP52" i="29"/>
  <c r="AO52" i="29"/>
  <c r="AN52" i="29"/>
  <c r="AM52" i="29"/>
  <c r="AL52" i="29"/>
  <c r="AR51" i="29"/>
  <c r="AQ51" i="29"/>
  <c r="AP51" i="29"/>
  <c r="AO51" i="29"/>
  <c r="AN51" i="29"/>
  <c r="AM51" i="29"/>
  <c r="AL51" i="29"/>
  <c r="AR50" i="29"/>
  <c r="AQ50" i="29"/>
  <c r="AP50" i="29"/>
  <c r="AO50" i="29"/>
  <c r="AN50" i="29"/>
  <c r="AM50" i="29"/>
  <c r="AL50" i="29"/>
  <c r="AR49" i="29"/>
  <c r="AQ49" i="29"/>
  <c r="AP49" i="29"/>
  <c r="AO49" i="29"/>
  <c r="AN49" i="29"/>
  <c r="AM49" i="29"/>
  <c r="AL49" i="29"/>
  <c r="AR48" i="29"/>
  <c r="AQ48" i="29"/>
  <c r="AP48" i="29"/>
  <c r="AO48" i="29"/>
  <c r="AN48" i="29"/>
  <c r="AM48" i="29"/>
  <c r="AL48" i="29"/>
  <c r="AR47" i="29"/>
  <c r="AQ47" i="29"/>
  <c r="AP47" i="29"/>
  <c r="AO47" i="29"/>
  <c r="AN47" i="29"/>
  <c r="AM47" i="29"/>
  <c r="AL47" i="29"/>
  <c r="AR46" i="29"/>
  <c r="AQ46" i="29"/>
  <c r="AP46" i="29"/>
  <c r="AO46" i="29"/>
  <c r="AN46" i="29"/>
  <c r="AM46" i="29"/>
  <c r="AL46" i="29"/>
  <c r="AR45" i="29"/>
  <c r="AQ45" i="29"/>
  <c r="AP45" i="29"/>
  <c r="AO45" i="29"/>
  <c r="AN45" i="29"/>
  <c r="AM45" i="29"/>
  <c r="AL45" i="29"/>
  <c r="AR44" i="29"/>
  <c r="AQ44" i="29"/>
  <c r="AP44" i="29"/>
  <c r="AO44" i="29"/>
  <c r="AN44" i="29"/>
  <c r="AM44" i="29"/>
  <c r="AL44" i="29"/>
  <c r="AR43" i="29"/>
  <c r="AQ43" i="29"/>
  <c r="AP43" i="29"/>
  <c r="AO43" i="29"/>
  <c r="AN43" i="29"/>
  <c r="AM43" i="29"/>
  <c r="AL43" i="29"/>
  <c r="AR42" i="29"/>
  <c r="AQ42" i="29"/>
  <c r="AP42" i="29"/>
  <c r="AO42" i="29"/>
  <c r="AN42" i="29"/>
  <c r="AM42" i="29"/>
  <c r="AL42" i="29"/>
  <c r="AR41" i="29"/>
  <c r="AQ41" i="29"/>
  <c r="AP41" i="29"/>
  <c r="AO41" i="29"/>
  <c r="AN41" i="29"/>
  <c r="AM41" i="29"/>
  <c r="AL41" i="29"/>
  <c r="AR40" i="29"/>
  <c r="AQ40" i="29"/>
  <c r="AP40" i="29"/>
  <c r="AO40" i="29"/>
  <c r="AN40" i="29"/>
  <c r="AM40" i="29"/>
  <c r="AL40" i="29"/>
  <c r="AR39" i="29"/>
  <c r="AQ39" i="29"/>
  <c r="AP39" i="29"/>
  <c r="AO39" i="29"/>
  <c r="AN39" i="29"/>
  <c r="AM39" i="29"/>
  <c r="AL39" i="29"/>
  <c r="AR38" i="29"/>
  <c r="AQ38" i="29"/>
  <c r="AP38" i="29"/>
  <c r="AO38" i="29"/>
  <c r="AN38" i="29"/>
  <c r="AM38" i="29"/>
  <c r="AL38" i="29"/>
  <c r="AR37" i="29"/>
  <c r="AQ37" i="29"/>
  <c r="AP37" i="29"/>
  <c r="AO37" i="29"/>
  <c r="AN37" i="29"/>
  <c r="AM37" i="29"/>
  <c r="AL37" i="29"/>
  <c r="AR36" i="29"/>
  <c r="AQ36" i="29"/>
  <c r="AP36" i="29"/>
  <c r="AO36" i="29"/>
  <c r="AN36" i="29"/>
  <c r="AM36" i="29"/>
  <c r="AL36" i="29"/>
  <c r="AR35" i="29"/>
  <c r="AQ35" i="29"/>
  <c r="AP35" i="29"/>
  <c r="AO35" i="29"/>
  <c r="AN35" i="29"/>
  <c r="AM35" i="29"/>
  <c r="AL35" i="29"/>
  <c r="AR34" i="29"/>
  <c r="AQ34" i="29"/>
  <c r="AP34" i="29"/>
  <c r="AO34" i="29"/>
  <c r="AN34" i="29"/>
  <c r="AM34" i="29"/>
  <c r="AL34" i="29"/>
  <c r="AR33" i="29"/>
  <c r="AQ33" i="29"/>
  <c r="AP33" i="29"/>
  <c r="AO33" i="29"/>
  <c r="AN33" i="29"/>
  <c r="AM33" i="29"/>
  <c r="AL33" i="29"/>
  <c r="AR32" i="29"/>
  <c r="AQ32" i="29"/>
  <c r="AP32" i="29"/>
  <c r="AO32" i="29"/>
  <c r="AN32" i="29"/>
  <c r="AM32" i="29"/>
  <c r="AL32" i="29"/>
  <c r="AR31" i="29"/>
  <c r="AQ31" i="29"/>
  <c r="AP31" i="29"/>
  <c r="AO31" i="29"/>
  <c r="AN31" i="29"/>
  <c r="AM31" i="29"/>
  <c r="AL31" i="29"/>
  <c r="AR30" i="29"/>
  <c r="AQ30" i="29"/>
  <c r="AP30" i="29"/>
  <c r="AO30" i="29"/>
  <c r="AN30" i="29"/>
  <c r="AM30" i="29"/>
  <c r="AL30" i="29"/>
  <c r="AR29" i="29"/>
  <c r="AQ29" i="29"/>
  <c r="AP29" i="29"/>
  <c r="AO29" i="29"/>
  <c r="AN29" i="29"/>
  <c r="AM29" i="29"/>
  <c r="AL29" i="29"/>
  <c r="AR28" i="29"/>
  <c r="AQ28" i="29"/>
  <c r="AP28" i="29"/>
  <c r="AO28" i="29"/>
  <c r="AN28" i="29"/>
  <c r="AM28" i="29"/>
  <c r="AL28" i="29"/>
  <c r="AR27" i="29"/>
  <c r="AQ27" i="29"/>
  <c r="AP27" i="29"/>
  <c r="AO27" i="29"/>
  <c r="AN27" i="29"/>
  <c r="AM27" i="29"/>
  <c r="AL27" i="29"/>
  <c r="AR26" i="29"/>
  <c r="AQ26" i="29"/>
  <c r="AP26" i="29"/>
  <c r="AO26" i="29"/>
  <c r="AN26" i="29"/>
  <c r="AM26" i="29"/>
  <c r="AL26" i="29"/>
  <c r="AR25" i="29"/>
  <c r="AQ25" i="29"/>
  <c r="AP25" i="29"/>
  <c r="AO25" i="29"/>
  <c r="AN25" i="29"/>
  <c r="AM25" i="29"/>
  <c r="AL25" i="29"/>
  <c r="AR24" i="29"/>
  <c r="AQ24" i="29"/>
  <c r="AP24" i="29"/>
  <c r="AO24" i="29"/>
  <c r="AN24" i="29"/>
  <c r="AM24" i="29"/>
  <c r="AL24" i="29"/>
  <c r="AR23" i="29"/>
  <c r="AQ23" i="29"/>
  <c r="AP23" i="29"/>
  <c r="AO23" i="29"/>
  <c r="AN23" i="29"/>
  <c r="AM23" i="29"/>
  <c r="AL23" i="29"/>
  <c r="AR22" i="29"/>
  <c r="AQ22" i="29"/>
  <c r="AP22" i="29"/>
  <c r="AO22" i="29"/>
  <c r="AN22" i="29"/>
  <c r="AM22" i="29"/>
  <c r="AL22" i="29"/>
  <c r="AR21" i="29"/>
  <c r="AQ21" i="29"/>
  <c r="AP21" i="29"/>
  <c r="AO21" i="29"/>
  <c r="AN21" i="29"/>
  <c r="AM21" i="29"/>
  <c r="AL21" i="29"/>
  <c r="AR20" i="29"/>
  <c r="AQ20" i="29"/>
  <c r="AP20" i="29"/>
  <c r="AO20" i="29"/>
  <c r="AN20" i="29"/>
  <c r="AM20" i="29"/>
  <c r="AL20" i="29"/>
  <c r="AR19" i="29"/>
  <c r="AQ19" i="29"/>
  <c r="AP19" i="29"/>
  <c r="AO19" i="29"/>
  <c r="AN19" i="29"/>
  <c r="AM19" i="29"/>
  <c r="AL19" i="29"/>
  <c r="AR18" i="29"/>
  <c r="AQ18" i="29"/>
  <c r="AP18" i="29"/>
  <c r="AO18" i="29"/>
  <c r="AN18" i="29"/>
  <c r="AM18" i="29"/>
  <c r="AL18" i="29"/>
  <c r="AR17" i="29"/>
  <c r="AQ17" i="29"/>
  <c r="AP17" i="29"/>
  <c r="AO17" i="29"/>
  <c r="AN17" i="29"/>
  <c r="AM17" i="29"/>
  <c r="AL17" i="29"/>
  <c r="AR16" i="29"/>
  <c r="AQ16" i="29"/>
  <c r="AP16" i="29"/>
  <c r="AO16" i="29"/>
  <c r="AN16" i="29"/>
  <c r="AM16" i="29"/>
  <c r="AL16" i="29"/>
  <c r="AR15" i="29"/>
  <c r="AQ15" i="29"/>
  <c r="AP15" i="29"/>
  <c r="AO15" i="29"/>
  <c r="AN15" i="29"/>
  <c r="AM15" i="29"/>
  <c r="AL15" i="29"/>
  <c r="AR14" i="29"/>
  <c r="AQ14" i="29"/>
  <c r="AP14" i="29"/>
  <c r="AO14" i="29"/>
  <c r="AN14" i="29"/>
  <c r="AM14" i="29"/>
  <c r="AL14" i="29"/>
  <c r="AR13" i="29"/>
  <c r="AQ13" i="29"/>
  <c r="AP13" i="29"/>
  <c r="AO13" i="29"/>
  <c r="AN13" i="29"/>
  <c r="AM13" i="29"/>
  <c r="AL13" i="29"/>
  <c r="AR12" i="29"/>
  <c r="AQ12" i="29"/>
  <c r="AP12" i="29"/>
  <c r="AO12" i="29"/>
  <c r="AN12" i="29"/>
  <c r="AM12" i="29"/>
  <c r="AL12" i="29"/>
  <c r="AR11" i="29"/>
  <c r="AQ11" i="29"/>
  <c r="AP11" i="29"/>
  <c r="AO11" i="29"/>
  <c r="AN11" i="29"/>
  <c r="AM11" i="29"/>
  <c r="AL11" i="29"/>
  <c r="AR10" i="29"/>
  <c r="AQ10" i="29"/>
  <c r="AP10" i="29"/>
  <c r="AO10" i="29"/>
  <c r="AN10" i="29"/>
  <c r="AM10" i="29"/>
  <c r="AL10" i="29"/>
  <c r="AR9" i="29"/>
  <c r="AQ9" i="29"/>
  <c r="AP9" i="29"/>
  <c r="AO9" i="29"/>
  <c r="AN9" i="29"/>
  <c r="AM9" i="29"/>
  <c r="AL9" i="29"/>
  <c r="AR8" i="29"/>
  <c r="AQ8" i="29"/>
  <c r="AP8" i="29"/>
  <c r="AO8" i="29"/>
  <c r="AN8" i="29"/>
  <c r="AM8" i="29"/>
  <c r="AL8" i="29"/>
  <c r="AR7" i="29"/>
  <c r="AQ7" i="29"/>
  <c r="AP7" i="29"/>
  <c r="AO7" i="29"/>
  <c r="AN7" i="29"/>
  <c r="AM7" i="29"/>
  <c r="AL7" i="29"/>
  <c r="AR6" i="29"/>
  <c r="AQ6" i="29"/>
  <c r="AP6" i="29"/>
  <c r="AO6" i="29"/>
  <c r="AN6" i="29"/>
  <c r="AM6" i="29"/>
  <c r="AL6" i="29"/>
  <c r="AR103" i="11"/>
  <c r="AQ103" i="11"/>
  <c r="AP103" i="11"/>
  <c r="AO103" i="11"/>
  <c r="AN103" i="11"/>
  <c r="AM103" i="11"/>
  <c r="AL103" i="11"/>
  <c r="AR102" i="11"/>
  <c r="AQ102" i="11"/>
  <c r="AP102" i="11"/>
  <c r="AO102" i="11"/>
  <c r="AN102" i="11"/>
  <c r="AM102" i="11"/>
  <c r="AL102" i="11"/>
  <c r="AR101" i="11"/>
  <c r="AQ101" i="11"/>
  <c r="AP101" i="11"/>
  <c r="AO101" i="11"/>
  <c r="AN101" i="11"/>
  <c r="AM101" i="11"/>
  <c r="AL101" i="11"/>
  <c r="AR100" i="11"/>
  <c r="AQ100" i="11"/>
  <c r="AP100" i="11"/>
  <c r="AO100" i="11"/>
  <c r="AN100" i="11"/>
  <c r="AM100" i="11"/>
  <c r="AL100" i="11"/>
  <c r="AR99" i="11"/>
  <c r="AQ99" i="11"/>
  <c r="AP99" i="11"/>
  <c r="AO99" i="11"/>
  <c r="AN99" i="11"/>
  <c r="AM99" i="11"/>
  <c r="AL99" i="11"/>
  <c r="AR98" i="11"/>
  <c r="AQ98" i="11"/>
  <c r="AP98" i="11"/>
  <c r="AO98" i="11"/>
  <c r="AN98" i="11"/>
  <c r="AM98" i="11"/>
  <c r="AL98" i="11"/>
  <c r="AR97" i="11"/>
  <c r="AQ97" i="11"/>
  <c r="AP97" i="11"/>
  <c r="AO97" i="11"/>
  <c r="AN97" i="11"/>
  <c r="AM97" i="11"/>
  <c r="AL97" i="11"/>
  <c r="AR96" i="11"/>
  <c r="AQ96" i="11"/>
  <c r="AP96" i="11"/>
  <c r="AO96" i="11"/>
  <c r="AN96" i="11"/>
  <c r="AM96" i="11"/>
  <c r="AL96" i="11"/>
  <c r="AR95" i="11"/>
  <c r="AQ95" i="11"/>
  <c r="AP95" i="11"/>
  <c r="AO95" i="11"/>
  <c r="AN95" i="11"/>
  <c r="AM95" i="11"/>
  <c r="AL95" i="11"/>
  <c r="AR94" i="11"/>
  <c r="AQ94" i="11"/>
  <c r="AP94" i="11"/>
  <c r="AO94" i="11"/>
  <c r="AN94" i="11"/>
  <c r="AM94" i="11"/>
  <c r="AL94" i="11"/>
  <c r="AR93" i="11"/>
  <c r="AQ93" i="11"/>
  <c r="AP93" i="11"/>
  <c r="AO93" i="11"/>
  <c r="AN93" i="11"/>
  <c r="AM93" i="11"/>
  <c r="AL93" i="11"/>
  <c r="AR92" i="11"/>
  <c r="AQ92" i="11"/>
  <c r="AP92" i="11"/>
  <c r="AO92" i="11"/>
  <c r="AN92" i="11"/>
  <c r="AM92" i="11"/>
  <c r="AL92" i="11"/>
  <c r="AR91" i="11"/>
  <c r="AQ91" i="11"/>
  <c r="AP91" i="11"/>
  <c r="AO91" i="11"/>
  <c r="AN91" i="11"/>
  <c r="AM91" i="11"/>
  <c r="AL91" i="11"/>
  <c r="AR90" i="11"/>
  <c r="AQ90" i="11"/>
  <c r="AP90" i="11"/>
  <c r="AO90" i="11"/>
  <c r="AN90" i="11"/>
  <c r="AM90" i="11"/>
  <c r="AL90" i="11"/>
  <c r="AR89" i="11"/>
  <c r="AQ89" i="11"/>
  <c r="AP89" i="11"/>
  <c r="AO89" i="11"/>
  <c r="AN89" i="11"/>
  <c r="AM89" i="11"/>
  <c r="AL89" i="11"/>
  <c r="AR88" i="11"/>
  <c r="AQ88" i="11"/>
  <c r="AP88" i="11"/>
  <c r="AO88" i="11"/>
  <c r="AN88" i="11"/>
  <c r="AM88" i="11"/>
  <c r="AL88" i="11"/>
  <c r="AR87" i="11"/>
  <c r="AQ87" i="11"/>
  <c r="AP87" i="11"/>
  <c r="AO87" i="11"/>
  <c r="AN87" i="11"/>
  <c r="AM87" i="11"/>
  <c r="AL87" i="11"/>
  <c r="AR86" i="11"/>
  <c r="AQ86" i="11"/>
  <c r="AP86" i="11"/>
  <c r="AO86" i="11"/>
  <c r="AN86" i="11"/>
  <c r="AM86" i="11"/>
  <c r="AL86" i="11"/>
  <c r="AR85" i="11"/>
  <c r="AQ85" i="11"/>
  <c r="AP85" i="11"/>
  <c r="AO85" i="11"/>
  <c r="AN85" i="11"/>
  <c r="AM85" i="11"/>
  <c r="AL85" i="11"/>
  <c r="AR84" i="11"/>
  <c r="AQ84" i="11"/>
  <c r="AP84" i="11"/>
  <c r="AO84" i="11"/>
  <c r="AN84" i="11"/>
  <c r="AM84" i="11"/>
  <c r="AL84" i="11"/>
  <c r="AR83" i="11"/>
  <c r="AQ83" i="11"/>
  <c r="AP83" i="11"/>
  <c r="AO83" i="11"/>
  <c r="AN83" i="11"/>
  <c r="AM83" i="11"/>
  <c r="AL83" i="11"/>
  <c r="AR82" i="11"/>
  <c r="AQ82" i="11"/>
  <c r="AP82" i="11"/>
  <c r="AO82" i="11"/>
  <c r="AN82" i="11"/>
  <c r="AM82" i="11"/>
  <c r="AL82" i="11"/>
  <c r="AR81" i="11"/>
  <c r="AQ81" i="11"/>
  <c r="AP81" i="11"/>
  <c r="AO81" i="11"/>
  <c r="AN81" i="11"/>
  <c r="AM81" i="11"/>
  <c r="AL81" i="11"/>
  <c r="AR80" i="11"/>
  <c r="AQ80" i="11"/>
  <c r="AP80" i="11"/>
  <c r="AO80" i="11"/>
  <c r="AN80" i="11"/>
  <c r="AM80" i="11"/>
  <c r="AL80" i="11"/>
  <c r="AR79" i="11"/>
  <c r="AQ79" i="11"/>
  <c r="AP79" i="11"/>
  <c r="AO79" i="11"/>
  <c r="AN79" i="11"/>
  <c r="AM79" i="11"/>
  <c r="AL79" i="11"/>
  <c r="AR78" i="11"/>
  <c r="AQ78" i="11"/>
  <c r="AP78" i="11"/>
  <c r="AO78" i="11"/>
  <c r="AN78" i="11"/>
  <c r="AM78" i="11"/>
  <c r="AL78" i="11"/>
  <c r="AR77" i="11"/>
  <c r="AQ77" i="11"/>
  <c r="AP77" i="11"/>
  <c r="AO77" i="11"/>
  <c r="AN77" i="11"/>
  <c r="AM77" i="11"/>
  <c r="AL77" i="11"/>
  <c r="AR76" i="11"/>
  <c r="AQ76" i="11"/>
  <c r="AP76" i="11"/>
  <c r="AO76" i="11"/>
  <c r="AN76" i="11"/>
  <c r="AM76" i="11"/>
  <c r="AL76" i="11"/>
  <c r="AR75" i="11"/>
  <c r="AQ75" i="11"/>
  <c r="AP75" i="11"/>
  <c r="AO75" i="11"/>
  <c r="AN75" i="11"/>
  <c r="AM75" i="11"/>
  <c r="AL75" i="11"/>
  <c r="AR74" i="11"/>
  <c r="AQ74" i="11"/>
  <c r="AP74" i="11"/>
  <c r="AO74" i="11"/>
  <c r="AN74" i="11"/>
  <c r="AM74" i="11"/>
  <c r="AL74" i="11"/>
  <c r="AR73" i="11"/>
  <c r="AQ73" i="11"/>
  <c r="AP73" i="11"/>
  <c r="AO73" i="11"/>
  <c r="AN73" i="11"/>
  <c r="AM73" i="11"/>
  <c r="AL73" i="11"/>
  <c r="AR72" i="11"/>
  <c r="AQ72" i="11"/>
  <c r="AP72" i="11"/>
  <c r="AO72" i="11"/>
  <c r="AN72" i="11"/>
  <c r="AM72" i="11"/>
  <c r="AL72" i="11"/>
  <c r="AR71" i="11"/>
  <c r="AQ71" i="11"/>
  <c r="AP71" i="11"/>
  <c r="AO71" i="11"/>
  <c r="AN71" i="11"/>
  <c r="AM71" i="11"/>
  <c r="AL71" i="11"/>
  <c r="AR70" i="11"/>
  <c r="AQ70" i="11"/>
  <c r="AP70" i="11"/>
  <c r="AO70" i="11"/>
  <c r="AN70" i="11"/>
  <c r="AM70" i="11"/>
  <c r="AL70" i="11"/>
  <c r="AR69" i="11"/>
  <c r="AQ69" i="11"/>
  <c r="AP69" i="11"/>
  <c r="AO69" i="11"/>
  <c r="AN69" i="11"/>
  <c r="AM69" i="11"/>
  <c r="AL69" i="11"/>
  <c r="AR68" i="11"/>
  <c r="AQ68" i="11"/>
  <c r="AP68" i="11"/>
  <c r="AO68" i="11"/>
  <c r="AN68" i="11"/>
  <c r="AM68" i="11"/>
  <c r="AL68" i="11"/>
  <c r="AR67" i="11"/>
  <c r="AQ67" i="11"/>
  <c r="AP67" i="11"/>
  <c r="AO67" i="11"/>
  <c r="AN67" i="11"/>
  <c r="AM67" i="11"/>
  <c r="AL67" i="11"/>
  <c r="AR66" i="11"/>
  <c r="AQ66" i="11"/>
  <c r="AP66" i="11"/>
  <c r="AO66" i="11"/>
  <c r="AN66" i="11"/>
  <c r="AM66" i="11"/>
  <c r="AL66" i="11"/>
  <c r="AR65" i="11"/>
  <c r="AQ65" i="11"/>
  <c r="AP65" i="11"/>
  <c r="AO65" i="11"/>
  <c r="AN65" i="11"/>
  <c r="AM65" i="11"/>
  <c r="AL65" i="11"/>
  <c r="AR64" i="11"/>
  <c r="AQ64" i="11"/>
  <c r="AP64" i="11"/>
  <c r="AO64" i="11"/>
  <c r="AN64" i="11"/>
  <c r="AM64" i="11"/>
  <c r="AL64" i="11"/>
  <c r="AR63" i="11"/>
  <c r="AQ63" i="11"/>
  <c r="AP63" i="11"/>
  <c r="AO63" i="11"/>
  <c r="AN63" i="11"/>
  <c r="AM63" i="11"/>
  <c r="AL63" i="11"/>
  <c r="AR62" i="11"/>
  <c r="AQ62" i="11"/>
  <c r="AP62" i="11"/>
  <c r="AO62" i="11"/>
  <c r="AN62" i="11"/>
  <c r="AM62" i="11"/>
  <c r="AL62" i="11"/>
  <c r="AR61" i="11"/>
  <c r="AQ61" i="11"/>
  <c r="AP61" i="11"/>
  <c r="AO61" i="11"/>
  <c r="AN61" i="11"/>
  <c r="AM61" i="11"/>
  <c r="AL61" i="11"/>
  <c r="AR60" i="11"/>
  <c r="AQ60" i="11"/>
  <c r="AP60" i="11"/>
  <c r="AO60" i="11"/>
  <c r="AN60" i="11"/>
  <c r="AM60" i="11"/>
  <c r="AL60" i="11"/>
  <c r="AR59" i="11"/>
  <c r="AQ59" i="11"/>
  <c r="AP59" i="11"/>
  <c r="AO59" i="11"/>
  <c r="AN59" i="11"/>
  <c r="AM59" i="11"/>
  <c r="AL59" i="11"/>
  <c r="AR58" i="11"/>
  <c r="AQ58" i="11"/>
  <c r="AP58" i="11"/>
  <c r="AO58" i="11"/>
  <c r="AN58" i="11"/>
  <c r="AM58" i="11"/>
  <c r="AL58" i="11"/>
  <c r="AR57" i="11"/>
  <c r="AQ57" i="11"/>
  <c r="AP57" i="11"/>
  <c r="AO57" i="11"/>
  <c r="AN57" i="11"/>
  <c r="AM57" i="11"/>
  <c r="AL57" i="11"/>
  <c r="AR56" i="11"/>
  <c r="AQ56" i="11"/>
  <c r="AP56" i="11"/>
  <c r="AO56" i="11"/>
  <c r="AN56" i="11"/>
  <c r="AM56" i="11"/>
  <c r="AL56" i="11"/>
  <c r="AR55" i="11"/>
  <c r="AQ55" i="11"/>
  <c r="AP55" i="11"/>
  <c r="AO55" i="11"/>
  <c r="AN55" i="11"/>
  <c r="AM55" i="11"/>
  <c r="AL55" i="11"/>
  <c r="AR54" i="11"/>
  <c r="AQ54" i="11"/>
  <c r="AP54" i="11"/>
  <c r="AO54" i="11"/>
  <c r="AN54" i="11"/>
  <c r="AM54" i="11"/>
  <c r="AL54" i="11"/>
  <c r="AR53" i="11"/>
  <c r="AQ53" i="11"/>
  <c r="AP53" i="11"/>
  <c r="AO53" i="11"/>
  <c r="AN53" i="11"/>
  <c r="AM53" i="11"/>
  <c r="AL53" i="11"/>
  <c r="AR52" i="11"/>
  <c r="AQ52" i="11"/>
  <c r="AP52" i="11"/>
  <c r="AO52" i="11"/>
  <c r="AN52" i="11"/>
  <c r="AM52" i="11"/>
  <c r="AL52" i="11"/>
  <c r="AR51" i="11"/>
  <c r="AQ51" i="11"/>
  <c r="AP51" i="11"/>
  <c r="AO51" i="11"/>
  <c r="AN51" i="11"/>
  <c r="AM51" i="11"/>
  <c r="AL51" i="11"/>
  <c r="AR50" i="11"/>
  <c r="AQ50" i="11"/>
  <c r="AP50" i="11"/>
  <c r="AO50" i="11"/>
  <c r="AN50" i="11"/>
  <c r="AM50" i="11"/>
  <c r="AL50" i="11"/>
  <c r="AR49" i="11"/>
  <c r="AQ49" i="11"/>
  <c r="AP49" i="11"/>
  <c r="AO49" i="11"/>
  <c r="AN49" i="11"/>
  <c r="AM49" i="11"/>
  <c r="AL49" i="11"/>
  <c r="AR48" i="11"/>
  <c r="AQ48" i="11"/>
  <c r="AP48" i="11"/>
  <c r="AO48" i="11"/>
  <c r="AN48" i="11"/>
  <c r="AM48" i="11"/>
  <c r="AL48" i="11"/>
  <c r="AR47" i="11"/>
  <c r="AQ47" i="11"/>
  <c r="AP47" i="11"/>
  <c r="AO47" i="11"/>
  <c r="AN47" i="11"/>
  <c r="AM47" i="11"/>
  <c r="AL47" i="11"/>
  <c r="AR46" i="11"/>
  <c r="AQ46" i="11"/>
  <c r="AP46" i="11"/>
  <c r="AO46" i="11"/>
  <c r="AN46" i="11"/>
  <c r="AM46" i="11"/>
  <c r="AL46" i="11"/>
  <c r="AR45" i="11"/>
  <c r="AQ45" i="11"/>
  <c r="AP45" i="11"/>
  <c r="AO45" i="11"/>
  <c r="AN45" i="11"/>
  <c r="AM45" i="11"/>
  <c r="AL45" i="11"/>
  <c r="AR44" i="11"/>
  <c r="AQ44" i="11"/>
  <c r="AP44" i="11"/>
  <c r="AO44" i="11"/>
  <c r="AN44" i="11"/>
  <c r="AM44" i="11"/>
  <c r="AL44" i="11"/>
  <c r="AR43" i="11"/>
  <c r="AQ43" i="11"/>
  <c r="AP43" i="11"/>
  <c r="AO43" i="11"/>
  <c r="AN43" i="11"/>
  <c r="AM43" i="11"/>
  <c r="AL43" i="11"/>
  <c r="AR42" i="11"/>
  <c r="AQ42" i="11"/>
  <c r="AP42" i="11"/>
  <c r="AO42" i="11"/>
  <c r="AN42" i="11"/>
  <c r="AM42" i="11"/>
  <c r="AL42" i="11"/>
  <c r="AR41" i="11"/>
  <c r="AQ41" i="11"/>
  <c r="AP41" i="11"/>
  <c r="AO41" i="11"/>
  <c r="AN41" i="11"/>
  <c r="AM41" i="11"/>
  <c r="AL41" i="11"/>
  <c r="AR40" i="11"/>
  <c r="AQ40" i="11"/>
  <c r="AP40" i="11"/>
  <c r="AO40" i="11"/>
  <c r="AN40" i="11"/>
  <c r="AM40" i="11"/>
  <c r="AL40" i="11"/>
  <c r="AR39" i="11"/>
  <c r="AQ39" i="11"/>
  <c r="AP39" i="11"/>
  <c r="AO39" i="11"/>
  <c r="AN39" i="11"/>
  <c r="AM39" i="11"/>
  <c r="AL39" i="11"/>
  <c r="AR38" i="11"/>
  <c r="AQ38" i="11"/>
  <c r="AP38" i="11"/>
  <c r="AO38" i="11"/>
  <c r="AN38" i="11"/>
  <c r="AM38" i="11"/>
  <c r="AL38" i="11"/>
  <c r="AR37" i="11"/>
  <c r="AQ37" i="11"/>
  <c r="AP37" i="11"/>
  <c r="AO37" i="11"/>
  <c r="AN37" i="11"/>
  <c r="AM37" i="11"/>
  <c r="AL37" i="11"/>
  <c r="AR36" i="11"/>
  <c r="AQ36" i="11"/>
  <c r="AP36" i="11"/>
  <c r="AO36" i="11"/>
  <c r="AN36" i="11"/>
  <c r="AM36" i="11"/>
  <c r="AL36" i="11"/>
  <c r="AR35" i="11"/>
  <c r="AQ35" i="11"/>
  <c r="AP35" i="11"/>
  <c r="AO35" i="11"/>
  <c r="AN35" i="11"/>
  <c r="AM35" i="11"/>
  <c r="AL35" i="11"/>
  <c r="AR34" i="11"/>
  <c r="AQ34" i="11"/>
  <c r="AP34" i="11"/>
  <c r="AO34" i="11"/>
  <c r="AN34" i="11"/>
  <c r="AM34" i="11"/>
  <c r="AL34" i="11"/>
  <c r="AR33" i="11"/>
  <c r="AQ33" i="11"/>
  <c r="AP33" i="11"/>
  <c r="AO33" i="11"/>
  <c r="AN33" i="11"/>
  <c r="AM33" i="11"/>
  <c r="AL33" i="11"/>
  <c r="AR32" i="11"/>
  <c r="AQ32" i="11"/>
  <c r="AP32" i="11"/>
  <c r="AO32" i="11"/>
  <c r="AN32" i="11"/>
  <c r="AM32" i="11"/>
  <c r="AL32" i="11"/>
  <c r="AR31" i="11"/>
  <c r="AQ31" i="11"/>
  <c r="AP31" i="11"/>
  <c r="AO31" i="11"/>
  <c r="AN31" i="11"/>
  <c r="AM31" i="11"/>
  <c r="AL31" i="11"/>
  <c r="AR30" i="11"/>
  <c r="AQ30" i="11"/>
  <c r="AP30" i="11"/>
  <c r="AO30" i="11"/>
  <c r="AN30" i="11"/>
  <c r="AM30" i="11"/>
  <c r="AL30" i="11"/>
  <c r="AR29" i="11"/>
  <c r="AQ29" i="11"/>
  <c r="AP29" i="11"/>
  <c r="AO29" i="11"/>
  <c r="AN29" i="11"/>
  <c r="AM29" i="11"/>
  <c r="AL29" i="11"/>
  <c r="AR28" i="11"/>
  <c r="AQ28" i="11"/>
  <c r="AP28" i="11"/>
  <c r="AO28" i="11"/>
  <c r="AN28" i="11"/>
  <c r="AM28" i="11"/>
  <c r="AL28" i="11"/>
  <c r="AR27" i="11"/>
  <c r="AQ27" i="11"/>
  <c r="AP27" i="11"/>
  <c r="AO27" i="11"/>
  <c r="AN27" i="11"/>
  <c r="AM27" i="11"/>
  <c r="AL27" i="11"/>
  <c r="AR26" i="11"/>
  <c r="AQ26" i="11"/>
  <c r="AP26" i="11"/>
  <c r="AO26" i="11"/>
  <c r="AN26" i="11"/>
  <c r="AM26" i="11"/>
  <c r="AL26" i="11"/>
  <c r="AR25" i="11"/>
  <c r="AQ25" i="11"/>
  <c r="AP25" i="11"/>
  <c r="AO25" i="11"/>
  <c r="AN25" i="11"/>
  <c r="AM25" i="11"/>
  <c r="AL25" i="11"/>
  <c r="AR24" i="11"/>
  <c r="AQ24" i="11"/>
  <c r="AP24" i="11"/>
  <c r="AO24" i="11"/>
  <c r="AN24" i="11"/>
  <c r="AM24" i="11"/>
  <c r="AL24" i="11"/>
  <c r="AR23" i="11"/>
  <c r="AQ23" i="11"/>
  <c r="AP23" i="11"/>
  <c r="AO23" i="11"/>
  <c r="AN23" i="11"/>
  <c r="AM23" i="11"/>
  <c r="AL23" i="11"/>
  <c r="AR22" i="11"/>
  <c r="AQ22" i="11"/>
  <c r="AP22" i="11"/>
  <c r="AO22" i="11"/>
  <c r="AN22" i="11"/>
  <c r="AM22" i="11"/>
  <c r="AL22" i="11"/>
  <c r="AR21" i="11"/>
  <c r="AQ21" i="11"/>
  <c r="AP21" i="11"/>
  <c r="AO21" i="11"/>
  <c r="AN21" i="11"/>
  <c r="AM21" i="11"/>
  <c r="AL21" i="11"/>
  <c r="AR20" i="11"/>
  <c r="AQ20" i="11"/>
  <c r="AP20" i="11"/>
  <c r="AO20" i="11"/>
  <c r="AN20" i="11"/>
  <c r="AM20" i="11"/>
  <c r="AL20" i="11"/>
  <c r="AR19" i="11"/>
  <c r="AQ19" i="11"/>
  <c r="AP19" i="11"/>
  <c r="AO19" i="11"/>
  <c r="AN19" i="11"/>
  <c r="AM19" i="11"/>
  <c r="AL19" i="11"/>
  <c r="AR18" i="11"/>
  <c r="AQ18" i="11"/>
  <c r="AP18" i="11"/>
  <c r="AO18" i="11"/>
  <c r="AN18" i="11"/>
  <c r="AM18" i="11"/>
  <c r="AL18" i="11"/>
  <c r="AR17" i="11"/>
  <c r="AQ17" i="11"/>
  <c r="AP17" i="11"/>
  <c r="AO17" i="11"/>
  <c r="AN17" i="11"/>
  <c r="AM17" i="11"/>
  <c r="AL17" i="11"/>
  <c r="AR16" i="11"/>
  <c r="AQ16" i="11"/>
  <c r="AP16" i="11"/>
  <c r="AO16" i="11"/>
  <c r="AN16" i="11"/>
  <c r="AM16" i="11"/>
  <c r="AL16" i="11"/>
  <c r="AR15" i="11"/>
  <c r="AQ15" i="11"/>
  <c r="AP15" i="11"/>
  <c r="AO15" i="11"/>
  <c r="AN15" i="11"/>
  <c r="AM15" i="11"/>
  <c r="AL15" i="11"/>
  <c r="AR14" i="11"/>
  <c r="AQ14" i="11"/>
  <c r="AP14" i="11"/>
  <c r="AO14" i="11"/>
  <c r="AN14" i="11"/>
  <c r="AM14" i="11"/>
  <c r="AL14" i="11"/>
  <c r="AR13" i="11"/>
  <c r="AQ13" i="11"/>
  <c r="AP13" i="11"/>
  <c r="AO13" i="11"/>
  <c r="AN13" i="11"/>
  <c r="AM13" i="11"/>
  <c r="AL13" i="11"/>
  <c r="AR12" i="11"/>
  <c r="AQ12" i="11"/>
  <c r="AP12" i="11"/>
  <c r="AO12" i="11"/>
  <c r="AN12" i="11"/>
  <c r="AM12" i="11"/>
  <c r="AL12" i="11"/>
  <c r="AR11" i="11"/>
  <c r="AQ11" i="11"/>
  <c r="AP11" i="11"/>
  <c r="AO11" i="11"/>
  <c r="AN11" i="11"/>
  <c r="AM11" i="11"/>
  <c r="AL11" i="11"/>
  <c r="AR10" i="11"/>
  <c r="AQ10" i="11"/>
  <c r="AP10" i="11"/>
  <c r="AO10" i="11"/>
  <c r="AN10" i="11"/>
  <c r="AM10" i="11"/>
  <c r="AL10" i="11"/>
  <c r="AR9" i="11"/>
  <c r="AQ9" i="11"/>
  <c r="AP9" i="11"/>
  <c r="AO9" i="11"/>
  <c r="AN9" i="11"/>
  <c r="AM9" i="11"/>
  <c r="AL9" i="11"/>
  <c r="AR8" i="11"/>
  <c r="AQ8" i="11"/>
  <c r="AP8" i="11"/>
  <c r="AO8" i="11"/>
  <c r="AN8" i="11"/>
  <c r="AM8" i="11"/>
  <c r="AL8" i="11"/>
  <c r="AR7" i="11"/>
  <c r="AQ7" i="11"/>
  <c r="AP7" i="11"/>
  <c r="AO7" i="11"/>
  <c r="AN7" i="11"/>
  <c r="AM7" i="11"/>
  <c r="AL7" i="11"/>
  <c r="AR6" i="11"/>
  <c r="AQ6" i="11"/>
  <c r="AP6" i="11"/>
  <c r="AO6" i="11"/>
  <c r="AN6" i="11"/>
  <c r="AM6" i="11"/>
  <c r="AL6" i="11"/>
  <c r="AR964" i="26"/>
  <c r="AQ964" i="26"/>
  <c r="AP964" i="26"/>
  <c r="AO964" i="26"/>
  <c r="AN964" i="26"/>
  <c r="AM964" i="26"/>
  <c r="AL964" i="26"/>
  <c r="AR963" i="26"/>
  <c r="AQ963" i="26"/>
  <c r="AP963" i="26"/>
  <c r="AO963" i="26"/>
  <c r="AN963" i="26"/>
  <c r="AM963" i="26"/>
  <c r="AL963" i="26"/>
  <c r="AR962" i="26"/>
  <c r="AQ962" i="26"/>
  <c r="AP962" i="26"/>
  <c r="AO962" i="26"/>
  <c r="AN962" i="26"/>
  <c r="AM962" i="26"/>
  <c r="AL962" i="26"/>
  <c r="AR961" i="26"/>
  <c r="AQ961" i="26"/>
  <c r="AP961" i="26"/>
  <c r="AO961" i="26"/>
  <c r="AN961" i="26"/>
  <c r="AM961" i="26"/>
  <c r="AL961" i="26"/>
  <c r="AR960" i="26"/>
  <c r="AQ960" i="26"/>
  <c r="AP960" i="26"/>
  <c r="AO960" i="26"/>
  <c r="AN960" i="26"/>
  <c r="AM960" i="26"/>
  <c r="AL960" i="26"/>
  <c r="AR959" i="26"/>
  <c r="AQ959" i="26"/>
  <c r="AP959" i="26"/>
  <c r="AO959" i="26"/>
  <c r="AN959" i="26"/>
  <c r="AM959" i="26"/>
  <c r="AL959" i="26"/>
  <c r="AR958" i="26"/>
  <c r="AQ958" i="26"/>
  <c r="AP958" i="26"/>
  <c r="AO958" i="26"/>
  <c r="AN958" i="26"/>
  <c r="AM958" i="26"/>
  <c r="AL958" i="26"/>
  <c r="AR957" i="26"/>
  <c r="AQ957" i="26"/>
  <c r="AP957" i="26"/>
  <c r="AO957" i="26"/>
  <c r="AN957" i="26"/>
  <c r="AM957" i="26"/>
  <c r="AL957" i="26"/>
  <c r="AR956" i="26"/>
  <c r="AQ956" i="26"/>
  <c r="AP956" i="26"/>
  <c r="AO956" i="26"/>
  <c r="AN956" i="26"/>
  <c r="AM956" i="26"/>
  <c r="AL956" i="26"/>
  <c r="AR955" i="26"/>
  <c r="AQ955" i="26"/>
  <c r="AP955" i="26"/>
  <c r="AO955" i="26"/>
  <c r="AN955" i="26"/>
  <c r="AM955" i="26"/>
  <c r="AL955" i="26"/>
  <c r="AR954" i="26"/>
  <c r="AQ954" i="26"/>
  <c r="AP954" i="26"/>
  <c r="AO954" i="26"/>
  <c r="AN954" i="26"/>
  <c r="AM954" i="26"/>
  <c r="AL954" i="26"/>
  <c r="AR953" i="26"/>
  <c r="AQ953" i="26"/>
  <c r="AP953" i="26"/>
  <c r="AO953" i="26"/>
  <c r="AN953" i="26"/>
  <c r="AM953" i="26"/>
  <c r="AL953" i="26"/>
  <c r="AR952" i="26"/>
  <c r="AQ952" i="26"/>
  <c r="AP952" i="26"/>
  <c r="AO952" i="26"/>
  <c r="AN952" i="26"/>
  <c r="AM952" i="26"/>
  <c r="AL952" i="26"/>
  <c r="AR951" i="26"/>
  <c r="AQ951" i="26"/>
  <c r="AP951" i="26"/>
  <c r="AO951" i="26"/>
  <c r="AN951" i="26"/>
  <c r="AM951" i="26"/>
  <c r="AL951" i="26"/>
  <c r="AR950" i="26"/>
  <c r="AQ950" i="26"/>
  <c r="AP950" i="26"/>
  <c r="AO950" i="26"/>
  <c r="AN950" i="26"/>
  <c r="AM950" i="26"/>
  <c r="AL950" i="26"/>
  <c r="AR949" i="26"/>
  <c r="AQ949" i="26"/>
  <c r="AP949" i="26"/>
  <c r="AO949" i="26"/>
  <c r="AN949" i="26"/>
  <c r="AM949" i="26"/>
  <c r="AL949" i="26"/>
  <c r="AR948" i="26"/>
  <c r="AQ948" i="26"/>
  <c r="AP948" i="26"/>
  <c r="AO948" i="26"/>
  <c r="AN948" i="26"/>
  <c r="AM948" i="26"/>
  <c r="AL948" i="26"/>
  <c r="AR947" i="26"/>
  <c r="AQ947" i="26"/>
  <c r="AP947" i="26"/>
  <c r="AO947" i="26"/>
  <c r="AN947" i="26"/>
  <c r="AM947" i="26"/>
  <c r="AL947" i="26"/>
  <c r="AR946" i="26"/>
  <c r="AQ946" i="26"/>
  <c r="AP946" i="26"/>
  <c r="AO946" i="26"/>
  <c r="AN946" i="26"/>
  <c r="AM946" i="26"/>
  <c r="AL946" i="26"/>
  <c r="AR945" i="26"/>
  <c r="AQ945" i="26"/>
  <c r="AP945" i="26"/>
  <c r="AO945" i="26"/>
  <c r="AN945" i="26"/>
  <c r="AM945" i="26"/>
  <c r="AL945" i="26"/>
  <c r="AR944" i="26"/>
  <c r="AQ944" i="26"/>
  <c r="AP944" i="26"/>
  <c r="AO944" i="26"/>
  <c r="AN944" i="26"/>
  <c r="AM944" i="26"/>
  <c r="AL944" i="26"/>
  <c r="AR943" i="26"/>
  <c r="AQ943" i="26"/>
  <c r="AP943" i="26"/>
  <c r="AO943" i="26"/>
  <c r="AN943" i="26"/>
  <c r="AM943" i="26"/>
  <c r="AL943" i="26"/>
  <c r="AR942" i="26"/>
  <c r="AQ942" i="26"/>
  <c r="AP942" i="26"/>
  <c r="AO942" i="26"/>
  <c r="AN942" i="26"/>
  <c r="AM942" i="26"/>
  <c r="AL942" i="26"/>
  <c r="AR941" i="26"/>
  <c r="AQ941" i="26"/>
  <c r="AP941" i="26"/>
  <c r="AO941" i="26"/>
  <c r="AN941" i="26"/>
  <c r="AM941" i="26"/>
  <c r="AL941" i="26"/>
  <c r="AR940" i="26"/>
  <c r="AQ940" i="26"/>
  <c r="AP940" i="26"/>
  <c r="AO940" i="26"/>
  <c r="AN940" i="26"/>
  <c r="AM940" i="26"/>
  <c r="AL940" i="26"/>
  <c r="AR939" i="26"/>
  <c r="AQ939" i="26"/>
  <c r="AP939" i="26"/>
  <c r="AO939" i="26"/>
  <c r="AN939" i="26"/>
  <c r="AM939" i="26"/>
  <c r="AL939" i="26"/>
  <c r="AR938" i="26"/>
  <c r="AQ938" i="26"/>
  <c r="AP938" i="26"/>
  <c r="AO938" i="26"/>
  <c r="AN938" i="26"/>
  <c r="AM938" i="26"/>
  <c r="AL938" i="26"/>
  <c r="AR937" i="26"/>
  <c r="AQ937" i="26"/>
  <c r="AP937" i="26"/>
  <c r="AO937" i="26"/>
  <c r="AN937" i="26"/>
  <c r="AM937" i="26"/>
  <c r="AL937" i="26"/>
  <c r="AR936" i="26"/>
  <c r="AQ936" i="26"/>
  <c r="AP936" i="26"/>
  <c r="AO936" i="26"/>
  <c r="AN936" i="26"/>
  <c r="AM936" i="26"/>
  <c r="AL936" i="26"/>
  <c r="AR935" i="26"/>
  <c r="AQ935" i="26"/>
  <c r="AP935" i="26"/>
  <c r="AO935" i="26"/>
  <c r="AN935" i="26"/>
  <c r="AM935" i="26"/>
  <c r="AL935" i="26"/>
  <c r="AR934" i="26"/>
  <c r="AQ934" i="26"/>
  <c r="AP934" i="26"/>
  <c r="AO934" i="26"/>
  <c r="AN934" i="26"/>
  <c r="AM934" i="26"/>
  <c r="AL934" i="26"/>
  <c r="AR933" i="26"/>
  <c r="AQ933" i="26"/>
  <c r="AP933" i="26"/>
  <c r="AO933" i="26"/>
  <c r="AN933" i="26"/>
  <c r="AM933" i="26"/>
  <c r="AL933" i="26"/>
  <c r="AR932" i="26"/>
  <c r="AQ932" i="26"/>
  <c r="AP932" i="26"/>
  <c r="AO932" i="26"/>
  <c r="AN932" i="26"/>
  <c r="AM932" i="26"/>
  <c r="AL932" i="26"/>
  <c r="AR931" i="26"/>
  <c r="AQ931" i="26"/>
  <c r="AP931" i="26"/>
  <c r="AO931" i="26"/>
  <c r="AN931" i="26"/>
  <c r="AM931" i="26"/>
  <c r="AL931" i="26"/>
  <c r="AR930" i="26"/>
  <c r="AQ930" i="26"/>
  <c r="AP930" i="26"/>
  <c r="AO930" i="26"/>
  <c r="AN930" i="26"/>
  <c r="AM930" i="26"/>
  <c r="AL930" i="26"/>
  <c r="AR929" i="26"/>
  <c r="AQ929" i="26"/>
  <c r="AP929" i="26"/>
  <c r="AO929" i="26"/>
  <c r="AN929" i="26"/>
  <c r="AM929" i="26"/>
  <c r="AL929" i="26"/>
  <c r="AR928" i="26"/>
  <c r="AQ928" i="26"/>
  <c r="AP928" i="26"/>
  <c r="AO928" i="26"/>
  <c r="AN928" i="26"/>
  <c r="AM928" i="26"/>
  <c r="AL928" i="26"/>
  <c r="AR927" i="26"/>
  <c r="AQ927" i="26"/>
  <c r="AP927" i="26"/>
  <c r="AO927" i="26"/>
  <c r="AN927" i="26"/>
  <c r="AM927" i="26"/>
  <c r="AL927" i="26"/>
  <c r="AR926" i="26"/>
  <c r="AQ926" i="26"/>
  <c r="AP926" i="26"/>
  <c r="AO926" i="26"/>
  <c r="AN926" i="26"/>
  <c r="AM926" i="26"/>
  <c r="AL926" i="26"/>
  <c r="AR925" i="26"/>
  <c r="AQ925" i="26"/>
  <c r="AP925" i="26"/>
  <c r="AO925" i="26"/>
  <c r="AN925" i="26"/>
  <c r="AM925" i="26"/>
  <c r="AL925" i="26"/>
  <c r="AR924" i="26"/>
  <c r="AQ924" i="26"/>
  <c r="AP924" i="26"/>
  <c r="AO924" i="26"/>
  <c r="AN924" i="26"/>
  <c r="AM924" i="26"/>
  <c r="AL924" i="26"/>
  <c r="AR923" i="26"/>
  <c r="AQ923" i="26"/>
  <c r="AP923" i="26"/>
  <c r="AO923" i="26"/>
  <c r="AN923" i="26"/>
  <c r="AM923" i="26"/>
  <c r="AL923" i="26"/>
  <c r="AR922" i="26"/>
  <c r="AQ922" i="26"/>
  <c r="AP922" i="26"/>
  <c r="AO922" i="26"/>
  <c r="AN922" i="26"/>
  <c r="AM922" i="26"/>
  <c r="AL922" i="26"/>
  <c r="AR921" i="26"/>
  <c r="AQ921" i="26"/>
  <c r="AP921" i="26"/>
  <c r="AO921" i="26"/>
  <c r="AN921" i="26"/>
  <c r="AM921" i="26"/>
  <c r="AL921" i="26"/>
  <c r="AR920" i="26"/>
  <c r="AQ920" i="26"/>
  <c r="AP920" i="26"/>
  <c r="AO920" i="26"/>
  <c r="AN920" i="26"/>
  <c r="AM920" i="26"/>
  <c r="AL920" i="26"/>
  <c r="AR919" i="26"/>
  <c r="AQ919" i="26"/>
  <c r="AP919" i="26"/>
  <c r="AO919" i="26"/>
  <c r="AN919" i="26"/>
  <c r="AM919" i="26"/>
  <c r="AL919" i="26"/>
  <c r="AR918" i="26"/>
  <c r="AQ918" i="26"/>
  <c r="AP918" i="26"/>
  <c r="AO918" i="26"/>
  <c r="AN918" i="26"/>
  <c r="AM918" i="26"/>
  <c r="AL918" i="26"/>
  <c r="AR917" i="26"/>
  <c r="AQ917" i="26"/>
  <c r="AP917" i="26"/>
  <c r="AO917" i="26"/>
  <c r="AN917" i="26"/>
  <c r="AM917" i="26"/>
  <c r="AL917" i="26"/>
  <c r="AR916" i="26"/>
  <c r="AQ916" i="26"/>
  <c r="AP916" i="26"/>
  <c r="AO916" i="26"/>
  <c r="AN916" i="26"/>
  <c r="AM916" i="26"/>
  <c r="AL916" i="26"/>
  <c r="AR915" i="26"/>
  <c r="AQ915" i="26"/>
  <c r="AP915" i="26"/>
  <c r="AO915" i="26"/>
  <c r="AN915" i="26"/>
  <c r="AM915" i="26"/>
  <c r="AL915" i="26"/>
  <c r="AR914" i="26"/>
  <c r="AQ914" i="26"/>
  <c r="AP914" i="26"/>
  <c r="AO914" i="26"/>
  <c r="AN914" i="26"/>
  <c r="AM914" i="26"/>
  <c r="AL914" i="26"/>
  <c r="AR913" i="26"/>
  <c r="AQ913" i="26"/>
  <c r="AP913" i="26"/>
  <c r="AO913" i="26"/>
  <c r="AN913" i="26"/>
  <c r="AM913" i="26"/>
  <c r="AL913" i="26"/>
  <c r="AR912" i="26"/>
  <c r="AQ912" i="26"/>
  <c r="AP912" i="26"/>
  <c r="AO912" i="26"/>
  <c r="AN912" i="26"/>
  <c r="AM912" i="26"/>
  <c r="AL912" i="26"/>
  <c r="AR911" i="26"/>
  <c r="AQ911" i="26"/>
  <c r="AP911" i="26"/>
  <c r="AO911" i="26"/>
  <c r="AN911" i="26"/>
  <c r="AM911" i="26"/>
  <c r="AL911" i="26"/>
  <c r="AR910" i="26"/>
  <c r="AQ910" i="26"/>
  <c r="AP910" i="26"/>
  <c r="AO910" i="26"/>
  <c r="AN910" i="26"/>
  <c r="AM910" i="26"/>
  <c r="AL910" i="26"/>
  <c r="AR909" i="26"/>
  <c r="AQ909" i="26"/>
  <c r="AP909" i="26"/>
  <c r="AO909" i="26"/>
  <c r="AN909" i="26"/>
  <c r="AM909" i="26"/>
  <c r="AL909" i="26"/>
  <c r="AR908" i="26"/>
  <c r="AQ908" i="26"/>
  <c r="AP908" i="26"/>
  <c r="AO908" i="26"/>
  <c r="AN908" i="26"/>
  <c r="AM908" i="26"/>
  <c r="AL908" i="26"/>
  <c r="AR907" i="26"/>
  <c r="AQ907" i="26"/>
  <c r="AP907" i="26"/>
  <c r="AO907" i="26"/>
  <c r="AN907" i="26"/>
  <c r="AM907" i="26"/>
  <c r="AL907" i="26"/>
  <c r="AR906" i="26"/>
  <c r="AQ906" i="26"/>
  <c r="AP906" i="26"/>
  <c r="AO906" i="26"/>
  <c r="AN906" i="26"/>
  <c r="AM906" i="26"/>
  <c r="AL906" i="26"/>
  <c r="AR905" i="26"/>
  <c r="AQ905" i="26"/>
  <c r="AP905" i="26"/>
  <c r="AO905" i="26"/>
  <c r="AN905" i="26"/>
  <c r="AM905" i="26"/>
  <c r="AL905" i="26"/>
  <c r="AR904" i="26"/>
  <c r="AQ904" i="26"/>
  <c r="AP904" i="26"/>
  <c r="AO904" i="26"/>
  <c r="AN904" i="26"/>
  <c r="AM904" i="26"/>
  <c r="AL904" i="26"/>
  <c r="AR903" i="26"/>
  <c r="AQ903" i="26"/>
  <c r="AP903" i="26"/>
  <c r="AO903" i="26"/>
  <c r="AN903" i="26"/>
  <c r="AM903" i="26"/>
  <c r="AL903" i="26"/>
  <c r="AR902" i="26"/>
  <c r="AQ902" i="26"/>
  <c r="AP902" i="26"/>
  <c r="AO902" i="26"/>
  <c r="AN902" i="26"/>
  <c r="AM902" i="26"/>
  <c r="AL902" i="26"/>
  <c r="AR901" i="26"/>
  <c r="AQ901" i="26"/>
  <c r="AP901" i="26"/>
  <c r="AO901" i="26"/>
  <c r="AN901" i="26"/>
  <c r="AM901" i="26"/>
  <c r="AL901" i="26"/>
  <c r="AR900" i="26"/>
  <c r="AQ900" i="26"/>
  <c r="AP900" i="26"/>
  <c r="AO900" i="26"/>
  <c r="AN900" i="26"/>
  <c r="AM900" i="26"/>
  <c r="AL900" i="26"/>
  <c r="AR899" i="26"/>
  <c r="AQ899" i="26"/>
  <c r="AP899" i="26"/>
  <c r="AO899" i="26"/>
  <c r="AN899" i="26"/>
  <c r="AM899" i="26"/>
  <c r="AL899" i="26"/>
  <c r="AR898" i="26"/>
  <c r="AQ898" i="26"/>
  <c r="AP898" i="26"/>
  <c r="AO898" i="26"/>
  <c r="AN898" i="26"/>
  <c r="AM898" i="26"/>
  <c r="AL898" i="26"/>
  <c r="AR897" i="26"/>
  <c r="AQ897" i="26"/>
  <c r="AP897" i="26"/>
  <c r="AO897" i="26"/>
  <c r="AN897" i="26"/>
  <c r="AM897" i="26"/>
  <c r="AL897" i="26"/>
  <c r="AR896" i="26"/>
  <c r="AQ896" i="26"/>
  <c r="AP896" i="26"/>
  <c r="AO896" i="26"/>
  <c r="AN896" i="26"/>
  <c r="AM896" i="26"/>
  <c r="AL896" i="26"/>
  <c r="AR895" i="26"/>
  <c r="AQ895" i="26"/>
  <c r="AP895" i="26"/>
  <c r="AO895" i="26"/>
  <c r="AN895" i="26"/>
  <c r="AM895" i="26"/>
  <c r="AL895" i="26"/>
  <c r="AR894" i="26"/>
  <c r="AQ894" i="26"/>
  <c r="AP894" i="26"/>
  <c r="AO894" i="26"/>
  <c r="AN894" i="26"/>
  <c r="AM894" i="26"/>
  <c r="AL894" i="26"/>
  <c r="AR893" i="26"/>
  <c r="AQ893" i="26"/>
  <c r="AP893" i="26"/>
  <c r="AO893" i="26"/>
  <c r="AN893" i="26"/>
  <c r="AM893" i="26"/>
  <c r="AL893" i="26"/>
  <c r="AR892" i="26"/>
  <c r="AQ892" i="26"/>
  <c r="AP892" i="26"/>
  <c r="AO892" i="26"/>
  <c r="AN892" i="26"/>
  <c r="AM892" i="26"/>
  <c r="AL892" i="26"/>
  <c r="AR891" i="26"/>
  <c r="AQ891" i="26"/>
  <c r="AP891" i="26"/>
  <c r="AO891" i="26"/>
  <c r="AN891" i="26"/>
  <c r="AM891" i="26"/>
  <c r="AL891" i="26"/>
  <c r="AR890" i="26"/>
  <c r="AQ890" i="26"/>
  <c r="AP890" i="26"/>
  <c r="AO890" i="26"/>
  <c r="AN890" i="26"/>
  <c r="AM890" i="26"/>
  <c r="AL890" i="26"/>
  <c r="AR889" i="26"/>
  <c r="AQ889" i="26"/>
  <c r="AP889" i="26"/>
  <c r="AO889" i="26"/>
  <c r="AN889" i="26"/>
  <c r="AM889" i="26"/>
  <c r="AL889" i="26"/>
  <c r="AR888" i="26"/>
  <c r="AQ888" i="26"/>
  <c r="AP888" i="26"/>
  <c r="AO888" i="26"/>
  <c r="AN888" i="26"/>
  <c r="AM888" i="26"/>
  <c r="AL888" i="26"/>
  <c r="AR887" i="26"/>
  <c r="AQ887" i="26"/>
  <c r="AP887" i="26"/>
  <c r="AO887" i="26"/>
  <c r="AN887" i="26"/>
  <c r="AM887" i="26"/>
  <c r="AL887" i="26"/>
  <c r="AR886" i="26"/>
  <c r="AQ886" i="26"/>
  <c r="AP886" i="26"/>
  <c r="AO886" i="26"/>
  <c r="AN886" i="26"/>
  <c r="AM886" i="26"/>
  <c r="AL886" i="26"/>
  <c r="AR885" i="26"/>
  <c r="AQ885" i="26"/>
  <c r="AP885" i="26"/>
  <c r="AO885" i="26"/>
  <c r="AN885" i="26"/>
  <c r="AM885" i="26"/>
  <c r="AL885" i="26"/>
  <c r="AR884" i="26"/>
  <c r="AQ884" i="26"/>
  <c r="AP884" i="26"/>
  <c r="AO884" i="26"/>
  <c r="AN884" i="26"/>
  <c r="AM884" i="26"/>
  <c r="AL884" i="26"/>
  <c r="AR883" i="26"/>
  <c r="AQ883" i="26"/>
  <c r="AP883" i="26"/>
  <c r="AO883" i="26"/>
  <c r="AN883" i="26"/>
  <c r="AM883" i="26"/>
  <c r="AL883" i="26"/>
  <c r="AR882" i="26"/>
  <c r="AQ882" i="26"/>
  <c r="AP882" i="26"/>
  <c r="AO882" i="26"/>
  <c r="AN882" i="26"/>
  <c r="AM882" i="26"/>
  <c r="AL882" i="26"/>
  <c r="AR881" i="26"/>
  <c r="AQ881" i="26"/>
  <c r="AP881" i="26"/>
  <c r="AO881" i="26"/>
  <c r="AN881" i="26"/>
  <c r="AM881" i="26"/>
  <c r="AL881" i="26"/>
  <c r="AR880" i="26"/>
  <c r="AQ880" i="26"/>
  <c r="AP880" i="26"/>
  <c r="AO880" i="26"/>
  <c r="AN880" i="26"/>
  <c r="AM880" i="26"/>
  <c r="AL880" i="26"/>
  <c r="AR879" i="26"/>
  <c r="AQ879" i="26"/>
  <c r="AP879" i="26"/>
  <c r="AO879" i="26"/>
  <c r="AN879" i="26"/>
  <c r="AM879" i="26"/>
  <c r="AL879" i="26"/>
  <c r="AR878" i="26"/>
  <c r="AQ878" i="26"/>
  <c r="AP878" i="26"/>
  <c r="AO878" i="26"/>
  <c r="AN878" i="26"/>
  <c r="AM878" i="26"/>
  <c r="AL878" i="26"/>
  <c r="AR877" i="26"/>
  <c r="AQ877" i="26"/>
  <c r="AP877" i="26"/>
  <c r="AO877" i="26"/>
  <c r="AN877" i="26"/>
  <c r="AM877" i="26"/>
  <c r="AL877" i="26"/>
  <c r="AR876" i="26"/>
  <c r="AQ876" i="26"/>
  <c r="AP876" i="26"/>
  <c r="AO876" i="26"/>
  <c r="AN876" i="26"/>
  <c r="AM876" i="26"/>
  <c r="AL876" i="26"/>
  <c r="AR875" i="26"/>
  <c r="AQ875" i="26"/>
  <c r="AP875" i="26"/>
  <c r="AO875" i="26"/>
  <c r="AN875" i="26"/>
  <c r="AM875" i="26"/>
  <c r="AL875" i="26"/>
  <c r="AR874" i="26"/>
  <c r="AQ874" i="26"/>
  <c r="AP874" i="26"/>
  <c r="AO874" i="26"/>
  <c r="AN874" i="26"/>
  <c r="AM874" i="26"/>
  <c r="AL874" i="26"/>
  <c r="AR873" i="26"/>
  <c r="AQ873" i="26"/>
  <c r="AP873" i="26"/>
  <c r="AO873" i="26"/>
  <c r="AN873" i="26"/>
  <c r="AM873" i="26"/>
  <c r="AL873" i="26"/>
  <c r="AR872" i="26"/>
  <c r="AQ872" i="26"/>
  <c r="AP872" i="26"/>
  <c r="AO872" i="26"/>
  <c r="AN872" i="26"/>
  <c r="AM872" i="26"/>
  <c r="AL872" i="26"/>
  <c r="AR871" i="26"/>
  <c r="AQ871" i="26"/>
  <c r="AP871" i="26"/>
  <c r="AO871" i="26"/>
  <c r="AN871" i="26"/>
  <c r="AM871" i="26"/>
  <c r="AL871" i="26"/>
  <c r="AR870" i="26"/>
  <c r="AQ870" i="26"/>
  <c r="AP870" i="26"/>
  <c r="AO870" i="26"/>
  <c r="AN870" i="26"/>
  <c r="AM870" i="26"/>
  <c r="AL870" i="26"/>
  <c r="AR869" i="26"/>
  <c r="AQ869" i="26"/>
  <c r="AP869" i="26"/>
  <c r="AO869" i="26"/>
  <c r="AN869" i="26"/>
  <c r="AM869" i="26"/>
  <c r="AL869" i="26"/>
  <c r="AR868" i="26"/>
  <c r="AQ868" i="26"/>
  <c r="AP868" i="26"/>
  <c r="AO868" i="26"/>
  <c r="AN868" i="26"/>
  <c r="AM868" i="26"/>
  <c r="AL868" i="26"/>
  <c r="AR867" i="26"/>
  <c r="AQ867" i="26"/>
  <c r="AP867" i="26"/>
  <c r="AO867" i="26"/>
  <c r="AN867" i="26"/>
  <c r="AM867" i="26"/>
  <c r="AL867" i="26"/>
  <c r="AR866" i="26"/>
  <c r="AQ866" i="26"/>
  <c r="AP866" i="26"/>
  <c r="AO866" i="26"/>
  <c r="AN866" i="26"/>
  <c r="AM866" i="26"/>
  <c r="AL866" i="26"/>
  <c r="AR865" i="26"/>
  <c r="AQ865" i="26"/>
  <c r="AP865" i="26"/>
  <c r="AO865" i="26"/>
  <c r="AN865" i="26"/>
  <c r="AM865" i="26"/>
  <c r="AL865" i="26"/>
  <c r="AR864" i="26"/>
  <c r="AQ864" i="26"/>
  <c r="AP864" i="26"/>
  <c r="AO864" i="26"/>
  <c r="AN864" i="26"/>
  <c r="AM864" i="26"/>
  <c r="AL864" i="26"/>
  <c r="AR863" i="26"/>
  <c r="AQ863" i="26"/>
  <c r="AP863" i="26"/>
  <c r="AO863" i="26"/>
  <c r="AN863" i="26"/>
  <c r="AM863" i="26"/>
  <c r="AL863" i="26"/>
  <c r="AR862" i="26"/>
  <c r="AQ862" i="26"/>
  <c r="AP862" i="26"/>
  <c r="AO862" i="26"/>
  <c r="AN862" i="26"/>
  <c r="AM862" i="26"/>
  <c r="AL862" i="26"/>
  <c r="AR861" i="26"/>
  <c r="AQ861" i="26"/>
  <c r="AP861" i="26"/>
  <c r="AO861" i="26"/>
  <c r="AN861" i="26"/>
  <c r="AM861" i="26"/>
  <c r="AL861" i="26"/>
  <c r="AR860" i="26"/>
  <c r="AQ860" i="26"/>
  <c r="AP860" i="26"/>
  <c r="AO860" i="26"/>
  <c r="AN860" i="26"/>
  <c r="AM860" i="26"/>
  <c r="AL860" i="26"/>
  <c r="AR859" i="26"/>
  <c r="AQ859" i="26"/>
  <c r="AP859" i="26"/>
  <c r="AO859" i="26"/>
  <c r="AN859" i="26"/>
  <c r="AM859" i="26"/>
  <c r="AL859" i="26"/>
  <c r="AR858" i="26"/>
  <c r="AQ858" i="26"/>
  <c r="AP858" i="26"/>
  <c r="AO858" i="26"/>
  <c r="AN858" i="26"/>
  <c r="AM858" i="26"/>
  <c r="AL858" i="26"/>
  <c r="AR857" i="26"/>
  <c r="AQ857" i="26"/>
  <c r="AP857" i="26"/>
  <c r="AO857" i="26"/>
  <c r="AN857" i="26"/>
  <c r="AM857" i="26"/>
  <c r="AL857" i="26"/>
  <c r="AR856" i="26"/>
  <c r="AQ856" i="26"/>
  <c r="AP856" i="26"/>
  <c r="AO856" i="26"/>
  <c r="AN856" i="26"/>
  <c r="AM856" i="26"/>
  <c r="AL856" i="26"/>
  <c r="AR855" i="26"/>
  <c r="AQ855" i="26"/>
  <c r="AP855" i="26"/>
  <c r="AO855" i="26"/>
  <c r="AN855" i="26"/>
  <c r="AM855" i="26"/>
  <c r="AL855" i="26"/>
  <c r="AR854" i="26"/>
  <c r="AQ854" i="26"/>
  <c r="AP854" i="26"/>
  <c r="AO854" i="26"/>
  <c r="AN854" i="26"/>
  <c r="AM854" i="26"/>
  <c r="AL854" i="26"/>
  <c r="AR853" i="26"/>
  <c r="AQ853" i="26"/>
  <c r="AP853" i="26"/>
  <c r="AO853" i="26"/>
  <c r="AN853" i="26"/>
  <c r="AM853" i="26"/>
  <c r="AL853" i="26"/>
  <c r="AR852" i="26"/>
  <c r="AQ852" i="26"/>
  <c r="AP852" i="26"/>
  <c r="AO852" i="26"/>
  <c r="AN852" i="26"/>
  <c r="AM852" i="26"/>
  <c r="AL852" i="26"/>
  <c r="AR851" i="26"/>
  <c r="AQ851" i="26"/>
  <c r="AP851" i="26"/>
  <c r="AO851" i="26"/>
  <c r="AN851" i="26"/>
  <c r="AM851" i="26"/>
  <c r="AL851" i="26"/>
  <c r="AR850" i="26"/>
  <c r="AQ850" i="26"/>
  <c r="AP850" i="26"/>
  <c r="AO850" i="26"/>
  <c r="AN850" i="26"/>
  <c r="AM850" i="26"/>
  <c r="AL850" i="26"/>
  <c r="AR849" i="26"/>
  <c r="AQ849" i="26"/>
  <c r="AP849" i="26"/>
  <c r="AO849" i="26"/>
  <c r="AN849" i="26"/>
  <c r="AM849" i="26"/>
  <c r="AL849" i="26"/>
  <c r="AR848" i="26"/>
  <c r="AQ848" i="26"/>
  <c r="AP848" i="26"/>
  <c r="AO848" i="26"/>
  <c r="AN848" i="26"/>
  <c r="AM848" i="26"/>
  <c r="AL848" i="26"/>
  <c r="AR847" i="26"/>
  <c r="AQ847" i="26"/>
  <c r="AP847" i="26"/>
  <c r="AO847" i="26"/>
  <c r="AN847" i="26"/>
  <c r="AM847" i="26"/>
  <c r="AL847" i="26"/>
  <c r="AR846" i="26"/>
  <c r="AQ846" i="26"/>
  <c r="AP846" i="26"/>
  <c r="AO846" i="26"/>
  <c r="AN846" i="26"/>
  <c r="AM846" i="26"/>
  <c r="AL846" i="26"/>
  <c r="AR845" i="26"/>
  <c r="AQ845" i="26"/>
  <c r="AP845" i="26"/>
  <c r="AO845" i="26"/>
  <c r="AN845" i="26"/>
  <c r="AM845" i="26"/>
  <c r="AL845" i="26"/>
  <c r="AR844" i="26"/>
  <c r="AQ844" i="26"/>
  <c r="AP844" i="26"/>
  <c r="AO844" i="26"/>
  <c r="AN844" i="26"/>
  <c r="AM844" i="26"/>
  <c r="AL844" i="26"/>
  <c r="AR843" i="26"/>
  <c r="AQ843" i="26"/>
  <c r="AP843" i="26"/>
  <c r="AO843" i="26"/>
  <c r="AN843" i="26"/>
  <c r="AM843" i="26"/>
  <c r="AL843" i="26"/>
  <c r="AR842" i="26"/>
  <c r="AQ842" i="26"/>
  <c r="AP842" i="26"/>
  <c r="AO842" i="26"/>
  <c r="AN842" i="26"/>
  <c r="AM842" i="26"/>
  <c r="AL842" i="26"/>
  <c r="AR841" i="26"/>
  <c r="AQ841" i="26"/>
  <c r="AP841" i="26"/>
  <c r="AO841" i="26"/>
  <c r="AN841" i="26"/>
  <c r="AM841" i="26"/>
  <c r="AL841" i="26"/>
  <c r="AR840" i="26"/>
  <c r="AQ840" i="26"/>
  <c r="AP840" i="26"/>
  <c r="AO840" i="26"/>
  <c r="AN840" i="26"/>
  <c r="AM840" i="26"/>
  <c r="AL840" i="26"/>
  <c r="AR839" i="26"/>
  <c r="AQ839" i="26"/>
  <c r="AP839" i="26"/>
  <c r="AO839" i="26"/>
  <c r="AN839" i="26"/>
  <c r="AM839" i="26"/>
  <c r="AL839" i="26"/>
  <c r="AR838" i="26"/>
  <c r="AQ838" i="26"/>
  <c r="AP838" i="26"/>
  <c r="AO838" i="26"/>
  <c r="AN838" i="26"/>
  <c r="AM838" i="26"/>
  <c r="AL838" i="26"/>
  <c r="AR837" i="26"/>
  <c r="AQ837" i="26"/>
  <c r="AP837" i="26"/>
  <c r="AO837" i="26"/>
  <c r="AN837" i="26"/>
  <c r="AM837" i="26"/>
  <c r="AL837" i="26"/>
  <c r="AR836" i="26"/>
  <c r="AQ836" i="26"/>
  <c r="AP836" i="26"/>
  <c r="AO836" i="26"/>
  <c r="AN836" i="26"/>
  <c r="AM836" i="26"/>
  <c r="AL836" i="26"/>
  <c r="AR835" i="26"/>
  <c r="AQ835" i="26"/>
  <c r="AP835" i="26"/>
  <c r="AO835" i="26"/>
  <c r="AN835" i="26"/>
  <c r="AM835" i="26"/>
  <c r="AL835" i="26"/>
  <c r="AR834" i="26"/>
  <c r="AQ834" i="26"/>
  <c r="AP834" i="26"/>
  <c r="AO834" i="26"/>
  <c r="AN834" i="26"/>
  <c r="AM834" i="26"/>
  <c r="AL834" i="26"/>
  <c r="AR833" i="26"/>
  <c r="AQ833" i="26"/>
  <c r="AP833" i="26"/>
  <c r="AO833" i="26"/>
  <c r="AN833" i="26"/>
  <c r="AM833" i="26"/>
  <c r="AL833" i="26"/>
  <c r="AR832" i="26"/>
  <c r="AQ832" i="26"/>
  <c r="AP832" i="26"/>
  <c r="AO832" i="26"/>
  <c r="AN832" i="26"/>
  <c r="AM832" i="26"/>
  <c r="AL832" i="26"/>
  <c r="AR831" i="26"/>
  <c r="AQ831" i="26"/>
  <c r="AP831" i="26"/>
  <c r="AO831" i="26"/>
  <c r="AN831" i="26"/>
  <c r="AM831" i="26"/>
  <c r="AL831" i="26"/>
  <c r="AR830" i="26"/>
  <c r="AQ830" i="26"/>
  <c r="AP830" i="26"/>
  <c r="AO830" i="26"/>
  <c r="AN830" i="26"/>
  <c r="AM830" i="26"/>
  <c r="AL830" i="26"/>
  <c r="AR829" i="26"/>
  <c r="AQ829" i="26"/>
  <c r="AP829" i="26"/>
  <c r="AO829" i="26"/>
  <c r="AN829" i="26"/>
  <c r="AM829" i="26"/>
  <c r="AL829" i="26"/>
  <c r="AR828" i="26"/>
  <c r="AQ828" i="26"/>
  <c r="AP828" i="26"/>
  <c r="AO828" i="26"/>
  <c r="AN828" i="26"/>
  <c r="AM828" i="26"/>
  <c r="AL828" i="26"/>
  <c r="AR827" i="26"/>
  <c r="AQ827" i="26"/>
  <c r="AP827" i="26"/>
  <c r="AO827" i="26"/>
  <c r="AN827" i="26"/>
  <c r="AM827" i="26"/>
  <c r="AL827" i="26"/>
  <c r="AR826" i="26"/>
  <c r="AQ826" i="26"/>
  <c r="AP826" i="26"/>
  <c r="AO826" i="26"/>
  <c r="AN826" i="26"/>
  <c r="AM826" i="26"/>
  <c r="AL826" i="26"/>
  <c r="AR825" i="26"/>
  <c r="AQ825" i="26"/>
  <c r="AP825" i="26"/>
  <c r="AO825" i="26"/>
  <c r="AN825" i="26"/>
  <c r="AM825" i="26"/>
  <c r="AL825" i="26"/>
  <c r="AR824" i="26"/>
  <c r="AQ824" i="26"/>
  <c r="AP824" i="26"/>
  <c r="AO824" i="26"/>
  <c r="AN824" i="26"/>
  <c r="AM824" i="26"/>
  <c r="AL824" i="26"/>
  <c r="AR823" i="26"/>
  <c r="AQ823" i="26"/>
  <c r="AP823" i="26"/>
  <c r="AO823" i="26"/>
  <c r="AN823" i="26"/>
  <c r="AM823" i="26"/>
  <c r="AL823" i="26"/>
  <c r="AR822" i="26"/>
  <c r="AQ822" i="26"/>
  <c r="AP822" i="26"/>
  <c r="AO822" i="26"/>
  <c r="AN822" i="26"/>
  <c r="AM822" i="26"/>
  <c r="AL822" i="26"/>
  <c r="AR821" i="26"/>
  <c r="AQ821" i="26"/>
  <c r="AP821" i="26"/>
  <c r="AO821" i="26"/>
  <c r="AN821" i="26"/>
  <c r="AM821" i="26"/>
  <c r="AL821" i="26"/>
  <c r="AR820" i="26"/>
  <c r="AQ820" i="26"/>
  <c r="AP820" i="26"/>
  <c r="AO820" i="26"/>
  <c r="AN820" i="26"/>
  <c r="AM820" i="26"/>
  <c r="AL820" i="26"/>
  <c r="AR819" i="26"/>
  <c r="AQ819" i="26"/>
  <c r="AP819" i="26"/>
  <c r="AO819" i="26"/>
  <c r="AN819" i="26"/>
  <c r="AM819" i="26"/>
  <c r="AL819" i="26"/>
  <c r="AR818" i="26"/>
  <c r="AQ818" i="26"/>
  <c r="AP818" i="26"/>
  <c r="AO818" i="26"/>
  <c r="AN818" i="26"/>
  <c r="AM818" i="26"/>
  <c r="AL818" i="26"/>
  <c r="AR817" i="26"/>
  <c r="AQ817" i="26"/>
  <c r="AP817" i="26"/>
  <c r="AO817" i="26"/>
  <c r="AN817" i="26"/>
  <c r="AM817" i="26"/>
  <c r="AL817" i="26"/>
  <c r="AR816" i="26"/>
  <c r="AQ816" i="26"/>
  <c r="AP816" i="26"/>
  <c r="AO816" i="26"/>
  <c r="AN816" i="26"/>
  <c r="AM816" i="26"/>
  <c r="AL816" i="26"/>
  <c r="AR815" i="26"/>
  <c r="AQ815" i="26"/>
  <c r="AP815" i="26"/>
  <c r="AO815" i="26"/>
  <c r="AN815" i="26"/>
  <c r="AM815" i="26"/>
  <c r="AL815" i="26"/>
  <c r="AR814" i="26"/>
  <c r="AQ814" i="26"/>
  <c r="AP814" i="26"/>
  <c r="AO814" i="26"/>
  <c r="AN814" i="26"/>
  <c r="AM814" i="26"/>
  <c r="AL814" i="26"/>
  <c r="AR813" i="26"/>
  <c r="AQ813" i="26"/>
  <c r="AP813" i="26"/>
  <c r="AO813" i="26"/>
  <c r="AN813" i="26"/>
  <c r="AM813" i="26"/>
  <c r="AL813" i="26"/>
  <c r="AR812" i="26"/>
  <c r="AQ812" i="26"/>
  <c r="AP812" i="26"/>
  <c r="AO812" i="26"/>
  <c r="AN812" i="26"/>
  <c r="AM812" i="26"/>
  <c r="AL812" i="26"/>
  <c r="AR811" i="26"/>
  <c r="AQ811" i="26"/>
  <c r="AP811" i="26"/>
  <c r="AO811" i="26"/>
  <c r="AN811" i="26"/>
  <c r="AM811" i="26"/>
  <c r="AL811" i="26"/>
  <c r="AR810" i="26"/>
  <c r="AQ810" i="26"/>
  <c r="AP810" i="26"/>
  <c r="AO810" i="26"/>
  <c r="AN810" i="26"/>
  <c r="AM810" i="26"/>
  <c r="AL810" i="26"/>
  <c r="AR809" i="26"/>
  <c r="AQ809" i="26"/>
  <c r="AP809" i="26"/>
  <c r="AO809" i="26"/>
  <c r="AN809" i="26"/>
  <c r="AM809" i="26"/>
  <c r="AL809" i="26"/>
  <c r="AR808" i="26"/>
  <c r="AQ808" i="26"/>
  <c r="AP808" i="26"/>
  <c r="AO808" i="26"/>
  <c r="AN808" i="26"/>
  <c r="AM808" i="26"/>
  <c r="AL808" i="26"/>
  <c r="AR807" i="26"/>
  <c r="AQ807" i="26"/>
  <c r="AP807" i="26"/>
  <c r="AO807" i="26"/>
  <c r="AN807" i="26"/>
  <c r="AM807" i="26"/>
  <c r="AL807" i="26"/>
  <c r="AR806" i="26"/>
  <c r="AQ806" i="26"/>
  <c r="AP806" i="26"/>
  <c r="AO806" i="26"/>
  <c r="AN806" i="26"/>
  <c r="AM806" i="26"/>
  <c r="AL806" i="26"/>
  <c r="AR805" i="26"/>
  <c r="AQ805" i="26"/>
  <c r="AP805" i="26"/>
  <c r="AO805" i="26"/>
  <c r="AN805" i="26"/>
  <c r="AM805" i="26"/>
  <c r="AL805" i="26"/>
  <c r="AR804" i="26"/>
  <c r="AQ804" i="26"/>
  <c r="AP804" i="26"/>
  <c r="AO804" i="26"/>
  <c r="AN804" i="26"/>
  <c r="AM804" i="26"/>
  <c r="AL804" i="26"/>
  <c r="AR803" i="26"/>
  <c r="AQ803" i="26"/>
  <c r="AP803" i="26"/>
  <c r="AO803" i="26"/>
  <c r="AN803" i="26"/>
  <c r="AM803" i="26"/>
  <c r="AL803" i="26"/>
  <c r="AR802" i="26"/>
  <c r="AQ802" i="26"/>
  <c r="AP802" i="26"/>
  <c r="AO802" i="26"/>
  <c r="AN802" i="26"/>
  <c r="AM802" i="26"/>
  <c r="AL802" i="26"/>
  <c r="AR801" i="26"/>
  <c r="AQ801" i="26"/>
  <c r="AP801" i="26"/>
  <c r="AO801" i="26"/>
  <c r="AN801" i="26"/>
  <c r="AM801" i="26"/>
  <c r="AL801" i="26"/>
  <c r="AR800" i="26"/>
  <c r="AQ800" i="26"/>
  <c r="AP800" i="26"/>
  <c r="AO800" i="26"/>
  <c r="AN800" i="26"/>
  <c r="AM800" i="26"/>
  <c r="AL800" i="26"/>
  <c r="AR799" i="26"/>
  <c r="AQ799" i="26"/>
  <c r="AP799" i="26"/>
  <c r="AO799" i="26"/>
  <c r="AN799" i="26"/>
  <c r="AM799" i="26"/>
  <c r="AL799" i="26"/>
  <c r="AR798" i="26"/>
  <c r="AQ798" i="26"/>
  <c r="AP798" i="26"/>
  <c r="AO798" i="26"/>
  <c r="AN798" i="26"/>
  <c r="AM798" i="26"/>
  <c r="AL798" i="26"/>
  <c r="AR797" i="26"/>
  <c r="AQ797" i="26"/>
  <c r="AP797" i="26"/>
  <c r="AO797" i="26"/>
  <c r="AN797" i="26"/>
  <c r="AM797" i="26"/>
  <c r="AL797" i="26"/>
  <c r="AR796" i="26"/>
  <c r="AQ796" i="26"/>
  <c r="AP796" i="26"/>
  <c r="AO796" i="26"/>
  <c r="AN796" i="26"/>
  <c r="AM796" i="26"/>
  <c r="AL796" i="26"/>
  <c r="AR795" i="26"/>
  <c r="AQ795" i="26"/>
  <c r="AP795" i="26"/>
  <c r="AO795" i="26"/>
  <c r="AN795" i="26"/>
  <c r="AM795" i="26"/>
  <c r="AL795" i="26"/>
  <c r="AR794" i="26"/>
  <c r="AQ794" i="26"/>
  <c r="AP794" i="26"/>
  <c r="AO794" i="26"/>
  <c r="AN794" i="26"/>
  <c r="AM794" i="26"/>
  <c r="AL794" i="26"/>
  <c r="AR793" i="26"/>
  <c r="AQ793" i="26"/>
  <c r="AP793" i="26"/>
  <c r="AO793" i="26"/>
  <c r="AN793" i="26"/>
  <c r="AM793" i="26"/>
  <c r="AL793" i="26"/>
  <c r="AR792" i="26"/>
  <c r="AQ792" i="26"/>
  <c r="AP792" i="26"/>
  <c r="AO792" i="26"/>
  <c r="AN792" i="26"/>
  <c r="AM792" i="26"/>
  <c r="AL792" i="26"/>
  <c r="AR791" i="26"/>
  <c r="AQ791" i="26"/>
  <c r="AP791" i="26"/>
  <c r="AO791" i="26"/>
  <c r="AN791" i="26"/>
  <c r="AM791" i="26"/>
  <c r="AL791" i="26"/>
  <c r="AR790" i="26"/>
  <c r="AQ790" i="26"/>
  <c r="AP790" i="26"/>
  <c r="AO790" i="26"/>
  <c r="AN790" i="26"/>
  <c r="AM790" i="26"/>
  <c r="AL790" i="26"/>
  <c r="AR789" i="26"/>
  <c r="AQ789" i="26"/>
  <c r="AP789" i="26"/>
  <c r="AO789" i="26"/>
  <c r="AN789" i="26"/>
  <c r="AM789" i="26"/>
  <c r="AL789" i="26"/>
  <c r="AR788" i="26"/>
  <c r="AQ788" i="26"/>
  <c r="AP788" i="26"/>
  <c r="AO788" i="26"/>
  <c r="AN788" i="26"/>
  <c r="AM788" i="26"/>
  <c r="AL788" i="26"/>
  <c r="AR787" i="26"/>
  <c r="AQ787" i="26"/>
  <c r="AP787" i="26"/>
  <c r="AO787" i="26"/>
  <c r="AN787" i="26"/>
  <c r="AM787" i="26"/>
  <c r="AL787" i="26"/>
  <c r="AR786" i="26"/>
  <c r="AQ786" i="26"/>
  <c r="AP786" i="26"/>
  <c r="AO786" i="26"/>
  <c r="AN786" i="26"/>
  <c r="AM786" i="26"/>
  <c r="AL786" i="26"/>
  <c r="AR785" i="26"/>
  <c r="AQ785" i="26"/>
  <c r="AP785" i="26"/>
  <c r="AO785" i="26"/>
  <c r="AN785" i="26"/>
  <c r="AM785" i="26"/>
  <c r="AL785" i="26"/>
  <c r="AR784" i="26"/>
  <c r="AQ784" i="26"/>
  <c r="AP784" i="26"/>
  <c r="AO784" i="26"/>
  <c r="AN784" i="26"/>
  <c r="AM784" i="26"/>
  <c r="AL784" i="26"/>
  <c r="AR783" i="26"/>
  <c r="AQ783" i="26"/>
  <c r="AP783" i="26"/>
  <c r="AO783" i="26"/>
  <c r="AN783" i="26"/>
  <c r="AM783" i="26"/>
  <c r="AL783" i="26"/>
  <c r="AR782" i="26"/>
  <c r="AQ782" i="26"/>
  <c r="AP782" i="26"/>
  <c r="AO782" i="26"/>
  <c r="AN782" i="26"/>
  <c r="AM782" i="26"/>
  <c r="AL782" i="26"/>
  <c r="AR781" i="26"/>
  <c r="AQ781" i="26"/>
  <c r="AP781" i="26"/>
  <c r="AO781" i="26"/>
  <c r="AN781" i="26"/>
  <c r="AM781" i="26"/>
  <c r="AL781" i="26"/>
  <c r="AR780" i="26"/>
  <c r="AQ780" i="26"/>
  <c r="AP780" i="26"/>
  <c r="AO780" i="26"/>
  <c r="AN780" i="26"/>
  <c r="AM780" i="26"/>
  <c r="AL780" i="26"/>
  <c r="AR779" i="26"/>
  <c r="AQ779" i="26"/>
  <c r="AP779" i="26"/>
  <c r="AO779" i="26"/>
  <c r="AN779" i="26"/>
  <c r="AM779" i="26"/>
  <c r="AL779" i="26"/>
  <c r="AR778" i="26"/>
  <c r="AQ778" i="26"/>
  <c r="AP778" i="26"/>
  <c r="AO778" i="26"/>
  <c r="AN778" i="26"/>
  <c r="AM778" i="26"/>
  <c r="AL778" i="26"/>
  <c r="AR777" i="26"/>
  <c r="AQ777" i="26"/>
  <c r="AP777" i="26"/>
  <c r="AO777" i="26"/>
  <c r="AN777" i="26"/>
  <c r="AM777" i="26"/>
  <c r="AL777" i="26"/>
  <c r="AR776" i="26"/>
  <c r="AQ776" i="26"/>
  <c r="AP776" i="26"/>
  <c r="AO776" i="26"/>
  <c r="AN776" i="26"/>
  <c r="AM776" i="26"/>
  <c r="AL776" i="26"/>
  <c r="AR775" i="26"/>
  <c r="AQ775" i="26"/>
  <c r="AP775" i="26"/>
  <c r="AO775" i="26"/>
  <c r="AN775" i="26"/>
  <c r="AM775" i="26"/>
  <c r="AL775" i="26"/>
  <c r="AR774" i="26"/>
  <c r="AQ774" i="26"/>
  <c r="AP774" i="26"/>
  <c r="AO774" i="26"/>
  <c r="AN774" i="26"/>
  <c r="AM774" i="26"/>
  <c r="AL774" i="26"/>
  <c r="AR773" i="26"/>
  <c r="AQ773" i="26"/>
  <c r="AP773" i="26"/>
  <c r="AO773" i="26"/>
  <c r="AN773" i="26"/>
  <c r="AM773" i="26"/>
  <c r="AL773" i="26"/>
  <c r="AR772" i="26"/>
  <c r="AQ772" i="26"/>
  <c r="AP772" i="26"/>
  <c r="AO772" i="26"/>
  <c r="AN772" i="26"/>
  <c r="AM772" i="26"/>
  <c r="AL772" i="26"/>
  <c r="AR771" i="26"/>
  <c r="AQ771" i="26"/>
  <c r="AP771" i="26"/>
  <c r="AO771" i="26"/>
  <c r="AN771" i="26"/>
  <c r="AM771" i="26"/>
  <c r="AL771" i="26"/>
  <c r="AR770" i="26"/>
  <c r="AQ770" i="26"/>
  <c r="AP770" i="26"/>
  <c r="AO770" i="26"/>
  <c r="AN770" i="26"/>
  <c r="AM770" i="26"/>
  <c r="AL770" i="26"/>
  <c r="AR769" i="26"/>
  <c r="AQ769" i="26"/>
  <c r="AP769" i="26"/>
  <c r="AO769" i="26"/>
  <c r="AN769" i="26"/>
  <c r="AM769" i="26"/>
  <c r="AL769" i="26"/>
  <c r="AR768" i="26"/>
  <c r="AQ768" i="26"/>
  <c r="AP768" i="26"/>
  <c r="AO768" i="26"/>
  <c r="AN768" i="26"/>
  <c r="AM768" i="26"/>
  <c r="AL768" i="26"/>
  <c r="AR767" i="26"/>
  <c r="AQ767" i="26"/>
  <c r="AP767" i="26"/>
  <c r="AO767" i="26"/>
  <c r="AN767" i="26"/>
  <c r="AM767" i="26"/>
  <c r="AL767" i="26"/>
  <c r="AR766" i="26"/>
  <c r="AQ766" i="26"/>
  <c r="AP766" i="26"/>
  <c r="AO766" i="26"/>
  <c r="AN766" i="26"/>
  <c r="AM766" i="26"/>
  <c r="AL766" i="26"/>
  <c r="AR765" i="26"/>
  <c r="AQ765" i="26"/>
  <c r="AP765" i="26"/>
  <c r="AO765" i="26"/>
  <c r="AN765" i="26"/>
  <c r="AM765" i="26"/>
  <c r="AL765" i="26"/>
  <c r="AR764" i="26"/>
  <c r="AQ764" i="26"/>
  <c r="AP764" i="26"/>
  <c r="AO764" i="26"/>
  <c r="AN764" i="26"/>
  <c r="AM764" i="26"/>
  <c r="AL764" i="26"/>
  <c r="AR763" i="26"/>
  <c r="AQ763" i="26"/>
  <c r="AP763" i="26"/>
  <c r="AO763" i="26"/>
  <c r="AN763" i="26"/>
  <c r="AM763" i="26"/>
  <c r="AL763" i="26"/>
  <c r="AR762" i="26"/>
  <c r="AQ762" i="26"/>
  <c r="AP762" i="26"/>
  <c r="AO762" i="26"/>
  <c r="AN762" i="26"/>
  <c r="AM762" i="26"/>
  <c r="AL762" i="26"/>
  <c r="AR761" i="26"/>
  <c r="AQ761" i="26"/>
  <c r="AP761" i="26"/>
  <c r="AO761" i="26"/>
  <c r="AN761" i="26"/>
  <c r="AM761" i="26"/>
  <c r="AL761" i="26"/>
  <c r="AR760" i="26"/>
  <c r="AQ760" i="26"/>
  <c r="AP760" i="26"/>
  <c r="AO760" i="26"/>
  <c r="AN760" i="26"/>
  <c r="AM760" i="26"/>
  <c r="AL760" i="26"/>
  <c r="AR759" i="26"/>
  <c r="AQ759" i="26"/>
  <c r="AP759" i="26"/>
  <c r="AO759" i="26"/>
  <c r="AN759" i="26"/>
  <c r="AM759" i="26"/>
  <c r="AL759" i="26"/>
  <c r="AR758" i="26"/>
  <c r="AQ758" i="26"/>
  <c r="AP758" i="26"/>
  <c r="AO758" i="26"/>
  <c r="AN758" i="26"/>
  <c r="AM758" i="26"/>
  <c r="AL758" i="26"/>
  <c r="AR757" i="26"/>
  <c r="AQ757" i="26"/>
  <c r="AP757" i="26"/>
  <c r="AO757" i="26"/>
  <c r="AN757" i="26"/>
  <c r="AM757" i="26"/>
  <c r="AL757" i="26"/>
  <c r="AR756" i="26"/>
  <c r="AQ756" i="26"/>
  <c r="AP756" i="26"/>
  <c r="AO756" i="26"/>
  <c r="AN756" i="26"/>
  <c r="AM756" i="26"/>
  <c r="AL756" i="26"/>
  <c r="AR755" i="26"/>
  <c r="AQ755" i="26"/>
  <c r="AP755" i="26"/>
  <c r="AO755" i="26"/>
  <c r="AN755" i="26"/>
  <c r="AM755" i="26"/>
  <c r="AL755" i="26"/>
  <c r="AR754" i="26"/>
  <c r="AQ754" i="26"/>
  <c r="AP754" i="26"/>
  <c r="AO754" i="26"/>
  <c r="AN754" i="26"/>
  <c r="AM754" i="26"/>
  <c r="AL754" i="26"/>
  <c r="AR753" i="26"/>
  <c r="AQ753" i="26"/>
  <c r="AP753" i="26"/>
  <c r="AO753" i="26"/>
  <c r="AN753" i="26"/>
  <c r="AM753" i="26"/>
  <c r="AL753" i="26"/>
  <c r="AR752" i="26"/>
  <c r="AQ752" i="26"/>
  <c r="AP752" i="26"/>
  <c r="AO752" i="26"/>
  <c r="AN752" i="26"/>
  <c r="AM752" i="26"/>
  <c r="AL752" i="26"/>
  <c r="AR751" i="26"/>
  <c r="AQ751" i="26"/>
  <c r="AP751" i="26"/>
  <c r="AO751" i="26"/>
  <c r="AN751" i="26"/>
  <c r="AM751" i="26"/>
  <c r="AL751" i="26"/>
  <c r="AR750" i="26"/>
  <c r="AQ750" i="26"/>
  <c r="AP750" i="26"/>
  <c r="AO750" i="26"/>
  <c r="AN750" i="26"/>
  <c r="AM750" i="26"/>
  <c r="AL750" i="26"/>
  <c r="AR749" i="26"/>
  <c r="AQ749" i="26"/>
  <c r="AP749" i="26"/>
  <c r="AO749" i="26"/>
  <c r="AN749" i="26"/>
  <c r="AM749" i="26"/>
  <c r="AL749" i="26"/>
  <c r="AR748" i="26"/>
  <c r="AQ748" i="26"/>
  <c r="AP748" i="26"/>
  <c r="AO748" i="26"/>
  <c r="AN748" i="26"/>
  <c r="AM748" i="26"/>
  <c r="AL748" i="26"/>
  <c r="AR747" i="26"/>
  <c r="AQ747" i="26"/>
  <c r="AP747" i="26"/>
  <c r="AO747" i="26"/>
  <c r="AN747" i="26"/>
  <c r="AM747" i="26"/>
  <c r="AL747" i="26"/>
  <c r="AR746" i="26"/>
  <c r="AQ746" i="26"/>
  <c r="AP746" i="26"/>
  <c r="AO746" i="26"/>
  <c r="AN746" i="26"/>
  <c r="AM746" i="26"/>
  <c r="AL746" i="26"/>
  <c r="AR745" i="26"/>
  <c r="AQ745" i="26"/>
  <c r="AP745" i="26"/>
  <c r="AO745" i="26"/>
  <c r="AN745" i="26"/>
  <c r="AM745" i="26"/>
  <c r="AL745" i="26"/>
  <c r="AR744" i="26"/>
  <c r="AQ744" i="26"/>
  <c r="AP744" i="26"/>
  <c r="AO744" i="26"/>
  <c r="AN744" i="26"/>
  <c r="AM744" i="26"/>
  <c r="AL744" i="26"/>
  <c r="AR743" i="26"/>
  <c r="AQ743" i="26"/>
  <c r="AP743" i="26"/>
  <c r="AO743" i="26"/>
  <c r="AN743" i="26"/>
  <c r="AM743" i="26"/>
  <c r="AL743" i="26"/>
  <c r="AR742" i="26"/>
  <c r="AQ742" i="26"/>
  <c r="AP742" i="26"/>
  <c r="AO742" i="26"/>
  <c r="AN742" i="26"/>
  <c r="AM742" i="26"/>
  <c r="AL742" i="26"/>
  <c r="AR741" i="26"/>
  <c r="AQ741" i="26"/>
  <c r="AP741" i="26"/>
  <c r="AO741" i="26"/>
  <c r="AN741" i="26"/>
  <c r="AM741" i="26"/>
  <c r="AL741" i="26"/>
  <c r="AR740" i="26"/>
  <c r="AQ740" i="26"/>
  <c r="AP740" i="26"/>
  <c r="AO740" i="26"/>
  <c r="AN740" i="26"/>
  <c r="AM740" i="26"/>
  <c r="AL740" i="26"/>
  <c r="AR739" i="26"/>
  <c r="AQ739" i="26"/>
  <c r="AP739" i="26"/>
  <c r="AO739" i="26"/>
  <c r="AN739" i="26"/>
  <c r="AM739" i="26"/>
  <c r="AL739" i="26"/>
  <c r="AR738" i="26"/>
  <c r="AQ738" i="26"/>
  <c r="AP738" i="26"/>
  <c r="AO738" i="26"/>
  <c r="AN738" i="26"/>
  <c r="AM738" i="26"/>
  <c r="AL738" i="26"/>
  <c r="AR737" i="26"/>
  <c r="AQ737" i="26"/>
  <c r="AP737" i="26"/>
  <c r="AO737" i="26"/>
  <c r="AN737" i="26"/>
  <c r="AM737" i="26"/>
  <c r="AL737" i="26"/>
  <c r="AR736" i="26"/>
  <c r="AQ736" i="26"/>
  <c r="AP736" i="26"/>
  <c r="AO736" i="26"/>
  <c r="AN736" i="26"/>
  <c r="AM736" i="26"/>
  <c r="AL736" i="26"/>
  <c r="AR735" i="26"/>
  <c r="AQ735" i="26"/>
  <c r="AP735" i="26"/>
  <c r="AO735" i="26"/>
  <c r="AN735" i="26"/>
  <c r="AM735" i="26"/>
  <c r="AL735" i="26"/>
  <c r="AR734" i="26"/>
  <c r="AQ734" i="26"/>
  <c r="AP734" i="26"/>
  <c r="AO734" i="26"/>
  <c r="AN734" i="26"/>
  <c r="AM734" i="26"/>
  <c r="AL734" i="26"/>
  <c r="AR733" i="26"/>
  <c r="AQ733" i="26"/>
  <c r="AP733" i="26"/>
  <c r="AO733" i="26"/>
  <c r="AN733" i="26"/>
  <c r="AM733" i="26"/>
  <c r="AL733" i="26"/>
  <c r="AR732" i="26"/>
  <c r="AQ732" i="26"/>
  <c r="AP732" i="26"/>
  <c r="AO732" i="26"/>
  <c r="AN732" i="26"/>
  <c r="AM732" i="26"/>
  <c r="AL732" i="26"/>
  <c r="AR731" i="26"/>
  <c r="AQ731" i="26"/>
  <c r="AP731" i="26"/>
  <c r="AO731" i="26"/>
  <c r="AN731" i="26"/>
  <c r="AM731" i="26"/>
  <c r="AL731" i="26"/>
  <c r="AR730" i="26"/>
  <c r="AQ730" i="26"/>
  <c r="AP730" i="26"/>
  <c r="AO730" i="26"/>
  <c r="AN730" i="26"/>
  <c r="AM730" i="26"/>
  <c r="AL730" i="26"/>
  <c r="AR729" i="26"/>
  <c r="AQ729" i="26"/>
  <c r="AP729" i="26"/>
  <c r="AO729" i="26"/>
  <c r="AN729" i="26"/>
  <c r="AM729" i="26"/>
  <c r="AL729" i="26"/>
  <c r="AR728" i="26"/>
  <c r="AQ728" i="26"/>
  <c r="AP728" i="26"/>
  <c r="AO728" i="26"/>
  <c r="AN728" i="26"/>
  <c r="AM728" i="26"/>
  <c r="AL728" i="26"/>
  <c r="AR727" i="26"/>
  <c r="AQ727" i="26"/>
  <c r="AP727" i="26"/>
  <c r="AO727" i="26"/>
  <c r="AN727" i="26"/>
  <c r="AM727" i="26"/>
  <c r="AL727" i="26"/>
  <c r="AR726" i="26"/>
  <c r="AQ726" i="26"/>
  <c r="AP726" i="26"/>
  <c r="AO726" i="26"/>
  <c r="AN726" i="26"/>
  <c r="AM726" i="26"/>
  <c r="AL726" i="26"/>
  <c r="AR725" i="26"/>
  <c r="AQ725" i="26"/>
  <c r="AP725" i="26"/>
  <c r="AO725" i="26"/>
  <c r="AN725" i="26"/>
  <c r="AM725" i="26"/>
  <c r="AL725" i="26"/>
  <c r="AR724" i="26"/>
  <c r="AQ724" i="26"/>
  <c r="AP724" i="26"/>
  <c r="AO724" i="26"/>
  <c r="AN724" i="26"/>
  <c r="AM724" i="26"/>
  <c r="AL724" i="26"/>
  <c r="AR723" i="26"/>
  <c r="AQ723" i="26"/>
  <c r="AP723" i="26"/>
  <c r="AO723" i="26"/>
  <c r="AN723" i="26"/>
  <c r="AM723" i="26"/>
  <c r="AL723" i="26"/>
  <c r="AR722" i="26"/>
  <c r="AQ722" i="26"/>
  <c r="AP722" i="26"/>
  <c r="AO722" i="26"/>
  <c r="AN722" i="26"/>
  <c r="AM722" i="26"/>
  <c r="AL722" i="26"/>
  <c r="AR721" i="26"/>
  <c r="AQ721" i="26"/>
  <c r="AP721" i="26"/>
  <c r="AO721" i="26"/>
  <c r="AN721" i="26"/>
  <c r="AM721" i="26"/>
  <c r="AL721" i="26"/>
  <c r="AR720" i="26"/>
  <c r="AQ720" i="26"/>
  <c r="AP720" i="26"/>
  <c r="AO720" i="26"/>
  <c r="AN720" i="26"/>
  <c r="AM720" i="26"/>
  <c r="AL720" i="26"/>
  <c r="AR719" i="26"/>
  <c r="AQ719" i="26"/>
  <c r="AP719" i="26"/>
  <c r="AO719" i="26"/>
  <c r="AN719" i="26"/>
  <c r="AM719" i="26"/>
  <c r="AL719" i="26"/>
  <c r="AR718" i="26"/>
  <c r="AQ718" i="26"/>
  <c r="AP718" i="26"/>
  <c r="AO718" i="26"/>
  <c r="AN718" i="26"/>
  <c r="AM718" i="26"/>
  <c r="AL718" i="26"/>
  <c r="AR717" i="26"/>
  <c r="AQ717" i="26"/>
  <c r="AP717" i="26"/>
  <c r="AO717" i="26"/>
  <c r="AN717" i="26"/>
  <c r="AM717" i="26"/>
  <c r="AL717" i="26"/>
  <c r="AR716" i="26"/>
  <c r="AQ716" i="26"/>
  <c r="AP716" i="26"/>
  <c r="AO716" i="26"/>
  <c r="AN716" i="26"/>
  <c r="AM716" i="26"/>
  <c r="AL716" i="26"/>
  <c r="AR715" i="26"/>
  <c r="AQ715" i="26"/>
  <c r="AP715" i="26"/>
  <c r="AO715" i="26"/>
  <c r="AN715" i="26"/>
  <c r="AM715" i="26"/>
  <c r="AL715" i="26"/>
  <c r="AR714" i="26"/>
  <c r="AQ714" i="26"/>
  <c r="AP714" i="26"/>
  <c r="AO714" i="26"/>
  <c r="AN714" i="26"/>
  <c r="AM714" i="26"/>
  <c r="AL714" i="26"/>
  <c r="AR713" i="26"/>
  <c r="AQ713" i="26"/>
  <c r="AP713" i="26"/>
  <c r="AO713" i="26"/>
  <c r="AN713" i="26"/>
  <c r="AM713" i="26"/>
  <c r="AL713" i="26"/>
  <c r="AR712" i="26"/>
  <c r="AQ712" i="26"/>
  <c r="AP712" i="26"/>
  <c r="AO712" i="26"/>
  <c r="AN712" i="26"/>
  <c r="AM712" i="26"/>
  <c r="AL712" i="26"/>
  <c r="AR711" i="26"/>
  <c r="AQ711" i="26"/>
  <c r="AP711" i="26"/>
  <c r="AO711" i="26"/>
  <c r="AN711" i="26"/>
  <c r="AM711" i="26"/>
  <c r="AL711" i="26"/>
  <c r="AR710" i="26"/>
  <c r="AQ710" i="26"/>
  <c r="AP710" i="26"/>
  <c r="AO710" i="26"/>
  <c r="AN710" i="26"/>
  <c r="AM710" i="26"/>
  <c r="AL710" i="26"/>
  <c r="AR709" i="26"/>
  <c r="AQ709" i="26"/>
  <c r="AP709" i="26"/>
  <c r="AO709" i="26"/>
  <c r="AN709" i="26"/>
  <c r="AM709" i="26"/>
  <c r="AL709" i="26"/>
  <c r="AR708" i="26"/>
  <c r="AQ708" i="26"/>
  <c r="AP708" i="26"/>
  <c r="AO708" i="26"/>
  <c r="AN708" i="26"/>
  <c r="AM708" i="26"/>
  <c r="AL708" i="26"/>
  <c r="AR707" i="26"/>
  <c r="AQ707" i="26"/>
  <c r="AP707" i="26"/>
  <c r="AO707" i="26"/>
  <c r="AN707" i="26"/>
  <c r="AM707" i="26"/>
  <c r="AL707" i="26"/>
  <c r="AR706" i="26"/>
  <c r="AQ706" i="26"/>
  <c r="AP706" i="26"/>
  <c r="AO706" i="26"/>
  <c r="AN706" i="26"/>
  <c r="AM706" i="26"/>
  <c r="AL706" i="26"/>
  <c r="AR705" i="26"/>
  <c r="AQ705" i="26"/>
  <c r="AP705" i="26"/>
  <c r="AO705" i="26"/>
  <c r="AN705" i="26"/>
  <c r="AM705" i="26"/>
  <c r="AL705" i="26"/>
  <c r="AR704" i="26"/>
  <c r="AQ704" i="26"/>
  <c r="AP704" i="26"/>
  <c r="AO704" i="26"/>
  <c r="AN704" i="26"/>
  <c r="AM704" i="26"/>
  <c r="AL704" i="26"/>
  <c r="AR703" i="26"/>
  <c r="AQ703" i="26"/>
  <c r="AP703" i="26"/>
  <c r="AO703" i="26"/>
  <c r="AN703" i="26"/>
  <c r="AM703" i="26"/>
  <c r="AL703" i="26"/>
  <c r="AR702" i="26"/>
  <c r="AQ702" i="26"/>
  <c r="AP702" i="26"/>
  <c r="AO702" i="26"/>
  <c r="AN702" i="26"/>
  <c r="AM702" i="26"/>
  <c r="AL702" i="26"/>
  <c r="AR701" i="26"/>
  <c r="AQ701" i="26"/>
  <c r="AP701" i="26"/>
  <c r="AO701" i="26"/>
  <c r="AN701" i="26"/>
  <c r="AM701" i="26"/>
  <c r="AL701" i="26"/>
  <c r="AR700" i="26"/>
  <c r="AQ700" i="26"/>
  <c r="AP700" i="26"/>
  <c r="AO700" i="26"/>
  <c r="AN700" i="26"/>
  <c r="AM700" i="26"/>
  <c r="AL700" i="26"/>
  <c r="AR699" i="26"/>
  <c r="AQ699" i="26"/>
  <c r="AP699" i="26"/>
  <c r="AO699" i="26"/>
  <c r="AN699" i="26"/>
  <c r="AM699" i="26"/>
  <c r="AL699" i="26"/>
  <c r="AR698" i="26"/>
  <c r="AQ698" i="26"/>
  <c r="AP698" i="26"/>
  <c r="AO698" i="26"/>
  <c r="AN698" i="26"/>
  <c r="AM698" i="26"/>
  <c r="AL698" i="26"/>
  <c r="AR697" i="26"/>
  <c r="AQ697" i="26"/>
  <c r="AP697" i="26"/>
  <c r="AO697" i="26"/>
  <c r="AN697" i="26"/>
  <c r="AM697" i="26"/>
  <c r="AL697" i="26"/>
  <c r="AR696" i="26"/>
  <c r="AQ696" i="26"/>
  <c r="AP696" i="26"/>
  <c r="AO696" i="26"/>
  <c r="AN696" i="26"/>
  <c r="AM696" i="26"/>
  <c r="AL696" i="26"/>
  <c r="AR695" i="26"/>
  <c r="AQ695" i="26"/>
  <c r="AP695" i="26"/>
  <c r="AO695" i="26"/>
  <c r="AN695" i="26"/>
  <c r="AM695" i="26"/>
  <c r="AL695" i="26"/>
  <c r="AR694" i="26"/>
  <c r="AQ694" i="26"/>
  <c r="AP694" i="26"/>
  <c r="AO694" i="26"/>
  <c r="AN694" i="26"/>
  <c r="AM694" i="26"/>
  <c r="AL694" i="26"/>
  <c r="AR693" i="26"/>
  <c r="AQ693" i="26"/>
  <c r="AP693" i="26"/>
  <c r="AO693" i="26"/>
  <c r="AN693" i="26"/>
  <c r="AM693" i="26"/>
  <c r="AL693" i="26"/>
  <c r="AR692" i="26"/>
  <c r="AQ692" i="26"/>
  <c r="AP692" i="26"/>
  <c r="AO692" i="26"/>
  <c r="AN692" i="26"/>
  <c r="AM692" i="26"/>
  <c r="AL692" i="26"/>
  <c r="AR691" i="26"/>
  <c r="AQ691" i="26"/>
  <c r="AP691" i="26"/>
  <c r="AO691" i="26"/>
  <c r="AN691" i="26"/>
  <c r="AM691" i="26"/>
  <c r="AL691" i="26"/>
  <c r="AR690" i="26"/>
  <c r="AQ690" i="26"/>
  <c r="AP690" i="26"/>
  <c r="AO690" i="26"/>
  <c r="AN690" i="26"/>
  <c r="AM690" i="26"/>
  <c r="AL690" i="26"/>
  <c r="AR689" i="26"/>
  <c r="AQ689" i="26"/>
  <c r="AP689" i="26"/>
  <c r="AO689" i="26"/>
  <c r="AN689" i="26"/>
  <c r="AM689" i="26"/>
  <c r="AL689" i="26"/>
  <c r="AR688" i="26"/>
  <c r="AQ688" i="26"/>
  <c r="AP688" i="26"/>
  <c r="AO688" i="26"/>
  <c r="AN688" i="26"/>
  <c r="AM688" i="26"/>
  <c r="AL688" i="26"/>
  <c r="AR687" i="26"/>
  <c r="AQ687" i="26"/>
  <c r="AP687" i="26"/>
  <c r="AO687" i="26"/>
  <c r="AN687" i="26"/>
  <c r="AM687" i="26"/>
  <c r="AL687" i="26"/>
  <c r="AR686" i="26"/>
  <c r="AQ686" i="26"/>
  <c r="AP686" i="26"/>
  <c r="AO686" i="26"/>
  <c r="AN686" i="26"/>
  <c r="AM686" i="26"/>
  <c r="AL686" i="26"/>
  <c r="AR685" i="26"/>
  <c r="AQ685" i="26"/>
  <c r="AP685" i="26"/>
  <c r="AO685" i="26"/>
  <c r="AN685" i="26"/>
  <c r="AM685" i="26"/>
  <c r="AL685" i="26"/>
  <c r="AR684" i="26"/>
  <c r="AQ684" i="26"/>
  <c r="AP684" i="26"/>
  <c r="AO684" i="26"/>
  <c r="AN684" i="26"/>
  <c r="AM684" i="26"/>
  <c r="AL684" i="26"/>
  <c r="AR683" i="26"/>
  <c r="AQ683" i="26"/>
  <c r="AP683" i="26"/>
  <c r="AO683" i="26"/>
  <c r="AN683" i="26"/>
  <c r="AM683" i="26"/>
  <c r="AL683" i="26"/>
  <c r="AR682" i="26"/>
  <c r="AQ682" i="26"/>
  <c r="AP682" i="26"/>
  <c r="AO682" i="26"/>
  <c r="AN682" i="26"/>
  <c r="AM682" i="26"/>
  <c r="AL682" i="26"/>
  <c r="AR681" i="26"/>
  <c r="AQ681" i="26"/>
  <c r="AP681" i="26"/>
  <c r="AO681" i="26"/>
  <c r="AN681" i="26"/>
  <c r="AM681" i="26"/>
  <c r="AL681" i="26"/>
  <c r="AR680" i="26"/>
  <c r="AQ680" i="26"/>
  <c r="AP680" i="26"/>
  <c r="AO680" i="26"/>
  <c r="AN680" i="26"/>
  <c r="AM680" i="26"/>
  <c r="AL680" i="26"/>
  <c r="AR679" i="26"/>
  <c r="AQ679" i="26"/>
  <c r="AP679" i="26"/>
  <c r="AO679" i="26"/>
  <c r="AN679" i="26"/>
  <c r="AM679" i="26"/>
  <c r="AL679" i="26"/>
  <c r="AR678" i="26"/>
  <c r="AQ678" i="26"/>
  <c r="AP678" i="26"/>
  <c r="AO678" i="26"/>
  <c r="AN678" i="26"/>
  <c r="AM678" i="26"/>
  <c r="AL678" i="26"/>
  <c r="AR677" i="26"/>
  <c r="AQ677" i="26"/>
  <c r="AP677" i="26"/>
  <c r="AO677" i="26"/>
  <c r="AN677" i="26"/>
  <c r="AM677" i="26"/>
  <c r="AL677" i="26"/>
  <c r="AR676" i="26"/>
  <c r="AQ676" i="26"/>
  <c r="AP676" i="26"/>
  <c r="AO676" i="26"/>
  <c r="AN676" i="26"/>
  <c r="AM676" i="26"/>
  <c r="AL676" i="26"/>
  <c r="AR675" i="26"/>
  <c r="AQ675" i="26"/>
  <c r="AP675" i="26"/>
  <c r="AO675" i="26"/>
  <c r="AN675" i="26"/>
  <c r="AM675" i="26"/>
  <c r="AL675" i="26"/>
  <c r="AR674" i="26"/>
  <c r="AQ674" i="26"/>
  <c r="AP674" i="26"/>
  <c r="AO674" i="26"/>
  <c r="AN674" i="26"/>
  <c r="AM674" i="26"/>
  <c r="AL674" i="26"/>
  <c r="AR673" i="26"/>
  <c r="AQ673" i="26"/>
  <c r="AP673" i="26"/>
  <c r="AO673" i="26"/>
  <c r="AN673" i="26"/>
  <c r="AM673" i="26"/>
  <c r="AL673" i="26"/>
  <c r="AR672" i="26"/>
  <c r="AQ672" i="26"/>
  <c r="AP672" i="26"/>
  <c r="AO672" i="26"/>
  <c r="AN672" i="26"/>
  <c r="AM672" i="26"/>
  <c r="AL672" i="26"/>
  <c r="AR671" i="26"/>
  <c r="AQ671" i="26"/>
  <c r="AP671" i="26"/>
  <c r="AO671" i="26"/>
  <c r="AN671" i="26"/>
  <c r="AM671" i="26"/>
  <c r="AL671" i="26"/>
  <c r="AR670" i="26"/>
  <c r="AQ670" i="26"/>
  <c r="AP670" i="26"/>
  <c r="AO670" i="26"/>
  <c r="AN670" i="26"/>
  <c r="AM670" i="26"/>
  <c r="AL670" i="26"/>
  <c r="AR669" i="26"/>
  <c r="AQ669" i="26"/>
  <c r="AP669" i="26"/>
  <c r="AO669" i="26"/>
  <c r="AN669" i="26"/>
  <c r="AM669" i="26"/>
  <c r="AL669" i="26"/>
  <c r="AR668" i="26"/>
  <c r="AQ668" i="26"/>
  <c r="AP668" i="26"/>
  <c r="AO668" i="26"/>
  <c r="AN668" i="26"/>
  <c r="AM668" i="26"/>
  <c r="AL668" i="26"/>
  <c r="AR667" i="26"/>
  <c r="AQ667" i="26"/>
  <c r="AP667" i="26"/>
  <c r="AO667" i="26"/>
  <c r="AN667" i="26"/>
  <c r="AM667" i="26"/>
  <c r="AL667" i="26"/>
  <c r="AR666" i="26"/>
  <c r="AQ666" i="26"/>
  <c r="AP666" i="26"/>
  <c r="AO666" i="26"/>
  <c r="AN666" i="26"/>
  <c r="AM666" i="26"/>
  <c r="AL666" i="26"/>
  <c r="AR665" i="26"/>
  <c r="AQ665" i="26"/>
  <c r="AP665" i="26"/>
  <c r="AO665" i="26"/>
  <c r="AN665" i="26"/>
  <c r="AM665" i="26"/>
  <c r="AL665" i="26"/>
  <c r="AR664" i="26"/>
  <c r="AQ664" i="26"/>
  <c r="AP664" i="26"/>
  <c r="AO664" i="26"/>
  <c r="AN664" i="26"/>
  <c r="AM664" i="26"/>
  <c r="AL664" i="26"/>
  <c r="AR663" i="26"/>
  <c r="AQ663" i="26"/>
  <c r="AP663" i="26"/>
  <c r="AO663" i="26"/>
  <c r="AN663" i="26"/>
  <c r="AM663" i="26"/>
  <c r="AL663" i="26"/>
  <c r="AR662" i="26"/>
  <c r="AQ662" i="26"/>
  <c r="AP662" i="26"/>
  <c r="AO662" i="26"/>
  <c r="AN662" i="26"/>
  <c r="AM662" i="26"/>
  <c r="AL662" i="26"/>
  <c r="AR661" i="26"/>
  <c r="AQ661" i="26"/>
  <c r="AP661" i="26"/>
  <c r="AO661" i="26"/>
  <c r="AN661" i="26"/>
  <c r="AM661" i="26"/>
  <c r="AL661" i="26"/>
  <c r="AR660" i="26"/>
  <c r="AQ660" i="26"/>
  <c r="AP660" i="26"/>
  <c r="AO660" i="26"/>
  <c r="AN660" i="26"/>
  <c r="AM660" i="26"/>
  <c r="AL660" i="26"/>
  <c r="AR659" i="26"/>
  <c r="AQ659" i="26"/>
  <c r="AP659" i="26"/>
  <c r="AO659" i="26"/>
  <c r="AN659" i="26"/>
  <c r="AM659" i="26"/>
  <c r="AL659" i="26"/>
  <c r="AR658" i="26"/>
  <c r="AQ658" i="26"/>
  <c r="AP658" i="26"/>
  <c r="AO658" i="26"/>
  <c r="AN658" i="26"/>
  <c r="AM658" i="26"/>
  <c r="AL658" i="26"/>
  <c r="AR657" i="26"/>
  <c r="AQ657" i="26"/>
  <c r="AP657" i="26"/>
  <c r="AO657" i="26"/>
  <c r="AN657" i="26"/>
  <c r="AM657" i="26"/>
  <c r="AL657" i="26"/>
  <c r="AR656" i="26"/>
  <c r="AQ656" i="26"/>
  <c r="AP656" i="26"/>
  <c r="AO656" i="26"/>
  <c r="AN656" i="26"/>
  <c r="AM656" i="26"/>
  <c r="AL656" i="26"/>
  <c r="AR655" i="26"/>
  <c r="AQ655" i="26"/>
  <c r="AP655" i="26"/>
  <c r="AO655" i="26"/>
  <c r="AN655" i="26"/>
  <c r="AM655" i="26"/>
  <c r="AL655" i="26"/>
  <c r="AR654" i="26"/>
  <c r="AQ654" i="26"/>
  <c r="AP654" i="26"/>
  <c r="AO654" i="26"/>
  <c r="AN654" i="26"/>
  <c r="AM654" i="26"/>
  <c r="AL654" i="26"/>
  <c r="AR653" i="26"/>
  <c r="AQ653" i="26"/>
  <c r="AP653" i="26"/>
  <c r="AO653" i="26"/>
  <c r="AN653" i="26"/>
  <c r="AM653" i="26"/>
  <c r="AL653" i="26"/>
  <c r="AR652" i="26"/>
  <c r="AQ652" i="26"/>
  <c r="AP652" i="26"/>
  <c r="AO652" i="26"/>
  <c r="AN652" i="26"/>
  <c r="AM652" i="26"/>
  <c r="AL652" i="26"/>
  <c r="AR651" i="26"/>
  <c r="AQ651" i="26"/>
  <c r="AP651" i="26"/>
  <c r="AO651" i="26"/>
  <c r="AN651" i="26"/>
  <c r="AM651" i="26"/>
  <c r="AL651" i="26"/>
  <c r="AR650" i="26"/>
  <c r="AQ650" i="26"/>
  <c r="AP650" i="26"/>
  <c r="AO650" i="26"/>
  <c r="AN650" i="26"/>
  <c r="AM650" i="26"/>
  <c r="AL650" i="26"/>
  <c r="AR649" i="26"/>
  <c r="AQ649" i="26"/>
  <c r="AP649" i="26"/>
  <c r="AO649" i="26"/>
  <c r="AN649" i="26"/>
  <c r="AM649" i="26"/>
  <c r="AL649" i="26"/>
  <c r="AR648" i="26"/>
  <c r="AQ648" i="26"/>
  <c r="AP648" i="26"/>
  <c r="AO648" i="26"/>
  <c r="AN648" i="26"/>
  <c r="AM648" i="26"/>
  <c r="AL648" i="26"/>
  <c r="AR647" i="26"/>
  <c r="AQ647" i="26"/>
  <c r="AP647" i="26"/>
  <c r="AO647" i="26"/>
  <c r="AN647" i="26"/>
  <c r="AM647" i="26"/>
  <c r="AL647" i="26"/>
  <c r="AR646" i="26"/>
  <c r="AQ646" i="26"/>
  <c r="AP646" i="26"/>
  <c r="AO646" i="26"/>
  <c r="AN646" i="26"/>
  <c r="AM646" i="26"/>
  <c r="AL646" i="26"/>
  <c r="AR645" i="26"/>
  <c r="AQ645" i="26"/>
  <c r="AP645" i="26"/>
  <c r="AO645" i="26"/>
  <c r="AN645" i="26"/>
  <c r="AM645" i="26"/>
  <c r="AL645" i="26"/>
  <c r="AR644" i="26"/>
  <c r="AQ644" i="26"/>
  <c r="AP644" i="26"/>
  <c r="AO644" i="26"/>
  <c r="AN644" i="26"/>
  <c r="AM644" i="26"/>
  <c r="AL644" i="26"/>
  <c r="AR643" i="26"/>
  <c r="AQ643" i="26"/>
  <c r="AP643" i="26"/>
  <c r="AO643" i="26"/>
  <c r="AN643" i="26"/>
  <c r="AM643" i="26"/>
  <c r="AL643" i="26"/>
  <c r="AR642" i="26"/>
  <c r="AQ642" i="26"/>
  <c r="AP642" i="26"/>
  <c r="AO642" i="26"/>
  <c r="AN642" i="26"/>
  <c r="AM642" i="26"/>
  <c r="AL642" i="26"/>
  <c r="AR641" i="26"/>
  <c r="AQ641" i="26"/>
  <c r="AP641" i="26"/>
  <c r="AO641" i="26"/>
  <c r="AN641" i="26"/>
  <c r="AM641" i="26"/>
  <c r="AL641" i="26"/>
  <c r="AR640" i="26"/>
  <c r="AQ640" i="26"/>
  <c r="AP640" i="26"/>
  <c r="AO640" i="26"/>
  <c r="AN640" i="26"/>
  <c r="AM640" i="26"/>
  <c r="AL640" i="26"/>
  <c r="AR639" i="26"/>
  <c r="AQ639" i="26"/>
  <c r="AP639" i="26"/>
  <c r="AO639" i="26"/>
  <c r="AN639" i="26"/>
  <c r="AM639" i="26"/>
  <c r="AL639" i="26"/>
  <c r="AR638" i="26"/>
  <c r="AQ638" i="26"/>
  <c r="AP638" i="26"/>
  <c r="AO638" i="26"/>
  <c r="AN638" i="26"/>
  <c r="AM638" i="26"/>
  <c r="AL638" i="26"/>
  <c r="AR637" i="26"/>
  <c r="AQ637" i="26"/>
  <c r="AP637" i="26"/>
  <c r="AO637" i="26"/>
  <c r="AN637" i="26"/>
  <c r="AM637" i="26"/>
  <c r="AL637" i="26"/>
  <c r="AR636" i="26"/>
  <c r="AQ636" i="26"/>
  <c r="AP636" i="26"/>
  <c r="AO636" i="26"/>
  <c r="AN636" i="26"/>
  <c r="AM636" i="26"/>
  <c r="AL636" i="26"/>
  <c r="AR635" i="26"/>
  <c r="AQ635" i="26"/>
  <c r="AP635" i="26"/>
  <c r="AO635" i="26"/>
  <c r="AN635" i="26"/>
  <c r="AM635" i="26"/>
  <c r="AL635" i="26"/>
  <c r="AR634" i="26"/>
  <c r="AQ634" i="26"/>
  <c r="AP634" i="26"/>
  <c r="AO634" i="26"/>
  <c r="AN634" i="26"/>
  <c r="AM634" i="26"/>
  <c r="AL634" i="26"/>
  <c r="AR633" i="26"/>
  <c r="AQ633" i="26"/>
  <c r="AP633" i="26"/>
  <c r="AO633" i="26"/>
  <c r="AN633" i="26"/>
  <c r="AM633" i="26"/>
  <c r="AL633" i="26"/>
  <c r="AR632" i="26"/>
  <c r="AQ632" i="26"/>
  <c r="AP632" i="26"/>
  <c r="AO632" i="26"/>
  <c r="AN632" i="26"/>
  <c r="AM632" i="26"/>
  <c r="AL632" i="26"/>
  <c r="AR631" i="26"/>
  <c r="AQ631" i="26"/>
  <c r="AP631" i="26"/>
  <c r="AO631" i="26"/>
  <c r="AN631" i="26"/>
  <c r="AM631" i="26"/>
  <c r="AL631" i="26"/>
  <c r="AR630" i="26"/>
  <c r="AQ630" i="26"/>
  <c r="AP630" i="26"/>
  <c r="AO630" i="26"/>
  <c r="AN630" i="26"/>
  <c r="AM630" i="26"/>
  <c r="AL630" i="26"/>
  <c r="AR629" i="26"/>
  <c r="AQ629" i="26"/>
  <c r="AP629" i="26"/>
  <c r="AO629" i="26"/>
  <c r="AN629" i="26"/>
  <c r="AM629" i="26"/>
  <c r="AL629" i="26"/>
  <c r="AR628" i="26"/>
  <c r="AQ628" i="26"/>
  <c r="AP628" i="26"/>
  <c r="AO628" i="26"/>
  <c r="AN628" i="26"/>
  <c r="AM628" i="26"/>
  <c r="AL628" i="26"/>
  <c r="AR627" i="26"/>
  <c r="AQ627" i="26"/>
  <c r="AP627" i="26"/>
  <c r="AO627" i="26"/>
  <c r="AN627" i="26"/>
  <c r="AM627" i="26"/>
  <c r="AL627" i="26"/>
  <c r="AR626" i="26"/>
  <c r="AQ626" i="26"/>
  <c r="AP626" i="26"/>
  <c r="AO626" i="26"/>
  <c r="AN626" i="26"/>
  <c r="AM626" i="26"/>
  <c r="AL626" i="26"/>
  <c r="AR625" i="26"/>
  <c r="AQ625" i="26"/>
  <c r="AP625" i="26"/>
  <c r="AO625" i="26"/>
  <c r="AN625" i="26"/>
  <c r="AM625" i="26"/>
  <c r="AL625" i="26"/>
  <c r="AR624" i="26"/>
  <c r="AQ624" i="26"/>
  <c r="AP624" i="26"/>
  <c r="AO624" i="26"/>
  <c r="AN624" i="26"/>
  <c r="AM624" i="26"/>
  <c r="AL624" i="26"/>
  <c r="AR623" i="26"/>
  <c r="AQ623" i="26"/>
  <c r="AP623" i="26"/>
  <c r="AO623" i="26"/>
  <c r="AN623" i="26"/>
  <c r="AM623" i="26"/>
  <c r="AL623" i="26"/>
  <c r="AR622" i="26"/>
  <c r="AQ622" i="26"/>
  <c r="AP622" i="26"/>
  <c r="AO622" i="26"/>
  <c r="AN622" i="26"/>
  <c r="AM622" i="26"/>
  <c r="AL622" i="26"/>
  <c r="AR621" i="26"/>
  <c r="AQ621" i="26"/>
  <c r="AP621" i="26"/>
  <c r="AO621" i="26"/>
  <c r="AN621" i="26"/>
  <c r="AM621" i="26"/>
  <c r="AL621" i="26"/>
  <c r="AR620" i="26"/>
  <c r="AQ620" i="26"/>
  <c r="AP620" i="26"/>
  <c r="AO620" i="26"/>
  <c r="AN620" i="26"/>
  <c r="AM620" i="26"/>
  <c r="AL620" i="26"/>
  <c r="AR619" i="26"/>
  <c r="AQ619" i="26"/>
  <c r="AP619" i="26"/>
  <c r="AO619" i="26"/>
  <c r="AN619" i="26"/>
  <c r="AM619" i="26"/>
  <c r="AL619" i="26"/>
  <c r="AR618" i="26"/>
  <c r="AQ618" i="26"/>
  <c r="AP618" i="26"/>
  <c r="AO618" i="26"/>
  <c r="AN618" i="26"/>
  <c r="AM618" i="26"/>
  <c r="AL618" i="26"/>
  <c r="AR617" i="26"/>
  <c r="AQ617" i="26"/>
  <c r="AP617" i="26"/>
  <c r="AO617" i="26"/>
  <c r="AN617" i="26"/>
  <c r="AM617" i="26"/>
  <c r="AL617" i="26"/>
  <c r="AR616" i="26"/>
  <c r="AQ616" i="26"/>
  <c r="AP616" i="26"/>
  <c r="AO616" i="26"/>
  <c r="AN616" i="26"/>
  <c r="AM616" i="26"/>
  <c r="AL616" i="26"/>
  <c r="AR615" i="26"/>
  <c r="AQ615" i="26"/>
  <c r="AP615" i="26"/>
  <c r="AO615" i="26"/>
  <c r="AN615" i="26"/>
  <c r="AM615" i="26"/>
  <c r="AL615" i="26"/>
  <c r="AR614" i="26"/>
  <c r="AQ614" i="26"/>
  <c r="AP614" i="26"/>
  <c r="AO614" i="26"/>
  <c r="AN614" i="26"/>
  <c r="AM614" i="26"/>
  <c r="AL614" i="26"/>
  <c r="AR613" i="26"/>
  <c r="AQ613" i="26"/>
  <c r="AP613" i="26"/>
  <c r="AO613" i="26"/>
  <c r="AN613" i="26"/>
  <c r="AM613" i="26"/>
  <c r="AL613" i="26"/>
  <c r="AR612" i="26"/>
  <c r="AQ612" i="26"/>
  <c r="AP612" i="26"/>
  <c r="AO612" i="26"/>
  <c r="AN612" i="26"/>
  <c r="AM612" i="26"/>
  <c r="AL612" i="26"/>
  <c r="AR611" i="26"/>
  <c r="AQ611" i="26"/>
  <c r="AP611" i="26"/>
  <c r="AO611" i="26"/>
  <c r="AN611" i="26"/>
  <c r="AM611" i="26"/>
  <c r="AL611" i="26"/>
  <c r="AR610" i="26"/>
  <c r="AQ610" i="26"/>
  <c r="AP610" i="26"/>
  <c r="AO610" i="26"/>
  <c r="AN610" i="26"/>
  <c r="AM610" i="26"/>
  <c r="AL610" i="26"/>
  <c r="AR609" i="26"/>
  <c r="AQ609" i="26"/>
  <c r="AP609" i="26"/>
  <c r="AO609" i="26"/>
  <c r="AN609" i="26"/>
  <c r="AM609" i="26"/>
  <c r="AL609" i="26"/>
  <c r="AR608" i="26"/>
  <c r="AQ608" i="26"/>
  <c r="AP608" i="26"/>
  <c r="AO608" i="26"/>
  <c r="AN608" i="26"/>
  <c r="AM608" i="26"/>
  <c r="AL608" i="26"/>
  <c r="AR607" i="26"/>
  <c r="AQ607" i="26"/>
  <c r="AP607" i="26"/>
  <c r="AO607" i="26"/>
  <c r="AN607" i="26"/>
  <c r="AM607" i="26"/>
  <c r="AL607" i="26"/>
  <c r="AR606" i="26"/>
  <c r="AQ606" i="26"/>
  <c r="AP606" i="26"/>
  <c r="AO606" i="26"/>
  <c r="AN606" i="26"/>
  <c r="AM606" i="26"/>
  <c r="AL606" i="26"/>
  <c r="AR605" i="26"/>
  <c r="AQ605" i="26"/>
  <c r="AP605" i="26"/>
  <c r="AO605" i="26"/>
  <c r="AN605" i="26"/>
  <c r="AM605" i="26"/>
  <c r="AL605" i="26"/>
  <c r="AR604" i="26"/>
  <c r="AQ604" i="26"/>
  <c r="AP604" i="26"/>
  <c r="AO604" i="26"/>
  <c r="AN604" i="26"/>
  <c r="AM604" i="26"/>
  <c r="AL604" i="26"/>
  <c r="AR603" i="26"/>
  <c r="AQ603" i="26"/>
  <c r="AP603" i="26"/>
  <c r="AO603" i="26"/>
  <c r="AN603" i="26"/>
  <c r="AM603" i="26"/>
  <c r="AL603" i="26"/>
  <c r="AR602" i="26"/>
  <c r="AQ602" i="26"/>
  <c r="AP602" i="26"/>
  <c r="AO602" i="26"/>
  <c r="AN602" i="26"/>
  <c r="AM602" i="26"/>
  <c r="AL602" i="26"/>
  <c r="AR601" i="26"/>
  <c r="AQ601" i="26"/>
  <c r="AP601" i="26"/>
  <c r="AO601" i="26"/>
  <c r="AN601" i="26"/>
  <c r="AM601" i="26"/>
  <c r="AL601" i="26"/>
  <c r="AR600" i="26"/>
  <c r="AQ600" i="26"/>
  <c r="AP600" i="26"/>
  <c r="AO600" i="26"/>
  <c r="AN600" i="26"/>
  <c r="AM600" i="26"/>
  <c r="AL600" i="26"/>
  <c r="AR599" i="26"/>
  <c r="AQ599" i="26"/>
  <c r="AP599" i="26"/>
  <c r="AO599" i="26"/>
  <c r="AN599" i="26"/>
  <c r="AM599" i="26"/>
  <c r="AL599" i="26"/>
  <c r="AR598" i="26"/>
  <c r="AQ598" i="26"/>
  <c r="AP598" i="26"/>
  <c r="AO598" i="26"/>
  <c r="AN598" i="26"/>
  <c r="AM598" i="26"/>
  <c r="AL598" i="26"/>
  <c r="AR597" i="26"/>
  <c r="AQ597" i="26"/>
  <c r="AP597" i="26"/>
  <c r="AO597" i="26"/>
  <c r="AN597" i="26"/>
  <c r="AM597" i="26"/>
  <c r="AL597" i="26"/>
  <c r="AR596" i="26"/>
  <c r="AQ596" i="26"/>
  <c r="AP596" i="26"/>
  <c r="AO596" i="26"/>
  <c r="AN596" i="26"/>
  <c r="AM596" i="26"/>
  <c r="AL596" i="26"/>
  <c r="AR595" i="26"/>
  <c r="AQ595" i="26"/>
  <c r="AP595" i="26"/>
  <c r="AO595" i="26"/>
  <c r="AN595" i="26"/>
  <c r="AM595" i="26"/>
  <c r="AL595" i="26"/>
  <c r="AR594" i="26"/>
  <c r="AQ594" i="26"/>
  <c r="AP594" i="26"/>
  <c r="AO594" i="26"/>
  <c r="AN594" i="26"/>
  <c r="AM594" i="26"/>
  <c r="AL594" i="26"/>
  <c r="AR593" i="26"/>
  <c r="AQ593" i="26"/>
  <c r="AP593" i="26"/>
  <c r="AO593" i="26"/>
  <c r="AN593" i="26"/>
  <c r="AM593" i="26"/>
  <c r="AL593" i="26"/>
  <c r="AR592" i="26"/>
  <c r="AQ592" i="26"/>
  <c r="AP592" i="26"/>
  <c r="AO592" i="26"/>
  <c r="AN592" i="26"/>
  <c r="AM592" i="26"/>
  <c r="AL592" i="26"/>
  <c r="AR591" i="26"/>
  <c r="AQ591" i="26"/>
  <c r="AP591" i="26"/>
  <c r="AO591" i="26"/>
  <c r="AN591" i="26"/>
  <c r="AM591" i="26"/>
  <c r="AL591" i="26"/>
  <c r="AR590" i="26"/>
  <c r="AQ590" i="26"/>
  <c r="AP590" i="26"/>
  <c r="AO590" i="26"/>
  <c r="AN590" i="26"/>
  <c r="AM590" i="26"/>
  <c r="AL590" i="26"/>
  <c r="AR589" i="26"/>
  <c r="AQ589" i="26"/>
  <c r="AP589" i="26"/>
  <c r="AO589" i="26"/>
  <c r="AN589" i="26"/>
  <c r="AM589" i="26"/>
  <c r="AL589" i="26"/>
  <c r="AR588" i="26"/>
  <c r="AQ588" i="26"/>
  <c r="AP588" i="26"/>
  <c r="AO588" i="26"/>
  <c r="AN588" i="26"/>
  <c r="AM588" i="26"/>
  <c r="AL588" i="26"/>
  <c r="AR587" i="26"/>
  <c r="AQ587" i="26"/>
  <c r="AP587" i="26"/>
  <c r="AO587" i="26"/>
  <c r="AN587" i="26"/>
  <c r="AM587" i="26"/>
  <c r="AL587" i="26"/>
  <c r="AR586" i="26"/>
  <c r="AQ586" i="26"/>
  <c r="AP586" i="26"/>
  <c r="AO586" i="26"/>
  <c r="AN586" i="26"/>
  <c r="AM586" i="26"/>
  <c r="AL586" i="26"/>
  <c r="AR585" i="26"/>
  <c r="AQ585" i="26"/>
  <c r="AP585" i="26"/>
  <c r="AO585" i="26"/>
  <c r="AN585" i="26"/>
  <c r="AM585" i="26"/>
  <c r="AL585" i="26"/>
  <c r="AR584" i="26"/>
  <c r="AQ584" i="26"/>
  <c r="AP584" i="26"/>
  <c r="AO584" i="26"/>
  <c r="AN584" i="26"/>
  <c r="AM584" i="26"/>
  <c r="AL584" i="26"/>
  <c r="AR583" i="26"/>
  <c r="AQ583" i="26"/>
  <c r="AP583" i="26"/>
  <c r="AO583" i="26"/>
  <c r="AN583" i="26"/>
  <c r="AM583" i="26"/>
  <c r="AL583" i="26"/>
  <c r="AR582" i="26"/>
  <c r="AQ582" i="26"/>
  <c r="AP582" i="26"/>
  <c r="AO582" i="26"/>
  <c r="AN582" i="26"/>
  <c r="AM582" i="26"/>
  <c r="AL582" i="26"/>
  <c r="AR581" i="26"/>
  <c r="AQ581" i="26"/>
  <c r="AP581" i="26"/>
  <c r="AO581" i="26"/>
  <c r="AN581" i="26"/>
  <c r="AM581" i="26"/>
  <c r="AL581" i="26"/>
  <c r="AR580" i="26"/>
  <c r="AQ580" i="26"/>
  <c r="AP580" i="26"/>
  <c r="AO580" i="26"/>
  <c r="AN580" i="26"/>
  <c r="AM580" i="26"/>
  <c r="AL580" i="26"/>
  <c r="AR579" i="26"/>
  <c r="AQ579" i="26"/>
  <c r="AP579" i="26"/>
  <c r="AO579" i="26"/>
  <c r="AN579" i="26"/>
  <c r="AM579" i="26"/>
  <c r="AL579" i="26"/>
  <c r="AR578" i="26"/>
  <c r="AQ578" i="26"/>
  <c r="AP578" i="26"/>
  <c r="AO578" i="26"/>
  <c r="AN578" i="26"/>
  <c r="AM578" i="26"/>
  <c r="AL578" i="26"/>
  <c r="AR577" i="26"/>
  <c r="AQ577" i="26"/>
  <c r="AP577" i="26"/>
  <c r="AO577" i="26"/>
  <c r="AN577" i="26"/>
  <c r="AM577" i="26"/>
  <c r="AL577" i="26"/>
  <c r="AR576" i="26"/>
  <c r="AQ576" i="26"/>
  <c r="AP576" i="26"/>
  <c r="AO576" i="26"/>
  <c r="AN576" i="26"/>
  <c r="AM576" i="26"/>
  <c r="AL576" i="26"/>
  <c r="AR575" i="26"/>
  <c r="AQ575" i="26"/>
  <c r="AP575" i="26"/>
  <c r="AO575" i="26"/>
  <c r="AN575" i="26"/>
  <c r="AM575" i="26"/>
  <c r="AL575" i="26"/>
  <c r="AR574" i="26"/>
  <c r="AQ574" i="26"/>
  <c r="AP574" i="26"/>
  <c r="AO574" i="26"/>
  <c r="AN574" i="26"/>
  <c r="AM574" i="26"/>
  <c r="AL574" i="26"/>
  <c r="AR573" i="26"/>
  <c r="AQ573" i="26"/>
  <c r="AP573" i="26"/>
  <c r="AO573" i="26"/>
  <c r="AN573" i="26"/>
  <c r="AM573" i="26"/>
  <c r="AL573" i="26"/>
  <c r="AR572" i="26"/>
  <c r="AQ572" i="26"/>
  <c r="AP572" i="26"/>
  <c r="AO572" i="26"/>
  <c r="AN572" i="26"/>
  <c r="AM572" i="26"/>
  <c r="AL572" i="26"/>
  <c r="AR571" i="26"/>
  <c r="AQ571" i="26"/>
  <c r="AP571" i="26"/>
  <c r="AO571" i="26"/>
  <c r="AN571" i="26"/>
  <c r="AM571" i="26"/>
  <c r="AL571" i="26"/>
  <c r="AR570" i="26"/>
  <c r="AQ570" i="26"/>
  <c r="AP570" i="26"/>
  <c r="AO570" i="26"/>
  <c r="AN570" i="26"/>
  <c r="AM570" i="26"/>
  <c r="AL570" i="26"/>
  <c r="AR569" i="26"/>
  <c r="AQ569" i="26"/>
  <c r="AP569" i="26"/>
  <c r="AO569" i="26"/>
  <c r="AN569" i="26"/>
  <c r="AM569" i="26"/>
  <c r="AL569" i="26"/>
  <c r="AR568" i="26"/>
  <c r="AQ568" i="26"/>
  <c r="AP568" i="26"/>
  <c r="AO568" i="26"/>
  <c r="AN568" i="26"/>
  <c r="AM568" i="26"/>
  <c r="AL568" i="26"/>
  <c r="AR567" i="26"/>
  <c r="AQ567" i="26"/>
  <c r="AP567" i="26"/>
  <c r="AO567" i="26"/>
  <c r="AN567" i="26"/>
  <c r="AM567" i="26"/>
  <c r="AL567" i="26"/>
  <c r="AR566" i="26"/>
  <c r="AQ566" i="26"/>
  <c r="AP566" i="26"/>
  <c r="AO566" i="26"/>
  <c r="AN566" i="26"/>
  <c r="AM566" i="26"/>
  <c r="AL566" i="26"/>
  <c r="AR565" i="26"/>
  <c r="AQ565" i="26"/>
  <c r="AP565" i="26"/>
  <c r="AO565" i="26"/>
  <c r="AN565" i="26"/>
  <c r="AM565" i="26"/>
  <c r="AL565" i="26"/>
  <c r="AR564" i="26"/>
  <c r="AQ564" i="26"/>
  <c r="AP564" i="26"/>
  <c r="AO564" i="26"/>
  <c r="AN564" i="26"/>
  <c r="AM564" i="26"/>
  <c r="AL564" i="26"/>
  <c r="AR563" i="26"/>
  <c r="AQ563" i="26"/>
  <c r="AP563" i="26"/>
  <c r="AO563" i="26"/>
  <c r="AN563" i="26"/>
  <c r="AM563" i="26"/>
  <c r="AL563" i="26"/>
  <c r="AR562" i="26"/>
  <c r="AQ562" i="26"/>
  <c r="AP562" i="26"/>
  <c r="AO562" i="26"/>
  <c r="AN562" i="26"/>
  <c r="AM562" i="26"/>
  <c r="AL562" i="26"/>
  <c r="AR561" i="26"/>
  <c r="AQ561" i="26"/>
  <c r="AP561" i="26"/>
  <c r="AO561" i="26"/>
  <c r="AN561" i="26"/>
  <c r="AM561" i="26"/>
  <c r="AL561" i="26"/>
  <c r="AR560" i="26"/>
  <c r="AQ560" i="26"/>
  <c r="AP560" i="26"/>
  <c r="AO560" i="26"/>
  <c r="AN560" i="26"/>
  <c r="AM560" i="26"/>
  <c r="AL560" i="26"/>
  <c r="AR559" i="26"/>
  <c r="AQ559" i="26"/>
  <c r="AP559" i="26"/>
  <c r="AO559" i="26"/>
  <c r="AN559" i="26"/>
  <c r="AM559" i="26"/>
  <c r="AL559" i="26"/>
  <c r="AR558" i="26"/>
  <c r="AQ558" i="26"/>
  <c r="AP558" i="26"/>
  <c r="AO558" i="26"/>
  <c r="AN558" i="26"/>
  <c r="AM558" i="26"/>
  <c r="AL558" i="26"/>
  <c r="AR557" i="26"/>
  <c r="AQ557" i="26"/>
  <c r="AP557" i="26"/>
  <c r="AO557" i="26"/>
  <c r="AN557" i="26"/>
  <c r="AM557" i="26"/>
  <c r="AL557" i="26"/>
  <c r="AR556" i="26"/>
  <c r="AQ556" i="26"/>
  <c r="AP556" i="26"/>
  <c r="AO556" i="26"/>
  <c r="AN556" i="26"/>
  <c r="AM556" i="26"/>
  <c r="AL556" i="26"/>
  <c r="AR555" i="26"/>
  <c r="AQ555" i="26"/>
  <c r="AP555" i="26"/>
  <c r="AO555" i="26"/>
  <c r="AN555" i="26"/>
  <c r="AM555" i="26"/>
  <c r="AL555" i="26"/>
  <c r="AR554" i="26"/>
  <c r="AQ554" i="26"/>
  <c r="AP554" i="26"/>
  <c r="AO554" i="26"/>
  <c r="AN554" i="26"/>
  <c r="AM554" i="26"/>
  <c r="AL554" i="26"/>
  <c r="AR553" i="26"/>
  <c r="AQ553" i="26"/>
  <c r="AP553" i="26"/>
  <c r="AO553" i="26"/>
  <c r="AN553" i="26"/>
  <c r="AM553" i="26"/>
  <c r="AL553" i="26"/>
  <c r="AR552" i="26"/>
  <c r="AQ552" i="26"/>
  <c r="AP552" i="26"/>
  <c r="AO552" i="26"/>
  <c r="AN552" i="26"/>
  <c r="AM552" i="26"/>
  <c r="AL552" i="26"/>
  <c r="AR551" i="26"/>
  <c r="AQ551" i="26"/>
  <c r="AP551" i="26"/>
  <c r="AO551" i="26"/>
  <c r="AN551" i="26"/>
  <c r="AM551" i="26"/>
  <c r="AL551" i="26"/>
  <c r="AR550" i="26"/>
  <c r="AQ550" i="26"/>
  <c r="AP550" i="26"/>
  <c r="AO550" i="26"/>
  <c r="AN550" i="26"/>
  <c r="AM550" i="26"/>
  <c r="AL550" i="26"/>
  <c r="AR549" i="26"/>
  <c r="AQ549" i="26"/>
  <c r="AP549" i="26"/>
  <c r="AO549" i="26"/>
  <c r="AN549" i="26"/>
  <c r="AM549" i="26"/>
  <c r="AL549" i="26"/>
  <c r="AR548" i="26"/>
  <c r="AQ548" i="26"/>
  <c r="AP548" i="26"/>
  <c r="AO548" i="26"/>
  <c r="AN548" i="26"/>
  <c r="AM548" i="26"/>
  <c r="AL548" i="26"/>
  <c r="AR547" i="26"/>
  <c r="AQ547" i="26"/>
  <c r="AP547" i="26"/>
  <c r="AO547" i="26"/>
  <c r="AN547" i="26"/>
  <c r="AM547" i="26"/>
  <c r="AL547" i="26"/>
  <c r="AR546" i="26"/>
  <c r="AQ546" i="26"/>
  <c r="AP546" i="26"/>
  <c r="AO546" i="26"/>
  <c r="AN546" i="26"/>
  <c r="AM546" i="26"/>
  <c r="AL546" i="26"/>
  <c r="AR545" i="26"/>
  <c r="AQ545" i="26"/>
  <c r="AP545" i="26"/>
  <c r="AO545" i="26"/>
  <c r="AN545" i="26"/>
  <c r="AM545" i="26"/>
  <c r="AL545" i="26"/>
  <c r="AR544" i="26"/>
  <c r="AQ544" i="26"/>
  <c r="AP544" i="26"/>
  <c r="AO544" i="26"/>
  <c r="AN544" i="26"/>
  <c r="AM544" i="26"/>
  <c r="AL544" i="26"/>
  <c r="AR543" i="26"/>
  <c r="AQ543" i="26"/>
  <c r="AP543" i="26"/>
  <c r="AO543" i="26"/>
  <c r="AN543" i="26"/>
  <c r="AM543" i="26"/>
  <c r="AL543" i="26"/>
  <c r="AR542" i="26"/>
  <c r="AQ542" i="26"/>
  <c r="AP542" i="26"/>
  <c r="AO542" i="26"/>
  <c r="AN542" i="26"/>
  <c r="AM542" i="26"/>
  <c r="AL542" i="26"/>
  <c r="AR541" i="26"/>
  <c r="AQ541" i="26"/>
  <c r="AP541" i="26"/>
  <c r="AO541" i="26"/>
  <c r="AN541" i="26"/>
  <c r="AM541" i="26"/>
  <c r="AL541" i="26"/>
  <c r="AR540" i="26"/>
  <c r="AQ540" i="26"/>
  <c r="AP540" i="26"/>
  <c r="AO540" i="26"/>
  <c r="AN540" i="26"/>
  <c r="AM540" i="26"/>
  <c r="AL540" i="26"/>
  <c r="AR539" i="26"/>
  <c r="AQ539" i="26"/>
  <c r="AP539" i="26"/>
  <c r="AO539" i="26"/>
  <c r="AN539" i="26"/>
  <c r="AM539" i="26"/>
  <c r="AL539" i="26"/>
  <c r="AR538" i="26"/>
  <c r="AQ538" i="26"/>
  <c r="AP538" i="26"/>
  <c r="AO538" i="26"/>
  <c r="AN538" i="26"/>
  <c r="AM538" i="26"/>
  <c r="AL538" i="26"/>
  <c r="AR537" i="26"/>
  <c r="AQ537" i="26"/>
  <c r="AP537" i="26"/>
  <c r="AO537" i="26"/>
  <c r="AN537" i="26"/>
  <c r="AM537" i="26"/>
  <c r="AL537" i="26"/>
  <c r="AR536" i="26"/>
  <c r="AQ536" i="26"/>
  <c r="AP536" i="26"/>
  <c r="AO536" i="26"/>
  <c r="AN536" i="26"/>
  <c r="AM536" i="26"/>
  <c r="AL536" i="26"/>
  <c r="AR535" i="26"/>
  <c r="AQ535" i="26"/>
  <c r="AP535" i="26"/>
  <c r="AO535" i="26"/>
  <c r="AN535" i="26"/>
  <c r="AM535" i="26"/>
  <c r="AL535" i="26"/>
  <c r="AR534" i="26"/>
  <c r="AQ534" i="26"/>
  <c r="AP534" i="26"/>
  <c r="AO534" i="26"/>
  <c r="AN534" i="26"/>
  <c r="AM534" i="26"/>
  <c r="AL534" i="26"/>
  <c r="AR533" i="26"/>
  <c r="AQ533" i="26"/>
  <c r="AP533" i="26"/>
  <c r="AO533" i="26"/>
  <c r="AN533" i="26"/>
  <c r="AM533" i="26"/>
  <c r="AL533" i="26"/>
  <c r="AR532" i="26"/>
  <c r="AQ532" i="26"/>
  <c r="AP532" i="26"/>
  <c r="AO532" i="26"/>
  <c r="AN532" i="26"/>
  <c r="AM532" i="26"/>
  <c r="AL532" i="26"/>
  <c r="AR531" i="26"/>
  <c r="AQ531" i="26"/>
  <c r="AP531" i="26"/>
  <c r="AO531" i="26"/>
  <c r="AN531" i="26"/>
  <c r="AM531" i="26"/>
  <c r="AL531" i="26"/>
  <c r="AR530" i="26"/>
  <c r="AQ530" i="26"/>
  <c r="AP530" i="26"/>
  <c r="AO530" i="26"/>
  <c r="AN530" i="26"/>
  <c r="AM530" i="26"/>
  <c r="AL530" i="26"/>
  <c r="AR529" i="26"/>
  <c r="AQ529" i="26"/>
  <c r="AP529" i="26"/>
  <c r="AO529" i="26"/>
  <c r="AN529" i="26"/>
  <c r="AM529" i="26"/>
  <c r="AL529" i="26"/>
  <c r="AR528" i="26"/>
  <c r="AQ528" i="26"/>
  <c r="AP528" i="26"/>
  <c r="AO528" i="26"/>
  <c r="AN528" i="26"/>
  <c r="AM528" i="26"/>
  <c r="AL528" i="26"/>
  <c r="AR527" i="26"/>
  <c r="AQ527" i="26"/>
  <c r="AP527" i="26"/>
  <c r="AO527" i="26"/>
  <c r="AN527" i="26"/>
  <c r="AM527" i="26"/>
  <c r="AL527" i="26"/>
  <c r="AR526" i="26"/>
  <c r="AQ526" i="26"/>
  <c r="AP526" i="26"/>
  <c r="AO526" i="26"/>
  <c r="AN526" i="26"/>
  <c r="AM526" i="26"/>
  <c r="AL526" i="26"/>
  <c r="AR525" i="26"/>
  <c r="AQ525" i="26"/>
  <c r="AP525" i="26"/>
  <c r="AO525" i="26"/>
  <c r="AN525" i="26"/>
  <c r="AM525" i="26"/>
  <c r="AL525" i="26"/>
  <c r="AR524" i="26"/>
  <c r="AQ524" i="26"/>
  <c r="AP524" i="26"/>
  <c r="AO524" i="26"/>
  <c r="AN524" i="26"/>
  <c r="AM524" i="26"/>
  <c r="AL524" i="26"/>
  <c r="AR523" i="26"/>
  <c r="AQ523" i="26"/>
  <c r="AP523" i="26"/>
  <c r="AO523" i="26"/>
  <c r="AN523" i="26"/>
  <c r="AM523" i="26"/>
  <c r="AL523" i="26"/>
  <c r="AR522" i="26"/>
  <c r="AQ522" i="26"/>
  <c r="AP522" i="26"/>
  <c r="AO522" i="26"/>
  <c r="AN522" i="26"/>
  <c r="AM522" i="26"/>
  <c r="AL522" i="26"/>
  <c r="AR521" i="26"/>
  <c r="AQ521" i="26"/>
  <c r="AP521" i="26"/>
  <c r="AO521" i="26"/>
  <c r="AN521" i="26"/>
  <c r="AM521" i="26"/>
  <c r="AL521" i="26"/>
  <c r="AR520" i="26"/>
  <c r="AQ520" i="26"/>
  <c r="AP520" i="26"/>
  <c r="AO520" i="26"/>
  <c r="AN520" i="26"/>
  <c r="AM520" i="26"/>
  <c r="AL520" i="26"/>
  <c r="AR519" i="26"/>
  <c r="AQ519" i="26"/>
  <c r="AP519" i="26"/>
  <c r="AO519" i="26"/>
  <c r="AN519" i="26"/>
  <c r="AM519" i="26"/>
  <c r="AL519" i="26"/>
  <c r="AR518" i="26"/>
  <c r="AQ518" i="26"/>
  <c r="AP518" i="26"/>
  <c r="AO518" i="26"/>
  <c r="AN518" i="26"/>
  <c r="AM518" i="26"/>
  <c r="AL518" i="26"/>
  <c r="AR517" i="26"/>
  <c r="AQ517" i="26"/>
  <c r="AP517" i="26"/>
  <c r="AO517" i="26"/>
  <c r="AN517" i="26"/>
  <c r="AM517" i="26"/>
  <c r="AL517" i="26"/>
  <c r="AR516" i="26"/>
  <c r="AQ516" i="26"/>
  <c r="AP516" i="26"/>
  <c r="AO516" i="26"/>
  <c r="AN516" i="26"/>
  <c r="AM516" i="26"/>
  <c r="AL516" i="26"/>
  <c r="AR515" i="26"/>
  <c r="AQ515" i="26"/>
  <c r="AP515" i="26"/>
  <c r="AO515" i="26"/>
  <c r="AN515" i="26"/>
  <c r="AM515" i="26"/>
  <c r="AL515" i="26"/>
  <c r="AR514" i="26"/>
  <c r="AQ514" i="26"/>
  <c r="AP514" i="26"/>
  <c r="AO514" i="26"/>
  <c r="AN514" i="26"/>
  <c r="AM514" i="26"/>
  <c r="AL514" i="26"/>
  <c r="AR513" i="26"/>
  <c r="AQ513" i="26"/>
  <c r="AP513" i="26"/>
  <c r="AO513" i="26"/>
  <c r="AN513" i="26"/>
  <c r="AM513" i="26"/>
  <c r="AL513" i="26"/>
  <c r="AR512" i="26"/>
  <c r="AQ512" i="26"/>
  <c r="AP512" i="26"/>
  <c r="AO512" i="26"/>
  <c r="AN512" i="26"/>
  <c r="AM512" i="26"/>
  <c r="AL512" i="26"/>
  <c r="AR511" i="26"/>
  <c r="AQ511" i="26"/>
  <c r="AP511" i="26"/>
  <c r="AO511" i="26"/>
  <c r="AN511" i="26"/>
  <c r="AM511" i="26"/>
  <c r="AL511" i="26"/>
  <c r="AR510" i="26"/>
  <c r="AQ510" i="26"/>
  <c r="AP510" i="26"/>
  <c r="AO510" i="26"/>
  <c r="AN510" i="26"/>
  <c r="AM510" i="26"/>
  <c r="AL510" i="26"/>
  <c r="AR509" i="26"/>
  <c r="AQ509" i="26"/>
  <c r="AP509" i="26"/>
  <c r="AO509" i="26"/>
  <c r="AN509" i="26"/>
  <c r="AM509" i="26"/>
  <c r="AL509" i="26"/>
  <c r="AR508" i="26"/>
  <c r="AQ508" i="26"/>
  <c r="AP508" i="26"/>
  <c r="AO508" i="26"/>
  <c r="AN508" i="26"/>
  <c r="AM508" i="26"/>
  <c r="AL508" i="26"/>
  <c r="AR507" i="26"/>
  <c r="AQ507" i="26"/>
  <c r="AP507" i="26"/>
  <c r="AO507" i="26"/>
  <c r="AN507" i="26"/>
  <c r="AM507" i="26"/>
  <c r="AL507" i="26"/>
  <c r="AR506" i="26"/>
  <c r="AQ506" i="26"/>
  <c r="AP506" i="26"/>
  <c r="AO506" i="26"/>
  <c r="AN506" i="26"/>
  <c r="AM506" i="26"/>
  <c r="AL506" i="26"/>
  <c r="AR505" i="26"/>
  <c r="AQ505" i="26"/>
  <c r="AP505" i="26"/>
  <c r="AO505" i="26"/>
  <c r="AN505" i="26"/>
  <c r="AM505" i="26"/>
  <c r="AL505" i="26"/>
  <c r="AR504" i="26"/>
  <c r="AQ504" i="26"/>
  <c r="AP504" i="26"/>
  <c r="AO504" i="26"/>
  <c r="AN504" i="26"/>
  <c r="AM504" i="26"/>
  <c r="AL504" i="26"/>
  <c r="AR503" i="26"/>
  <c r="AQ503" i="26"/>
  <c r="AP503" i="26"/>
  <c r="AO503" i="26"/>
  <c r="AN503" i="26"/>
  <c r="AM503" i="26"/>
  <c r="AL503" i="26"/>
  <c r="AR502" i="26"/>
  <c r="AQ502" i="26"/>
  <c r="AP502" i="26"/>
  <c r="AO502" i="26"/>
  <c r="AN502" i="26"/>
  <c r="AM502" i="26"/>
  <c r="AL502" i="26"/>
  <c r="AR501" i="26"/>
  <c r="AQ501" i="26"/>
  <c r="AP501" i="26"/>
  <c r="AO501" i="26"/>
  <c r="AN501" i="26"/>
  <c r="AM501" i="26"/>
  <c r="AL501" i="26"/>
  <c r="AR500" i="26"/>
  <c r="AQ500" i="26"/>
  <c r="AP500" i="26"/>
  <c r="AO500" i="26"/>
  <c r="AN500" i="26"/>
  <c r="AM500" i="26"/>
  <c r="AL500" i="26"/>
  <c r="AR499" i="26"/>
  <c r="AQ499" i="26"/>
  <c r="AP499" i="26"/>
  <c r="AO499" i="26"/>
  <c r="AN499" i="26"/>
  <c r="AM499" i="26"/>
  <c r="AL499" i="26"/>
  <c r="AR498" i="26"/>
  <c r="AQ498" i="26"/>
  <c r="AP498" i="26"/>
  <c r="AO498" i="26"/>
  <c r="AN498" i="26"/>
  <c r="AM498" i="26"/>
  <c r="AL498" i="26"/>
  <c r="AR497" i="26"/>
  <c r="AQ497" i="26"/>
  <c r="AP497" i="26"/>
  <c r="AO497" i="26"/>
  <c r="AN497" i="26"/>
  <c r="AM497" i="26"/>
  <c r="AL497" i="26"/>
  <c r="AR496" i="26"/>
  <c r="AQ496" i="26"/>
  <c r="AP496" i="26"/>
  <c r="AO496" i="26"/>
  <c r="AN496" i="26"/>
  <c r="AM496" i="26"/>
  <c r="AL496" i="26"/>
  <c r="AR495" i="26"/>
  <c r="AQ495" i="26"/>
  <c r="AP495" i="26"/>
  <c r="AO495" i="26"/>
  <c r="AN495" i="26"/>
  <c r="AM495" i="26"/>
  <c r="AL495" i="26"/>
  <c r="AR494" i="26"/>
  <c r="AQ494" i="26"/>
  <c r="AP494" i="26"/>
  <c r="AO494" i="26"/>
  <c r="AN494" i="26"/>
  <c r="AM494" i="26"/>
  <c r="AL494" i="26"/>
  <c r="AR493" i="26"/>
  <c r="AQ493" i="26"/>
  <c r="AP493" i="26"/>
  <c r="AO493" i="26"/>
  <c r="AN493" i="26"/>
  <c r="AM493" i="26"/>
  <c r="AL493" i="26"/>
  <c r="AR492" i="26"/>
  <c r="AQ492" i="26"/>
  <c r="AP492" i="26"/>
  <c r="AO492" i="26"/>
  <c r="AN492" i="26"/>
  <c r="AM492" i="26"/>
  <c r="AL492" i="26"/>
  <c r="AR491" i="26"/>
  <c r="AQ491" i="26"/>
  <c r="AP491" i="26"/>
  <c r="AO491" i="26"/>
  <c r="AN491" i="26"/>
  <c r="AM491" i="26"/>
  <c r="AL491" i="26"/>
  <c r="AR490" i="26"/>
  <c r="AQ490" i="26"/>
  <c r="AP490" i="26"/>
  <c r="AO490" i="26"/>
  <c r="AN490" i="26"/>
  <c r="AM490" i="26"/>
  <c r="AL490" i="26"/>
  <c r="AR489" i="26"/>
  <c r="AQ489" i="26"/>
  <c r="AP489" i="26"/>
  <c r="AO489" i="26"/>
  <c r="AN489" i="26"/>
  <c r="AM489" i="26"/>
  <c r="AL489" i="26"/>
  <c r="AR488" i="26"/>
  <c r="AQ488" i="26"/>
  <c r="AP488" i="26"/>
  <c r="AO488" i="26"/>
  <c r="AN488" i="26"/>
  <c r="AM488" i="26"/>
  <c r="AL488" i="26"/>
  <c r="AR487" i="26"/>
  <c r="AQ487" i="26"/>
  <c r="AP487" i="26"/>
  <c r="AO487" i="26"/>
  <c r="AN487" i="26"/>
  <c r="AM487" i="26"/>
  <c r="AL487" i="26"/>
  <c r="AR486" i="26"/>
  <c r="AQ486" i="26"/>
  <c r="AP486" i="26"/>
  <c r="AO486" i="26"/>
  <c r="AN486" i="26"/>
  <c r="AM486" i="26"/>
  <c r="AL486" i="26"/>
  <c r="AR485" i="26"/>
  <c r="AQ485" i="26"/>
  <c r="AP485" i="26"/>
  <c r="AO485" i="26"/>
  <c r="AN485" i="26"/>
  <c r="AM485" i="26"/>
  <c r="AL485" i="26"/>
  <c r="AR484" i="26"/>
  <c r="AQ484" i="26"/>
  <c r="AP484" i="26"/>
  <c r="AO484" i="26"/>
  <c r="AN484" i="26"/>
  <c r="AM484" i="26"/>
  <c r="AL484" i="26"/>
  <c r="AR483" i="26"/>
  <c r="AQ483" i="26"/>
  <c r="AP483" i="26"/>
  <c r="AO483" i="26"/>
  <c r="AN483" i="26"/>
  <c r="AM483" i="26"/>
  <c r="AL483" i="26"/>
  <c r="AR482" i="26"/>
  <c r="AQ482" i="26"/>
  <c r="AP482" i="26"/>
  <c r="AO482" i="26"/>
  <c r="AN482" i="26"/>
  <c r="AM482" i="26"/>
  <c r="AL482" i="26"/>
  <c r="AR481" i="26"/>
  <c r="AQ481" i="26"/>
  <c r="AP481" i="26"/>
  <c r="AO481" i="26"/>
  <c r="AN481" i="26"/>
  <c r="AM481" i="26"/>
  <c r="AL481" i="26"/>
  <c r="AR480" i="26"/>
  <c r="AQ480" i="26"/>
  <c r="AP480" i="26"/>
  <c r="AO480" i="26"/>
  <c r="AN480" i="26"/>
  <c r="AM480" i="26"/>
  <c r="AL480" i="26"/>
  <c r="AR479" i="26"/>
  <c r="AQ479" i="26"/>
  <c r="AP479" i="26"/>
  <c r="AO479" i="26"/>
  <c r="AN479" i="26"/>
  <c r="AM479" i="26"/>
  <c r="AL479" i="26"/>
  <c r="AR478" i="26"/>
  <c r="AQ478" i="26"/>
  <c r="AP478" i="26"/>
  <c r="AO478" i="26"/>
  <c r="AN478" i="26"/>
  <c r="AM478" i="26"/>
  <c r="AL478" i="26"/>
  <c r="AR477" i="26"/>
  <c r="AQ477" i="26"/>
  <c r="AP477" i="26"/>
  <c r="AO477" i="26"/>
  <c r="AN477" i="26"/>
  <c r="AM477" i="26"/>
  <c r="AL477" i="26"/>
  <c r="AR476" i="26"/>
  <c r="AQ476" i="26"/>
  <c r="AP476" i="26"/>
  <c r="AO476" i="26"/>
  <c r="AN476" i="26"/>
  <c r="AM476" i="26"/>
  <c r="AL476" i="26"/>
  <c r="AR475" i="26"/>
  <c r="AQ475" i="26"/>
  <c r="AP475" i="26"/>
  <c r="AO475" i="26"/>
  <c r="AN475" i="26"/>
  <c r="AM475" i="26"/>
  <c r="AL475" i="26"/>
  <c r="AR474" i="26"/>
  <c r="AQ474" i="26"/>
  <c r="AP474" i="26"/>
  <c r="AO474" i="26"/>
  <c r="AN474" i="26"/>
  <c r="AM474" i="26"/>
  <c r="AL474" i="26"/>
  <c r="AR473" i="26"/>
  <c r="AQ473" i="26"/>
  <c r="AP473" i="26"/>
  <c r="AO473" i="26"/>
  <c r="AN473" i="26"/>
  <c r="AM473" i="26"/>
  <c r="AL473" i="26"/>
  <c r="AR472" i="26"/>
  <c r="AQ472" i="26"/>
  <c r="AP472" i="26"/>
  <c r="AO472" i="26"/>
  <c r="AN472" i="26"/>
  <c r="AM472" i="26"/>
  <c r="AL472" i="26"/>
  <c r="AR471" i="26"/>
  <c r="AQ471" i="26"/>
  <c r="AP471" i="26"/>
  <c r="AO471" i="26"/>
  <c r="AN471" i="26"/>
  <c r="AM471" i="26"/>
  <c r="AL471" i="26"/>
  <c r="AR470" i="26"/>
  <c r="AQ470" i="26"/>
  <c r="AP470" i="26"/>
  <c r="AO470" i="26"/>
  <c r="AN470" i="26"/>
  <c r="AM470" i="26"/>
  <c r="AL470" i="26"/>
  <c r="AR469" i="26"/>
  <c r="AQ469" i="26"/>
  <c r="AP469" i="26"/>
  <c r="AO469" i="26"/>
  <c r="AN469" i="26"/>
  <c r="AM469" i="26"/>
  <c r="AL469" i="26"/>
  <c r="AR468" i="26"/>
  <c r="AQ468" i="26"/>
  <c r="AP468" i="26"/>
  <c r="AO468" i="26"/>
  <c r="AN468" i="26"/>
  <c r="AM468" i="26"/>
  <c r="AL468" i="26"/>
  <c r="AR467" i="26"/>
  <c r="AQ467" i="26"/>
  <c r="AP467" i="26"/>
  <c r="AO467" i="26"/>
  <c r="AN467" i="26"/>
  <c r="AM467" i="26"/>
  <c r="AL467" i="26"/>
  <c r="AR466" i="26"/>
  <c r="AQ466" i="26"/>
  <c r="AP466" i="26"/>
  <c r="AO466" i="26"/>
  <c r="AN466" i="26"/>
  <c r="AM466" i="26"/>
  <c r="AL466" i="26"/>
  <c r="AR465" i="26"/>
  <c r="AQ465" i="26"/>
  <c r="AP465" i="26"/>
  <c r="AO465" i="26"/>
  <c r="AN465" i="26"/>
  <c r="AM465" i="26"/>
  <c r="AL465" i="26"/>
  <c r="AR464" i="26"/>
  <c r="AQ464" i="26"/>
  <c r="AP464" i="26"/>
  <c r="AO464" i="26"/>
  <c r="AN464" i="26"/>
  <c r="AM464" i="26"/>
  <c r="AL464" i="26"/>
  <c r="AR463" i="26"/>
  <c r="AQ463" i="26"/>
  <c r="AP463" i="26"/>
  <c r="AO463" i="26"/>
  <c r="AN463" i="26"/>
  <c r="AM463" i="26"/>
  <c r="AL463" i="26"/>
  <c r="AR462" i="26"/>
  <c r="AQ462" i="26"/>
  <c r="AP462" i="26"/>
  <c r="AO462" i="26"/>
  <c r="AN462" i="26"/>
  <c r="AM462" i="26"/>
  <c r="AL462" i="26"/>
  <c r="AR461" i="26"/>
  <c r="AQ461" i="26"/>
  <c r="AP461" i="26"/>
  <c r="AO461" i="26"/>
  <c r="AN461" i="26"/>
  <c r="AM461" i="26"/>
  <c r="AL461" i="26"/>
  <c r="AR460" i="26"/>
  <c r="AQ460" i="26"/>
  <c r="AP460" i="26"/>
  <c r="AO460" i="26"/>
  <c r="AN460" i="26"/>
  <c r="AM460" i="26"/>
  <c r="AL460" i="26"/>
  <c r="AR459" i="26"/>
  <c r="AQ459" i="26"/>
  <c r="AP459" i="26"/>
  <c r="AO459" i="26"/>
  <c r="AN459" i="26"/>
  <c r="AM459" i="26"/>
  <c r="AL459" i="26"/>
  <c r="AR458" i="26"/>
  <c r="AQ458" i="26"/>
  <c r="AP458" i="26"/>
  <c r="AO458" i="26"/>
  <c r="AN458" i="26"/>
  <c r="AM458" i="26"/>
  <c r="AL458" i="26"/>
  <c r="AR457" i="26"/>
  <c r="AQ457" i="26"/>
  <c r="AP457" i="26"/>
  <c r="AO457" i="26"/>
  <c r="AN457" i="26"/>
  <c r="AM457" i="26"/>
  <c r="AL457" i="26"/>
  <c r="AR456" i="26"/>
  <c r="AQ456" i="26"/>
  <c r="AP456" i="26"/>
  <c r="AO456" i="26"/>
  <c r="AN456" i="26"/>
  <c r="AM456" i="26"/>
  <c r="AL456" i="26"/>
  <c r="AR455" i="26"/>
  <c r="AQ455" i="26"/>
  <c r="AP455" i="26"/>
  <c r="AO455" i="26"/>
  <c r="AN455" i="26"/>
  <c r="AM455" i="26"/>
  <c r="AL455" i="26"/>
  <c r="AR454" i="26"/>
  <c r="AQ454" i="26"/>
  <c r="AP454" i="26"/>
  <c r="AO454" i="26"/>
  <c r="AN454" i="26"/>
  <c r="AM454" i="26"/>
  <c r="AL454" i="26"/>
  <c r="AR453" i="26"/>
  <c r="AQ453" i="26"/>
  <c r="AP453" i="26"/>
  <c r="AO453" i="26"/>
  <c r="AN453" i="26"/>
  <c r="AM453" i="26"/>
  <c r="AL453" i="26"/>
  <c r="AR452" i="26"/>
  <c r="AQ452" i="26"/>
  <c r="AP452" i="26"/>
  <c r="AO452" i="26"/>
  <c r="AN452" i="26"/>
  <c r="AM452" i="26"/>
  <c r="AL452" i="26"/>
  <c r="AR451" i="26"/>
  <c r="AQ451" i="26"/>
  <c r="AP451" i="26"/>
  <c r="AO451" i="26"/>
  <c r="AN451" i="26"/>
  <c r="AM451" i="26"/>
  <c r="AL451" i="26"/>
  <c r="AR450" i="26"/>
  <c r="AQ450" i="26"/>
  <c r="AP450" i="26"/>
  <c r="AO450" i="26"/>
  <c r="AN450" i="26"/>
  <c r="AM450" i="26"/>
  <c r="AL450" i="26"/>
  <c r="AR449" i="26"/>
  <c r="AQ449" i="26"/>
  <c r="AP449" i="26"/>
  <c r="AO449" i="26"/>
  <c r="AN449" i="26"/>
  <c r="AM449" i="26"/>
  <c r="AL449" i="26"/>
  <c r="AR448" i="26"/>
  <c r="AQ448" i="26"/>
  <c r="AP448" i="26"/>
  <c r="AO448" i="26"/>
  <c r="AN448" i="26"/>
  <c r="AM448" i="26"/>
  <c r="AL448" i="26"/>
  <c r="AR447" i="26"/>
  <c r="AQ447" i="26"/>
  <c r="AP447" i="26"/>
  <c r="AO447" i="26"/>
  <c r="AN447" i="26"/>
  <c r="AM447" i="26"/>
  <c r="AL447" i="26"/>
  <c r="AR446" i="26"/>
  <c r="AQ446" i="26"/>
  <c r="AP446" i="26"/>
  <c r="AO446" i="26"/>
  <c r="AN446" i="26"/>
  <c r="AM446" i="26"/>
  <c r="AL446" i="26"/>
  <c r="AR445" i="26"/>
  <c r="AQ445" i="26"/>
  <c r="AP445" i="26"/>
  <c r="AO445" i="26"/>
  <c r="AN445" i="26"/>
  <c r="AM445" i="26"/>
  <c r="AL445" i="26"/>
  <c r="AR444" i="26"/>
  <c r="AQ444" i="26"/>
  <c r="AP444" i="26"/>
  <c r="AO444" i="26"/>
  <c r="AN444" i="26"/>
  <c r="AM444" i="26"/>
  <c r="AL444" i="26"/>
  <c r="AR443" i="26"/>
  <c r="AQ443" i="26"/>
  <c r="AP443" i="26"/>
  <c r="AO443" i="26"/>
  <c r="AN443" i="26"/>
  <c r="AM443" i="26"/>
  <c r="AL443" i="26"/>
  <c r="AR442" i="26"/>
  <c r="AQ442" i="26"/>
  <c r="AP442" i="26"/>
  <c r="AO442" i="26"/>
  <c r="AN442" i="26"/>
  <c r="AM442" i="26"/>
  <c r="AL442" i="26"/>
  <c r="AR441" i="26"/>
  <c r="AQ441" i="26"/>
  <c r="AP441" i="26"/>
  <c r="AO441" i="26"/>
  <c r="AN441" i="26"/>
  <c r="AM441" i="26"/>
  <c r="AL441" i="26"/>
  <c r="AR440" i="26"/>
  <c r="AQ440" i="26"/>
  <c r="AP440" i="26"/>
  <c r="AO440" i="26"/>
  <c r="AN440" i="26"/>
  <c r="AM440" i="26"/>
  <c r="AL440" i="26"/>
  <c r="AR439" i="26"/>
  <c r="AQ439" i="26"/>
  <c r="AP439" i="26"/>
  <c r="AO439" i="26"/>
  <c r="AN439" i="26"/>
  <c r="AM439" i="26"/>
  <c r="AL439" i="26"/>
  <c r="AR438" i="26"/>
  <c r="AQ438" i="26"/>
  <c r="AP438" i="26"/>
  <c r="AO438" i="26"/>
  <c r="AN438" i="26"/>
  <c r="AM438" i="26"/>
  <c r="AL438" i="26"/>
  <c r="AR437" i="26"/>
  <c r="AQ437" i="26"/>
  <c r="AP437" i="26"/>
  <c r="AO437" i="26"/>
  <c r="AN437" i="26"/>
  <c r="AM437" i="26"/>
  <c r="AL437" i="26"/>
  <c r="AR436" i="26"/>
  <c r="AQ436" i="26"/>
  <c r="AP436" i="26"/>
  <c r="AO436" i="26"/>
  <c r="AN436" i="26"/>
  <c r="AM436" i="26"/>
  <c r="AL436" i="26"/>
  <c r="AR435" i="26"/>
  <c r="AQ435" i="26"/>
  <c r="AP435" i="26"/>
  <c r="AO435" i="26"/>
  <c r="AN435" i="26"/>
  <c r="AM435" i="26"/>
  <c r="AL435" i="26"/>
  <c r="AR434" i="26"/>
  <c r="AQ434" i="26"/>
  <c r="AP434" i="26"/>
  <c r="AO434" i="26"/>
  <c r="AN434" i="26"/>
  <c r="AM434" i="26"/>
  <c r="AL434" i="26"/>
  <c r="AR433" i="26"/>
  <c r="AQ433" i="26"/>
  <c r="AP433" i="26"/>
  <c r="AO433" i="26"/>
  <c r="AN433" i="26"/>
  <c r="AM433" i="26"/>
  <c r="AL433" i="26"/>
  <c r="AR432" i="26"/>
  <c r="AQ432" i="26"/>
  <c r="AP432" i="26"/>
  <c r="AO432" i="26"/>
  <c r="AN432" i="26"/>
  <c r="AM432" i="26"/>
  <c r="AL432" i="26"/>
  <c r="AR431" i="26"/>
  <c r="AQ431" i="26"/>
  <c r="AP431" i="26"/>
  <c r="AO431" i="26"/>
  <c r="AN431" i="26"/>
  <c r="AM431" i="26"/>
  <c r="AL431" i="26"/>
  <c r="AR430" i="26"/>
  <c r="AQ430" i="26"/>
  <c r="AP430" i="26"/>
  <c r="AO430" i="26"/>
  <c r="AN430" i="26"/>
  <c r="AM430" i="26"/>
  <c r="AL430" i="26"/>
  <c r="AR429" i="26"/>
  <c r="AQ429" i="26"/>
  <c r="AP429" i="26"/>
  <c r="AO429" i="26"/>
  <c r="AN429" i="26"/>
  <c r="AM429" i="26"/>
  <c r="AL429" i="26"/>
  <c r="AR428" i="26"/>
  <c r="AQ428" i="26"/>
  <c r="AP428" i="26"/>
  <c r="AO428" i="26"/>
  <c r="AN428" i="26"/>
  <c r="AM428" i="26"/>
  <c r="AL428" i="26"/>
  <c r="AR427" i="26"/>
  <c r="AQ427" i="26"/>
  <c r="AP427" i="26"/>
  <c r="AO427" i="26"/>
  <c r="AN427" i="26"/>
  <c r="AM427" i="26"/>
  <c r="AL427" i="26"/>
  <c r="AR426" i="26"/>
  <c r="AQ426" i="26"/>
  <c r="AP426" i="26"/>
  <c r="AO426" i="26"/>
  <c r="AN426" i="26"/>
  <c r="AM426" i="26"/>
  <c r="AL426" i="26"/>
  <c r="AR425" i="26"/>
  <c r="AQ425" i="26"/>
  <c r="AP425" i="26"/>
  <c r="AO425" i="26"/>
  <c r="AN425" i="26"/>
  <c r="AM425" i="26"/>
  <c r="AL425" i="26"/>
  <c r="AR424" i="26"/>
  <c r="AQ424" i="26"/>
  <c r="AP424" i="26"/>
  <c r="AO424" i="26"/>
  <c r="AN424" i="26"/>
  <c r="AM424" i="26"/>
  <c r="AL424" i="26"/>
  <c r="AR423" i="26"/>
  <c r="AQ423" i="26"/>
  <c r="AP423" i="26"/>
  <c r="AO423" i="26"/>
  <c r="AN423" i="26"/>
  <c r="AM423" i="26"/>
  <c r="AL423" i="26"/>
  <c r="AR422" i="26"/>
  <c r="AQ422" i="26"/>
  <c r="AP422" i="26"/>
  <c r="AO422" i="26"/>
  <c r="AN422" i="26"/>
  <c r="AM422" i="26"/>
  <c r="AL422" i="26"/>
  <c r="AR421" i="26"/>
  <c r="AQ421" i="26"/>
  <c r="AP421" i="26"/>
  <c r="AO421" i="26"/>
  <c r="AN421" i="26"/>
  <c r="AM421" i="26"/>
  <c r="AL421" i="26"/>
  <c r="AR420" i="26"/>
  <c r="AQ420" i="26"/>
  <c r="AP420" i="26"/>
  <c r="AO420" i="26"/>
  <c r="AN420" i="26"/>
  <c r="AM420" i="26"/>
  <c r="AL420" i="26"/>
  <c r="AR419" i="26"/>
  <c r="AQ419" i="26"/>
  <c r="AP419" i="26"/>
  <c r="AO419" i="26"/>
  <c r="AN419" i="26"/>
  <c r="AM419" i="26"/>
  <c r="AL419" i="26"/>
  <c r="AR418" i="26"/>
  <c r="AQ418" i="26"/>
  <c r="AP418" i="26"/>
  <c r="AO418" i="26"/>
  <c r="AN418" i="26"/>
  <c r="AM418" i="26"/>
  <c r="AL418" i="26"/>
  <c r="AR417" i="26"/>
  <c r="AQ417" i="26"/>
  <c r="AP417" i="26"/>
  <c r="AO417" i="26"/>
  <c r="AN417" i="26"/>
  <c r="AM417" i="26"/>
  <c r="AL417" i="26"/>
  <c r="AR416" i="26"/>
  <c r="AQ416" i="26"/>
  <c r="AP416" i="26"/>
  <c r="AO416" i="26"/>
  <c r="AN416" i="26"/>
  <c r="AM416" i="26"/>
  <c r="AL416" i="26"/>
  <c r="AR415" i="26"/>
  <c r="AQ415" i="26"/>
  <c r="AP415" i="26"/>
  <c r="AO415" i="26"/>
  <c r="AN415" i="26"/>
  <c r="AM415" i="26"/>
  <c r="AL415" i="26"/>
  <c r="AR414" i="26"/>
  <c r="AQ414" i="26"/>
  <c r="AP414" i="26"/>
  <c r="AO414" i="26"/>
  <c r="AN414" i="26"/>
  <c r="AM414" i="26"/>
  <c r="AL414" i="26"/>
  <c r="AR413" i="26"/>
  <c r="AQ413" i="26"/>
  <c r="AP413" i="26"/>
  <c r="AO413" i="26"/>
  <c r="AN413" i="26"/>
  <c r="AM413" i="26"/>
  <c r="AL413" i="26"/>
  <c r="AR412" i="26"/>
  <c r="AQ412" i="26"/>
  <c r="AP412" i="26"/>
  <c r="AO412" i="26"/>
  <c r="AN412" i="26"/>
  <c r="AM412" i="26"/>
  <c r="AL412" i="26"/>
  <c r="AR411" i="26"/>
  <c r="AQ411" i="26"/>
  <c r="AP411" i="26"/>
  <c r="AO411" i="26"/>
  <c r="AN411" i="26"/>
  <c r="AM411" i="26"/>
  <c r="AL411" i="26"/>
  <c r="AR410" i="26"/>
  <c r="AQ410" i="26"/>
  <c r="AP410" i="26"/>
  <c r="AO410" i="26"/>
  <c r="AN410" i="26"/>
  <c r="AM410" i="26"/>
  <c r="AL410" i="26"/>
  <c r="AR409" i="26"/>
  <c r="AQ409" i="26"/>
  <c r="AP409" i="26"/>
  <c r="AO409" i="26"/>
  <c r="AN409" i="26"/>
  <c r="AM409" i="26"/>
  <c r="AL409" i="26"/>
  <c r="AR408" i="26"/>
  <c r="AQ408" i="26"/>
  <c r="AP408" i="26"/>
  <c r="AO408" i="26"/>
  <c r="AN408" i="26"/>
  <c r="AM408" i="26"/>
  <c r="AL408" i="26"/>
  <c r="AR407" i="26"/>
  <c r="AQ407" i="26"/>
  <c r="AP407" i="26"/>
  <c r="AO407" i="26"/>
  <c r="AN407" i="26"/>
  <c r="AM407" i="26"/>
  <c r="AL407" i="26"/>
  <c r="AR406" i="26"/>
  <c r="AQ406" i="26"/>
  <c r="AP406" i="26"/>
  <c r="AO406" i="26"/>
  <c r="AN406" i="26"/>
  <c r="AM406" i="26"/>
  <c r="AL406" i="26"/>
  <c r="AR405" i="26"/>
  <c r="AQ405" i="26"/>
  <c r="AP405" i="26"/>
  <c r="AO405" i="26"/>
  <c r="AN405" i="26"/>
  <c r="AM405" i="26"/>
  <c r="AL405" i="26"/>
  <c r="AR404" i="26"/>
  <c r="AQ404" i="26"/>
  <c r="AP404" i="26"/>
  <c r="AO404" i="26"/>
  <c r="AN404" i="26"/>
  <c r="AM404" i="26"/>
  <c r="AL404" i="26"/>
  <c r="AR403" i="26"/>
  <c r="AQ403" i="26"/>
  <c r="AP403" i="26"/>
  <c r="AO403" i="26"/>
  <c r="AN403" i="26"/>
  <c r="AM403" i="26"/>
  <c r="AL403" i="26"/>
  <c r="AR402" i="26"/>
  <c r="AQ402" i="26"/>
  <c r="AP402" i="26"/>
  <c r="AO402" i="26"/>
  <c r="AN402" i="26"/>
  <c r="AM402" i="26"/>
  <c r="AL402" i="26"/>
  <c r="AR401" i="26"/>
  <c r="AQ401" i="26"/>
  <c r="AP401" i="26"/>
  <c r="AO401" i="26"/>
  <c r="AN401" i="26"/>
  <c r="AM401" i="26"/>
  <c r="AL401" i="26"/>
  <c r="AR400" i="26"/>
  <c r="AQ400" i="26"/>
  <c r="AP400" i="26"/>
  <c r="AO400" i="26"/>
  <c r="AN400" i="26"/>
  <c r="AM400" i="26"/>
  <c r="AL400" i="26"/>
  <c r="AR399" i="26"/>
  <c r="AQ399" i="26"/>
  <c r="AP399" i="26"/>
  <c r="AO399" i="26"/>
  <c r="AN399" i="26"/>
  <c r="AM399" i="26"/>
  <c r="AL399" i="26"/>
  <c r="AR398" i="26"/>
  <c r="AQ398" i="26"/>
  <c r="AP398" i="26"/>
  <c r="AO398" i="26"/>
  <c r="AN398" i="26"/>
  <c r="AM398" i="26"/>
  <c r="AL398" i="26"/>
  <c r="AR397" i="26"/>
  <c r="AQ397" i="26"/>
  <c r="AP397" i="26"/>
  <c r="AO397" i="26"/>
  <c r="AN397" i="26"/>
  <c r="AM397" i="26"/>
  <c r="AL397" i="26"/>
  <c r="AR396" i="26"/>
  <c r="AQ396" i="26"/>
  <c r="AP396" i="26"/>
  <c r="AO396" i="26"/>
  <c r="AN396" i="26"/>
  <c r="AM396" i="26"/>
  <c r="AL396" i="26"/>
  <c r="AR395" i="26"/>
  <c r="AQ395" i="26"/>
  <c r="AP395" i="26"/>
  <c r="AO395" i="26"/>
  <c r="AN395" i="26"/>
  <c r="AM395" i="26"/>
  <c r="AL395" i="26"/>
  <c r="AR394" i="26"/>
  <c r="AQ394" i="26"/>
  <c r="AP394" i="26"/>
  <c r="AO394" i="26"/>
  <c r="AN394" i="26"/>
  <c r="AM394" i="26"/>
  <c r="AL394" i="26"/>
  <c r="AR393" i="26"/>
  <c r="AQ393" i="26"/>
  <c r="AP393" i="26"/>
  <c r="AO393" i="26"/>
  <c r="AN393" i="26"/>
  <c r="AM393" i="26"/>
  <c r="AL393" i="26"/>
  <c r="AR392" i="26"/>
  <c r="AQ392" i="26"/>
  <c r="AP392" i="26"/>
  <c r="AO392" i="26"/>
  <c r="AN392" i="26"/>
  <c r="AM392" i="26"/>
  <c r="AL392" i="26"/>
  <c r="AR391" i="26"/>
  <c r="AQ391" i="26"/>
  <c r="AP391" i="26"/>
  <c r="AO391" i="26"/>
  <c r="AN391" i="26"/>
  <c r="AM391" i="26"/>
  <c r="AL391" i="26"/>
  <c r="AR390" i="26"/>
  <c r="AQ390" i="26"/>
  <c r="AP390" i="26"/>
  <c r="AO390" i="26"/>
  <c r="AN390" i="26"/>
  <c r="AM390" i="26"/>
  <c r="AL390" i="26"/>
  <c r="AR389" i="26"/>
  <c r="AQ389" i="26"/>
  <c r="AP389" i="26"/>
  <c r="AO389" i="26"/>
  <c r="AN389" i="26"/>
  <c r="AM389" i="26"/>
  <c r="AL389" i="26"/>
  <c r="AR388" i="26"/>
  <c r="AQ388" i="26"/>
  <c r="AP388" i="26"/>
  <c r="AO388" i="26"/>
  <c r="AN388" i="26"/>
  <c r="AM388" i="26"/>
  <c r="AL388" i="26"/>
  <c r="AR387" i="26"/>
  <c r="AQ387" i="26"/>
  <c r="AP387" i="26"/>
  <c r="AO387" i="26"/>
  <c r="AN387" i="26"/>
  <c r="AM387" i="26"/>
  <c r="AL387" i="26"/>
  <c r="AR386" i="26"/>
  <c r="AQ386" i="26"/>
  <c r="AP386" i="26"/>
  <c r="AO386" i="26"/>
  <c r="AN386" i="26"/>
  <c r="AM386" i="26"/>
  <c r="AL386" i="26"/>
  <c r="AR385" i="26"/>
  <c r="AQ385" i="26"/>
  <c r="AP385" i="26"/>
  <c r="AO385" i="26"/>
  <c r="AN385" i="26"/>
  <c r="AM385" i="26"/>
  <c r="AL385" i="26"/>
  <c r="AR384" i="26"/>
  <c r="AQ384" i="26"/>
  <c r="AP384" i="26"/>
  <c r="AO384" i="26"/>
  <c r="AN384" i="26"/>
  <c r="AM384" i="26"/>
  <c r="AL384" i="26"/>
  <c r="AR383" i="26"/>
  <c r="AQ383" i="26"/>
  <c r="AP383" i="26"/>
  <c r="AO383" i="26"/>
  <c r="AN383" i="26"/>
  <c r="AM383" i="26"/>
  <c r="AL383" i="26"/>
  <c r="AR382" i="26"/>
  <c r="AQ382" i="26"/>
  <c r="AP382" i="26"/>
  <c r="AO382" i="26"/>
  <c r="AN382" i="26"/>
  <c r="AM382" i="26"/>
  <c r="AL382" i="26"/>
  <c r="AR381" i="26"/>
  <c r="AQ381" i="26"/>
  <c r="AP381" i="26"/>
  <c r="AO381" i="26"/>
  <c r="AN381" i="26"/>
  <c r="AM381" i="26"/>
  <c r="AL381" i="26"/>
  <c r="AR380" i="26"/>
  <c r="AQ380" i="26"/>
  <c r="AP380" i="26"/>
  <c r="AO380" i="26"/>
  <c r="AN380" i="26"/>
  <c r="AM380" i="26"/>
  <c r="AL380" i="26"/>
  <c r="AR379" i="26"/>
  <c r="AQ379" i="26"/>
  <c r="AP379" i="26"/>
  <c r="AO379" i="26"/>
  <c r="AN379" i="26"/>
  <c r="AM379" i="26"/>
  <c r="AL379" i="26"/>
  <c r="AR378" i="26"/>
  <c r="AQ378" i="26"/>
  <c r="AP378" i="26"/>
  <c r="AO378" i="26"/>
  <c r="AN378" i="26"/>
  <c r="AM378" i="26"/>
  <c r="AL378" i="26"/>
  <c r="AR377" i="26"/>
  <c r="AQ377" i="26"/>
  <c r="AP377" i="26"/>
  <c r="AO377" i="26"/>
  <c r="AN377" i="26"/>
  <c r="AM377" i="26"/>
  <c r="AL377" i="26"/>
  <c r="AR376" i="26"/>
  <c r="AQ376" i="26"/>
  <c r="AP376" i="26"/>
  <c r="AO376" i="26"/>
  <c r="AN376" i="26"/>
  <c r="AM376" i="26"/>
  <c r="AL376" i="26"/>
  <c r="AR375" i="26"/>
  <c r="AQ375" i="26"/>
  <c r="AP375" i="26"/>
  <c r="AO375" i="26"/>
  <c r="AN375" i="26"/>
  <c r="AM375" i="26"/>
  <c r="AL375" i="26"/>
  <c r="AR374" i="26"/>
  <c r="AQ374" i="26"/>
  <c r="AP374" i="26"/>
  <c r="AO374" i="26"/>
  <c r="AN374" i="26"/>
  <c r="AM374" i="26"/>
  <c r="AL374" i="26"/>
  <c r="AR373" i="26"/>
  <c r="AQ373" i="26"/>
  <c r="AP373" i="26"/>
  <c r="AO373" i="26"/>
  <c r="AN373" i="26"/>
  <c r="AM373" i="26"/>
  <c r="AL373" i="26"/>
  <c r="AR372" i="26"/>
  <c r="AQ372" i="26"/>
  <c r="AP372" i="26"/>
  <c r="AO372" i="26"/>
  <c r="AN372" i="26"/>
  <c r="AM372" i="26"/>
  <c r="AL372" i="26"/>
  <c r="AR371" i="26"/>
  <c r="AQ371" i="26"/>
  <c r="AP371" i="26"/>
  <c r="AO371" i="26"/>
  <c r="AN371" i="26"/>
  <c r="AM371" i="26"/>
  <c r="AL371" i="26"/>
  <c r="AR370" i="26"/>
  <c r="AQ370" i="26"/>
  <c r="AP370" i="26"/>
  <c r="AO370" i="26"/>
  <c r="AN370" i="26"/>
  <c r="AM370" i="26"/>
  <c r="AL370" i="26"/>
  <c r="AR369" i="26"/>
  <c r="AQ369" i="26"/>
  <c r="AP369" i="26"/>
  <c r="AO369" i="26"/>
  <c r="AN369" i="26"/>
  <c r="AM369" i="26"/>
  <c r="AL369" i="26"/>
  <c r="AR368" i="26"/>
  <c r="AQ368" i="26"/>
  <c r="AP368" i="26"/>
  <c r="AO368" i="26"/>
  <c r="AN368" i="26"/>
  <c r="AM368" i="26"/>
  <c r="AL368" i="26"/>
  <c r="AR367" i="26"/>
  <c r="AQ367" i="26"/>
  <c r="AP367" i="26"/>
  <c r="AO367" i="26"/>
  <c r="AN367" i="26"/>
  <c r="AM367" i="26"/>
  <c r="AL367" i="26"/>
  <c r="AR366" i="26"/>
  <c r="AQ366" i="26"/>
  <c r="AP366" i="26"/>
  <c r="AO366" i="26"/>
  <c r="AN366" i="26"/>
  <c r="AM366" i="26"/>
  <c r="AL366" i="26"/>
  <c r="AR365" i="26"/>
  <c r="AQ365" i="26"/>
  <c r="AP365" i="26"/>
  <c r="AO365" i="26"/>
  <c r="AN365" i="26"/>
  <c r="AM365" i="26"/>
  <c r="AL365" i="26"/>
  <c r="AR364" i="26"/>
  <c r="AQ364" i="26"/>
  <c r="AP364" i="26"/>
  <c r="AO364" i="26"/>
  <c r="AN364" i="26"/>
  <c r="AM364" i="26"/>
  <c r="AL364" i="26"/>
  <c r="AR363" i="26"/>
  <c r="AQ363" i="26"/>
  <c r="AP363" i="26"/>
  <c r="AO363" i="26"/>
  <c r="AN363" i="26"/>
  <c r="AM363" i="26"/>
  <c r="AL363" i="26"/>
  <c r="AR362" i="26"/>
  <c r="AQ362" i="26"/>
  <c r="AP362" i="26"/>
  <c r="AO362" i="26"/>
  <c r="AN362" i="26"/>
  <c r="AM362" i="26"/>
  <c r="AL362" i="26"/>
  <c r="AR361" i="26"/>
  <c r="AQ361" i="26"/>
  <c r="AP361" i="26"/>
  <c r="AO361" i="26"/>
  <c r="AN361" i="26"/>
  <c r="AM361" i="26"/>
  <c r="AL361" i="26"/>
  <c r="AR360" i="26"/>
  <c r="AQ360" i="26"/>
  <c r="AP360" i="26"/>
  <c r="AO360" i="26"/>
  <c r="AN360" i="26"/>
  <c r="AM360" i="26"/>
  <c r="AL360" i="26"/>
  <c r="AR359" i="26"/>
  <c r="AQ359" i="26"/>
  <c r="AP359" i="26"/>
  <c r="AO359" i="26"/>
  <c r="AN359" i="26"/>
  <c r="AM359" i="26"/>
  <c r="AL359" i="26"/>
  <c r="AR358" i="26"/>
  <c r="AQ358" i="26"/>
  <c r="AP358" i="26"/>
  <c r="AO358" i="26"/>
  <c r="AN358" i="26"/>
  <c r="AM358" i="26"/>
  <c r="AL358" i="26"/>
  <c r="AR357" i="26"/>
  <c r="AQ357" i="26"/>
  <c r="AP357" i="26"/>
  <c r="AO357" i="26"/>
  <c r="AN357" i="26"/>
  <c r="AM357" i="26"/>
  <c r="AL357" i="26"/>
  <c r="AR356" i="26"/>
  <c r="AQ356" i="26"/>
  <c r="AP356" i="26"/>
  <c r="AO356" i="26"/>
  <c r="AN356" i="26"/>
  <c r="AM356" i="26"/>
  <c r="AL356" i="26"/>
  <c r="AR355" i="26"/>
  <c r="AQ355" i="26"/>
  <c r="AP355" i="26"/>
  <c r="AO355" i="26"/>
  <c r="AN355" i="26"/>
  <c r="AM355" i="26"/>
  <c r="AL355" i="26"/>
  <c r="AR354" i="26"/>
  <c r="AQ354" i="26"/>
  <c r="AP354" i="26"/>
  <c r="AO354" i="26"/>
  <c r="AN354" i="26"/>
  <c r="AM354" i="26"/>
  <c r="AL354" i="26"/>
  <c r="AR353" i="26"/>
  <c r="AQ353" i="26"/>
  <c r="AP353" i="26"/>
  <c r="AO353" i="26"/>
  <c r="AN353" i="26"/>
  <c r="AM353" i="26"/>
  <c r="AL353" i="26"/>
  <c r="AR352" i="26"/>
  <c r="AQ352" i="26"/>
  <c r="AP352" i="26"/>
  <c r="AO352" i="26"/>
  <c r="AN352" i="26"/>
  <c r="AM352" i="26"/>
  <c r="AL352" i="26"/>
  <c r="AR351" i="26"/>
  <c r="AQ351" i="26"/>
  <c r="AP351" i="26"/>
  <c r="AO351" i="26"/>
  <c r="AN351" i="26"/>
  <c r="AM351" i="26"/>
  <c r="AL351" i="26"/>
  <c r="AR350" i="26"/>
  <c r="AQ350" i="26"/>
  <c r="AP350" i="26"/>
  <c r="AO350" i="26"/>
  <c r="AN350" i="26"/>
  <c r="AM350" i="26"/>
  <c r="AL350" i="26"/>
  <c r="AR349" i="26"/>
  <c r="AQ349" i="26"/>
  <c r="AP349" i="26"/>
  <c r="AO349" i="26"/>
  <c r="AN349" i="26"/>
  <c r="AM349" i="26"/>
  <c r="AL349" i="26"/>
  <c r="AR348" i="26"/>
  <c r="AQ348" i="26"/>
  <c r="AP348" i="26"/>
  <c r="AO348" i="26"/>
  <c r="AN348" i="26"/>
  <c r="AM348" i="26"/>
  <c r="AL348" i="26"/>
  <c r="AR347" i="26"/>
  <c r="AQ347" i="26"/>
  <c r="AP347" i="26"/>
  <c r="AO347" i="26"/>
  <c r="AN347" i="26"/>
  <c r="AM347" i="26"/>
  <c r="AL347" i="26"/>
  <c r="AR346" i="26"/>
  <c r="AQ346" i="26"/>
  <c r="AP346" i="26"/>
  <c r="AO346" i="26"/>
  <c r="AN346" i="26"/>
  <c r="AM346" i="26"/>
  <c r="AL346" i="26"/>
  <c r="AR345" i="26"/>
  <c r="AQ345" i="26"/>
  <c r="AP345" i="26"/>
  <c r="AO345" i="26"/>
  <c r="AN345" i="26"/>
  <c r="AM345" i="26"/>
  <c r="AL345" i="26"/>
  <c r="AR344" i="26"/>
  <c r="AQ344" i="26"/>
  <c r="AP344" i="26"/>
  <c r="AO344" i="26"/>
  <c r="AN344" i="26"/>
  <c r="AM344" i="26"/>
  <c r="AL344" i="26"/>
  <c r="AR343" i="26"/>
  <c r="AQ343" i="26"/>
  <c r="AP343" i="26"/>
  <c r="AO343" i="26"/>
  <c r="AN343" i="26"/>
  <c r="AM343" i="26"/>
  <c r="AL343" i="26"/>
  <c r="AR342" i="26"/>
  <c r="AQ342" i="26"/>
  <c r="AP342" i="26"/>
  <c r="AO342" i="26"/>
  <c r="AN342" i="26"/>
  <c r="AM342" i="26"/>
  <c r="AL342" i="26"/>
  <c r="AR341" i="26"/>
  <c r="AQ341" i="26"/>
  <c r="AP341" i="26"/>
  <c r="AO341" i="26"/>
  <c r="AN341" i="26"/>
  <c r="AM341" i="26"/>
  <c r="AL341" i="26"/>
  <c r="AR340" i="26"/>
  <c r="AQ340" i="26"/>
  <c r="AP340" i="26"/>
  <c r="AO340" i="26"/>
  <c r="AN340" i="26"/>
  <c r="AM340" i="26"/>
  <c r="AL340" i="26"/>
  <c r="AR339" i="26"/>
  <c r="AQ339" i="26"/>
  <c r="AP339" i="26"/>
  <c r="AO339" i="26"/>
  <c r="AN339" i="26"/>
  <c r="AM339" i="26"/>
  <c r="AL339" i="26"/>
  <c r="AR338" i="26"/>
  <c r="AQ338" i="26"/>
  <c r="AP338" i="26"/>
  <c r="AO338" i="26"/>
  <c r="AN338" i="26"/>
  <c r="AM338" i="26"/>
  <c r="AL338" i="26"/>
  <c r="AR337" i="26"/>
  <c r="AQ337" i="26"/>
  <c r="AP337" i="26"/>
  <c r="AO337" i="26"/>
  <c r="AN337" i="26"/>
  <c r="AM337" i="26"/>
  <c r="AL337" i="26"/>
  <c r="AR336" i="26"/>
  <c r="AQ336" i="26"/>
  <c r="AP336" i="26"/>
  <c r="AO336" i="26"/>
  <c r="AN336" i="26"/>
  <c r="AM336" i="26"/>
  <c r="AL336" i="26"/>
  <c r="AR335" i="26"/>
  <c r="AQ335" i="26"/>
  <c r="AP335" i="26"/>
  <c r="AO335" i="26"/>
  <c r="AN335" i="26"/>
  <c r="AM335" i="26"/>
  <c r="AL335" i="26"/>
  <c r="AR334" i="26"/>
  <c r="AQ334" i="26"/>
  <c r="AP334" i="26"/>
  <c r="AO334" i="26"/>
  <c r="AN334" i="26"/>
  <c r="AM334" i="26"/>
  <c r="AL334" i="26"/>
  <c r="AR333" i="26"/>
  <c r="AQ333" i="26"/>
  <c r="AP333" i="26"/>
  <c r="AO333" i="26"/>
  <c r="AN333" i="26"/>
  <c r="AM333" i="26"/>
  <c r="AL333" i="26"/>
  <c r="AR332" i="26"/>
  <c r="AQ332" i="26"/>
  <c r="AP332" i="26"/>
  <c r="AO332" i="26"/>
  <c r="AN332" i="26"/>
  <c r="AM332" i="26"/>
  <c r="AL332" i="26"/>
  <c r="AR331" i="26"/>
  <c r="AQ331" i="26"/>
  <c r="AP331" i="26"/>
  <c r="AO331" i="26"/>
  <c r="AN331" i="26"/>
  <c r="AM331" i="26"/>
  <c r="AL331" i="26"/>
  <c r="AR330" i="26"/>
  <c r="AQ330" i="26"/>
  <c r="AP330" i="26"/>
  <c r="AO330" i="26"/>
  <c r="AN330" i="26"/>
  <c r="AM330" i="26"/>
  <c r="AL330" i="26"/>
  <c r="AR329" i="26"/>
  <c r="AQ329" i="26"/>
  <c r="AP329" i="26"/>
  <c r="AO329" i="26"/>
  <c r="AN329" i="26"/>
  <c r="AM329" i="26"/>
  <c r="AL329" i="26"/>
  <c r="AR328" i="26"/>
  <c r="AQ328" i="26"/>
  <c r="AP328" i="26"/>
  <c r="AO328" i="26"/>
  <c r="AN328" i="26"/>
  <c r="AM328" i="26"/>
  <c r="AL328" i="26"/>
  <c r="AR327" i="26"/>
  <c r="AQ327" i="26"/>
  <c r="AP327" i="26"/>
  <c r="AO327" i="26"/>
  <c r="AN327" i="26"/>
  <c r="AM327" i="26"/>
  <c r="AL327" i="26"/>
  <c r="AR326" i="26"/>
  <c r="AQ326" i="26"/>
  <c r="AP326" i="26"/>
  <c r="AO326" i="26"/>
  <c r="AN326" i="26"/>
  <c r="AM326" i="26"/>
  <c r="AL326" i="26"/>
  <c r="AR325" i="26"/>
  <c r="AQ325" i="26"/>
  <c r="AP325" i="26"/>
  <c r="AO325" i="26"/>
  <c r="AN325" i="26"/>
  <c r="AM325" i="26"/>
  <c r="AL325" i="26"/>
  <c r="AR324" i="26"/>
  <c r="AQ324" i="26"/>
  <c r="AP324" i="26"/>
  <c r="AO324" i="26"/>
  <c r="AN324" i="26"/>
  <c r="AM324" i="26"/>
  <c r="AL324" i="26"/>
  <c r="AR323" i="26"/>
  <c r="AQ323" i="26"/>
  <c r="AP323" i="26"/>
  <c r="AO323" i="26"/>
  <c r="AN323" i="26"/>
  <c r="AM323" i="26"/>
  <c r="AL323" i="26"/>
  <c r="AR322" i="26"/>
  <c r="AQ322" i="26"/>
  <c r="AP322" i="26"/>
  <c r="AO322" i="26"/>
  <c r="AN322" i="26"/>
  <c r="AM322" i="26"/>
  <c r="AL322" i="26"/>
  <c r="AR321" i="26"/>
  <c r="AQ321" i="26"/>
  <c r="AP321" i="26"/>
  <c r="AO321" i="26"/>
  <c r="AN321" i="26"/>
  <c r="AM321" i="26"/>
  <c r="AL321" i="26"/>
  <c r="AR320" i="26"/>
  <c r="AQ320" i="26"/>
  <c r="AP320" i="26"/>
  <c r="AO320" i="26"/>
  <c r="AN320" i="26"/>
  <c r="AM320" i="26"/>
  <c r="AL320" i="26"/>
  <c r="AR319" i="26"/>
  <c r="AQ319" i="26"/>
  <c r="AP319" i="26"/>
  <c r="AO319" i="26"/>
  <c r="AN319" i="26"/>
  <c r="AM319" i="26"/>
  <c r="AL319" i="26"/>
  <c r="AR318" i="26"/>
  <c r="AQ318" i="26"/>
  <c r="AP318" i="26"/>
  <c r="AO318" i="26"/>
  <c r="AN318" i="26"/>
  <c r="AM318" i="26"/>
  <c r="AL318" i="26"/>
  <c r="AR317" i="26"/>
  <c r="AQ317" i="26"/>
  <c r="AP317" i="26"/>
  <c r="AO317" i="26"/>
  <c r="AN317" i="26"/>
  <c r="AM317" i="26"/>
  <c r="AL317" i="26"/>
  <c r="AR316" i="26"/>
  <c r="AQ316" i="26"/>
  <c r="AP316" i="26"/>
  <c r="AO316" i="26"/>
  <c r="AN316" i="26"/>
  <c r="AM316" i="26"/>
  <c r="AL316" i="26"/>
  <c r="AR315" i="26"/>
  <c r="AQ315" i="26"/>
  <c r="AP315" i="26"/>
  <c r="AO315" i="26"/>
  <c r="AN315" i="26"/>
  <c r="AM315" i="26"/>
  <c r="AL315" i="26"/>
  <c r="AR314" i="26"/>
  <c r="AQ314" i="26"/>
  <c r="AP314" i="26"/>
  <c r="AO314" i="26"/>
  <c r="AN314" i="26"/>
  <c r="AM314" i="26"/>
  <c r="AL314" i="26"/>
  <c r="AR313" i="26"/>
  <c r="AQ313" i="26"/>
  <c r="AP313" i="26"/>
  <c r="AO313" i="26"/>
  <c r="AN313" i="26"/>
  <c r="AM313" i="26"/>
  <c r="AL313" i="26"/>
  <c r="AR312" i="26"/>
  <c r="AQ312" i="26"/>
  <c r="AP312" i="26"/>
  <c r="AO312" i="26"/>
  <c r="AN312" i="26"/>
  <c r="AM312" i="26"/>
  <c r="AL312" i="26"/>
  <c r="AR311" i="26"/>
  <c r="AQ311" i="26"/>
  <c r="AP311" i="26"/>
  <c r="AO311" i="26"/>
  <c r="AN311" i="26"/>
  <c r="AM311" i="26"/>
  <c r="AL311" i="26"/>
  <c r="AR310" i="26"/>
  <c r="AQ310" i="26"/>
  <c r="AP310" i="26"/>
  <c r="AO310" i="26"/>
  <c r="AN310" i="26"/>
  <c r="AM310" i="26"/>
  <c r="AL310" i="26"/>
  <c r="AR309" i="26"/>
  <c r="AQ309" i="26"/>
  <c r="AP309" i="26"/>
  <c r="AO309" i="26"/>
  <c r="AN309" i="26"/>
  <c r="AM309" i="26"/>
  <c r="AL309" i="26"/>
  <c r="AR308" i="26"/>
  <c r="AQ308" i="26"/>
  <c r="AP308" i="26"/>
  <c r="AO308" i="26"/>
  <c r="AN308" i="26"/>
  <c r="AM308" i="26"/>
  <c r="AL308" i="26"/>
  <c r="AR307" i="26"/>
  <c r="AQ307" i="26"/>
  <c r="AP307" i="26"/>
  <c r="AO307" i="26"/>
  <c r="AN307" i="26"/>
  <c r="AM307" i="26"/>
  <c r="AL307" i="26"/>
  <c r="AR306" i="26"/>
  <c r="AQ306" i="26"/>
  <c r="AP306" i="26"/>
  <c r="AO306" i="26"/>
  <c r="AN306" i="26"/>
  <c r="AM306" i="26"/>
  <c r="AL306" i="26"/>
  <c r="AR305" i="26"/>
  <c r="AQ305" i="26"/>
  <c r="AP305" i="26"/>
  <c r="AO305" i="26"/>
  <c r="AN305" i="26"/>
  <c r="AM305" i="26"/>
  <c r="AL305" i="26"/>
  <c r="AR304" i="26"/>
  <c r="AQ304" i="26"/>
  <c r="AP304" i="26"/>
  <c r="AO304" i="26"/>
  <c r="AN304" i="26"/>
  <c r="AM304" i="26"/>
  <c r="AL304" i="26"/>
  <c r="AR303" i="26"/>
  <c r="AQ303" i="26"/>
  <c r="AP303" i="26"/>
  <c r="AO303" i="26"/>
  <c r="AN303" i="26"/>
  <c r="AM303" i="26"/>
  <c r="AL303" i="26"/>
  <c r="AR302" i="26"/>
  <c r="AQ302" i="26"/>
  <c r="AP302" i="26"/>
  <c r="AO302" i="26"/>
  <c r="AN302" i="26"/>
  <c r="AM302" i="26"/>
  <c r="AL302" i="26"/>
  <c r="AR301" i="26"/>
  <c r="AQ301" i="26"/>
  <c r="AP301" i="26"/>
  <c r="AO301" i="26"/>
  <c r="AN301" i="26"/>
  <c r="AM301" i="26"/>
  <c r="AL301" i="26"/>
  <c r="AR300" i="26"/>
  <c r="AQ300" i="26"/>
  <c r="AP300" i="26"/>
  <c r="AO300" i="26"/>
  <c r="AN300" i="26"/>
  <c r="AM300" i="26"/>
  <c r="AL300" i="26"/>
  <c r="AR299" i="26"/>
  <c r="AQ299" i="26"/>
  <c r="AP299" i="26"/>
  <c r="AO299" i="26"/>
  <c r="AN299" i="26"/>
  <c r="AM299" i="26"/>
  <c r="AL299" i="26"/>
  <c r="AR298" i="26"/>
  <c r="AQ298" i="26"/>
  <c r="AP298" i="26"/>
  <c r="AO298" i="26"/>
  <c r="AN298" i="26"/>
  <c r="AM298" i="26"/>
  <c r="AL298" i="26"/>
  <c r="AR297" i="26"/>
  <c r="AQ297" i="26"/>
  <c r="AP297" i="26"/>
  <c r="AO297" i="26"/>
  <c r="AN297" i="26"/>
  <c r="AM297" i="26"/>
  <c r="AL297" i="26"/>
  <c r="AR296" i="26"/>
  <c r="AQ296" i="26"/>
  <c r="AP296" i="26"/>
  <c r="AO296" i="26"/>
  <c r="AN296" i="26"/>
  <c r="AM296" i="26"/>
  <c r="AL296" i="26"/>
  <c r="AR295" i="26"/>
  <c r="AQ295" i="26"/>
  <c r="AP295" i="26"/>
  <c r="AO295" i="26"/>
  <c r="AN295" i="26"/>
  <c r="AM295" i="26"/>
  <c r="AL295" i="26"/>
  <c r="AR294" i="26"/>
  <c r="AQ294" i="26"/>
  <c r="AP294" i="26"/>
  <c r="AO294" i="26"/>
  <c r="AN294" i="26"/>
  <c r="AM294" i="26"/>
  <c r="AL294" i="26"/>
  <c r="AR293" i="26"/>
  <c r="AQ293" i="26"/>
  <c r="AP293" i="26"/>
  <c r="AO293" i="26"/>
  <c r="AN293" i="26"/>
  <c r="AM293" i="26"/>
  <c r="AL293" i="26"/>
  <c r="AR292" i="26"/>
  <c r="AQ292" i="26"/>
  <c r="AP292" i="26"/>
  <c r="AO292" i="26"/>
  <c r="AN292" i="26"/>
  <c r="AM292" i="26"/>
  <c r="AL292" i="26"/>
  <c r="AR291" i="26"/>
  <c r="AQ291" i="26"/>
  <c r="AP291" i="26"/>
  <c r="AO291" i="26"/>
  <c r="AN291" i="26"/>
  <c r="AM291" i="26"/>
  <c r="AL291" i="26"/>
  <c r="AR290" i="26"/>
  <c r="AQ290" i="26"/>
  <c r="AP290" i="26"/>
  <c r="AO290" i="26"/>
  <c r="AN290" i="26"/>
  <c r="AM290" i="26"/>
  <c r="AL290" i="26"/>
  <c r="AR289" i="26"/>
  <c r="AQ289" i="26"/>
  <c r="AP289" i="26"/>
  <c r="AO289" i="26"/>
  <c r="AN289" i="26"/>
  <c r="AM289" i="26"/>
  <c r="AL289" i="26"/>
  <c r="AR288" i="26"/>
  <c r="AQ288" i="26"/>
  <c r="AP288" i="26"/>
  <c r="AO288" i="26"/>
  <c r="AN288" i="26"/>
  <c r="AM288" i="26"/>
  <c r="AL288" i="26"/>
  <c r="AR287" i="26"/>
  <c r="AQ287" i="26"/>
  <c r="AP287" i="26"/>
  <c r="AO287" i="26"/>
  <c r="AN287" i="26"/>
  <c r="AM287" i="26"/>
  <c r="AL287" i="26"/>
  <c r="AR286" i="26"/>
  <c r="AQ286" i="26"/>
  <c r="AP286" i="26"/>
  <c r="AO286" i="26"/>
  <c r="AN286" i="26"/>
  <c r="AM286" i="26"/>
  <c r="AL286" i="26"/>
  <c r="AR285" i="26"/>
  <c r="AQ285" i="26"/>
  <c r="AP285" i="26"/>
  <c r="AO285" i="26"/>
  <c r="AN285" i="26"/>
  <c r="AM285" i="26"/>
  <c r="AL285" i="26"/>
  <c r="AR284" i="26"/>
  <c r="AQ284" i="26"/>
  <c r="AP284" i="26"/>
  <c r="AO284" i="26"/>
  <c r="AN284" i="26"/>
  <c r="AM284" i="26"/>
  <c r="AL284" i="26"/>
  <c r="AR283" i="26"/>
  <c r="AQ283" i="26"/>
  <c r="AP283" i="26"/>
  <c r="AO283" i="26"/>
  <c r="AN283" i="26"/>
  <c r="AM283" i="26"/>
  <c r="AL283" i="26"/>
  <c r="AR282" i="26"/>
  <c r="AQ282" i="26"/>
  <c r="AP282" i="26"/>
  <c r="AO282" i="26"/>
  <c r="AN282" i="26"/>
  <c r="AM282" i="26"/>
  <c r="AL282" i="26"/>
  <c r="AR281" i="26"/>
  <c r="AQ281" i="26"/>
  <c r="AP281" i="26"/>
  <c r="AO281" i="26"/>
  <c r="AN281" i="26"/>
  <c r="AM281" i="26"/>
  <c r="AL281" i="26"/>
  <c r="AR280" i="26"/>
  <c r="AQ280" i="26"/>
  <c r="AP280" i="26"/>
  <c r="AO280" i="26"/>
  <c r="AN280" i="26"/>
  <c r="AM280" i="26"/>
  <c r="AL280" i="26"/>
  <c r="AR279" i="26"/>
  <c r="AQ279" i="26"/>
  <c r="AP279" i="26"/>
  <c r="AO279" i="26"/>
  <c r="AN279" i="26"/>
  <c r="AM279" i="26"/>
  <c r="AL279" i="26"/>
  <c r="AR278" i="26"/>
  <c r="AQ278" i="26"/>
  <c r="AP278" i="26"/>
  <c r="AO278" i="26"/>
  <c r="AN278" i="26"/>
  <c r="AM278" i="26"/>
  <c r="AL278" i="26"/>
  <c r="AR277" i="26"/>
  <c r="AQ277" i="26"/>
  <c r="AP277" i="26"/>
  <c r="AO277" i="26"/>
  <c r="AN277" i="26"/>
  <c r="AM277" i="26"/>
  <c r="AL277" i="26"/>
  <c r="AR276" i="26"/>
  <c r="AQ276" i="26"/>
  <c r="AP276" i="26"/>
  <c r="AO276" i="26"/>
  <c r="AN276" i="26"/>
  <c r="AM276" i="26"/>
  <c r="AL276" i="26"/>
  <c r="AR275" i="26"/>
  <c r="AQ275" i="26"/>
  <c r="AP275" i="26"/>
  <c r="AO275" i="26"/>
  <c r="AN275" i="26"/>
  <c r="AM275" i="26"/>
  <c r="AL275" i="26"/>
  <c r="AR274" i="26"/>
  <c r="AQ274" i="26"/>
  <c r="AP274" i="26"/>
  <c r="AO274" i="26"/>
  <c r="AN274" i="26"/>
  <c r="AM274" i="26"/>
  <c r="AL274" i="26"/>
  <c r="AR273" i="26"/>
  <c r="AQ273" i="26"/>
  <c r="AP273" i="26"/>
  <c r="AO273" i="26"/>
  <c r="AN273" i="26"/>
  <c r="AM273" i="26"/>
  <c r="AL273" i="26"/>
  <c r="AR272" i="26"/>
  <c r="AQ272" i="26"/>
  <c r="AP272" i="26"/>
  <c r="AO272" i="26"/>
  <c r="AN272" i="26"/>
  <c r="AM272" i="26"/>
  <c r="AL272" i="26"/>
  <c r="AR271" i="26"/>
  <c r="AQ271" i="26"/>
  <c r="AP271" i="26"/>
  <c r="AO271" i="26"/>
  <c r="AN271" i="26"/>
  <c r="AM271" i="26"/>
  <c r="AL271" i="26"/>
  <c r="AR270" i="26"/>
  <c r="AQ270" i="26"/>
  <c r="AP270" i="26"/>
  <c r="AO270" i="26"/>
  <c r="AN270" i="26"/>
  <c r="AM270" i="26"/>
  <c r="AL270" i="26"/>
  <c r="AR269" i="26"/>
  <c r="AQ269" i="26"/>
  <c r="AP269" i="26"/>
  <c r="AO269" i="26"/>
  <c r="AN269" i="26"/>
  <c r="AM269" i="26"/>
  <c r="AL269" i="26"/>
  <c r="AR268" i="26"/>
  <c r="AQ268" i="26"/>
  <c r="AP268" i="26"/>
  <c r="AO268" i="26"/>
  <c r="AN268" i="26"/>
  <c r="AM268" i="26"/>
  <c r="AL268" i="26"/>
  <c r="AR267" i="26"/>
  <c r="AQ267" i="26"/>
  <c r="AP267" i="26"/>
  <c r="AO267" i="26"/>
  <c r="AN267" i="26"/>
  <c r="AM267" i="26"/>
  <c r="AL267" i="26"/>
  <c r="AR266" i="26"/>
  <c r="AQ266" i="26"/>
  <c r="AP266" i="26"/>
  <c r="AO266" i="26"/>
  <c r="AN266" i="26"/>
  <c r="AM266" i="26"/>
  <c r="AL266" i="26"/>
  <c r="AR265" i="26"/>
  <c r="AQ265" i="26"/>
  <c r="AP265" i="26"/>
  <c r="AO265" i="26"/>
  <c r="AN265" i="26"/>
  <c r="AM265" i="26"/>
  <c r="AL265" i="26"/>
  <c r="AR264" i="26"/>
  <c r="AQ264" i="26"/>
  <c r="AP264" i="26"/>
  <c r="AO264" i="26"/>
  <c r="AN264" i="26"/>
  <c r="AM264" i="26"/>
  <c r="AL264" i="26"/>
  <c r="AR263" i="26"/>
  <c r="AQ263" i="26"/>
  <c r="AP263" i="26"/>
  <c r="AO263" i="26"/>
  <c r="AN263" i="26"/>
  <c r="AM263" i="26"/>
  <c r="AL263" i="26"/>
  <c r="AR262" i="26"/>
  <c r="AQ262" i="26"/>
  <c r="AP262" i="26"/>
  <c r="AO262" i="26"/>
  <c r="AN262" i="26"/>
  <c r="AM262" i="26"/>
  <c r="AL262" i="26"/>
  <c r="AR261" i="26"/>
  <c r="AQ261" i="26"/>
  <c r="AP261" i="26"/>
  <c r="AO261" i="26"/>
  <c r="AN261" i="26"/>
  <c r="AM261" i="26"/>
  <c r="AL261" i="26"/>
  <c r="AR260" i="26"/>
  <c r="AQ260" i="26"/>
  <c r="AP260" i="26"/>
  <c r="AO260" i="26"/>
  <c r="AN260" i="26"/>
  <c r="AM260" i="26"/>
  <c r="AL260" i="26"/>
  <c r="AR259" i="26"/>
  <c r="AQ259" i="26"/>
  <c r="AP259" i="26"/>
  <c r="AO259" i="26"/>
  <c r="AN259" i="26"/>
  <c r="AM259" i="26"/>
  <c r="AL259" i="26"/>
  <c r="AR258" i="26"/>
  <c r="AQ258" i="26"/>
  <c r="AP258" i="26"/>
  <c r="AO258" i="26"/>
  <c r="AN258" i="26"/>
  <c r="AM258" i="26"/>
  <c r="AL258" i="26"/>
  <c r="AR257" i="26"/>
  <c r="AQ257" i="26"/>
  <c r="AP257" i="26"/>
  <c r="AO257" i="26"/>
  <c r="AN257" i="26"/>
  <c r="AM257" i="26"/>
  <c r="AL257" i="26"/>
  <c r="AR256" i="26"/>
  <c r="AQ256" i="26"/>
  <c r="AP256" i="26"/>
  <c r="AO256" i="26"/>
  <c r="AN256" i="26"/>
  <c r="AM256" i="26"/>
  <c r="AL256" i="26"/>
  <c r="AR255" i="26"/>
  <c r="AQ255" i="26"/>
  <c r="AP255" i="26"/>
  <c r="AO255" i="26"/>
  <c r="AN255" i="26"/>
  <c r="AM255" i="26"/>
  <c r="AL255" i="26"/>
  <c r="AR254" i="26"/>
  <c r="AQ254" i="26"/>
  <c r="AP254" i="26"/>
  <c r="AO254" i="26"/>
  <c r="AN254" i="26"/>
  <c r="AM254" i="26"/>
  <c r="AL254" i="26"/>
  <c r="AR253" i="26"/>
  <c r="AQ253" i="26"/>
  <c r="AP253" i="26"/>
  <c r="AO253" i="26"/>
  <c r="AN253" i="26"/>
  <c r="AM253" i="26"/>
  <c r="AL253" i="26"/>
  <c r="AR252" i="26"/>
  <c r="AQ252" i="26"/>
  <c r="AP252" i="26"/>
  <c r="AO252" i="26"/>
  <c r="AN252" i="26"/>
  <c r="AM252" i="26"/>
  <c r="AL252" i="26"/>
  <c r="AR251" i="26"/>
  <c r="AQ251" i="26"/>
  <c r="AP251" i="26"/>
  <c r="AO251" i="26"/>
  <c r="AN251" i="26"/>
  <c r="AM251" i="26"/>
  <c r="AL251" i="26"/>
  <c r="AR250" i="26"/>
  <c r="AQ250" i="26"/>
  <c r="AP250" i="26"/>
  <c r="AO250" i="26"/>
  <c r="AN250" i="26"/>
  <c r="AM250" i="26"/>
  <c r="AL250" i="26"/>
  <c r="AR249" i="26"/>
  <c r="AQ249" i="26"/>
  <c r="AP249" i="26"/>
  <c r="AO249" i="26"/>
  <c r="AN249" i="26"/>
  <c r="AM249" i="26"/>
  <c r="AL249" i="26"/>
  <c r="AR248" i="26"/>
  <c r="AQ248" i="26"/>
  <c r="AP248" i="26"/>
  <c r="AO248" i="26"/>
  <c r="AN248" i="26"/>
  <c r="AM248" i="26"/>
  <c r="AL248" i="26"/>
  <c r="AR247" i="26"/>
  <c r="AQ247" i="26"/>
  <c r="AP247" i="26"/>
  <c r="AO247" i="26"/>
  <c r="AN247" i="26"/>
  <c r="AM247" i="26"/>
  <c r="AL247" i="26"/>
  <c r="AR246" i="26"/>
  <c r="AQ246" i="26"/>
  <c r="AP246" i="26"/>
  <c r="AO246" i="26"/>
  <c r="AN246" i="26"/>
  <c r="AM246" i="26"/>
  <c r="AL246" i="26"/>
  <c r="AR245" i="26"/>
  <c r="AQ245" i="26"/>
  <c r="AP245" i="26"/>
  <c r="AO245" i="26"/>
  <c r="AN245" i="26"/>
  <c r="AM245" i="26"/>
  <c r="AL245" i="26"/>
  <c r="AR244" i="26"/>
  <c r="AQ244" i="26"/>
  <c r="AP244" i="26"/>
  <c r="AO244" i="26"/>
  <c r="AN244" i="26"/>
  <c r="AM244" i="26"/>
  <c r="AL244" i="26"/>
  <c r="AR243" i="26"/>
  <c r="AQ243" i="26"/>
  <c r="AP243" i="26"/>
  <c r="AO243" i="26"/>
  <c r="AN243" i="26"/>
  <c r="AM243" i="26"/>
  <c r="AL243" i="26"/>
  <c r="AR242" i="26"/>
  <c r="AQ242" i="26"/>
  <c r="AP242" i="26"/>
  <c r="AO242" i="26"/>
  <c r="AN242" i="26"/>
  <c r="AM242" i="26"/>
  <c r="AL242" i="26"/>
  <c r="AR241" i="26"/>
  <c r="AQ241" i="26"/>
  <c r="AP241" i="26"/>
  <c r="AO241" i="26"/>
  <c r="AN241" i="26"/>
  <c r="AM241" i="26"/>
  <c r="AL241" i="26"/>
  <c r="AR240" i="26"/>
  <c r="AQ240" i="26"/>
  <c r="AP240" i="26"/>
  <c r="AO240" i="26"/>
  <c r="AN240" i="26"/>
  <c r="AM240" i="26"/>
  <c r="AL240" i="26"/>
  <c r="AR239" i="26"/>
  <c r="AQ239" i="26"/>
  <c r="AP239" i="26"/>
  <c r="AO239" i="26"/>
  <c r="AN239" i="26"/>
  <c r="AM239" i="26"/>
  <c r="AL239" i="26"/>
  <c r="AR238" i="26"/>
  <c r="AQ238" i="26"/>
  <c r="AP238" i="26"/>
  <c r="AO238" i="26"/>
  <c r="AN238" i="26"/>
  <c r="AM238" i="26"/>
  <c r="AL238" i="26"/>
  <c r="AR237" i="26"/>
  <c r="AQ237" i="26"/>
  <c r="AP237" i="26"/>
  <c r="AO237" i="26"/>
  <c r="AN237" i="26"/>
  <c r="AM237" i="26"/>
  <c r="AL237" i="26"/>
  <c r="AR236" i="26"/>
  <c r="AQ236" i="26"/>
  <c r="AP236" i="26"/>
  <c r="AO236" i="26"/>
  <c r="AN236" i="26"/>
  <c r="AM236" i="26"/>
  <c r="AL236" i="26"/>
  <c r="AR235" i="26"/>
  <c r="AQ235" i="26"/>
  <c r="AP235" i="26"/>
  <c r="AO235" i="26"/>
  <c r="AN235" i="26"/>
  <c r="AM235" i="26"/>
  <c r="AL235" i="26"/>
  <c r="AR234" i="26"/>
  <c r="AQ234" i="26"/>
  <c r="AP234" i="26"/>
  <c r="AO234" i="26"/>
  <c r="AN234" i="26"/>
  <c r="AM234" i="26"/>
  <c r="AL234" i="26"/>
  <c r="AR233" i="26"/>
  <c r="AQ233" i="26"/>
  <c r="AP233" i="26"/>
  <c r="AO233" i="26"/>
  <c r="AN233" i="26"/>
  <c r="AM233" i="26"/>
  <c r="AL233" i="26"/>
  <c r="AR232" i="26"/>
  <c r="AQ232" i="26"/>
  <c r="AP232" i="26"/>
  <c r="AO232" i="26"/>
  <c r="AN232" i="26"/>
  <c r="AM232" i="26"/>
  <c r="AL232" i="26"/>
  <c r="AR231" i="26"/>
  <c r="AQ231" i="26"/>
  <c r="AP231" i="26"/>
  <c r="AO231" i="26"/>
  <c r="AN231" i="26"/>
  <c r="AM231" i="26"/>
  <c r="AL231" i="26"/>
  <c r="AR230" i="26"/>
  <c r="AQ230" i="26"/>
  <c r="AP230" i="26"/>
  <c r="AO230" i="26"/>
  <c r="AN230" i="26"/>
  <c r="AM230" i="26"/>
  <c r="AL230" i="26"/>
  <c r="AR229" i="26"/>
  <c r="AQ229" i="26"/>
  <c r="AP229" i="26"/>
  <c r="AO229" i="26"/>
  <c r="AN229" i="26"/>
  <c r="AM229" i="26"/>
  <c r="AL229" i="26"/>
  <c r="AR228" i="26"/>
  <c r="AQ228" i="26"/>
  <c r="AP228" i="26"/>
  <c r="AO228" i="26"/>
  <c r="AN228" i="26"/>
  <c r="AM228" i="26"/>
  <c r="AL228" i="26"/>
  <c r="AR227" i="26"/>
  <c r="AQ227" i="26"/>
  <c r="AP227" i="26"/>
  <c r="AO227" i="26"/>
  <c r="AN227" i="26"/>
  <c r="AM227" i="26"/>
  <c r="AL227" i="26"/>
  <c r="AR226" i="26"/>
  <c r="AQ226" i="26"/>
  <c r="AP226" i="26"/>
  <c r="AO226" i="26"/>
  <c r="AN226" i="26"/>
  <c r="AM226" i="26"/>
  <c r="AL226" i="26"/>
  <c r="AR225" i="26"/>
  <c r="AQ225" i="26"/>
  <c r="AP225" i="26"/>
  <c r="AO225" i="26"/>
  <c r="AN225" i="26"/>
  <c r="AM225" i="26"/>
  <c r="AL225" i="26"/>
  <c r="AR224" i="26"/>
  <c r="AQ224" i="26"/>
  <c r="AP224" i="26"/>
  <c r="AO224" i="26"/>
  <c r="AN224" i="26"/>
  <c r="AM224" i="26"/>
  <c r="AL224" i="26"/>
  <c r="AR223" i="26"/>
  <c r="AQ223" i="26"/>
  <c r="AP223" i="26"/>
  <c r="AO223" i="26"/>
  <c r="AN223" i="26"/>
  <c r="AM223" i="26"/>
  <c r="AL223" i="26"/>
  <c r="AR222" i="26"/>
  <c r="AQ222" i="26"/>
  <c r="AP222" i="26"/>
  <c r="AO222" i="26"/>
  <c r="AN222" i="26"/>
  <c r="AM222" i="26"/>
  <c r="AL222" i="26"/>
  <c r="AR221" i="26"/>
  <c r="AQ221" i="26"/>
  <c r="AP221" i="26"/>
  <c r="AO221" i="26"/>
  <c r="AN221" i="26"/>
  <c r="AM221" i="26"/>
  <c r="AL221" i="26"/>
  <c r="AR220" i="26"/>
  <c r="AQ220" i="26"/>
  <c r="AP220" i="26"/>
  <c r="AO220" i="26"/>
  <c r="AN220" i="26"/>
  <c r="AM220" i="26"/>
  <c r="AL220" i="26"/>
  <c r="AR219" i="26"/>
  <c r="AQ219" i="26"/>
  <c r="AP219" i="26"/>
  <c r="AO219" i="26"/>
  <c r="AN219" i="26"/>
  <c r="AM219" i="26"/>
  <c r="AL219" i="26"/>
  <c r="AR218" i="26"/>
  <c r="AQ218" i="26"/>
  <c r="AP218" i="26"/>
  <c r="AO218" i="26"/>
  <c r="AN218" i="26"/>
  <c r="AM218" i="26"/>
  <c r="AL218" i="26"/>
  <c r="AR217" i="26"/>
  <c r="AQ217" i="26"/>
  <c r="AP217" i="26"/>
  <c r="AO217" i="26"/>
  <c r="AN217" i="26"/>
  <c r="AM217" i="26"/>
  <c r="AL217" i="26"/>
  <c r="AR216" i="26"/>
  <c r="AQ216" i="26"/>
  <c r="AP216" i="26"/>
  <c r="AO216" i="26"/>
  <c r="AN216" i="26"/>
  <c r="AM216" i="26"/>
  <c r="AL216" i="26"/>
  <c r="AR215" i="26"/>
  <c r="AQ215" i="26"/>
  <c r="AP215" i="26"/>
  <c r="AO215" i="26"/>
  <c r="AN215" i="26"/>
  <c r="AM215" i="26"/>
  <c r="AL215" i="26"/>
  <c r="AR214" i="26"/>
  <c r="AQ214" i="26"/>
  <c r="AP214" i="26"/>
  <c r="AO214" i="26"/>
  <c r="AN214" i="26"/>
  <c r="AM214" i="26"/>
  <c r="AL214" i="26"/>
  <c r="AR213" i="26"/>
  <c r="AQ213" i="26"/>
  <c r="AP213" i="26"/>
  <c r="AO213" i="26"/>
  <c r="AN213" i="26"/>
  <c r="AM213" i="26"/>
  <c r="AL213" i="26"/>
  <c r="AR212" i="26"/>
  <c r="AQ212" i="26"/>
  <c r="AP212" i="26"/>
  <c r="AO212" i="26"/>
  <c r="AN212" i="26"/>
  <c r="AM212" i="26"/>
  <c r="AL212" i="26"/>
  <c r="AR211" i="26"/>
  <c r="AQ211" i="26"/>
  <c r="AP211" i="26"/>
  <c r="AO211" i="26"/>
  <c r="AN211" i="26"/>
  <c r="AM211" i="26"/>
  <c r="AL211" i="26"/>
  <c r="AR210" i="26"/>
  <c r="AQ210" i="26"/>
  <c r="AP210" i="26"/>
  <c r="AO210" i="26"/>
  <c r="AN210" i="26"/>
  <c r="AM210" i="26"/>
  <c r="AL210" i="26"/>
  <c r="AR209" i="26"/>
  <c r="AQ209" i="26"/>
  <c r="AP209" i="26"/>
  <c r="AO209" i="26"/>
  <c r="AN209" i="26"/>
  <c r="AM209" i="26"/>
  <c r="AL209" i="26"/>
  <c r="AR208" i="26"/>
  <c r="AQ208" i="26"/>
  <c r="AP208" i="26"/>
  <c r="AO208" i="26"/>
  <c r="AN208" i="26"/>
  <c r="AM208" i="26"/>
  <c r="AL208" i="26"/>
  <c r="AR207" i="26"/>
  <c r="AQ207" i="26"/>
  <c r="AP207" i="26"/>
  <c r="AO207" i="26"/>
  <c r="AN207" i="26"/>
  <c r="AM207" i="26"/>
  <c r="AL207" i="26"/>
  <c r="AR206" i="26"/>
  <c r="AQ206" i="26"/>
  <c r="AP206" i="26"/>
  <c r="AO206" i="26"/>
  <c r="AN206" i="26"/>
  <c r="AM206" i="26"/>
  <c r="AL206" i="26"/>
  <c r="AR205" i="26"/>
  <c r="AQ205" i="26"/>
  <c r="AP205" i="26"/>
  <c r="AO205" i="26"/>
  <c r="AN205" i="26"/>
  <c r="AM205" i="26"/>
  <c r="AL205" i="26"/>
  <c r="AR204" i="26"/>
  <c r="AQ204" i="26"/>
  <c r="AP204" i="26"/>
  <c r="AO204" i="26"/>
  <c r="AN204" i="26"/>
  <c r="AM204" i="26"/>
  <c r="AL204" i="26"/>
  <c r="AR203" i="26"/>
  <c r="AQ203" i="26"/>
  <c r="AP203" i="26"/>
  <c r="AO203" i="26"/>
  <c r="AN203" i="26"/>
  <c r="AM203" i="26"/>
  <c r="AL203" i="26"/>
  <c r="AR202" i="26"/>
  <c r="AQ202" i="26"/>
  <c r="AP202" i="26"/>
  <c r="AO202" i="26"/>
  <c r="AN202" i="26"/>
  <c r="AM202" i="26"/>
  <c r="AL202" i="26"/>
  <c r="AR201" i="26"/>
  <c r="AQ201" i="26"/>
  <c r="AP201" i="26"/>
  <c r="AO201" i="26"/>
  <c r="AN201" i="26"/>
  <c r="AM201" i="26"/>
  <c r="AL201" i="26"/>
  <c r="AR200" i="26"/>
  <c r="AQ200" i="26"/>
  <c r="AP200" i="26"/>
  <c r="AO200" i="26"/>
  <c r="AN200" i="26"/>
  <c r="AM200" i="26"/>
  <c r="AL200" i="26"/>
  <c r="AR199" i="26"/>
  <c r="AQ199" i="26"/>
  <c r="AP199" i="26"/>
  <c r="AO199" i="26"/>
  <c r="AN199" i="26"/>
  <c r="AM199" i="26"/>
  <c r="AL199" i="26"/>
  <c r="AR198" i="26"/>
  <c r="AQ198" i="26"/>
  <c r="AP198" i="26"/>
  <c r="AO198" i="26"/>
  <c r="AN198" i="26"/>
  <c r="AM198" i="26"/>
  <c r="AL198" i="26"/>
  <c r="AR197" i="26"/>
  <c r="AQ197" i="26"/>
  <c r="AP197" i="26"/>
  <c r="AO197" i="26"/>
  <c r="AN197" i="26"/>
  <c r="AM197" i="26"/>
  <c r="AL197" i="26"/>
  <c r="AR196" i="26"/>
  <c r="AQ196" i="26"/>
  <c r="AP196" i="26"/>
  <c r="AO196" i="26"/>
  <c r="AN196" i="26"/>
  <c r="AM196" i="26"/>
  <c r="AL196" i="26"/>
  <c r="AR195" i="26"/>
  <c r="AQ195" i="26"/>
  <c r="AP195" i="26"/>
  <c r="AO195" i="26"/>
  <c r="AN195" i="26"/>
  <c r="AM195" i="26"/>
  <c r="AL195" i="26"/>
  <c r="AR194" i="26"/>
  <c r="AQ194" i="26"/>
  <c r="AP194" i="26"/>
  <c r="AO194" i="26"/>
  <c r="AN194" i="26"/>
  <c r="AM194" i="26"/>
  <c r="AL194" i="26"/>
  <c r="AR193" i="26"/>
  <c r="AQ193" i="26"/>
  <c r="AP193" i="26"/>
  <c r="AO193" i="26"/>
  <c r="AN193" i="26"/>
  <c r="AM193" i="26"/>
  <c r="AL193" i="26"/>
  <c r="AR192" i="26"/>
  <c r="AQ192" i="26"/>
  <c r="AP192" i="26"/>
  <c r="AO192" i="26"/>
  <c r="AN192" i="26"/>
  <c r="AM192" i="26"/>
  <c r="AL192" i="26"/>
  <c r="AR191" i="26"/>
  <c r="AQ191" i="26"/>
  <c r="AP191" i="26"/>
  <c r="AO191" i="26"/>
  <c r="AN191" i="26"/>
  <c r="AM191" i="26"/>
  <c r="AL191" i="26"/>
  <c r="AR190" i="26"/>
  <c r="AQ190" i="26"/>
  <c r="AP190" i="26"/>
  <c r="AO190" i="26"/>
  <c r="AN190" i="26"/>
  <c r="AM190" i="26"/>
  <c r="AL190" i="26"/>
  <c r="AR189" i="26"/>
  <c r="AQ189" i="26"/>
  <c r="AP189" i="26"/>
  <c r="AO189" i="26"/>
  <c r="AN189" i="26"/>
  <c r="AM189" i="26"/>
  <c r="AL189" i="26"/>
  <c r="AR188" i="26"/>
  <c r="AQ188" i="26"/>
  <c r="AP188" i="26"/>
  <c r="AO188" i="26"/>
  <c r="AN188" i="26"/>
  <c r="AM188" i="26"/>
  <c r="AL188" i="26"/>
  <c r="AR187" i="26"/>
  <c r="AQ187" i="26"/>
  <c r="AP187" i="26"/>
  <c r="AO187" i="26"/>
  <c r="AN187" i="26"/>
  <c r="AM187" i="26"/>
  <c r="AL187" i="26"/>
  <c r="AR186" i="26"/>
  <c r="AQ186" i="26"/>
  <c r="AP186" i="26"/>
  <c r="AO186" i="26"/>
  <c r="AN186" i="26"/>
  <c r="AM186" i="26"/>
  <c r="AL186" i="26"/>
  <c r="AR185" i="26"/>
  <c r="AQ185" i="26"/>
  <c r="AP185" i="26"/>
  <c r="AO185" i="26"/>
  <c r="AN185" i="26"/>
  <c r="AM185" i="26"/>
  <c r="AL185" i="26"/>
  <c r="AR184" i="26"/>
  <c r="AQ184" i="26"/>
  <c r="AP184" i="26"/>
  <c r="AO184" i="26"/>
  <c r="AN184" i="26"/>
  <c r="AM184" i="26"/>
  <c r="AL184" i="26"/>
  <c r="AR183" i="26"/>
  <c r="AQ183" i="26"/>
  <c r="AP183" i="26"/>
  <c r="AO183" i="26"/>
  <c r="AN183" i="26"/>
  <c r="AM183" i="26"/>
  <c r="AL183" i="26"/>
  <c r="AR182" i="26"/>
  <c r="AQ182" i="26"/>
  <c r="AP182" i="26"/>
  <c r="AO182" i="26"/>
  <c r="AN182" i="26"/>
  <c r="AM182" i="26"/>
  <c r="AL182" i="26"/>
  <c r="AR181" i="26"/>
  <c r="AQ181" i="26"/>
  <c r="AP181" i="26"/>
  <c r="AO181" i="26"/>
  <c r="AN181" i="26"/>
  <c r="AM181" i="26"/>
  <c r="AL181" i="26"/>
  <c r="AR180" i="26"/>
  <c r="AQ180" i="26"/>
  <c r="AP180" i="26"/>
  <c r="AO180" i="26"/>
  <c r="AN180" i="26"/>
  <c r="AM180" i="26"/>
  <c r="AL180" i="26"/>
  <c r="AR179" i="26"/>
  <c r="AQ179" i="26"/>
  <c r="AP179" i="26"/>
  <c r="AO179" i="26"/>
  <c r="AN179" i="26"/>
  <c r="AM179" i="26"/>
  <c r="AL179" i="26"/>
  <c r="AR178" i="26"/>
  <c r="AQ178" i="26"/>
  <c r="AP178" i="26"/>
  <c r="AO178" i="26"/>
  <c r="AN178" i="26"/>
  <c r="AM178" i="26"/>
  <c r="AL178" i="26"/>
  <c r="AR177" i="26"/>
  <c r="AQ177" i="26"/>
  <c r="AP177" i="26"/>
  <c r="AO177" i="26"/>
  <c r="AN177" i="26"/>
  <c r="AM177" i="26"/>
  <c r="AL177" i="26"/>
  <c r="AR176" i="26"/>
  <c r="AQ176" i="26"/>
  <c r="AP176" i="26"/>
  <c r="AO176" i="26"/>
  <c r="AN176" i="26"/>
  <c r="AM176" i="26"/>
  <c r="AL176" i="26"/>
  <c r="AR175" i="26"/>
  <c r="AQ175" i="26"/>
  <c r="AP175" i="26"/>
  <c r="AO175" i="26"/>
  <c r="AN175" i="26"/>
  <c r="AM175" i="26"/>
  <c r="AL175" i="26"/>
  <c r="AR174" i="26"/>
  <c r="AQ174" i="26"/>
  <c r="AP174" i="26"/>
  <c r="AO174" i="26"/>
  <c r="AN174" i="26"/>
  <c r="AM174" i="26"/>
  <c r="AL174" i="26"/>
  <c r="AR173" i="26"/>
  <c r="AQ173" i="26"/>
  <c r="AP173" i="26"/>
  <c r="AO173" i="26"/>
  <c r="AN173" i="26"/>
  <c r="AM173" i="26"/>
  <c r="AL173" i="26"/>
  <c r="AR172" i="26"/>
  <c r="AQ172" i="26"/>
  <c r="AP172" i="26"/>
  <c r="AO172" i="26"/>
  <c r="AN172" i="26"/>
  <c r="AM172" i="26"/>
  <c r="AL172" i="26"/>
  <c r="AR171" i="26"/>
  <c r="AQ171" i="26"/>
  <c r="AP171" i="26"/>
  <c r="AO171" i="26"/>
  <c r="AN171" i="26"/>
  <c r="AM171" i="26"/>
  <c r="AL171" i="26"/>
  <c r="AR170" i="26"/>
  <c r="AQ170" i="26"/>
  <c r="AP170" i="26"/>
  <c r="AO170" i="26"/>
  <c r="AN170" i="26"/>
  <c r="AM170" i="26"/>
  <c r="AL170" i="26"/>
  <c r="AR169" i="26"/>
  <c r="AQ169" i="26"/>
  <c r="AP169" i="26"/>
  <c r="AO169" i="26"/>
  <c r="AN169" i="26"/>
  <c r="AM169" i="26"/>
  <c r="AL169" i="26"/>
  <c r="AR168" i="26"/>
  <c r="AQ168" i="26"/>
  <c r="AP168" i="26"/>
  <c r="AO168" i="26"/>
  <c r="AN168" i="26"/>
  <c r="AM168" i="26"/>
  <c r="AL168" i="26"/>
  <c r="AR167" i="26"/>
  <c r="AQ167" i="26"/>
  <c r="AP167" i="26"/>
  <c r="AO167" i="26"/>
  <c r="AN167" i="26"/>
  <c r="AM167" i="26"/>
  <c r="AL167" i="26"/>
  <c r="AR166" i="26"/>
  <c r="AQ166" i="26"/>
  <c r="AP166" i="26"/>
  <c r="AO166" i="26"/>
  <c r="AN166" i="26"/>
  <c r="AM166" i="26"/>
  <c r="AL166" i="26"/>
  <c r="AR165" i="26"/>
  <c r="AQ165" i="26"/>
  <c r="AP165" i="26"/>
  <c r="AO165" i="26"/>
  <c r="AN165" i="26"/>
  <c r="AM165" i="26"/>
  <c r="AL165" i="26"/>
  <c r="AR164" i="26"/>
  <c r="AQ164" i="26"/>
  <c r="AP164" i="26"/>
  <c r="AO164" i="26"/>
  <c r="AN164" i="26"/>
  <c r="AM164" i="26"/>
  <c r="AL164" i="26"/>
  <c r="AR163" i="26"/>
  <c r="AQ163" i="26"/>
  <c r="AP163" i="26"/>
  <c r="AO163" i="26"/>
  <c r="AN163" i="26"/>
  <c r="AM163" i="26"/>
  <c r="AL163" i="26"/>
  <c r="AR162" i="26"/>
  <c r="AQ162" i="26"/>
  <c r="AP162" i="26"/>
  <c r="AO162" i="26"/>
  <c r="AN162" i="26"/>
  <c r="AM162" i="26"/>
  <c r="AL162" i="26"/>
  <c r="AR161" i="26"/>
  <c r="AQ161" i="26"/>
  <c r="AP161" i="26"/>
  <c r="AO161" i="26"/>
  <c r="AN161" i="26"/>
  <c r="AM161" i="26"/>
  <c r="AL161" i="26"/>
  <c r="AR160" i="26"/>
  <c r="AQ160" i="26"/>
  <c r="AP160" i="26"/>
  <c r="AO160" i="26"/>
  <c r="AN160" i="26"/>
  <c r="AM160" i="26"/>
  <c r="AL160" i="26"/>
  <c r="AR159" i="26"/>
  <c r="AQ159" i="26"/>
  <c r="AP159" i="26"/>
  <c r="AO159" i="26"/>
  <c r="AN159" i="26"/>
  <c r="AM159" i="26"/>
  <c r="AL159" i="26"/>
  <c r="AR158" i="26"/>
  <c r="AQ158" i="26"/>
  <c r="AP158" i="26"/>
  <c r="AO158" i="26"/>
  <c r="AN158" i="26"/>
  <c r="AM158" i="26"/>
  <c r="AL158" i="26"/>
  <c r="AR157" i="26"/>
  <c r="AQ157" i="26"/>
  <c r="AP157" i="26"/>
  <c r="AO157" i="26"/>
  <c r="AN157" i="26"/>
  <c r="AM157" i="26"/>
  <c r="AL157" i="26"/>
  <c r="AR156" i="26"/>
  <c r="AQ156" i="26"/>
  <c r="AP156" i="26"/>
  <c r="AO156" i="26"/>
  <c r="AN156" i="26"/>
  <c r="AM156" i="26"/>
  <c r="AL156" i="26"/>
  <c r="AR155" i="26"/>
  <c r="AQ155" i="26"/>
  <c r="AP155" i="26"/>
  <c r="AO155" i="26"/>
  <c r="AN155" i="26"/>
  <c r="AM155" i="26"/>
  <c r="AL155" i="26"/>
  <c r="AR154" i="26"/>
  <c r="AQ154" i="26"/>
  <c r="AP154" i="26"/>
  <c r="AO154" i="26"/>
  <c r="AN154" i="26"/>
  <c r="AM154" i="26"/>
  <c r="AL154" i="26"/>
  <c r="AR153" i="26"/>
  <c r="AQ153" i="26"/>
  <c r="AP153" i="26"/>
  <c r="AO153" i="26"/>
  <c r="AN153" i="26"/>
  <c r="AM153" i="26"/>
  <c r="AL153" i="26"/>
  <c r="AR152" i="26"/>
  <c r="AQ152" i="26"/>
  <c r="AP152" i="26"/>
  <c r="AO152" i="26"/>
  <c r="AN152" i="26"/>
  <c r="AM152" i="26"/>
  <c r="AL152" i="26"/>
  <c r="AR151" i="26"/>
  <c r="AQ151" i="26"/>
  <c r="AP151" i="26"/>
  <c r="AO151" i="26"/>
  <c r="AN151" i="26"/>
  <c r="AM151" i="26"/>
  <c r="AL151" i="26"/>
  <c r="AR150" i="26"/>
  <c r="AQ150" i="26"/>
  <c r="AP150" i="26"/>
  <c r="AO150" i="26"/>
  <c r="AN150" i="26"/>
  <c r="AM150" i="26"/>
  <c r="AL150" i="26"/>
  <c r="AR149" i="26"/>
  <c r="AQ149" i="26"/>
  <c r="AP149" i="26"/>
  <c r="AO149" i="26"/>
  <c r="AN149" i="26"/>
  <c r="AM149" i="26"/>
  <c r="AL149" i="26"/>
  <c r="AR148" i="26"/>
  <c r="AQ148" i="26"/>
  <c r="AP148" i="26"/>
  <c r="AO148" i="26"/>
  <c r="AN148" i="26"/>
  <c r="AM148" i="26"/>
  <c r="AL148" i="26"/>
  <c r="AR147" i="26"/>
  <c r="AQ147" i="26"/>
  <c r="AP147" i="26"/>
  <c r="AO147" i="26"/>
  <c r="AN147" i="26"/>
  <c r="AM147" i="26"/>
  <c r="AL147" i="26"/>
  <c r="AR146" i="26"/>
  <c r="AQ146" i="26"/>
  <c r="AP146" i="26"/>
  <c r="AO146" i="26"/>
  <c r="AN146" i="26"/>
  <c r="AM146" i="26"/>
  <c r="AL146" i="26"/>
  <c r="AR145" i="26"/>
  <c r="AQ145" i="26"/>
  <c r="AP145" i="26"/>
  <c r="AO145" i="26"/>
  <c r="AN145" i="26"/>
  <c r="AM145" i="26"/>
  <c r="AL145" i="26"/>
  <c r="AR144" i="26"/>
  <c r="AQ144" i="26"/>
  <c r="AP144" i="26"/>
  <c r="AO144" i="26"/>
  <c r="AN144" i="26"/>
  <c r="AM144" i="26"/>
  <c r="AL144" i="26"/>
  <c r="AR143" i="26"/>
  <c r="AQ143" i="26"/>
  <c r="AP143" i="26"/>
  <c r="AO143" i="26"/>
  <c r="AN143" i="26"/>
  <c r="AM143" i="26"/>
  <c r="AL143" i="26"/>
  <c r="AR142" i="26"/>
  <c r="AQ142" i="26"/>
  <c r="AP142" i="26"/>
  <c r="AO142" i="26"/>
  <c r="AN142" i="26"/>
  <c r="AM142" i="26"/>
  <c r="AL142" i="26"/>
  <c r="AR141" i="26"/>
  <c r="AQ141" i="26"/>
  <c r="AP141" i="26"/>
  <c r="AO141" i="26"/>
  <c r="AN141" i="26"/>
  <c r="AM141" i="26"/>
  <c r="AL141" i="26"/>
  <c r="AR140" i="26"/>
  <c r="AQ140" i="26"/>
  <c r="AP140" i="26"/>
  <c r="AO140" i="26"/>
  <c r="AN140" i="26"/>
  <c r="AM140" i="26"/>
  <c r="AL140" i="26"/>
  <c r="AR139" i="26"/>
  <c r="AQ139" i="26"/>
  <c r="AP139" i="26"/>
  <c r="AO139" i="26"/>
  <c r="AN139" i="26"/>
  <c r="AM139" i="26"/>
  <c r="AL139" i="26"/>
  <c r="AR138" i="26"/>
  <c r="AQ138" i="26"/>
  <c r="AP138" i="26"/>
  <c r="AO138" i="26"/>
  <c r="AN138" i="26"/>
  <c r="AM138" i="26"/>
  <c r="AL138" i="26"/>
  <c r="AR137" i="26"/>
  <c r="AQ137" i="26"/>
  <c r="AP137" i="26"/>
  <c r="AO137" i="26"/>
  <c r="AN137" i="26"/>
  <c r="AM137" i="26"/>
  <c r="AL137" i="26"/>
  <c r="AR136" i="26"/>
  <c r="AQ136" i="26"/>
  <c r="AP136" i="26"/>
  <c r="AO136" i="26"/>
  <c r="AN136" i="26"/>
  <c r="AM136" i="26"/>
  <c r="AL136" i="26"/>
  <c r="AR135" i="26"/>
  <c r="AQ135" i="26"/>
  <c r="AP135" i="26"/>
  <c r="AO135" i="26"/>
  <c r="AN135" i="26"/>
  <c r="AM135" i="26"/>
  <c r="AL135" i="26"/>
  <c r="AR134" i="26"/>
  <c r="AQ134" i="26"/>
  <c r="AP134" i="26"/>
  <c r="AO134" i="26"/>
  <c r="AN134" i="26"/>
  <c r="AM134" i="26"/>
  <c r="AL134" i="26"/>
  <c r="AR133" i="26"/>
  <c r="AQ133" i="26"/>
  <c r="AP133" i="26"/>
  <c r="AO133" i="26"/>
  <c r="AN133" i="26"/>
  <c r="AM133" i="26"/>
  <c r="AL133" i="26"/>
  <c r="AR132" i="26"/>
  <c r="AQ132" i="26"/>
  <c r="AP132" i="26"/>
  <c r="AO132" i="26"/>
  <c r="AN132" i="26"/>
  <c r="AM132" i="26"/>
  <c r="AL132" i="26"/>
  <c r="AR131" i="26"/>
  <c r="AQ131" i="26"/>
  <c r="AP131" i="26"/>
  <c r="AO131" i="26"/>
  <c r="AN131" i="26"/>
  <c r="AM131" i="26"/>
  <c r="AL131" i="26"/>
  <c r="AR130" i="26"/>
  <c r="AQ130" i="26"/>
  <c r="AP130" i="26"/>
  <c r="AO130" i="26"/>
  <c r="AN130" i="26"/>
  <c r="AM130" i="26"/>
  <c r="AL130" i="26"/>
  <c r="AR129" i="26"/>
  <c r="AQ129" i="26"/>
  <c r="AP129" i="26"/>
  <c r="AO129" i="26"/>
  <c r="AN129" i="26"/>
  <c r="AM129" i="26"/>
  <c r="AL129" i="26"/>
  <c r="AR128" i="26"/>
  <c r="AQ128" i="26"/>
  <c r="AP128" i="26"/>
  <c r="AO128" i="26"/>
  <c r="AN128" i="26"/>
  <c r="AM128" i="26"/>
  <c r="AL128" i="26"/>
  <c r="AR127" i="26"/>
  <c r="AQ127" i="26"/>
  <c r="AP127" i="26"/>
  <c r="AO127" i="26"/>
  <c r="AN127" i="26"/>
  <c r="AM127" i="26"/>
  <c r="AL127" i="26"/>
  <c r="AR126" i="26"/>
  <c r="AQ126" i="26"/>
  <c r="AP126" i="26"/>
  <c r="AO126" i="26"/>
  <c r="AN126" i="26"/>
  <c r="AM126" i="26"/>
  <c r="AL126" i="26"/>
  <c r="AR125" i="26"/>
  <c r="AQ125" i="26"/>
  <c r="AP125" i="26"/>
  <c r="AO125" i="26"/>
  <c r="AN125" i="26"/>
  <c r="AM125" i="26"/>
  <c r="AL125" i="26"/>
  <c r="AR124" i="26"/>
  <c r="AQ124" i="26"/>
  <c r="AP124" i="26"/>
  <c r="AO124" i="26"/>
  <c r="AN124" i="26"/>
  <c r="AM124" i="26"/>
  <c r="AL124" i="26"/>
  <c r="AR123" i="26"/>
  <c r="AQ123" i="26"/>
  <c r="AP123" i="26"/>
  <c r="AO123" i="26"/>
  <c r="AN123" i="26"/>
  <c r="AM123" i="26"/>
  <c r="AL123" i="26"/>
  <c r="AR122" i="26"/>
  <c r="AQ122" i="26"/>
  <c r="AP122" i="26"/>
  <c r="AO122" i="26"/>
  <c r="AN122" i="26"/>
  <c r="AM122" i="26"/>
  <c r="AL122" i="26"/>
  <c r="AR121" i="26"/>
  <c r="AQ121" i="26"/>
  <c r="AP121" i="26"/>
  <c r="AO121" i="26"/>
  <c r="AN121" i="26"/>
  <c r="AM121" i="26"/>
  <c r="AL121" i="26"/>
  <c r="AR120" i="26"/>
  <c r="AQ120" i="26"/>
  <c r="AP120" i="26"/>
  <c r="AO120" i="26"/>
  <c r="AN120" i="26"/>
  <c r="AM120" i="26"/>
  <c r="AL120" i="26"/>
  <c r="AR119" i="26"/>
  <c r="AQ119" i="26"/>
  <c r="AP119" i="26"/>
  <c r="AO119" i="26"/>
  <c r="AN119" i="26"/>
  <c r="AM119" i="26"/>
  <c r="AL119" i="26"/>
  <c r="AR118" i="26"/>
  <c r="AQ118" i="26"/>
  <c r="AP118" i="26"/>
  <c r="AO118" i="26"/>
  <c r="AN118" i="26"/>
  <c r="AM118" i="26"/>
  <c r="AL118" i="26"/>
  <c r="AR117" i="26"/>
  <c r="AQ117" i="26"/>
  <c r="AP117" i="26"/>
  <c r="AO117" i="26"/>
  <c r="AN117" i="26"/>
  <c r="AM117" i="26"/>
  <c r="AL117" i="26"/>
  <c r="AR116" i="26"/>
  <c r="AQ116" i="26"/>
  <c r="AP116" i="26"/>
  <c r="AO116" i="26"/>
  <c r="AN116" i="26"/>
  <c r="AM116" i="26"/>
  <c r="AL116" i="26"/>
  <c r="AR115" i="26"/>
  <c r="AQ115" i="26"/>
  <c r="AP115" i="26"/>
  <c r="AO115" i="26"/>
  <c r="AN115" i="26"/>
  <c r="AM115" i="26"/>
  <c r="AL115" i="26"/>
  <c r="AR114" i="26"/>
  <c r="AQ114" i="26"/>
  <c r="AP114" i="26"/>
  <c r="AO114" i="26"/>
  <c r="AN114" i="26"/>
  <c r="AM114" i="26"/>
  <c r="AL114" i="26"/>
  <c r="AR113" i="26"/>
  <c r="AQ113" i="26"/>
  <c r="AP113" i="26"/>
  <c r="AO113" i="26"/>
  <c r="AN113" i="26"/>
  <c r="AM113" i="26"/>
  <c r="AL113" i="26"/>
  <c r="AR112" i="26"/>
  <c r="AQ112" i="26"/>
  <c r="AP112" i="26"/>
  <c r="AO112" i="26"/>
  <c r="AN112" i="26"/>
  <c r="AM112" i="26"/>
  <c r="AL112" i="26"/>
  <c r="AR111" i="26"/>
  <c r="AQ111" i="26"/>
  <c r="AP111" i="26"/>
  <c r="AO111" i="26"/>
  <c r="AN111" i="26"/>
  <c r="AM111" i="26"/>
  <c r="AL111" i="26"/>
  <c r="AR110" i="26"/>
  <c r="AQ110" i="26"/>
  <c r="AP110" i="26"/>
  <c r="AO110" i="26"/>
  <c r="AN110" i="26"/>
  <c r="AM110" i="26"/>
  <c r="AL110" i="26"/>
  <c r="AR109" i="26"/>
  <c r="AQ109" i="26"/>
  <c r="AP109" i="26"/>
  <c r="AO109" i="26"/>
  <c r="AN109" i="26"/>
  <c r="AM109" i="26"/>
  <c r="AL109" i="26"/>
  <c r="AR108" i="26"/>
  <c r="AQ108" i="26"/>
  <c r="AP108" i="26"/>
  <c r="AO108" i="26"/>
  <c r="AN108" i="26"/>
  <c r="AM108" i="26"/>
  <c r="AL108" i="26"/>
  <c r="AR107" i="26"/>
  <c r="AQ107" i="26"/>
  <c r="AP107" i="26"/>
  <c r="AO107" i="26"/>
  <c r="AN107" i="26"/>
  <c r="AM107" i="26"/>
  <c r="AL107" i="26"/>
  <c r="AR106" i="26"/>
  <c r="AQ106" i="26"/>
  <c r="AP106" i="26"/>
  <c r="AO106" i="26"/>
  <c r="AN106" i="26"/>
  <c r="AM106" i="26"/>
  <c r="AL106" i="26"/>
  <c r="AR105" i="26"/>
  <c r="AQ105" i="26"/>
  <c r="AP105" i="26"/>
  <c r="AO105" i="26"/>
  <c r="AN105" i="26"/>
  <c r="AM105" i="26"/>
  <c r="AL105" i="26"/>
  <c r="AR104" i="26"/>
  <c r="AQ104" i="26"/>
  <c r="AP104" i="26"/>
  <c r="AO104" i="26"/>
  <c r="AN104" i="26"/>
  <c r="AM104" i="26"/>
  <c r="AL104" i="26"/>
  <c r="AR103" i="26"/>
  <c r="AQ103" i="26"/>
  <c r="AP103" i="26"/>
  <c r="AO103" i="26"/>
  <c r="AN103" i="26"/>
  <c r="AM103" i="26"/>
  <c r="AL103" i="26"/>
  <c r="AR102" i="26"/>
  <c r="AQ102" i="26"/>
  <c r="AP102" i="26"/>
  <c r="AO102" i="26"/>
  <c r="AN102" i="26"/>
  <c r="AM102" i="26"/>
  <c r="AL102" i="26"/>
  <c r="AR101" i="26"/>
  <c r="AQ101" i="26"/>
  <c r="AP101" i="26"/>
  <c r="AO101" i="26"/>
  <c r="AN101" i="26"/>
  <c r="AM101" i="26"/>
  <c r="AL101" i="26"/>
  <c r="AR100" i="26"/>
  <c r="AQ100" i="26"/>
  <c r="AP100" i="26"/>
  <c r="AO100" i="26"/>
  <c r="AN100" i="26"/>
  <c r="AM100" i="26"/>
  <c r="AL100" i="26"/>
  <c r="AR99" i="26"/>
  <c r="AQ99" i="26"/>
  <c r="AP99" i="26"/>
  <c r="AO99" i="26"/>
  <c r="AN99" i="26"/>
  <c r="AM99" i="26"/>
  <c r="AL99" i="26"/>
  <c r="AR98" i="26"/>
  <c r="AQ98" i="26"/>
  <c r="AP98" i="26"/>
  <c r="AO98" i="26"/>
  <c r="AN98" i="26"/>
  <c r="AM98" i="26"/>
  <c r="AL98" i="26"/>
  <c r="AR97" i="26"/>
  <c r="AQ97" i="26"/>
  <c r="AP97" i="26"/>
  <c r="AO97" i="26"/>
  <c r="AN97" i="26"/>
  <c r="AM97" i="26"/>
  <c r="AL97" i="26"/>
  <c r="AR96" i="26"/>
  <c r="AQ96" i="26"/>
  <c r="AP96" i="26"/>
  <c r="AO96" i="26"/>
  <c r="AN96" i="26"/>
  <c r="AM96" i="26"/>
  <c r="AL96" i="26"/>
  <c r="AR95" i="26"/>
  <c r="AQ95" i="26"/>
  <c r="AP95" i="26"/>
  <c r="AO95" i="26"/>
  <c r="AN95" i="26"/>
  <c r="AM95" i="26"/>
  <c r="AL95" i="26"/>
  <c r="AR94" i="26"/>
  <c r="AQ94" i="26"/>
  <c r="AP94" i="26"/>
  <c r="AO94" i="26"/>
  <c r="AN94" i="26"/>
  <c r="AM94" i="26"/>
  <c r="AL94" i="26"/>
  <c r="AR93" i="26"/>
  <c r="AQ93" i="26"/>
  <c r="AP93" i="26"/>
  <c r="AO93" i="26"/>
  <c r="AN93" i="26"/>
  <c r="AM93" i="26"/>
  <c r="AL93" i="26"/>
  <c r="AR92" i="26"/>
  <c r="AQ92" i="26"/>
  <c r="AP92" i="26"/>
  <c r="AO92" i="26"/>
  <c r="AN92" i="26"/>
  <c r="AM92" i="26"/>
  <c r="AL92" i="26"/>
  <c r="AR91" i="26"/>
  <c r="AQ91" i="26"/>
  <c r="AP91" i="26"/>
  <c r="AO91" i="26"/>
  <c r="AN91" i="26"/>
  <c r="AM91" i="26"/>
  <c r="AL91" i="26"/>
  <c r="AR90" i="26"/>
  <c r="AQ90" i="26"/>
  <c r="AP90" i="26"/>
  <c r="AO90" i="26"/>
  <c r="AN90" i="26"/>
  <c r="AM90" i="26"/>
  <c r="AL90" i="26"/>
  <c r="AR89" i="26"/>
  <c r="AQ89" i="26"/>
  <c r="AP89" i="26"/>
  <c r="AO89" i="26"/>
  <c r="AN89" i="26"/>
  <c r="AM89" i="26"/>
  <c r="AL89" i="26"/>
  <c r="AR88" i="26"/>
  <c r="AQ88" i="26"/>
  <c r="AP88" i="26"/>
  <c r="AO88" i="26"/>
  <c r="AN88" i="26"/>
  <c r="AM88" i="26"/>
  <c r="AL88" i="26"/>
  <c r="AR87" i="26"/>
  <c r="AQ87" i="26"/>
  <c r="AP87" i="26"/>
  <c r="AO87" i="26"/>
  <c r="AN87" i="26"/>
  <c r="AM87" i="26"/>
  <c r="AL87" i="26"/>
  <c r="AR86" i="26"/>
  <c r="AQ86" i="26"/>
  <c r="AP86" i="26"/>
  <c r="AO86" i="26"/>
  <c r="AN86" i="26"/>
  <c r="AM86" i="26"/>
  <c r="AL86" i="26"/>
  <c r="AR85" i="26"/>
  <c r="AQ85" i="26"/>
  <c r="AP85" i="26"/>
  <c r="AO85" i="26"/>
  <c r="AN85" i="26"/>
  <c r="AM85" i="26"/>
  <c r="AL85" i="26"/>
  <c r="AR84" i="26"/>
  <c r="AQ84" i="26"/>
  <c r="AP84" i="26"/>
  <c r="AO84" i="26"/>
  <c r="AN84" i="26"/>
  <c r="AM84" i="26"/>
  <c r="AL84" i="26"/>
  <c r="AR83" i="26"/>
  <c r="AQ83" i="26"/>
  <c r="AP83" i="26"/>
  <c r="AO83" i="26"/>
  <c r="AN83" i="26"/>
  <c r="AM83" i="26"/>
  <c r="AL83" i="26"/>
  <c r="AR82" i="26"/>
  <c r="AQ82" i="26"/>
  <c r="AP82" i="26"/>
  <c r="AO82" i="26"/>
  <c r="AN82" i="26"/>
  <c r="AM82" i="26"/>
  <c r="AL82" i="26"/>
  <c r="AR81" i="26"/>
  <c r="AQ81" i="26"/>
  <c r="AP81" i="26"/>
  <c r="AO81" i="26"/>
  <c r="AN81" i="26"/>
  <c r="AM81" i="26"/>
  <c r="AL81" i="26"/>
  <c r="AR80" i="26"/>
  <c r="AQ80" i="26"/>
  <c r="AP80" i="26"/>
  <c r="AO80" i="26"/>
  <c r="AN80" i="26"/>
  <c r="AM80" i="26"/>
  <c r="AL80" i="26"/>
  <c r="AR79" i="26"/>
  <c r="AQ79" i="26"/>
  <c r="AP79" i="26"/>
  <c r="AO79" i="26"/>
  <c r="AN79" i="26"/>
  <c r="AM79" i="26"/>
  <c r="AL79" i="26"/>
  <c r="AR78" i="26"/>
  <c r="AQ78" i="26"/>
  <c r="AP78" i="26"/>
  <c r="AO78" i="26"/>
  <c r="AN78" i="26"/>
  <c r="AM78" i="26"/>
  <c r="AL78" i="26"/>
  <c r="AR77" i="26"/>
  <c r="AQ77" i="26"/>
  <c r="AP77" i="26"/>
  <c r="AO77" i="26"/>
  <c r="AN77" i="26"/>
  <c r="AM77" i="26"/>
  <c r="AL77" i="26"/>
  <c r="AR76" i="26"/>
  <c r="AQ76" i="26"/>
  <c r="AP76" i="26"/>
  <c r="AO76" i="26"/>
  <c r="AN76" i="26"/>
  <c r="AM76" i="26"/>
  <c r="AL76" i="26"/>
  <c r="AR75" i="26"/>
  <c r="AQ75" i="26"/>
  <c r="AP75" i="26"/>
  <c r="AO75" i="26"/>
  <c r="AN75" i="26"/>
  <c r="AM75" i="26"/>
  <c r="AL75" i="26"/>
  <c r="AR74" i="26"/>
  <c r="AQ74" i="26"/>
  <c r="AP74" i="26"/>
  <c r="AO74" i="26"/>
  <c r="AN74" i="26"/>
  <c r="AM74" i="26"/>
  <c r="AL74" i="26"/>
  <c r="AR73" i="26"/>
  <c r="AQ73" i="26"/>
  <c r="AP73" i="26"/>
  <c r="AO73" i="26"/>
  <c r="AN73" i="26"/>
  <c r="AM73" i="26"/>
  <c r="AL73" i="26"/>
  <c r="AR72" i="26"/>
  <c r="AQ72" i="26"/>
  <c r="AP72" i="26"/>
  <c r="AO72" i="26"/>
  <c r="AN72" i="26"/>
  <c r="AM72" i="26"/>
  <c r="AL72" i="26"/>
  <c r="AR71" i="26"/>
  <c r="AQ71" i="26"/>
  <c r="AP71" i="26"/>
  <c r="AO71" i="26"/>
  <c r="AN71" i="26"/>
  <c r="AM71" i="26"/>
  <c r="AL71" i="26"/>
  <c r="AR70" i="26"/>
  <c r="AQ70" i="26"/>
  <c r="AP70" i="26"/>
  <c r="AO70" i="26"/>
  <c r="AN70" i="26"/>
  <c r="AM70" i="26"/>
  <c r="AL70" i="26"/>
  <c r="AR69" i="26"/>
  <c r="AQ69" i="26"/>
  <c r="AP69" i="26"/>
  <c r="AO69" i="26"/>
  <c r="AN69" i="26"/>
  <c r="AM69" i="26"/>
  <c r="AL69" i="26"/>
  <c r="AR68" i="26"/>
  <c r="AQ68" i="26"/>
  <c r="AP68" i="26"/>
  <c r="AO68" i="26"/>
  <c r="AN68" i="26"/>
  <c r="AM68" i="26"/>
  <c r="AL68" i="26"/>
  <c r="AR67" i="26"/>
  <c r="AQ67" i="26"/>
  <c r="AP67" i="26"/>
  <c r="AO67" i="26"/>
  <c r="AN67" i="26"/>
  <c r="AM67" i="26"/>
  <c r="AL67" i="26"/>
  <c r="AR66" i="26"/>
  <c r="AQ66" i="26"/>
  <c r="AP66" i="26"/>
  <c r="AO66" i="26"/>
  <c r="AN66" i="26"/>
  <c r="AM66" i="26"/>
  <c r="AL66" i="26"/>
  <c r="AR65" i="26"/>
  <c r="AQ65" i="26"/>
  <c r="AP65" i="26"/>
  <c r="AO65" i="26"/>
  <c r="AN65" i="26"/>
  <c r="AM65" i="26"/>
  <c r="AL65" i="26"/>
  <c r="AR64" i="26"/>
  <c r="AQ64" i="26"/>
  <c r="AP64" i="26"/>
  <c r="AO64" i="26"/>
  <c r="AN64" i="26"/>
  <c r="AM64" i="26"/>
  <c r="AL64" i="26"/>
  <c r="AR63" i="26"/>
  <c r="AQ63" i="26"/>
  <c r="AP63" i="26"/>
  <c r="AO63" i="26"/>
  <c r="AN63" i="26"/>
  <c r="AM63" i="26"/>
  <c r="AL63" i="26"/>
  <c r="AR62" i="26"/>
  <c r="AQ62" i="26"/>
  <c r="AP62" i="26"/>
  <c r="AO62" i="26"/>
  <c r="AN62" i="26"/>
  <c r="AM62" i="26"/>
  <c r="AL62" i="26"/>
  <c r="AR61" i="26"/>
  <c r="AQ61" i="26"/>
  <c r="AP61" i="26"/>
  <c r="AO61" i="26"/>
  <c r="AN61" i="26"/>
  <c r="AM61" i="26"/>
  <c r="AL61" i="26"/>
  <c r="AR60" i="26"/>
  <c r="AQ60" i="26"/>
  <c r="AP60" i="26"/>
  <c r="AO60" i="26"/>
  <c r="AN60" i="26"/>
  <c r="AM60" i="26"/>
  <c r="AL60" i="26"/>
  <c r="AR59" i="26"/>
  <c r="AQ59" i="26"/>
  <c r="AP59" i="26"/>
  <c r="AO59" i="26"/>
  <c r="AN59" i="26"/>
  <c r="AM59" i="26"/>
  <c r="AL59" i="26"/>
  <c r="AR58" i="26"/>
  <c r="AQ58" i="26"/>
  <c r="AP58" i="26"/>
  <c r="AO58" i="26"/>
  <c r="AN58" i="26"/>
  <c r="AM58" i="26"/>
  <c r="AL58" i="26"/>
  <c r="AR57" i="26"/>
  <c r="AQ57" i="26"/>
  <c r="AP57" i="26"/>
  <c r="AO57" i="26"/>
  <c r="AN57" i="26"/>
  <c r="AM57" i="26"/>
  <c r="AL57" i="26"/>
  <c r="AR56" i="26"/>
  <c r="AQ56" i="26"/>
  <c r="AP56" i="26"/>
  <c r="AO56" i="26"/>
  <c r="AN56" i="26"/>
  <c r="AM56" i="26"/>
  <c r="AL56" i="26"/>
  <c r="AR55" i="26"/>
  <c r="AQ55" i="26"/>
  <c r="AP55" i="26"/>
  <c r="AO55" i="26"/>
  <c r="AN55" i="26"/>
  <c r="AM55" i="26"/>
  <c r="AL55" i="26"/>
  <c r="AR54" i="26"/>
  <c r="AQ54" i="26"/>
  <c r="AP54" i="26"/>
  <c r="AO54" i="26"/>
  <c r="AN54" i="26"/>
  <c r="AM54" i="26"/>
  <c r="AL54" i="26"/>
  <c r="AR53" i="26"/>
  <c r="AQ53" i="26"/>
  <c r="AP53" i="26"/>
  <c r="AO53" i="26"/>
  <c r="AN53" i="26"/>
  <c r="AM53" i="26"/>
  <c r="AL53" i="26"/>
  <c r="AR52" i="26"/>
  <c r="AQ52" i="26"/>
  <c r="AP52" i="26"/>
  <c r="AO52" i="26"/>
  <c r="AN52" i="26"/>
  <c r="AM52" i="26"/>
  <c r="AL52" i="26"/>
  <c r="AR51" i="26"/>
  <c r="AQ51" i="26"/>
  <c r="AP51" i="26"/>
  <c r="AO51" i="26"/>
  <c r="AN51" i="26"/>
  <c r="AM51" i="26"/>
  <c r="AL51" i="26"/>
  <c r="AR50" i="26"/>
  <c r="AQ50" i="26"/>
  <c r="AP50" i="26"/>
  <c r="AO50" i="26"/>
  <c r="AN50" i="26"/>
  <c r="AM50" i="26"/>
  <c r="AL50" i="26"/>
  <c r="AR49" i="26"/>
  <c r="AQ49" i="26"/>
  <c r="AP49" i="26"/>
  <c r="AO49" i="26"/>
  <c r="AN49" i="26"/>
  <c r="AM49" i="26"/>
  <c r="AL49" i="26"/>
  <c r="AR48" i="26"/>
  <c r="AQ48" i="26"/>
  <c r="AP48" i="26"/>
  <c r="AO48" i="26"/>
  <c r="AN48" i="26"/>
  <c r="AM48" i="26"/>
  <c r="AL48" i="26"/>
  <c r="AR47" i="26"/>
  <c r="AQ47" i="26"/>
  <c r="AP47" i="26"/>
  <c r="AO47" i="26"/>
  <c r="AN47" i="26"/>
  <c r="AM47" i="26"/>
  <c r="AL47" i="26"/>
  <c r="AR46" i="26"/>
  <c r="AQ46" i="26"/>
  <c r="AP46" i="26"/>
  <c r="AO46" i="26"/>
  <c r="AN46" i="26"/>
  <c r="AM46" i="26"/>
  <c r="AL46" i="26"/>
  <c r="AR45" i="26"/>
  <c r="AQ45" i="26"/>
  <c r="AP45" i="26"/>
  <c r="AO45" i="26"/>
  <c r="AN45" i="26"/>
  <c r="AM45" i="26"/>
  <c r="AL45" i="26"/>
  <c r="AR44" i="26"/>
  <c r="AQ44" i="26"/>
  <c r="AP44" i="26"/>
  <c r="AO44" i="26"/>
  <c r="AN44" i="26"/>
  <c r="AM44" i="26"/>
  <c r="AL44" i="26"/>
  <c r="AR43" i="26"/>
  <c r="AQ43" i="26"/>
  <c r="AP43" i="26"/>
  <c r="AO43" i="26"/>
  <c r="AN43" i="26"/>
  <c r="AM43" i="26"/>
  <c r="AL43" i="26"/>
  <c r="AR42" i="26"/>
  <c r="AQ42" i="26"/>
  <c r="AP42" i="26"/>
  <c r="AO42" i="26"/>
  <c r="AN42" i="26"/>
  <c r="AM42" i="26"/>
  <c r="AL42" i="26"/>
  <c r="AR41" i="26"/>
  <c r="AQ41" i="26"/>
  <c r="AP41" i="26"/>
  <c r="AO41" i="26"/>
  <c r="AN41" i="26"/>
  <c r="AM41" i="26"/>
  <c r="AL41" i="26"/>
  <c r="AR40" i="26"/>
  <c r="AQ40" i="26"/>
  <c r="AP40" i="26"/>
  <c r="AO40" i="26"/>
  <c r="AN40" i="26"/>
  <c r="AM40" i="26"/>
  <c r="AL40" i="26"/>
  <c r="AR39" i="26"/>
  <c r="AQ39" i="26"/>
  <c r="AP39" i="26"/>
  <c r="AO39" i="26"/>
  <c r="AN39" i="26"/>
  <c r="AM39" i="26"/>
  <c r="AL39" i="26"/>
  <c r="AR38" i="26"/>
  <c r="AQ38" i="26"/>
  <c r="AP38" i="26"/>
  <c r="AO38" i="26"/>
  <c r="AN38" i="26"/>
  <c r="AM38" i="26"/>
  <c r="AL38" i="26"/>
  <c r="AR37" i="26"/>
  <c r="AQ37" i="26"/>
  <c r="AP37" i="26"/>
  <c r="AO37" i="26"/>
  <c r="AN37" i="26"/>
  <c r="AM37" i="26"/>
  <c r="AL37" i="26"/>
  <c r="AR36" i="26"/>
  <c r="AQ36" i="26"/>
  <c r="AP36" i="26"/>
  <c r="AO36" i="26"/>
  <c r="AN36" i="26"/>
  <c r="AM36" i="26"/>
  <c r="AL36" i="26"/>
  <c r="AR35" i="26"/>
  <c r="AQ35" i="26"/>
  <c r="AP35" i="26"/>
  <c r="AO35" i="26"/>
  <c r="AN35" i="26"/>
  <c r="AM35" i="26"/>
  <c r="AL35" i="26"/>
  <c r="AR34" i="26"/>
  <c r="AQ34" i="26"/>
  <c r="AP34" i="26"/>
  <c r="AO34" i="26"/>
  <c r="AN34" i="26"/>
  <c r="AM34" i="26"/>
  <c r="AL34" i="26"/>
  <c r="AR33" i="26"/>
  <c r="AQ33" i="26"/>
  <c r="AP33" i="26"/>
  <c r="AO33" i="26"/>
  <c r="AN33" i="26"/>
  <c r="AM33" i="26"/>
  <c r="AL33" i="26"/>
  <c r="AR32" i="26"/>
  <c r="AQ32" i="26"/>
  <c r="AP32" i="26"/>
  <c r="AO32" i="26"/>
  <c r="AN32" i="26"/>
  <c r="AM32" i="26"/>
  <c r="AL32" i="26"/>
  <c r="AR31" i="26"/>
  <c r="AQ31" i="26"/>
  <c r="AP31" i="26"/>
  <c r="AO31" i="26"/>
  <c r="AN31" i="26"/>
  <c r="AM31" i="26"/>
  <c r="AL31" i="26"/>
  <c r="AR30" i="26"/>
  <c r="AQ30" i="26"/>
  <c r="AP30" i="26"/>
  <c r="AO30" i="26"/>
  <c r="AN30" i="26"/>
  <c r="AM30" i="26"/>
  <c r="AL30" i="26"/>
  <c r="AR29" i="26"/>
  <c r="AQ29" i="26"/>
  <c r="AP29" i="26"/>
  <c r="AO29" i="26"/>
  <c r="AN29" i="26"/>
  <c r="AM29" i="26"/>
  <c r="AL29" i="26"/>
  <c r="AR28" i="26"/>
  <c r="AQ28" i="26"/>
  <c r="AP28" i="26"/>
  <c r="AO28" i="26"/>
  <c r="AN28" i="26"/>
  <c r="AM28" i="26"/>
  <c r="AL28" i="26"/>
  <c r="AR27" i="26"/>
  <c r="AQ27" i="26"/>
  <c r="AP27" i="26"/>
  <c r="AO27" i="26"/>
  <c r="AN27" i="26"/>
  <c r="AM27" i="26"/>
  <c r="AL27" i="26"/>
  <c r="AR26" i="26"/>
  <c r="AQ26" i="26"/>
  <c r="AP26" i="26"/>
  <c r="AO26" i="26"/>
  <c r="AN26" i="26"/>
  <c r="AM26" i="26"/>
  <c r="AL26" i="26"/>
  <c r="AR25" i="26"/>
  <c r="AQ25" i="26"/>
  <c r="AP25" i="26"/>
  <c r="AO25" i="26"/>
  <c r="AN25" i="26"/>
  <c r="AM25" i="26"/>
  <c r="AL25" i="26"/>
  <c r="AR24" i="26"/>
  <c r="AQ24" i="26"/>
  <c r="AP24" i="26"/>
  <c r="AO24" i="26"/>
  <c r="AN24" i="26"/>
  <c r="AM24" i="26"/>
  <c r="AL24" i="26"/>
  <c r="AR23" i="26"/>
  <c r="AQ23" i="26"/>
  <c r="AP23" i="26"/>
  <c r="AO23" i="26"/>
  <c r="AN23" i="26"/>
  <c r="AM23" i="26"/>
  <c r="AL23" i="26"/>
  <c r="AR22" i="26"/>
  <c r="AQ22" i="26"/>
  <c r="AP22" i="26"/>
  <c r="AO22" i="26"/>
  <c r="AN22" i="26"/>
  <c r="AM22" i="26"/>
  <c r="AL22" i="26"/>
  <c r="AR21" i="26"/>
  <c r="AQ21" i="26"/>
  <c r="AP21" i="26"/>
  <c r="AO21" i="26"/>
  <c r="AN21" i="26"/>
  <c r="AM21" i="26"/>
  <c r="AL21" i="26"/>
  <c r="AR20" i="26"/>
  <c r="AQ20" i="26"/>
  <c r="AP20" i="26"/>
  <c r="AO20" i="26"/>
  <c r="AN20" i="26"/>
  <c r="AM20" i="26"/>
  <c r="AL20" i="26"/>
  <c r="AR19" i="26"/>
  <c r="AQ19" i="26"/>
  <c r="AP19" i="26"/>
  <c r="AO19" i="26"/>
  <c r="AN19" i="26"/>
  <c r="AM19" i="26"/>
  <c r="AL19" i="26"/>
  <c r="AR18" i="26"/>
  <c r="AQ18" i="26"/>
  <c r="AP18" i="26"/>
  <c r="AO18" i="26"/>
  <c r="AN18" i="26"/>
  <c r="AM18" i="26"/>
  <c r="AL18" i="26"/>
  <c r="AR17" i="26"/>
  <c r="AQ17" i="26"/>
  <c r="AP17" i="26"/>
  <c r="AO17" i="26"/>
  <c r="AN17" i="26"/>
  <c r="AM17" i="26"/>
  <c r="AL17" i="26"/>
  <c r="AR16" i="26"/>
  <c r="AQ16" i="26"/>
  <c r="AP16" i="26"/>
  <c r="AO16" i="26"/>
  <c r="AN16" i="26"/>
  <c r="AM16" i="26"/>
  <c r="AL16" i="26"/>
  <c r="AR15" i="26"/>
  <c r="AQ15" i="26"/>
  <c r="AP15" i="26"/>
  <c r="AO15" i="26"/>
  <c r="AN15" i="26"/>
  <c r="AM15" i="26"/>
  <c r="AL15" i="26"/>
  <c r="AR14" i="26"/>
  <c r="AQ14" i="26"/>
  <c r="AP14" i="26"/>
  <c r="AO14" i="26"/>
  <c r="AN14" i="26"/>
  <c r="AM14" i="26"/>
  <c r="AL14" i="26"/>
  <c r="AR13" i="26"/>
  <c r="AQ13" i="26"/>
  <c r="AP13" i="26"/>
  <c r="AO13" i="26"/>
  <c r="AN13" i="26"/>
  <c r="AM13" i="26"/>
  <c r="AL13" i="26"/>
  <c r="AR12" i="26"/>
  <c r="AQ12" i="26"/>
  <c r="AP12" i="26"/>
  <c r="AO12" i="26"/>
  <c r="AN12" i="26"/>
  <c r="AM12" i="26"/>
  <c r="AL12" i="26"/>
  <c r="AR11" i="26"/>
  <c r="AQ11" i="26"/>
  <c r="AP11" i="26"/>
  <c r="AO11" i="26"/>
  <c r="AN11" i="26"/>
  <c r="AM11" i="26"/>
  <c r="AL11" i="26"/>
  <c r="AR10" i="26"/>
  <c r="AQ10" i="26"/>
  <c r="AP10" i="26"/>
  <c r="AO10" i="26"/>
  <c r="AN10" i="26"/>
  <c r="AM10" i="26"/>
  <c r="AL10" i="26"/>
  <c r="AR9" i="26"/>
  <c r="AQ9" i="26"/>
  <c r="AP9" i="26"/>
  <c r="AO9" i="26"/>
  <c r="AN9" i="26"/>
  <c r="AM9" i="26"/>
  <c r="AL9" i="26"/>
  <c r="AR8" i="26"/>
  <c r="AQ8" i="26"/>
  <c r="AP8" i="26"/>
  <c r="AO8" i="26"/>
  <c r="AN8" i="26"/>
  <c r="AM8" i="26"/>
  <c r="AL8" i="26"/>
  <c r="AR7" i="26"/>
  <c r="AQ7" i="26"/>
  <c r="AP7" i="26"/>
  <c r="AO7" i="26"/>
  <c r="AN7" i="26"/>
  <c r="AM7" i="26"/>
  <c r="AL7" i="26"/>
  <c r="AR6" i="26"/>
  <c r="AQ6" i="26"/>
  <c r="AP6" i="26"/>
  <c r="AO6" i="26"/>
  <c r="AN6" i="26"/>
  <c r="AM6" i="26"/>
  <c r="AL6" i="26"/>
  <c r="M12" i="8"/>
  <c r="L12" i="8"/>
  <c r="K12" i="8"/>
  <c r="J12" i="8"/>
  <c r="I12" i="8"/>
  <c r="H12" i="8"/>
  <c r="G12" i="8"/>
  <c r="F12" i="8"/>
  <c r="E12" i="8"/>
  <c r="D12" i="8"/>
  <c r="S36" i="7"/>
  <c r="R36" i="7"/>
  <c r="Q36" i="7"/>
  <c r="P36" i="7"/>
  <c r="O36" i="7"/>
  <c r="H36" i="7"/>
  <c r="G36" i="7"/>
  <c r="F36" i="7"/>
  <c r="E36" i="7"/>
  <c r="D36" i="7"/>
  <c r="D29" i="6"/>
  <c r="D26" i="6"/>
  <c r="C29" i="6" s="1"/>
  <c r="D17" i="6"/>
  <c r="O97" i="36"/>
  <c r="M97" i="36"/>
  <c r="N97" i="36" s="1"/>
  <c r="P97" i="36" s="1"/>
  <c r="O96" i="36"/>
  <c r="M96" i="36"/>
  <c r="N96" i="36" s="1"/>
  <c r="P96" i="36" s="1"/>
  <c r="O95" i="36"/>
  <c r="M95" i="36"/>
  <c r="N95" i="36" s="1"/>
  <c r="P95" i="36" s="1"/>
  <c r="O94" i="36"/>
  <c r="M94" i="36"/>
  <c r="N94" i="36" s="1"/>
  <c r="P94" i="36" s="1"/>
  <c r="O93" i="36"/>
  <c r="M93" i="36"/>
  <c r="N93" i="36" s="1"/>
  <c r="P93" i="36" s="1"/>
  <c r="O92" i="36"/>
  <c r="M92" i="36"/>
  <c r="N92" i="36" s="1"/>
  <c r="P92" i="36" s="1"/>
  <c r="O91" i="36"/>
  <c r="M91" i="36"/>
  <c r="N91" i="36" s="1"/>
  <c r="P91" i="36" s="1"/>
  <c r="O90" i="36"/>
  <c r="N90" i="36"/>
  <c r="P90" i="36" s="1"/>
  <c r="M90" i="36"/>
  <c r="Q90" i="36" s="1"/>
  <c r="O89" i="36"/>
  <c r="M89" i="36"/>
  <c r="Q89" i="36" s="1"/>
  <c r="O88" i="36"/>
  <c r="N88" i="36"/>
  <c r="P88" i="36" s="1"/>
  <c r="M88" i="36"/>
  <c r="Q88" i="36" s="1"/>
  <c r="O87" i="36"/>
  <c r="M87" i="36"/>
  <c r="Q87" i="36" s="1"/>
  <c r="O86" i="36"/>
  <c r="N86" i="36"/>
  <c r="P86" i="36" s="1"/>
  <c r="M86" i="36"/>
  <c r="Q86" i="36" s="1"/>
  <c r="O85" i="36"/>
  <c r="M85" i="36"/>
  <c r="Q85" i="36" s="1"/>
  <c r="O84" i="36"/>
  <c r="N84" i="36"/>
  <c r="P84" i="36" s="1"/>
  <c r="M84" i="36"/>
  <c r="Q84" i="36" s="1"/>
  <c r="O83" i="36"/>
  <c r="M83" i="36"/>
  <c r="Q83" i="36" s="1"/>
  <c r="O82" i="36"/>
  <c r="N82" i="36"/>
  <c r="P82" i="36" s="1"/>
  <c r="M82" i="36"/>
  <c r="Q82" i="36" s="1"/>
  <c r="O81" i="36"/>
  <c r="M81" i="36"/>
  <c r="Q81" i="36" s="1"/>
  <c r="O80" i="36"/>
  <c r="N80" i="36"/>
  <c r="P80" i="36" s="1"/>
  <c r="M80" i="36"/>
  <c r="Q80" i="36" s="1"/>
  <c r="O79" i="36"/>
  <c r="N79" i="36"/>
  <c r="P79" i="36" s="1"/>
  <c r="M79" i="36"/>
  <c r="Q79" i="36" s="1"/>
  <c r="O78" i="36"/>
  <c r="M78" i="36"/>
  <c r="N78" i="36" s="1"/>
  <c r="P78" i="36" s="1"/>
  <c r="O77" i="36"/>
  <c r="M77" i="36"/>
  <c r="N77" i="36" s="1"/>
  <c r="P77" i="36" s="1"/>
  <c r="O76" i="36"/>
  <c r="M76" i="36"/>
  <c r="N76" i="36" s="1"/>
  <c r="P76" i="36" s="1"/>
  <c r="O74" i="36"/>
  <c r="M74" i="36"/>
  <c r="N74" i="36" s="1"/>
  <c r="P74" i="36" s="1"/>
  <c r="T53" i="36"/>
  <c r="S53" i="36"/>
  <c r="Q53" i="36"/>
  <c r="P53" i="36"/>
  <c r="M53" i="36"/>
  <c r="K53" i="36"/>
  <c r="J53" i="36"/>
  <c r="H53" i="36"/>
  <c r="G53" i="36"/>
  <c r="E53" i="36"/>
  <c r="D53" i="36"/>
  <c r="T52" i="36"/>
  <c r="S52" i="36"/>
  <c r="Q52" i="36"/>
  <c r="P52" i="36"/>
  <c r="M52" i="36"/>
  <c r="K52" i="36"/>
  <c r="J52" i="36"/>
  <c r="H52" i="36"/>
  <c r="G52" i="36"/>
  <c r="E52" i="36"/>
  <c r="D52" i="36"/>
  <c r="T51" i="36"/>
  <c r="S51" i="36"/>
  <c r="Q51" i="36"/>
  <c r="P51" i="36"/>
  <c r="M51" i="36"/>
  <c r="K51" i="36"/>
  <c r="J51" i="36"/>
  <c r="H51" i="36"/>
  <c r="G51" i="36"/>
  <c r="E51" i="36"/>
  <c r="D51" i="36"/>
  <c r="T50" i="36"/>
  <c r="S50" i="36"/>
  <c r="Q50" i="36"/>
  <c r="P50" i="36"/>
  <c r="M50" i="36"/>
  <c r="K50" i="36"/>
  <c r="J50" i="36"/>
  <c r="H50" i="36"/>
  <c r="G50" i="36"/>
  <c r="E50" i="36"/>
  <c r="D50" i="36"/>
  <c r="T49" i="36"/>
  <c r="S49" i="36"/>
  <c r="Q49" i="36"/>
  <c r="P49" i="36"/>
  <c r="M49" i="36"/>
  <c r="K49" i="36"/>
  <c r="J49" i="36"/>
  <c r="H49" i="36"/>
  <c r="G49" i="36"/>
  <c r="E49" i="36"/>
  <c r="D49" i="36"/>
  <c r="T48" i="36"/>
  <c r="S48" i="36"/>
  <c r="Q48" i="36"/>
  <c r="P48" i="36"/>
  <c r="M48" i="36"/>
  <c r="K48" i="36"/>
  <c r="J48" i="36"/>
  <c r="H48" i="36"/>
  <c r="G48" i="36"/>
  <c r="E48" i="36"/>
  <c r="D48" i="36"/>
  <c r="T47" i="36"/>
  <c r="S47" i="36"/>
  <c r="Q47" i="36"/>
  <c r="P47" i="36"/>
  <c r="M47" i="36"/>
  <c r="K47" i="36"/>
  <c r="J47" i="36"/>
  <c r="H47" i="36"/>
  <c r="G47" i="36"/>
  <c r="E47" i="36"/>
  <c r="D47" i="36"/>
  <c r="T46" i="36"/>
  <c r="S46" i="36"/>
  <c r="Q46" i="36"/>
  <c r="P46" i="36"/>
  <c r="M46" i="36"/>
  <c r="K46" i="36"/>
  <c r="J46" i="36"/>
  <c r="H46" i="36"/>
  <c r="G46" i="36"/>
  <c r="E46" i="36"/>
  <c r="D46" i="36"/>
  <c r="T45" i="36"/>
  <c r="S45" i="36"/>
  <c r="Q45" i="36"/>
  <c r="P45" i="36"/>
  <c r="M45" i="36"/>
  <c r="K45" i="36"/>
  <c r="J45" i="36"/>
  <c r="H45" i="36"/>
  <c r="G45" i="36"/>
  <c r="E45" i="36"/>
  <c r="D45" i="36"/>
  <c r="T44" i="36"/>
  <c r="S44" i="36"/>
  <c r="Q44" i="36"/>
  <c r="P44" i="36"/>
  <c r="M44" i="36"/>
  <c r="K44" i="36"/>
  <c r="J44" i="36"/>
  <c r="H44" i="36"/>
  <c r="G44" i="36"/>
  <c r="E44" i="36"/>
  <c r="D44" i="36"/>
  <c r="T43" i="36"/>
  <c r="S43" i="36"/>
  <c r="Q43" i="36"/>
  <c r="P43" i="36"/>
  <c r="M43" i="36"/>
  <c r="K43" i="36"/>
  <c r="J43" i="36"/>
  <c r="H43" i="36"/>
  <c r="G43" i="36"/>
  <c r="E43" i="36"/>
  <c r="D43" i="36"/>
  <c r="T42" i="36"/>
  <c r="S42" i="36"/>
  <c r="Q42" i="36"/>
  <c r="P42" i="36"/>
  <c r="M42" i="36"/>
  <c r="K42" i="36"/>
  <c r="J42" i="36"/>
  <c r="H42" i="36"/>
  <c r="G42" i="36"/>
  <c r="E42" i="36"/>
  <c r="D42" i="36"/>
  <c r="T41" i="36"/>
  <c r="S41" i="36"/>
  <c r="Q41" i="36"/>
  <c r="P41" i="36"/>
  <c r="M41" i="36"/>
  <c r="K41" i="36"/>
  <c r="J41" i="36"/>
  <c r="H41" i="36"/>
  <c r="G41" i="36"/>
  <c r="E41" i="36"/>
  <c r="D41" i="36"/>
  <c r="T40" i="36"/>
  <c r="S40" i="36"/>
  <c r="Q40" i="36"/>
  <c r="P40" i="36"/>
  <c r="M40" i="36"/>
  <c r="K40" i="36"/>
  <c r="J40" i="36"/>
  <c r="H40" i="36"/>
  <c r="G40" i="36"/>
  <c r="E40" i="36"/>
  <c r="D40" i="36"/>
  <c r="T39" i="36"/>
  <c r="S39" i="36"/>
  <c r="Q39" i="36"/>
  <c r="P39" i="36"/>
  <c r="M39" i="36"/>
  <c r="K39" i="36"/>
  <c r="J39" i="36"/>
  <c r="H39" i="36"/>
  <c r="G39" i="36"/>
  <c r="E39" i="36"/>
  <c r="D39" i="36"/>
  <c r="T38" i="36"/>
  <c r="S38" i="36"/>
  <c r="Q38" i="36"/>
  <c r="P38" i="36"/>
  <c r="M38" i="36"/>
  <c r="K38" i="36"/>
  <c r="J38" i="36"/>
  <c r="H38" i="36"/>
  <c r="G38" i="36"/>
  <c r="E38" i="36"/>
  <c r="D38" i="36"/>
  <c r="T37" i="36"/>
  <c r="S37" i="36"/>
  <c r="Q37" i="36"/>
  <c r="P37" i="36"/>
  <c r="M37" i="36"/>
  <c r="K37" i="36"/>
  <c r="J37" i="36"/>
  <c r="H37" i="36"/>
  <c r="G37" i="36"/>
  <c r="E37" i="36"/>
  <c r="D37" i="36"/>
  <c r="T36" i="36"/>
  <c r="S36" i="36"/>
  <c r="Q36" i="36"/>
  <c r="P36" i="36"/>
  <c r="M36" i="36"/>
  <c r="K36" i="36"/>
  <c r="J36" i="36"/>
  <c r="H36" i="36"/>
  <c r="G36" i="36"/>
  <c r="E36" i="36"/>
  <c r="D36" i="36"/>
  <c r="T35" i="36"/>
  <c r="S35" i="36"/>
  <c r="Q35" i="36"/>
  <c r="P35" i="36"/>
  <c r="M35" i="36"/>
  <c r="K35" i="36"/>
  <c r="J35" i="36"/>
  <c r="H35" i="36"/>
  <c r="G35" i="36"/>
  <c r="E35" i="36"/>
  <c r="D35" i="36"/>
  <c r="T34" i="36"/>
  <c r="S34" i="36"/>
  <c r="Q34" i="36"/>
  <c r="P34" i="36"/>
  <c r="M34" i="36"/>
  <c r="K34" i="36"/>
  <c r="J34" i="36"/>
  <c r="H34" i="36"/>
  <c r="G34" i="36"/>
  <c r="E34" i="36"/>
  <c r="D34" i="36"/>
  <c r="T33" i="36"/>
  <c r="S33" i="36"/>
  <c r="Q33" i="36"/>
  <c r="P33" i="36"/>
  <c r="M33" i="36"/>
  <c r="K33" i="36"/>
  <c r="J33" i="36"/>
  <c r="H33" i="36"/>
  <c r="G33" i="36"/>
  <c r="E33" i="36"/>
  <c r="D33" i="36"/>
  <c r="T32" i="36"/>
  <c r="S32" i="36"/>
  <c r="Q32" i="36"/>
  <c r="P32" i="36"/>
  <c r="M32" i="36"/>
  <c r="K32" i="36"/>
  <c r="J32" i="36"/>
  <c r="H32" i="36"/>
  <c r="G32" i="36"/>
  <c r="E32" i="36"/>
  <c r="D32" i="36"/>
  <c r="T31" i="36"/>
  <c r="S31" i="36"/>
  <c r="Q31" i="36"/>
  <c r="P31" i="36"/>
  <c r="M31" i="36"/>
  <c r="K31" i="36"/>
  <c r="J31" i="36"/>
  <c r="H31" i="36"/>
  <c r="G31" i="36"/>
  <c r="E31" i="36"/>
  <c r="D31" i="36"/>
  <c r="M30" i="36"/>
  <c r="K30" i="36"/>
  <c r="J30" i="36"/>
  <c r="H30" i="36"/>
  <c r="G30" i="36"/>
  <c r="E30" i="36"/>
  <c r="D30" i="36"/>
  <c r="Q29" i="36"/>
  <c r="K29" i="36"/>
  <c r="H29" i="36"/>
  <c r="E29" i="36"/>
  <c r="Q28" i="36"/>
  <c r="K28" i="36"/>
  <c r="H28" i="36"/>
  <c r="E28" i="36"/>
  <c r="J7" i="36"/>
  <c r="I7" i="36"/>
  <c r="H7" i="36"/>
  <c r="G7" i="36"/>
  <c r="F7" i="36"/>
  <c r="E7" i="36"/>
  <c r="D7" i="36"/>
  <c r="CZ49" i="34"/>
  <c r="CY49" i="34"/>
  <c r="CX49" i="34"/>
  <c r="CW49" i="34"/>
  <c r="CV49" i="34"/>
  <c r="CU49" i="34"/>
  <c r="CG49" i="34"/>
  <c r="CF49" i="34"/>
  <c r="CE49" i="34"/>
  <c r="CD49" i="34"/>
  <c r="CC49" i="34"/>
  <c r="CB49" i="34"/>
  <c r="BN49" i="34"/>
  <c r="BM49" i="34"/>
  <c r="BL49" i="34"/>
  <c r="BK49" i="34"/>
  <c r="BJ49" i="34"/>
  <c r="BI49" i="34"/>
  <c r="AU49" i="34"/>
  <c r="AT49" i="34"/>
  <c r="AS49" i="34"/>
  <c r="AR49" i="34"/>
  <c r="AQ49" i="34"/>
  <c r="AP49" i="34"/>
  <c r="AB49" i="34"/>
  <c r="AA49" i="34"/>
  <c r="Z49" i="34"/>
  <c r="Y49" i="34"/>
  <c r="X49" i="34"/>
  <c r="W49" i="34"/>
  <c r="I49" i="34"/>
  <c r="H49" i="34"/>
  <c r="G49" i="34"/>
  <c r="F49" i="34"/>
  <c r="E49" i="34"/>
  <c r="D49" i="34"/>
  <c r="J20" i="3"/>
  <c r="I20" i="3"/>
  <c r="H20" i="3"/>
  <c r="G20" i="3"/>
  <c r="F20" i="3"/>
  <c r="E20" i="3"/>
  <c r="D20" i="3"/>
  <c r="J19" i="3"/>
  <c r="J18" i="3"/>
  <c r="J17" i="3"/>
  <c r="J16" i="3"/>
  <c r="J15" i="3"/>
  <c r="J14" i="3"/>
  <c r="J13" i="3"/>
  <c r="J12" i="3"/>
  <c r="J11" i="3"/>
  <c r="J10" i="3"/>
  <c r="J49" i="2"/>
  <c r="I49" i="2"/>
  <c r="H49" i="2"/>
  <c r="G49" i="2"/>
  <c r="F49" i="2"/>
  <c r="E49" i="2"/>
  <c r="D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N42" i="41" l="1"/>
  <c r="L42" i="41"/>
  <c r="O24" i="41" s="1"/>
  <c r="T24" i="41" s="1"/>
  <c r="I64" i="42"/>
  <c r="N64" i="42"/>
  <c r="L35" i="42"/>
  <c r="L38" i="42"/>
  <c r="L39" i="42"/>
  <c r="L42" i="42"/>
  <c r="F42" i="42" s="1"/>
  <c r="L43" i="42"/>
  <c r="L46" i="42"/>
  <c r="L50" i="42"/>
  <c r="L54" i="42"/>
  <c r="L58" i="42"/>
  <c r="L62" i="42"/>
  <c r="F62" i="42" s="1"/>
  <c r="L63" i="42"/>
  <c r="I41" i="45"/>
  <c r="I45" i="45"/>
  <c r="I49" i="45"/>
  <c r="I53" i="45"/>
  <c r="I57" i="45"/>
  <c r="I61" i="45"/>
  <c r="J64" i="42"/>
  <c r="O64" i="42"/>
  <c r="P36" i="42"/>
  <c r="F36" i="42" s="1"/>
  <c r="P37" i="42"/>
  <c r="F37" i="42" s="1"/>
  <c r="P40" i="42"/>
  <c r="F40" i="42" s="1"/>
  <c r="P41" i="42"/>
  <c r="F41" i="42" s="1"/>
  <c r="P44" i="42"/>
  <c r="F44" i="42" s="1"/>
  <c r="P45" i="42"/>
  <c r="F45" i="42" s="1"/>
  <c r="P48" i="42"/>
  <c r="F48" i="42" s="1"/>
  <c r="P49" i="42"/>
  <c r="F49" i="42" s="1"/>
  <c r="P52" i="42"/>
  <c r="F52" i="42" s="1"/>
  <c r="P53" i="42"/>
  <c r="F53" i="42" s="1"/>
  <c r="P56" i="42"/>
  <c r="F56" i="42" s="1"/>
  <c r="P57" i="42"/>
  <c r="F57" i="42" s="1"/>
  <c r="P60" i="42"/>
  <c r="F60" i="42" s="1"/>
  <c r="P61" i="42"/>
  <c r="F61" i="42" s="1"/>
  <c r="M42" i="41"/>
  <c r="M64" i="42"/>
  <c r="P35" i="42"/>
  <c r="P38" i="42"/>
  <c r="F38" i="42" s="1"/>
  <c r="P39" i="42"/>
  <c r="F39" i="42" s="1"/>
  <c r="P42" i="42"/>
  <c r="P43" i="42"/>
  <c r="P46" i="42"/>
  <c r="F46" i="42" s="1"/>
  <c r="P47" i="42"/>
  <c r="F47" i="42" s="1"/>
  <c r="P50" i="42"/>
  <c r="P51" i="42"/>
  <c r="P54" i="42"/>
  <c r="F54" i="42" s="1"/>
  <c r="P55" i="42"/>
  <c r="F55" i="42" s="1"/>
  <c r="P58" i="42"/>
  <c r="P59" i="42"/>
  <c r="P63" i="42"/>
  <c r="F63" i="42" s="1"/>
  <c r="I34" i="45"/>
  <c r="I38" i="45"/>
  <c r="I42" i="45"/>
  <c r="I46" i="45"/>
  <c r="I50" i="45"/>
  <c r="I54" i="45"/>
  <c r="I58" i="45"/>
  <c r="I62" i="45"/>
  <c r="F35" i="42"/>
  <c r="F43" i="42"/>
  <c r="F50" i="42"/>
  <c r="F51" i="42"/>
  <c r="F58" i="42"/>
  <c r="F59" i="42"/>
  <c r="L34" i="42"/>
  <c r="P34" i="42"/>
  <c r="F64" i="45"/>
  <c r="J64" i="45" s="1"/>
  <c r="G64" i="45"/>
  <c r="N83" i="36"/>
  <c r="P83" i="36" s="1"/>
  <c r="N87" i="36"/>
  <c r="P87" i="36" s="1"/>
  <c r="N81" i="36"/>
  <c r="P81" i="36" s="1"/>
  <c r="N85" i="36"/>
  <c r="P85" i="36" s="1"/>
  <c r="N89" i="36"/>
  <c r="P89" i="36" s="1"/>
  <c r="Q78" i="36"/>
  <c r="Q74" i="36"/>
  <c r="Q76" i="36"/>
  <c r="Q77" i="36"/>
  <c r="Q91" i="36"/>
  <c r="Q92" i="36"/>
  <c r="Q93" i="36"/>
  <c r="Q94" i="36"/>
  <c r="Q95" i="36"/>
  <c r="Q96" i="36"/>
  <c r="Q97" i="36"/>
  <c r="O17" i="41" l="1"/>
  <c r="T17" i="41" s="1"/>
  <c r="O27" i="41"/>
  <c r="T27" i="41" s="1"/>
  <c r="O35" i="41"/>
  <c r="T35" i="41" s="1"/>
  <c r="O18" i="41"/>
  <c r="T18" i="41" s="1"/>
  <c r="O26" i="41"/>
  <c r="T26" i="41" s="1"/>
  <c r="O23" i="41"/>
  <c r="T23" i="41" s="1"/>
  <c r="O41" i="41"/>
  <c r="T41" i="41" s="1"/>
  <c r="O12" i="41"/>
  <c r="T12" i="41" s="1"/>
  <c r="O22" i="41"/>
  <c r="T22" i="41" s="1"/>
  <c r="O39" i="41"/>
  <c r="T39" i="41" s="1"/>
  <c r="O33" i="41"/>
  <c r="T33" i="41" s="1"/>
  <c r="O42" i="41"/>
  <c r="O21" i="41"/>
  <c r="T21" i="41" s="1"/>
  <c r="O30" i="41"/>
  <c r="T30" i="41" s="1"/>
  <c r="O31" i="41"/>
  <c r="T31" i="41" s="1"/>
  <c r="O36" i="41"/>
  <c r="T36" i="41" s="1"/>
  <c r="O20" i="41"/>
  <c r="T20" i="41" s="1"/>
  <c r="O19" i="41"/>
  <c r="T19" i="41" s="1"/>
  <c r="O14" i="41"/>
  <c r="T14" i="41" s="1"/>
  <c r="O40" i="41"/>
  <c r="T40" i="41" s="1"/>
  <c r="O15" i="41"/>
  <c r="T15" i="41" s="1"/>
  <c r="O28" i="41"/>
  <c r="T28" i="41" s="1"/>
  <c r="O29" i="41"/>
  <c r="T29" i="41" s="1"/>
  <c r="O32" i="41"/>
  <c r="T32" i="41" s="1"/>
  <c r="O37" i="41"/>
  <c r="T37" i="41" s="1"/>
  <c r="O38" i="41"/>
  <c r="T38" i="41" s="1"/>
  <c r="O34" i="41"/>
  <c r="T34" i="41" s="1"/>
  <c r="O16" i="41"/>
  <c r="T16" i="41" s="1"/>
  <c r="O13" i="41"/>
  <c r="T13" i="41" s="1"/>
  <c r="O25" i="41"/>
  <c r="T25" i="41" s="1"/>
  <c r="I64" i="45"/>
  <c r="P18" i="41"/>
  <c r="U18" i="41" s="1"/>
  <c r="P26" i="41"/>
  <c r="U26" i="41" s="1"/>
  <c r="P34" i="41"/>
  <c r="U34" i="41" s="1"/>
  <c r="P16" i="41"/>
  <c r="U16" i="41" s="1"/>
  <c r="P24" i="41"/>
  <c r="U24" i="41" s="1"/>
  <c r="P32" i="41"/>
  <c r="U32" i="41" s="1"/>
  <c r="P22" i="41"/>
  <c r="U22" i="41" s="1"/>
  <c r="P38" i="41"/>
  <c r="U38" i="41" s="1"/>
  <c r="P12" i="41"/>
  <c r="U12" i="41" s="1"/>
  <c r="P20" i="41"/>
  <c r="U20" i="41" s="1"/>
  <c r="P36" i="41"/>
  <c r="U36" i="41" s="1"/>
  <c r="P14" i="41"/>
  <c r="U14" i="41" s="1"/>
  <c r="P30" i="41"/>
  <c r="U30" i="41" s="1"/>
  <c r="P40" i="41"/>
  <c r="U40" i="41" s="1"/>
  <c r="P28" i="41"/>
  <c r="U28" i="41" s="1"/>
  <c r="Q27" i="41"/>
  <c r="V27" i="41" s="1"/>
  <c r="Q29" i="41"/>
  <c r="V29" i="41" s="1"/>
  <c r="Q13" i="41"/>
  <c r="V13" i="41" s="1"/>
  <c r="Q35" i="41"/>
  <c r="V35" i="41" s="1"/>
  <c r="Q19" i="41"/>
  <c r="V19" i="41" s="1"/>
  <c r="Q12" i="41"/>
  <c r="V12" i="41" s="1"/>
  <c r="Q36" i="41"/>
  <c r="V36" i="41" s="1"/>
  <c r="P37" i="41"/>
  <c r="U37" i="41" s="1"/>
  <c r="Q30" i="41"/>
  <c r="V30" i="41" s="1"/>
  <c r="Q23" i="41"/>
  <c r="V23" i="41" s="1"/>
  <c r="Q41" i="41"/>
  <c r="V41" i="41" s="1"/>
  <c r="P23" i="41"/>
  <c r="U23" i="41" s="1"/>
  <c r="Q16" i="41"/>
  <c r="V16" i="41" s="1"/>
  <c r="Q28" i="41"/>
  <c r="V28" i="41" s="1"/>
  <c r="P35" i="41"/>
  <c r="U35" i="41" s="1"/>
  <c r="P29" i="41"/>
  <c r="U29" i="41" s="1"/>
  <c r="Q15" i="41"/>
  <c r="V15" i="41" s="1"/>
  <c r="Q40" i="41"/>
  <c r="V40" i="41" s="1"/>
  <c r="P15" i="41"/>
  <c r="U15" i="41" s="1"/>
  <c r="Q38" i="41"/>
  <c r="V38" i="41" s="1"/>
  <c r="Q18" i="41"/>
  <c r="V18" i="41" s="1"/>
  <c r="Q39" i="41"/>
  <c r="V39" i="41" s="1"/>
  <c r="Q26" i="41"/>
  <c r="V26" i="41" s="1"/>
  <c r="Q20" i="41"/>
  <c r="V20" i="41" s="1"/>
  <c r="P21" i="41"/>
  <c r="U21" i="41" s="1"/>
  <c r="Q14" i="41"/>
  <c r="V14" i="41" s="1"/>
  <c r="P39" i="41"/>
  <c r="U39" i="41" s="1"/>
  <c r="Q32" i="41"/>
  <c r="V32" i="41" s="1"/>
  <c r="Q25" i="41"/>
  <c r="V25" i="41" s="1"/>
  <c r="Q34" i="41"/>
  <c r="V34" i="41" s="1"/>
  <c r="P17" i="41"/>
  <c r="U17" i="41" s="1"/>
  <c r="P33" i="41"/>
  <c r="U33" i="41" s="1"/>
  <c r="Q37" i="41"/>
  <c r="V37" i="41" s="1"/>
  <c r="P25" i="41"/>
  <c r="U25" i="41" s="1"/>
  <c r="P19" i="41"/>
  <c r="U19" i="41" s="1"/>
  <c r="Q31" i="41"/>
  <c r="V31" i="41" s="1"/>
  <c r="P13" i="41"/>
  <c r="U13" i="41" s="1"/>
  <c r="P31" i="41"/>
  <c r="U31" i="41" s="1"/>
  <c r="Q24" i="41"/>
  <c r="V24" i="41" s="1"/>
  <c r="Q17" i="41"/>
  <c r="V17" i="41" s="1"/>
  <c r="P27" i="41"/>
  <c r="U27" i="41" s="1"/>
  <c r="P41" i="41"/>
  <c r="U41" i="41" s="1"/>
  <c r="Q21" i="41"/>
  <c r="V21" i="41" s="1"/>
  <c r="Q22" i="41"/>
  <c r="V22" i="41" s="1"/>
  <c r="Q33" i="41"/>
  <c r="V33" i="41" s="1"/>
  <c r="L64" i="42"/>
  <c r="P42" i="41"/>
  <c r="Q42" i="41"/>
  <c r="P64" i="42"/>
  <c r="F64" i="42" s="1"/>
  <c r="F34" i="42"/>
</calcChain>
</file>

<file path=xl/connections.xml><?xml version="1.0" encoding="utf-8"?>
<connections xmlns="http://schemas.openxmlformats.org/spreadsheetml/2006/main">
  <connection id="1" sourceFile="C:\Users\Administrator\Desktop\유효Data(대표명화).xlsx" odcFile="C:\Users\Administrator\Documents\내 데이터 원본\유효Data(대표명화) 다운로드$.od.odc" keepAlive="1" name="유효Data(대표명화) 다운로드$.od" type="5" refreshedVersion="6">
    <dbPr connection="Provider=Microsoft.ACE.OLEDB.12.0;User ID=Admin;Data Source=C:\Users\Administrator\Desktop\유효Data(대표명화)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다운로드$" commandType="3"/>
  </connection>
</connections>
</file>

<file path=xl/sharedStrings.xml><?xml version="1.0" encoding="utf-8"?>
<sst xmlns="http://schemas.openxmlformats.org/spreadsheetml/2006/main" count="4950" uniqueCount="2065">
  <si>
    <t>1-1. 전체 출원 동향</t>
    <phoneticPr fontId="1" type="noConversion"/>
  </si>
  <si>
    <t>국가</t>
    <phoneticPr fontId="3" type="noConversion"/>
  </si>
  <si>
    <t>기술분류</t>
    <phoneticPr fontId="3" type="noConversion"/>
  </si>
  <si>
    <t>개수:출원번호</t>
    <phoneticPr fontId="3" type="noConversion"/>
  </si>
  <si>
    <t>개수:출원번호</t>
    <phoneticPr fontId="3" type="noConversion"/>
  </si>
  <si>
    <t>1-2. 국가별 출원 동향</t>
    <phoneticPr fontId="1" type="noConversion"/>
  </si>
  <si>
    <t>1-3. 최근 10년간 국가별 출원 동향</t>
    <phoneticPr fontId="1" type="noConversion"/>
  </si>
  <si>
    <t>3-2. 주요출원인 현황</t>
    <phoneticPr fontId="1" type="noConversion"/>
  </si>
  <si>
    <t>국가</t>
    <phoneticPr fontId="3" type="noConversion"/>
  </si>
  <si>
    <t>개수:출원번호</t>
    <phoneticPr fontId="3" type="noConversion"/>
  </si>
  <si>
    <t>4-1. 주요출원인 출원 동향</t>
    <phoneticPr fontId="1" type="noConversion"/>
  </si>
  <si>
    <t>개수:출원번호</t>
    <phoneticPr fontId="3" type="noConversion"/>
  </si>
  <si>
    <t>4-2. 주요출원인 국가별 출원 현황</t>
    <phoneticPr fontId="1" type="noConversion"/>
  </si>
  <si>
    <t>국가</t>
    <phoneticPr fontId="3" type="noConversion"/>
  </si>
  <si>
    <t>개수:출원번호</t>
    <phoneticPr fontId="3" type="noConversion"/>
  </si>
  <si>
    <t>개수:출원번호</t>
    <phoneticPr fontId="3" type="noConversion"/>
  </si>
  <si>
    <t>8-1. 기술분류별 연도별 출원동향</t>
    <phoneticPr fontId="1" type="noConversion"/>
  </si>
  <si>
    <t>기술분류</t>
    <phoneticPr fontId="3" type="noConversion"/>
  </si>
  <si>
    <t>개수:출원번호</t>
    <phoneticPr fontId="3" type="noConversion"/>
  </si>
  <si>
    <t>8-2. 기술분류별 연도별 출원 현황</t>
    <phoneticPr fontId="1" type="noConversion"/>
  </si>
  <si>
    <t>기술분류</t>
    <phoneticPr fontId="3" type="noConversion"/>
  </si>
  <si>
    <t>9-2. 기술분류별 국가별 출원비중</t>
    <phoneticPr fontId="1" type="noConversion"/>
  </si>
  <si>
    <t>국가/
기술분류</t>
    <phoneticPr fontId="3" type="noConversion"/>
  </si>
  <si>
    <t>기술분류</t>
    <phoneticPr fontId="3" type="noConversion"/>
  </si>
  <si>
    <t>13. 기술분류별 주요출원인 출원현황</t>
    <phoneticPr fontId="1" type="noConversion"/>
  </si>
  <si>
    <t>12. 출원구간별 기술선도그룹 현황</t>
    <phoneticPr fontId="1" type="noConversion"/>
  </si>
  <si>
    <t>11. 기술분류에 따른 국가별 출원구간별 현황</t>
    <phoneticPr fontId="1" type="noConversion"/>
  </si>
  <si>
    <t>7. 기술분류별 주요출원인 현황</t>
    <phoneticPr fontId="1" type="noConversion"/>
  </si>
  <si>
    <t>14. 주요출원인의 기술분류별 출원 동향</t>
    <phoneticPr fontId="1" type="noConversion"/>
  </si>
  <si>
    <t>기술분류</t>
    <phoneticPr fontId="3" type="noConversion"/>
  </si>
  <si>
    <t>개수:출원번호</t>
    <phoneticPr fontId="3" type="noConversion"/>
  </si>
  <si>
    <t>출원연도</t>
    <phoneticPr fontId="1" type="noConversion"/>
  </si>
  <si>
    <t>출원건수</t>
    <phoneticPr fontId="1" type="noConversion"/>
  </si>
  <si>
    <t>누적합계</t>
    <phoneticPr fontId="1" type="noConversion"/>
  </si>
  <si>
    <t>'03</t>
  </si>
  <si>
    <t>'04</t>
  </si>
  <si>
    <t>'05</t>
  </si>
  <si>
    <t>'06</t>
  </si>
  <si>
    <t>'07</t>
  </si>
  <si>
    <t>'08</t>
  </si>
  <si>
    <t>'09</t>
  </si>
  <si>
    <t>'10</t>
  </si>
  <si>
    <t>'11</t>
  </si>
  <si>
    <t>'12</t>
  </si>
  <si>
    <t>'13</t>
  </si>
  <si>
    <t>'14</t>
  </si>
  <si>
    <t>'15</t>
  </si>
  <si>
    <t>'16</t>
  </si>
  <si>
    <t>'17</t>
  </si>
  <si>
    <t>JP</t>
  </si>
  <si>
    <t>US</t>
  </si>
  <si>
    <t>EP</t>
  </si>
  <si>
    <t>KR</t>
  </si>
  <si>
    <t>KR</t>
    <phoneticPr fontId="1" type="noConversion"/>
  </si>
  <si>
    <t>JP</t>
    <phoneticPr fontId="1" type="noConversion"/>
  </si>
  <si>
    <t>US</t>
    <phoneticPr fontId="1" type="noConversion"/>
  </si>
  <si>
    <t>EP</t>
    <phoneticPr fontId="1" type="noConversion"/>
  </si>
  <si>
    <t>합계</t>
    <phoneticPr fontId="1" type="noConversion"/>
  </si>
  <si>
    <t>국가</t>
    <phoneticPr fontId="1" type="noConversion"/>
  </si>
  <si>
    <t>출원인</t>
    <phoneticPr fontId="1" type="noConversion"/>
  </si>
  <si>
    <t>6. 기술발전도</t>
    <phoneticPr fontId="1" type="noConversion"/>
  </si>
  <si>
    <t>전체</t>
    <phoneticPr fontId="1" type="noConversion"/>
  </si>
  <si>
    <t>기술분류</t>
    <phoneticPr fontId="1" type="noConversion"/>
  </si>
  <si>
    <t>총합계</t>
    <phoneticPr fontId="1" type="noConversion"/>
  </si>
  <si>
    <t>출원연도2</t>
    <phoneticPr fontId="3" type="noConversion"/>
  </si>
  <si>
    <t>* 누적합계는 함수 설정이므로 출원연도와 출원건수만 붙여넣으면 됨</t>
    <phoneticPr fontId="1" type="noConversion"/>
  </si>
  <si>
    <t>** 출원연도 데이터가 현재 설정된 표의 행보다 많을 경우, 붙여넣은 뒤 데이터 선택을 확장</t>
    <phoneticPr fontId="1" type="noConversion"/>
  </si>
  <si>
    <t>*** 가로축 간격 단위 지정</t>
    <phoneticPr fontId="1" type="noConversion"/>
  </si>
  <si>
    <t>* 합계는 함수 설정이므로 출원연도와 출원건수만 붙여넣으면 됨</t>
    <phoneticPr fontId="1" type="noConversion"/>
  </si>
  <si>
    <t>** 출원연도 데이터가 현재 설정된 표의 행보다 많을 경우, 행 추가를 하여 붙여넣은 뒤 데이터 선택을 확장</t>
    <phoneticPr fontId="1" type="noConversion"/>
  </si>
  <si>
    <t>국가/출원연도2</t>
    <phoneticPr fontId="3" type="noConversion"/>
  </si>
  <si>
    <t>**** 미공개 박스 조절</t>
    <phoneticPr fontId="1" type="noConversion"/>
  </si>
  <si>
    <t>'99</t>
  </si>
  <si>
    <t>'90</t>
  </si>
  <si>
    <t>'91</t>
  </si>
  <si>
    <t>'92</t>
  </si>
  <si>
    <t>'93</t>
  </si>
  <si>
    <t>'94</t>
  </si>
  <si>
    <t>'95</t>
  </si>
  <si>
    <t>'96</t>
  </si>
  <si>
    <t>'97</t>
  </si>
  <si>
    <t>'98</t>
  </si>
  <si>
    <t>'00</t>
  </si>
  <si>
    <t>'01</t>
  </si>
  <si>
    <t>'02</t>
  </si>
  <si>
    <t>*** 합계 업데이트</t>
    <phoneticPr fontId="1" type="noConversion"/>
  </si>
  <si>
    <t>****가로축 간격 단위 지정</t>
    <phoneticPr fontId="1" type="noConversion"/>
  </si>
  <si>
    <t>***** 미공개 박스 조절</t>
    <phoneticPr fontId="1" type="noConversion"/>
  </si>
  <si>
    <t>주요출원인</t>
    <phoneticPr fontId="1" type="noConversion"/>
  </si>
  <si>
    <t>기타출원인</t>
    <phoneticPr fontId="1" type="noConversion"/>
  </si>
  <si>
    <t>전체출원건수</t>
    <phoneticPr fontId="1" type="noConversion"/>
  </si>
  <si>
    <t>합계</t>
    <phoneticPr fontId="1" type="noConversion"/>
  </si>
  <si>
    <t>* 피벗테이블 값필터로 상위 10위 출원인 데이터를 뽑아 오름차순으로 정렬하여 차트 작성</t>
  </si>
  <si>
    <t>출원인대표명화정리/
(값필터:TOP10)</t>
    <phoneticPr fontId="3" type="noConversion"/>
  </si>
  <si>
    <t>* 합계는 함수 설정이므로 출원연도와 출원건수만 붙여넣으면 됨</t>
  </si>
  <si>
    <t>** 출원연도 데이터가 현재 설정된 표의 행보다 많을 경우, 행 추가를 하여 붙여넣은 뒤 데이터 선택을 확장</t>
  </si>
  <si>
    <t>*** 가로축 간격 단위 지정</t>
  </si>
  <si>
    <t>**** 미공개 박스 조절</t>
  </si>
  <si>
    <t>출원연도2</t>
    <phoneticPr fontId="3" type="noConversion"/>
  </si>
  <si>
    <t>출원인대표명화정리
(값필터:TOP10)</t>
    <phoneticPr fontId="3" type="noConversion"/>
  </si>
  <si>
    <t>순위</t>
  </si>
  <si>
    <t>출원인(특허권자)</t>
  </si>
  <si>
    <t>건수</t>
  </si>
  <si>
    <t>전체</t>
  </si>
  <si>
    <t>출원인수</t>
  </si>
  <si>
    <t>출원건수</t>
  </si>
  <si>
    <t>* 상기 표의 데이터는 각국별 별도의 시트에 데이터를 업데이트시 이를 반영하여 완성됨.</t>
  </si>
  <si>
    <t>** 각 구간은 5년 단위로 설정되어 있음 (미공개건이 포함되는 최근 2년 간의 구간은 제외하는 것이 바람직)</t>
  </si>
  <si>
    <t>* 상기 표의 값에 따라 그래프가 수정되면, 가로/세로축의 최소값은 0으로 하고 최대값은 전체 기술발전도와 동일하게 설정</t>
  </si>
  <si>
    <t>출원인대표명화정리</t>
    <phoneticPr fontId="3" type="noConversion"/>
  </si>
  <si>
    <t>국가/
출원인대표명화정리</t>
    <phoneticPr fontId="3" type="noConversion"/>
  </si>
  <si>
    <t>출원연도2</t>
    <phoneticPr fontId="3" type="noConversion"/>
  </si>
  <si>
    <t>출원인대표명화정리
(값필터:TOP10)</t>
    <phoneticPr fontId="3" type="noConversion"/>
  </si>
  <si>
    <t>6-1. 기술발전도 전체</t>
  </si>
  <si>
    <t>* 구간 합계표는 함수 설정이므로 출원인과 출원연도 출원건수만 업데이트 하면 됨</t>
  </si>
  <si>
    <t>** 각 구간을 5년 단위로 나누어 설정하였으며, 연도 데이터가 많을 경우 오른쪽 여분 공간까지 활용 (총 7구간 35년)</t>
  </si>
  <si>
    <t>*** 출원인 데이터가 많을 경우 아래 여분 공간까지 활용 (총 750 행)</t>
  </si>
  <si>
    <t>1구간</t>
  </si>
  <si>
    <t>2구간</t>
  </si>
  <si>
    <t>3구간</t>
  </si>
  <si>
    <t>4구간</t>
  </si>
  <si>
    <t>5구간</t>
  </si>
  <si>
    <t>6구간</t>
  </si>
  <si>
    <t>7구간</t>
  </si>
  <si>
    <t>1구간</t>
    <phoneticPr fontId="1" type="noConversion"/>
  </si>
  <si>
    <t>2구간</t>
    <phoneticPr fontId="1" type="noConversion"/>
  </si>
  <si>
    <t>6-2. 국가별 기술발전도 KR</t>
  </si>
  <si>
    <t>TOP5</t>
  </si>
  <si>
    <t>기술분류</t>
  </si>
  <si>
    <r>
      <t xml:space="preserve">* 피벗테이블에서 각 기술분류별로 출원건수를 내림차순으로 정렬하면 상기 표에 넣을 데이터를 얻을 수 있음 </t>
    </r>
    <r>
      <rPr>
        <sz val="9"/>
        <color theme="3"/>
        <rFont val="맑은 고딕"/>
        <family val="3"/>
        <charset val="129"/>
        <scheme val="minor"/>
      </rPr>
      <t>(5번째 순위가 공동인 경우 6명까지)</t>
    </r>
  </si>
  <si>
    <t>** 출원인명이 긴 경우 글자의 크기를 줄이는 것도 한 방법</t>
  </si>
  <si>
    <t>*** 기술분류가 현재 설정된 표의 열보다 많을 경우,열 추가를 하여 붙여 넣은 뒤 데이터 선택을 확장</t>
  </si>
  <si>
    <t>**** 가로축 간격 단위 지정</t>
  </si>
  <si>
    <t>***** 미공개 박스 조절</t>
  </si>
  <si>
    <t>** 기술분류가 현재 설정된 표의 열보다 많을 경우,열 추가를 하여 붙여 넣은 뒤 데이터 선택을 확장</t>
  </si>
  <si>
    <t>출원인대표명화정리
(값필터:TOP10)/
출원연도2</t>
    <phoneticPr fontId="3" type="noConversion"/>
  </si>
  <si>
    <t>* 국가별로 피벗테이블 데이터를 추출, 내림차순 정렬하여 상위 10위 주요출원인을 오름차순으로 기입</t>
    <phoneticPr fontId="1" type="noConversion"/>
  </si>
  <si>
    <t>*** 출원인 데이터가 많을 경우 아래 여분 공간까지 활용 (총 1,000 행)</t>
    <phoneticPr fontId="1" type="noConversion"/>
  </si>
  <si>
    <t>한국특허</t>
    <phoneticPr fontId="1" type="noConversion"/>
  </si>
  <si>
    <t>일본특허</t>
    <phoneticPr fontId="1" type="noConversion"/>
  </si>
  <si>
    <t>미국특허</t>
    <phoneticPr fontId="1" type="noConversion"/>
  </si>
  <si>
    <t>유럽특허</t>
    <phoneticPr fontId="1" type="noConversion"/>
  </si>
  <si>
    <t>** 국가별 주요출원인을 내림차순으로 정렬하여 기입하고 3-2의 주요출원인 차트에 포함된 출원인은 해당색으로 표지</t>
    <phoneticPr fontId="1" type="noConversion"/>
  </si>
  <si>
    <t>* 7-1 데이터 그대로 활용</t>
    <phoneticPr fontId="1" type="noConversion"/>
  </si>
  <si>
    <t>*** 기술분류 전체 비중은 7-1에서 참조</t>
    <phoneticPr fontId="1" type="noConversion"/>
  </si>
  <si>
    <t>10. 기술분류에 따른 국가별 출원동향</t>
    <phoneticPr fontId="1" type="noConversion"/>
  </si>
  <si>
    <t>9-1. 기술분류별 국가별 출원현황</t>
    <phoneticPr fontId="1" type="noConversion"/>
  </si>
  <si>
    <t>출원연도</t>
    <phoneticPr fontId="3" type="noConversion"/>
  </si>
  <si>
    <t>출원연도</t>
    <phoneticPr fontId="3" type="noConversion"/>
  </si>
  <si>
    <t>출원인대표명화정리</t>
    <phoneticPr fontId="3" type="noConversion"/>
  </si>
  <si>
    <t>CN</t>
    <phoneticPr fontId="1" type="noConversion"/>
  </si>
  <si>
    <t>PCT</t>
    <phoneticPr fontId="1" type="noConversion"/>
  </si>
  <si>
    <t>CN</t>
    <phoneticPr fontId="1" type="noConversion"/>
  </si>
  <si>
    <t>PCT</t>
    <phoneticPr fontId="1" type="noConversion"/>
  </si>
  <si>
    <t>LG전자㈜</t>
  </si>
  <si>
    <t>중국특허</t>
    <phoneticPr fontId="1" type="noConversion"/>
  </si>
  <si>
    <t>Aa</t>
    <phoneticPr fontId="1" type="noConversion"/>
  </si>
  <si>
    <t>Ab</t>
    <phoneticPr fontId="1" type="noConversion"/>
  </si>
  <si>
    <t>Ba</t>
    <phoneticPr fontId="1" type="noConversion"/>
  </si>
  <si>
    <t>C</t>
    <phoneticPr fontId="1" type="noConversion"/>
  </si>
  <si>
    <t>Bb</t>
    <phoneticPr fontId="1" type="noConversion"/>
  </si>
  <si>
    <t>기술분류</t>
    <phoneticPr fontId="1" type="noConversion"/>
  </si>
  <si>
    <t>Aa</t>
    <phoneticPr fontId="1" type="noConversion"/>
  </si>
  <si>
    <t>Ab</t>
    <phoneticPr fontId="1" type="noConversion"/>
  </si>
  <si>
    <t>Aa</t>
    <phoneticPr fontId="1" type="noConversion"/>
  </si>
  <si>
    <t>CN</t>
    <phoneticPr fontId="1" type="noConversion"/>
  </si>
  <si>
    <t>PCT</t>
    <phoneticPr fontId="1" type="noConversion"/>
  </si>
  <si>
    <t>Aa</t>
    <phoneticPr fontId="1" type="noConversion"/>
  </si>
  <si>
    <t>Ab</t>
    <phoneticPr fontId="1" type="noConversion"/>
  </si>
  <si>
    <t>i</t>
    <phoneticPr fontId="1" type="noConversion"/>
  </si>
  <si>
    <t>HITACHI LTD</t>
  </si>
  <si>
    <t>MITSUBISHI ELECTRIC CORP</t>
    <phoneticPr fontId="1" type="noConversion"/>
  </si>
  <si>
    <t>DAIKIN IND LTD</t>
    <phoneticPr fontId="1" type="noConversion"/>
  </si>
  <si>
    <t>HITACHI APPLIANCES INC</t>
    <phoneticPr fontId="1" type="noConversion"/>
  </si>
  <si>
    <t>HITACHI LTD</t>
    <phoneticPr fontId="1" type="noConversion"/>
  </si>
  <si>
    <t>PANASONIC  CORP</t>
    <phoneticPr fontId="1" type="noConversion"/>
  </si>
  <si>
    <t>삼성전자㈜</t>
    <phoneticPr fontId="1" type="noConversion"/>
  </si>
  <si>
    <t>SANYO ELECTRIC CO</t>
    <phoneticPr fontId="1" type="noConversion"/>
  </si>
  <si>
    <t>COPELAND CORP</t>
    <phoneticPr fontId="1" type="noConversion"/>
  </si>
  <si>
    <t>LG전자㈜</t>
    <phoneticPr fontId="1" type="noConversion"/>
  </si>
  <si>
    <t>MIDEA GROUP CO LTD</t>
    <phoneticPr fontId="1" type="noConversion"/>
  </si>
  <si>
    <t>TIANJIN UNIVERSITY OF COMMERCE</t>
    <phoneticPr fontId="1" type="noConversion"/>
  </si>
  <si>
    <t>CARRIER CORP</t>
    <phoneticPr fontId="1" type="noConversion"/>
  </si>
  <si>
    <t>(주)대유위니아</t>
    <phoneticPr fontId="1" type="noConversion"/>
  </si>
  <si>
    <t>유니셈㈜</t>
    <phoneticPr fontId="1" type="noConversion"/>
  </si>
  <si>
    <t>MITSUBISHI HEAVY IND
 LTD</t>
    <phoneticPr fontId="1" type="noConversion"/>
  </si>
  <si>
    <t>HITACHI AIR CONDITIO
NING SYS</t>
    <phoneticPr fontId="1" type="noConversion"/>
  </si>
  <si>
    <t>MATSUSHITA REFRIGER
ATION</t>
    <phoneticPr fontId="1" type="noConversion"/>
  </si>
  <si>
    <t>MITSUBISHI ELECTRIC
 CORP</t>
    <phoneticPr fontId="1" type="noConversion"/>
  </si>
  <si>
    <t>HITACHI AIR CONDITI
ONING SYS</t>
    <phoneticPr fontId="1" type="noConversion"/>
  </si>
  <si>
    <t>HON HAI PREC IND
 CO LTD</t>
    <phoneticPr fontId="1" type="noConversion"/>
  </si>
  <si>
    <t xml:space="preserve">Panasonic Intellectual 
Property </t>
    <phoneticPr fontId="1" type="noConversion"/>
  </si>
  <si>
    <t>MITSUBISHI HEAVY 
IND LTD</t>
    <phoneticPr fontId="1" type="noConversion"/>
  </si>
  <si>
    <t>OBRIST ENGINEERING
 GMBH</t>
    <phoneticPr fontId="1" type="noConversion"/>
  </si>
  <si>
    <t>GREE ELECTRIC APPLIAN
CES CO</t>
    <phoneticPr fontId="1" type="noConversion"/>
  </si>
  <si>
    <t>Zhuhai Gree Refrigeration
 Technology Center</t>
    <phoneticPr fontId="1" type="noConversion"/>
  </si>
  <si>
    <t>DANFOSS COMMERCIAL
 COMPRESSORS</t>
    <phoneticPr fontId="1" type="noConversion"/>
  </si>
  <si>
    <t>00</t>
    <phoneticPr fontId="1" type="noConversion"/>
  </si>
  <si>
    <t>01</t>
    <phoneticPr fontId="1" type="noConversion"/>
  </si>
  <si>
    <t>03</t>
  </si>
  <si>
    <t>04</t>
  </si>
  <si>
    <t>05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</si>
  <si>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</si>
  <si>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</si>
  <si>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</si>
  <si>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</si>
  <si>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</si>
  <si>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</si>
  <si>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</si>
  <si>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</si>
  <si>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</si>
  <si>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UNIV XI AN JIAOTONG</t>
  </si>
  <si>
    <t>06</t>
    <phoneticPr fontId="1" type="noConversion"/>
  </si>
  <si>
    <t>'92~'96</t>
    <phoneticPr fontId="1" type="noConversion"/>
  </si>
  <si>
    <t>'97~'01</t>
    <phoneticPr fontId="1" type="noConversion"/>
  </si>
  <si>
    <t>'02~'06</t>
    <phoneticPr fontId="1" type="noConversion"/>
  </si>
  <si>
    <t>'07~'11</t>
    <phoneticPr fontId="1" type="noConversion"/>
  </si>
  <si>
    <t>'12~'16</t>
    <phoneticPr fontId="1" type="noConversion"/>
  </si>
  <si>
    <t>DAIKIN IND LTD</t>
    <phoneticPr fontId="1" type="noConversion"/>
  </si>
  <si>
    <t>DANFOSS COMMERCIAL
COMPRESSORS</t>
    <phoneticPr fontId="1" type="noConversion"/>
  </si>
  <si>
    <t>HITACHI APPLIANCES 
INC</t>
    <phoneticPr fontId="1" type="noConversion"/>
  </si>
  <si>
    <t>'18</t>
  </si>
  <si>
    <t>5. 국가별 주요출원인 현황 (국내 중심)</t>
    <phoneticPr fontId="1" type="noConversion"/>
  </si>
  <si>
    <t>LIAO SHUHAN</t>
  </si>
  <si>
    <t>LIAO SHUHAN</t>
    <phoneticPr fontId="1" type="noConversion"/>
  </si>
  <si>
    <t>USG INTERIORS INC</t>
  </si>
  <si>
    <t>USG INTERIORS INC</t>
    <phoneticPr fontId="1" type="noConversion"/>
  </si>
  <si>
    <t>CORNING INC</t>
  </si>
  <si>
    <t>CORNING INC</t>
    <phoneticPr fontId="1" type="noConversion"/>
  </si>
  <si>
    <t xml:space="preserve">DOW GLOBAL TECHNOLOGIES INC </t>
  </si>
  <si>
    <t xml:space="preserve">DOW GLOBAL TECHNOLOGIES INC </t>
    <phoneticPr fontId="1" type="noConversion"/>
  </si>
  <si>
    <t>HENKEL CORP</t>
  </si>
  <si>
    <t>HENKEL CORP</t>
    <phoneticPr fontId="1" type="noConversion"/>
  </si>
  <si>
    <t>CHEN KAI</t>
  </si>
  <si>
    <t>CHUZHOU GUANGWEI CHEMICAL CO., LTD.</t>
  </si>
  <si>
    <t>CHUZHOU GUANGWEI CHEMICAL CO., LTD.</t>
    <phoneticPr fontId="1" type="noConversion"/>
  </si>
  <si>
    <t>NAT STARCH CHEM INVEST</t>
  </si>
  <si>
    <t>NAT STARCH CHEM INVEST</t>
    <phoneticPr fontId="1" type="noConversion"/>
  </si>
  <si>
    <t>SAINT-GOBAIN WEBER</t>
  </si>
  <si>
    <t>SAINT-GOBAIN WEBER</t>
    <phoneticPr fontId="1" type="noConversion"/>
  </si>
  <si>
    <t>Akzo Nobel Chemicals International B.V.</t>
  </si>
  <si>
    <t>Akzo Nobel Chemicals International B.V.</t>
    <phoneticPr fontId="1" type="noConversion"/>
  </si>
  <si>
    <t>대상㈜</t>
    <phoneticPr fontId="1" type="noConversion"/>
  </si>
  <si>
    <t>로께뜨프레르</t>
  </si>
  <si>
    <t>로께뜨프레르</t>
    <phoneticPr fontId="1" type="noConversion"/>
  </si>
  <si>
    <t>이주형</t>
  </si>
  <si>
    <t>이주형</t>
    <phoneticPr fontId="1" type="noConversion"/>
  </si>
  <si>
    <t>OJI CORNSTARCH CO LTD</t>
  </si>
  <si>
    <t>OJI CORNSTARCH CO LTD</t>
    <phoneticPr fontId="1" type="noConversion"/>
  </si>
  <si>
    <t>NIPPON STARCH REFINING</t>
  </si>
  <si>
    <t>NIPPON STARCH REFINING</t>
    <phoneticPr fontId="1" type="noConversion"/>
  </si>
  <si>
    <t>TORAY INDUSTRIES</t>
  </si>
  <si>
    <t>TORAY INDUSTRIES</t>
    <phoneticPr fontId="1" type="noConversion"/>
  </si>
  <si>
    <t>NICHIAS CORP</t>
  </si>
  <si>
    <t>HONEN CORP</t>
  </si>
  <si>
    <t>HONEN CORP</t>
    <phoneticPr fontId="1" type="noConversion"/>
  </si>
  <si>
    <t>OJI PAPER CO</t>
  </si>
  <si>
    <t>ROQUETTE FRERES</t>
  </si>
  <si>
    <t>ROQUETTE FRERES</t>
    <phoneticPr fontId="1" type="noConversion"/>
  </si>
  <si>
    <t>TORAY INDUSTRIES</t>
    <phoneticPr fontId="1" type="noConversion"/>
  </si>
  <si>
    <t>NICHIAS CORP</t>
    <phoneticPr fontId="1" type="noConversion"/>
  </si>
  <si>
    <t>OJI PAPER CO</t>
    <phoneticPr fontId="1" type="noConversion"/>
  </si>
  <si>
    <t>IBIDEN CO LTD</t>
  </si>
  <si>
    <t>IBIDEN CO LTD</t>
    <phoneticPr fontId="1" type="noConversion"/>
  </si>
  <si>
    <t>LAFARGE PLATRES</t>
  </si>
  <si>
    <t>LAFARGE PLATRES</t>
    <phoneticPr fontId="1" type="noConversion"/>
  </si>
  <si>
    <t>LIAO SHUHAN</t>
    <phoneticPr fontId="1" type="noConversion"/>
  </si>
  <si>
    <t>ZHANGJIAGANG SHENGGANG ENVIRONMENT FIREPROOF CONSTRUCTION MATERIAL CO., LTD.</t>
  </si>
  <si>
    <t>HEFEI DONGCAI PRINTING TECHNOLOGY CO., LTD.</t>
  </si>
  <si>
    <t>CARGILL INC</t>
  </si>
  <si>
    <t>CEMEX TRADEMARKS WORLDWIDE LTD</t>
  </si>
  <si>
    <t>HENRY COMPANY LLC</t>
  </si>
  <si>
    <t>02</t>
    <phoneticPr fontId="1" type="noConversion"/>
  </si>
  <si>
    <t>07</t>
    <phoneticPr fontId="1" type="noConversion"/>
  </si>
  <si>
    <t>'92~'96</t>
    <phoneticPr fontId="1" type="noConversion"/>
  </si>
  <si>
    <t>(주)LG화학</t>
  </si>
  <si>
    <t>(주)삼양홀딩스</t>
  </si>
  <si>
    <t>(주)삼원</t>
  </si>
  <si>
    <t>(주)쎄라그린</t>
  </si>
  <si>
    <t>(주)아록이엔지</t>
  </si>
  <si>
    <t xml:space="preserve">(주)오공 </t>
  </si>
  <si>
    <t>(주)전진엔텍</t>
  </si>
  <si>
    <t>(주)제일테크</t>
  </si>
  <si>
    <t>3M INNOVATIVE PROPERTIES CO</t>
  </si>
  <si>
    <t>ADDWII TECHNOLOGY CO., LTD.</t>
  </si>
  <si>
    <t>Advanced Construction Materials Corp.</t>
  </si>
  <si>
    <t>AEA TECHNOLOGY PLC</t>
  </si>
  <si>
    <t>Aermist LLC</t>
  </si>
  <si>
    <t xml:space="preserve">AEROSPACE RESEARCH INSTITUTE OF MATERIALS AND PROCESSING TECHNOLOGY </t>
  </si>
  <si>
    <t>Afon Casa S.r.l.</t>
  </si>
  <si>
    <t>Agrana Staerke GmbH</t>
  </si>
  <si>
    <t>Ahlstrom Osnabrück GmbH</t>
  </si>
  <si>
    <t xml:space="preserve">AICHI PREFECTURE </t>
  </si>
  <si>
    <t>Aizhi Electronic Technology Ltd., Dongguan</t>
  </si>
  <si>
    <t>ALFATEC Feuerfest-Faser-Technik Ges.m.b.H.</t>
  </si>
  <si>
    <t>Allied Mineral Products, Inc</t>
  </si>
  <si>
    <t>ALPOL Gips Sp. z o.o.</t>
  </si>
  <si>
    <t>ALUMINUM CO OF AMERICA</t>
  </si>
  <si>
    <t>American Thermal Holdings Company</t>
  </si>
  <si>
    <t>AMYLUM EUROPE N.V.</t>
  </si>
  <si>
    <t>ANHUI AGRICULTURAL UNIVERSITY</t>
  </si>
  <si>
    <t>Anhui blue and white Fang Ci industry limited-liability company</t>
  </si>
  <si>
    <t>ANHUI FENGHUANGSONG PACKAGING CO., LTD.</t>
  </si>
  <si>
    <t>ANHUI FUYANG FULONG BUILDING MATERIAL CO., LTD.</t>
  </si>
  <si>
    <t>ANHUI HUAPU ENVIRONMENTAL RESTORATION MATERIALS TECHNOLOGY CO., LTD.</t>
  </si>
  <si>
    <t>ANHUI HUAYI PRINTING AND PACKAGING CO., LTD.</t>
  </si>
  <si>
    <t>ANHUI INDUSTRY &amp; TRADE VOCATIONAL TECHNICAL COLLEGE</t>
  </si>
  <si>
    <t>ANHUI MAX TECHNOLOGY CO., LTD.</t>
  </si>
  <si>
    <t>ANHUI MEIJING ARTS &amp; CRAFTS CO., LTD.</t>
  </si>
  <si>
    <t>Anhui Refractory Co., ltd of conch Siam</t>
  </si>
  <si>
    <t>ANHUI SOYA DECORATIVE MATERIALS CO., LTD.</t>
  </si>
  <si>
    <t>ANHUI TONGJI CONSTRUCTION GROUP CO., LTD.</t>
  </si>
  <si>
    <t>Anhui toro bravo color printing packing Co., Ltd.</t>
  </si>
  <si>
    <t>Anhui Wenhe Wood Co., Ltd.</t>
  </si>
  <si>
    <t>ANHUI YINTU DECORATION MATERIAL CO., LTD.</t>
  </si>
  <si>
    <t>ANHUI YUANTONG HEATING TECHNOLOGY CO., LTD.</t>
  </si>
  <si>
    <t>ANHUI ZHANDA BIOTECHNOLOGY CO., LTD.</t>
  </si>
  <si>
    <t>ANHUI ZHUCHENG INFORMATION TECHNOLOGY CO., LTD.</t>
  </si>
  <si>
    <t>ANTOLIN GRUPO ING SA</t>
  </si>
  <si>
    <t>Anyang Huasen Paper Co., Ltd.</t>
  </si>
  <si>
    <t>ARAKAWA TOGYO CO LTD</t>
  </si>
  <si>
    <t>ARMSTRONG WORLD IND INC</t>
  </si>
  <si>
    <t>AVEBE COOP VERKOOP PROD</t>
  </si>
  <si>
    <t>AVERY DENNISON CORP</t>
  </si>
  <si>
    <t>AWI LICENSING COMPANY</t>
  </si>
  <si>
    <t>BA DONG</t>
  </si>
  <si>
    <t>BAISHAN HEYI DIATOM TECHNOLOGY CO., LTD.</t>
  </si>
  <si>
    <t>BAKER HUGHES INC</t>
  </si>
  <si>
    <t>BAZHOU RUISHUOYING DECORATION FINISHING ENGINEERING CO., LTD.</t>
  </si>
  <si>
    <t>BCB</t>
  </si>
  <si>
    <t>BEIFANG UNIVERSITY OF NATIONALITIES</t>
  </si>
  <si>
    <t>BEIJING CHINA COAL MINE ENGINEERING CO., LTD.</t>
  </si>
  <si>
    <t>Beijing Creatvow Invent Co., Ltd.</t>
  </si>
  <si>
    <t>BEIJING JIAZHUANGYUN NETWORK TECHNOLOGY CO., LTD.</t>
  </si>
  <si>
    <t>BEIJING NEW BUILDING MATERIALS PUBLIC LIMITED COMPANY</t>
  </si>
  <si>
    <t>BEIJING RECHSAND SCIENCE &amp; TECHNOLOGY GROUP CO., LTD.</t>
  </si>
  <si>
    <t>BEIJING SHOUGANG COMPANY LIMITED</t>
  </si>
  <si>
    <t>BEIJING TIANWEI BOSSON CHEMICAL PRODUCT CO., LTD.</t>
  </si>
  <si>
    <t>BEIJING TIEJIAN YONGTAI NEW BUILDING MATERIAL CO., LTD., CHANGPIN BRANCH</t>
  </si>
  <si>
    <t>BENGBU HONGAN PRECISION MACHINERY CO., LTD.</t>
  </si>
  <si>
    <t>BENGBU ZHENHUA PACKING MACHINERY CO., LTD.</t>
  </si>
  <si>
    <t>BESTFOODS</t>
  </si>
  <si>
    <t>BOSTIK SA</t>
  </si>
  <si>
    <t>BOYI NEW MATERIAL CO., LTD.</t>
  </si>
  <si>
    <t>BPB INDUSTRIES LTD</t>
  </si>
  <si>
    <t>BUCKMAN LABOR INC</t>
  </si>
  <si>
    <t>C&amp;D (WUXI) BIOTECHNOLOGY CO., LTD.</t>
  </si>
  <si>
    <t xml:space="preserve">CADDIS ADHESIVES, INC. </t>
  </si>
  <si>
    <t>Cao Xiaoming</t>
  </si>
  <si>
    <t>CCCC FOURTH HIGHWAY ENGINEERING CO., LTD.</t>
  </si>
  <si>
    <t>CELANESE ACETATE LLC</t>
  </si>
  <si>
    <t xml:space="preserve">CENTRAL IRON &amp; STEEL RES I </t>
  </si>
  <si>
    <t>CENTRAL SOUTH UNIVERSITY OF FO</t>
  </si>
  <si>
    <t>CERAMATEC INC</t>
  </si>
  <si>
    <t xml:space="preserve">CERASIV </t>
  </si>
  <si>
    <t xml:space="preserve">CEREALUS HOLDINGS LLC </t>
  </si>
  <si>
    <t>CERESTAR HOLDING BV</t>
  </si>
  <si>
    <t>CFC DESIGN INC</t>
  </si>
  <si>
    <t>Changsha Chuan Yuan Environmental Protection Technology Co., Ltd</t>
  </si>
  <si>
    <t>Changshu Innovation Ceramics Co., Ltd.</t>
  </si>
  <si>
    <t>Changshu Kailida Honeycomb Packate Materials Co., Ltd.</t>
  </si>
  <si>
    <t>CHANGXING HUAYUE REFRACTORY MATERIAL FACTORY</t>
  </si>
  <si>
    <t>CHANGXING MINGTIAN FURNACE MATERIAL CO., LTD.</t>
  </si>
  <si>
    <t>CHANGZHOU BULU BOARD SCIENCE AND TECHNOLOGY CO., LTD.</t>
  </si>
  <si>
    <t>CHANGZHOU DAAO NEW MATERIAL TECHNOLOGY CO., LTD.</t>
  </si>
  <si>
    <t>Changzhou Fu Long industrial control equipments Co., Ltd</t>
  </si>
  <si>
    <t>CHANGZHOU JUSHENG ENERGY SAVING ENGINEERING CO., LTD.</t>
  </si>
  <si>
    <t>CHANGZHOU LICHUN DIGITAL TECHNOLOGY CO., LTD.</t>
  </si>
  <si>
    <t>CHANGZHOU LYUMATE BUILDING TECHNOLOGY CO., LTD.</t>
  </si>
  <si>
    <t>Changzhou Ruitai Materials Co. Ltd.</t>
  </si>
  <si>
    <t>CHAOZHOU HENGZE PAPER INDUSTRY PRODUCTS CO., LTD.</t>
  </si>
  <si>
    <t>Chen Baoyuan</t>
  </si>
  <si>
    <t>Chen Fenglei</t>
  </si>
  <si>
    <t>CHEN HONGYU</t>
  </si>
  <si>
    <t>Chen Jianfeng</t>
  </si>
  <si>
    <t>CHEN JINGXIA</t>
  </si>
  <si>
    <t>CHEN LING</t>
  </si>
  <si>
    <t>CHEN LINSUO</t>
  </si>
  <si>
    <t>CHEN SUSU</t>
  </si>
  <si>
    <t>Chen Tianyun</t>
  </si>
  <si>
    <t>CHEN WEI</t>
  </si>
  <si>
    <t>Chen Xuhe</t>
  </si>
  <si>
    <t>CHENGDU BEI SHI MEI BIOTECHNOLOGY CO., LTD.</t>
  </si>
  <si>
    <t>CHENGDU FANXINJIA TECHNOLOGY CO., LTD.</t>
  </si>
  <si>
    <t>CHENGDU JIUHUA YIYUAN PACKAGING CO., LTD.</t>
  </si>
  <si>
    <t>CHENGDU WISEDONE TECHNOLOGIES CO., LTD.</t>
  </si>
  <si>
    <t>Chengdu XinKeLi chemical engineering Science Co., Ltd</t>
  </si>
  <si>
    <t>CHINA BUILDING MAT ACADEMY</t>
  </si>
  <si>
    <t>CHINA CONSTRUCTION FIRST DIVISION GROUP CONSTRUCTION &amp; DEVELOPMENT CO., LTD.</t>
  </si>
  <si>
    <t xml:space="preserve">CHINA CONSTRUCTION FIRST GROUP THE SECOND CONSTRUCTION CO., LTD. </t>
  </si>
  <si>
    <t>CHINA FIRST METALLURGICAL GROUP CO., LTD.</t>
  </si>
  <si>
    <t>CHINA MCC5 GROUP CORP., LTD.</t>
  </si>
  <si>
    <t xml:space="preserve">CHINA RAILWAY 19TH BUREAU GROUP 1ST ENGINEERING CO., LTD. </t>
  </si>
  <si>
    <t xml:space="preserve">CHINA RAILWAY ERJU CO LTD </t>
  </si>
  <si>
    <t>China Railway Shisiju Group Corporation</t>
  </si>
  <si>
    <t>CHINA STATE CONSTRUCTION CO., LTD.</t>
  </si>
  <si>
    <t xml:space="preserve">CHINA TIANCHEN ENGINEERING CORPORATION </t>
  </si>
  <si>
    <t xml:space="preserve">CHIN-TIEN LIEN </t>
  </si>
  <si>
    <t>CHONGQING AOFU FINE CERAMICS CO., LTD.</t>
  </si>
  <si>
    <t>CHONGQING QINHEJIANKE BUILDING MATERIAL CO., LTD.</t>
  </si>
  <si>
    <t>Chuzhou Cigarette Materials Factory</t>
  </si>
  <si>
    <t>CHUZHOU SHALANG NEW MATERIAL SCIENCE &amp; TECHNOLOGY CO., LTD.</t>
  </si>
  <si>
    <t>Ciments Français</t>
  </si>
  <si>
    <t>C-IP S.A.</t>
  </si>
  <si>
    <t>City College of Zhejiang University</t>
  </si>
  <si>
    <t>COLAS SA</t>
  </si>
  <si>
    <t xml:space="preserve">CONSTR RES &amp; TECH </t>
  </si>
  <si>
    <t>COOEPERATIE AVEBE U A</t>
  </si>
  <si>
    <t>Cooeperatie Avebe U.A.</t>
  </si>
  <si>
    <t>Cooperatie AVEBE U.A.</t>
  </si>
  <si>
    <t>Coöperatie Avebe U.A.</t>
  </si>
  <si>
    <t>Coöperatieve Verkoop- en  Productievereniging van Aardappelmeel en  Derivaten 'AVEBE' B.A.</t>
  </si>
  <si>
    <t>COÖPERATIEVE VERKOOP­ EN PRODUCTIEVERENIGING VAN AARDAPPELMEEL EN DERIVATEN AVEBE B.A.</t>
  </si>
  <si>
    <t>COORSTEK INC</t>
  </si>
  <si>
    <t>CORN PRODUCTS DEVELOPMENT, INC.</t>
  </si>
  <si>
    <t>CORN PRODUCTS INT INC</t>
  </si>
  <si>
    <t>CORP Z</t>
  </si>
  <si>
    <t>CORRUTECH</t>
  </si>
  <si>
    <t>Coueratieve Verkoop-En Productievereniging Van Aardappelmeel En Derivaten Avebe</t>
  </si>
  <si>
    <t>CPC INTERNATIONAL INC</t>
  </si>
  <si>
    <t>CRUPE INTERNATIONAL (IP) GMBH</t>
  </si>
  <si>
    <t>CSCEC STRAIT CONSTRUCTION AND DEVELOPMENT CO., LTD.</t>
  </si>
  <si>
    <t>DAESANG CORP</t>
  </si>
  <si>
    <t>DAIEI SANGYO KK</t>
  </si>
  <si>
    <t>DAINIPPON INK &amp; CHEMICALS</t>
  </si>
  <si>
    <t>DAIRIKI CO LTD</t>
  </si>
  <si>
    <t>Danjiangkou Fuan Transport Co., Ltd.</t>
  </si>
  <si>
    <t>DAQING PETROLEUM ADMIN</t>
  </si>
  <si>
    <t>DAQING ZHONGDAFANGZHENG CHEMICAL ENGINEERING SCIENCE &amp; TECHNOLOGY CO., LTD.</t>
  </si>
  <si>
    <t>DEHAHA COMPRESSOR JIANGSU CO., LTD.</t>
  </si>
  <si>
    <t xml:space="preserve">Denise  Pelley </t>
  </si>
  <si>
    <t xml:space="preserve">Dennis M. Hilton </t>
  </si>
  <si>
    <t>DEQING YANGTAI BUILDING MATERIAL CO., LTD.</t>
  </si>
  <si>
    <t xml:space="preserve">Dietmar  Grull </t>
  </si>
  <si>
    <t>DONG FADA</t>
  </si>
  <si>
    <t>DONG XIAO</t>
  </si>
  <si>
    <t>DONGGUAN CSG CERAMICS TECHNOLOGY CO., LTD.</t>
  </si>
  <si>
    <t>DONGGUAN HOPEWAY PACKAGING CO., LTD.</t>
  </si>
  <si>
    <t>DONGGUAN LIANZHOU INTELLECTUAL PROPERTY OPERATION MANAGEMENT CO., LTD.</t>
  </si>
  <si>
    <t>DONGGUAN LIUHUA ARTS CO., LTD.</t>
  </si>
  <si>
    <t>DONGGUAN MINGJIN FURNITURE CO., LTD.</t>
  </si>
  <si>
    <t>DONGGUAN NEUTRON SCIENCES CENTER</t>
  </si>
  <si>
    <t>Dongxiang Huatian Chemistry Co., Ltd.</t>
  </si>
  <si>
    <t>DYCKERHOFF AG</t>
  </si>
  <si>
    <t>DYTECH CORP LTD</t>
  </si>
  <si>
    <t>ECOSYNTHETIX INC</t>
  </si>
  <si>
    <t xml:space="preserve">Edwin C. Kercher </t>
  </si>
  <si>
    <t xml:space="preserve">EE T GIKEN KK </t>
  </si>
  <si>
    <t xml:space="preserve">Elizabeth Colbert </t>
  </si>
  <si>
    <t>EMPRIE TECHNOLOGY DEVELOPMENT LLC</t>
  </si>
  <si>
    <t>EURVEST SA</t>
  </si>
  <si>
    <t xml:space="preserve">EVONIK DEGUSSA </t>
  </si>
  <si>
    <t xml:space="preserve">FAN YUSHAN </t>
  </si>
  <si>
    <t>FAN ZHIXIONG</t>
  </si>
  <si>
    <t>Feng Shouzhong</t>
  </si>
  <si>
    <t>FINE TECH CO LTD</t>
  </si>
  <si>
    <t>FLEET CO LTD</t>
  </si>
  <si>
    <t xml:space="preserve">FOSHAN DONGPENG CERAMIC CO., LTD. </t>
  </si>
  <si>
    <t>FOSHAN HENGXUE TECHNOLOGY SERVICE CO., LTD.</t>
  </si>
  <si>
    <t>FOSHAN LYUKUI ENVIRONMENTAL PROTECTION TECHNOLOGY CO., LTD.</t>
  </si>
  <si>
    <t>FOSHAN XINGKAIYUAN CERAMIC TECHNOLOGY CO., LTD.</t>
  </si>
  <si>
    <t>FOSHAN YONGHENGDA NEW MATERIAL TECHNOLOGY CO., LTD.</t>
  </si>
  <si>
    <t>FRANCAIS CIMENTS</t>
  </si>
  <si>
    <t xml:space="preserve">Freddy Johannes Martina Andriessen </t>
  </si>
  <si>
    <t xml:space="preserve">Frederick Bodycomb M. </t>
  </si>
  <si>
    <t>FUJIAN MATTER STRUCTURE</t>
  </si>
  <si>
    <t>FUJIAN MC CONSTRUCTION INDUSTRY CO., LTD.</t>
  </si>
  <si>
    <t>Fujian Quanzhou Qunfa Packaging Paper Co., Ltd.</t>
  </si>
  <si>
    <t>FUJIAN UNIVERSITY OF TECHNOLOGY</t>
  </si>
  <si>
    <t>FUJIAN WENSONG COLOR PRINTING CO., LTD.</t>
  </si>
  <si>
    <t>FULLER H B LICENSING FINANC</t>
  </si>
  <si>
    <t>FUNAN COUNTY LIWEI PACKAGING MATERIALS CO., LTD.</t>
  </si>
  <si>
    <t>FUYANG HAOJIE INDUSTRY &amp; TRADE CO., LTD.</t>
  </si>
  <si>
    <t>FUZHOU ELVEE NEW MATERIAL CO., LTD.</t>
  </si>
  <si>
    <t>GANSU DESERT CONTROL RESEARCH INSTITUTE</t>
  </si>
  <si>
    <t>Gansu Shengbang New Material Co., Ltd.</t>
  </si>
  <si>
    <t>Georgia-Pacific Gypsum LLC</t>
  </si>
  <si>
    <t>Gold East Paper (Jiangsu) Co., Ltd.</t>
  </si>
  <si>
    <t>GONG YALONG</t>
  </si>
  <si>
    <t>Goosemama Educational Consultation (Shanghai) Co., Ltd.</t>
  </si>
  <si>
    <t>GRACE W R &amp; CO</t>
  </si>
  <si>
    <t xml:space="preserve">GRACE W R &amp; CO </t>
  </si>
  <si>
    <t>GRAIN PROCESSING CORP</t>
  </si>
  <si>
    <t>Great Zhuo Electric Power Co., Ltd of Hefei City</t>
  </si>
  <si>
    <t>GREEN CHEMICALS(CHINA) CO., LTD.</t>
  </si>
  <si>
    <t>GREEN SYSTEM:KK</t>
  </si>
  <si>
    <t>Greif Packaging LLC</t>
  </si>
  <si>
    <t>GUANGDE CHANGFENG BAMBOO INDUSTRY PRODUCT CO., LTD.</t>
  </si>
  <si>
    <t>GUANGDE COUNTY XINHANG TOWN JUYUAN NEW MAATERIAL PRESSED FILM FACTORY</t>
  </si>
  <si>
    <t>GUANGDE ZHONGWEI NEW MATERIALS CO., LTD.</t>
  </si>
  <si>
    <t>GUANGDONG FENGHUA ADVANCED TEC</t>
  </si>
  <si>
    <t xml:space="preserve">GUANGDONG GELAISI CERAMICS CO., LTD. </t>
  </si>
  <si>
    <t>GUANGDONG INDUSTRY TECHNICAL COLLEGE</t>
  </si>
  <si>
    <t>GUANGDONG KANGSHITAI NEW MATERIAL TECHNOLOGY CO., LTD.</t>
  </si>
  <si>
    <t>GUANGDONG MONA LISA NEW MATERIAL GROUP CO., LTD.</t>
  </si>
  <si>
    <t>GUANGDONG PROVINCIAL ARCHITECTURAL ENGINEERING MACHINERY CONSTRUCTION COMPANY</t>
  </si>
  <si>
    <t xml:space="preserve">GUANGDONG SUMMIT CERAMICS CO., LTD. </t>
  </si>
  <si>
    <t>Guangdong Tianyin Chemical Industrial Co., Ltd.</t>
  </si>
  <si>
    <t>Guangdong Weimei Ceramic Co., Ltd.</t>
  </si>
  <si>
    <t>GUANGDONG YUANTIAN ENGINEERING CO., LTD.</t>
  </si>
  <si>
    <t>Guangdong yulan Group Plc</t>
  </si>
  <si>
    <t>GUANGXI HENGXIAN HENGFENG BUILDING MATERIAL CO., LTD.</t>
  </si>
  <si>
    <t>Guangxi Jiyusan Waterproof Decoration Co., Ltd.</t>
  </si>
  <si>
    <t>GUANGXI LIN'AN WOOD CO., LTD.</t>
  </si>
  <si>
    <t>GUANGXI LUOCHENG KECHAO FOUNDATION SCIENCE AND TECHNOLOGY DEVELOPMENT CO., LTD.</t>
  </si>
  <si>
    <t>GUANGXI NANNING GUIERCHUANG ENVIRONMENTAL PROTECTION TECHNOLOGY CO., LTD.</t>
  </si>
  <si>
    <t>GUANGXI PROVINCE NANNING CITY GUIERCHUANG ENVIRONMENTAL PROTECTION TECHNOLOGY CO., LTD.</t>
  </si>
  <si>
    <t>GUANGXI TEACHERS EDUCATION UNIVERSITY</t>
  </si>
  <si>
    <t>Guangxi Yinzhou Technology Co., Ltd.</t>
  </si>
  <si>
    <t>Guangzhou City Water Conservancy ＆ Hydropower Station Construction Engineering Co., Ltd.</t>
  </si>
  <si>
    <t>GUANGZHOU FORM BUILDING MATERIALS CO., LTD.</t>
  </si>
  <si>
    <t>GUANGZHOU ZHIZAO BIOLOGICAL SCIENCE &amp; TECHNOLOGY CO., LTD.</t>
  </si>
  <si>
    <t>GUILIN JIEYU ENVIRONMENTAL PROTECTION SCIENCE &amp; TECHNOLOGY CO., LTD.</t>
  </si>
  <si>
    <t>GUILIN MEDICAL UNIVERSITY</t>
  </si>
  <si>
    <t>GUIYANG ENGINEERING CORPORATION LIMITED</t>
  </si>
  <si>
    <t>Guizhou Foreign Trade Shencai Package Co., Ltd.</t>
  </si>
  <si>
    <t>Guizhou jade material Co., Ltd forever</t>
  </si>
  <si>
    <t>GUIZHOU KAILIN CONSTRUCTION GROUP CO.,  LTD.</t>
  </si>
  <si>
    <t>GUO CHUNWEI</t>
  </si>
  <si>
    <t>H. B. Fuller Company</t>
  </si>
  <si>
    <t>H.B. FULLER LICENSING &amp; FINANCING, INC.</t>
  </si>
  <si>
    <t>Haian Zhongli Chemical Industry Material Co., Ltd.</t>
  </si>
  <si>
    <t>Hainan Bikai Water Paint Co., Ltd.</t>
  </si>
  <si>
    <t>HAINAN JINHAI PULP &amp; PAPER CO., LTD.</t>
  </si>
  <si>
    <t>HALL, John, Spencer</t>
  </si>
  <si>
    <t>HALLIBURTON ENERGY SERV INC</t>
  </si>
  <si>
    <t>Han Huiyi</t>
  </si>
  <si>
    <t>HANDAN COLLEGE</t>
  </si>
  <si>
    <t>HANGZHOU HUANENG DAM SAFETY ENGINEERING TECHNOLOGY CO., LTD.</t>
  </si>
  <si>
    <t>Hangzhou Nabel Group Co., Ltd.</t>
  </si>
  <si>
    <t>HARBIN INST OF TECHNOLOGY</t>
  </si>
  <si>
    <t>HARBIN INSTITUTE OF TECHNOLOGY, WEIHAI</t>
  </si>
  <si>
    <t>HARBIN OMIKE TECHNOLOGY DEVELOPMENT CO., LTD.</t>
  </si>
  <si>
    <t>HARBIN SIHAI COMMERCIAL AND TRADING CO., LTD.</t>
  </si>
  <si>
    <t>HARRISON, Wayne, John</t>
  </si>
  <si>
    <t xml:space="preserve">HARRY BUSSEY, JR. </t>
  </si>
  <si>
    <t>Hebei Chenyang IndustrialL&amp;trade Group Co., Ltd.</t>
  </si>
  <si>
    <t>Hebei Province Tobacco Company Tangshan Branch</t>
  </si>
  <si>
    <t>HEBEI TIANLI ENVIRONMENTAL PROTECTION TECHNOLOGY CO., LTD.</t>
  </si>
  <si>
    <t>HEFEI DANSUN PACKAGING CO., LTD.</t>
  </si>
  <si>
    <t>HEFEI HUIZHONG INTELLECTUAL PROPERTY MANAGEMENT CO., LTD.</t>
  </si>
  <si>
    <t>HEFEI INST PHYSICAL SCI CAS</t>
  </si>
  <si>
    <t>HEFEI LONGFA PACKING CO., LTD.</t>
  </si>
  <si>
    <t>Hefei migratory bird new material Co., Ltd</t>
  </si>
  <si>
    <t>HEFEI OUKESI NEW BUILDING MATERIALS CO., LTD.</t>
  </si>
  <si>
    <t>HEFEI OUSHIJIA ELECTROMECHANICAL EQUIPMENT CO., LTD.</t>
  </si>
  <si>
    <t>HEFEI SHANGHAN DECORATION ENGINEERING CO., LTD.</t>
  </si>
  <si>
    <t>HEFEI WEISIFU NEW MATERIALS CO., LTD.</t>
  </si>
  <si>
    <t>HEFEI XINYADA INTELLIGENT TECHNOLOGY CO., LTD.</t>
  </si>
  <si>
    <t>HEFEI YAKELI NEW BUILDING MATERIALS CO., LTD.</t>
  </si>
  <si>
    <t>HEFEI YIPIANMEI ENVIRONMENTAL PROTECTION TECHNOLOGY CO., LTD.</t>
  </si>
  <si>
    <t>HEFEI ZHENXUN LOW TEMPERATURE TECHNOLOGY CO., LTD.</t>
  </si>
  <si>
    <t>Henan Laimengte Abrasive and Abrasive Tools Co., Ltd.</t>
  </si>
  <si>
    <t>HENAN RUITAI FIREPROOF MATERIAL TECHNOLOGY CO., LTD.</t>
  </si>
  <si>
    <t>Henan Science &amp; Tech. Univ.</t>
  </si>
  <si>
    <t>Henan Tai Xin Energy Saving Technology Co., Ltd.</t>
  </si>
  <si>
    <t>HENAN UNIVERSITY OF URBAN CONSTRUCTION</t>
  </si>
  <si>
    <t>HENAN XIANGTAI SCIENCE AND TECHNOLOGY CO., LTD.</t>
  </si>
  <si>
    <t>HENAN XINDOUCAI PRINTING CO., LTD.</t>
  </si>
  <si>
    <t>Hengfeng building materials Co., Ltd of Hengxian County</t>
  </si>
  <si>
    <t>HENGYANG KAIXIN SPECIAL MATERIALS TECHNOLOGY CO., LTD.</t>
  </si>
  <si>
    <t>HERCULES INC</t>
  </si>
  <si>
    <t>HEWLETT PACKARD DEVELOPMENT CO</t>
  </si>
  <si>
    <t>HILTI AG</t>
  </si>
  <si>
    <t>HOLCIM TECHNOLOGY LTD</t>
  </si>
  <si>
    <t>Hu Zhengshui</t>
  </si>
  <si>
    <t>HUA RUOYAN</t>
  </si>
  <si>
    <t>HUAIYIN TEACHER COLLEGE</t>
  </si>
  <si>
    <t>Huang Suijing</t>
  </si>
  <si>
    <t>HUANG YONG</t>
  </si>
  <si>
    <t>HUBEI HENGDA PACKING CO., LTD.</t>
  </si>
  <si>
    <t>HUBEI HUAYULONG ENERGY SAVING MATERIALS TECHNOLOGY CO., LTD.</t>
  </si>
  <si>
    <t>HUBEI SALIHE NEW MATERIAL CO., LTD.</t>
  </si>
  <si>
    <t>HUBEI SHENWU THERMAL ENERGY TECHNOLOGY CO., LTD.</t>
  </si>
  <si>
    <t>HUBEI SHENZHOU BUILDING MATERIAL CO., LTD.</t>
  </si>
  <si>
    <t>Hunan Chen Li new materials Co., Ltd</t>
  </si>
  <si>
    <t>HUNAN CHUANGXIN SAFEGUARDS CO., LTD.</t>
  </si>
  <si>
    <t>HUNAN HUAWANG TECHNOLOGY CO., LTD.</t>
  </si>
  <si>
    <t>Hunan Luyun Construction Materials Co., Ltd.</t>
  </si>
  <si>
    <t>HUNAN NORMAL UNIVERSITY</t>
  </si>
  <si>
    <t>Hunan Renhai Materials Science and Technology Development Co., Ltd.</t>
  </si>
  <si>
    <t>Huzhou Siyi Starch Industry Co., Ltd.</t>
  </si>
  <si>
    <t>Huzhou Teachers College</t>
  </si>
  <si>
    <t>Huzhou Vocational Technology College</t>
  </si>
  <si>
    <t>IFP EN NOUVELLES</t>
  </si>
  <si>
    <t>IHI AEROSPACE CO LTD</t>
  </si>
  <si>
    <t>IND TECH RES INST</t>
  </si>
  <si>
    <t>Inner Mongolia Nailun Agricultural Science and Technology Co., Ltd.</t>
  </si>
  <si>
    <t>Inner Mongolia University</t>
  </si>
  <si>
    <t xml:space="preserve">Innovent e.V. </t>
  </si>
  <si>
    <t>Inst. of Process Engrg., Chinese Academy of Sciences</t>
  </si>
  <si>
    <t>INT PAPER CO</t>
  </si>
  <si>
    <t>INTCHEM CO LTD</t>
  </si>
  <si>
    <t>Interface International B.V.</t>
  </si>
  <si>
    <t>INTERGLARION LTD</t>
  </si>
  <si>
    <t>ISOLITE INSULATING PROD</t>
  </si>
  <si>
    <t>ITALCEMENTI SPA</t>
  </si>
  <si>
    <t>ITO YOGYO CO LTD</t>
  </si>
  <si>
    <t xml:space="preserve">James Gleeson A. </t>
  </si>
  <si>
    <t>JAMES HARDIE RES PTY LTD</t>
  </si>
  <si>
    <t>JAPAN MOSAIC TILE CO., LTD</t>
  </si>
  <si>
    <t xml:space="preserve">Jean-Michel Faure </t>
  </si>
  <si>
    <t>Jeffrey G. Atkinson</t>
  </si>
  <si>
    <t>JFE STEEL KK</t>
  </si>
  <si>
    <t xml:space="preserve">JFE STEEL KK </t>
  </si>
  <si>
    <t>JIA HONGPENG</t>
  </si>
  <si>
    <t>Jia Hongqiang</t>
  </si>
  <si>
    <t>Jiang Bing</t>
  </si>
  <si>
    <t>Jiang Daoyou</t>
  </si>
  <si>
    <t>JIANG SHIMEI</t>
  </si>
  <si>
    <t>Jiangmen city Xinhui District Feng Yi paper products Industrial Co., Ltd.</t>
  </si>
  <si>
    <t>Jiangsu blue circle new material Limited by Share Ltd</t>
  </si>
  <si>
    <t>JIANGSU BOTE NEW MATERIALS CO., LTD.</t>
  </si>
  <si>
    <t>JIANGSU CHINA RAILWAY ARIT NEW MATERIALS CO., LTD.</t>
  </si>
  <si>
    <t>JIANGSU CO-CREATION GRASS CO., LTD.</t>
  </si>
  <si>
    <t>JIANGSU FUYUAN ENERGY-SAVING ELECTRICAL APPLIANCES CO., LTD.</t>
  </si>
  <si>
    <t>Jiangsu Gaochun Ceramics Co., Ltd.</t>
  </si>
  <si>
    <t>JIANGSU GUOJIAO CHEMICAL TECHNOLOGY CO., LTD.</t>
  </si>
  <si>
    <t>JIANGSU HAODA CO., LTD.</t>
  </si>
  <si>
    <t>Jiangsu Institute of Architectural Technology</t>
  </si>
  <si>
    <t>Jiangsu Jinwo Machinery Co., Ltd.</t>
  </si>
  <si>
    <t>Jiangsu Subotexin Material Co., Ltd</t>
  </si>
  <si>
    <t>JIANGSU XIANGHAO INDUSTRIAL COMPANY LIMITED</t>
  </si>
  <si>
    <t>JIANGSU XINGWEN PACKING CO., LTD.</t>
  </si>
  <si>
    <t>Jiangyan City Huaguang Chemical Paper Co., Ltd.</t>
  </si>
  <si>
    <t xml:space="preserve">JIAOZUO NUOERMAN STOVE INDUSTRY CO., LTD. </t>
  </si>
  <si>
    <t>JILIN PROVINCE LANSHE DIATOM NEW MATERIALS CO., LTD.</t>
  </si>
  <si>
    <t>Jin Tongfang</t>
  </si>
  <si>
    <t>JINAN CHANGXING CONSTRUCTION GROUP CO., LTD.</t>
  </si>
  <si>
    <t>Jinan High-tech Zone, Utilization and R&amp;D Center of Industrial Waste</t>
  </si>
  <si>
    <t>JINAN SHENGQUAN DOUBLE SURPLUS CERAMIC FILTER CO LTD</t>
  </si>
  <si>
    <t>Jinan Urban Construction Group Co., Ltd.</t>
  </si>
  <si>
    <t>JING CHUNFANG</t>
  </si>
  <si>
    <t>JINGGANGSHAN UNIVERSITY</t>
  </si>
  <si>
    <t>Jingye Construction Engineering Contracting Co., China</t>
  </si>
  <si>
    <t>JIOS AEROGEL CORPORATION</t>
  </si>
  <si>
    <t>Jiyuan Gengxin Porcelain Co., Ltd.</t>
  </si>
  <si>
    <t>JIYUAN REFRACTORY FURNACE CO., LTD.</t>
  </si>
  <si>
    <t>JOHNS MANVILLE</t>
  </si>
  <si>
    <t>Joint Power Shanghai Seals Co., Ltd.</t>
  </si>
  <si>
    <t xml:space="preserve">Joseph Hagerman W. </t>
  </si>
  <si>
    <t xml:space="preserve">Jouko Vyorkka </t>
  </si>
  <si>
    <t>JURONG XINGWU PACKING CO., LTD.</t>
  </si>
  <si>
    <t>KAINDL FLOORING GMBH</t>
  </si>
  <si>
    <t>KAINDL M</t>
  </si>
  <si>
    <t>KANGBODA ENERGY SAVING TECHNOLOGY CO., LTD.</t>
  </si>
  <si>
    <t>KARAMAY CONSTRUCTION ENGINEERING QUALITY MONITORING STATION</t>
  </si>
  <si>
    <t xml:space="preserve">Kevin J. Surace </t>
  </si>
  <si>
    <t>KHASHOGGI E IND</t>
  </si>
  <si>
    <t>King's green onion bud</t>
  </si>
  <si>
    <t>Kong Haifa</t>
  </si>
  <si>
    <t>KONISHI CO LTD</t>
  </si>
  <si>
    <t xml:space="preserve">Krishna M. Ravi </t>
  </si>
  <si>
    <t xml:space="preserve">Kuang-Chi Institute of Advanced Technology </t>
  </si>
  <si>
    <t xml:space="preserve">Kulicki, Andrzej, Dariusz </t>
  </si>
  <si>
    <t>KUNSHAN BAIZHONG TRADE CO., LTD.</t>
  </si>
  <si>
    <t>KUNSHAN MINGPENG PAPER INDUSTRY CO., LTD.</t>
  </si>
  <si>
    <t>KUNSHAN WENCHUANG BUILDING DECORATION ENGINEERING CO., LTD.</t>
  </si>
  <si>
    <t>KURARAY CO</t>
  </si>
  <si>
    <t>KYOCERA CORP</t>
  </si>
  <si>
    <t>Lafarge Platres S.A.</t>
  </si>
  <si>
    <t>LAFARGE SA</t>
  </si>
  <si>
    <t>Lai Qunguang</t>
  </si>
  <si>
    <t>LAI TINGTING</t>
  </si>
  <si>
    <t>Laimengte Abrasive Materials &amp; Tool Co., Ltd.</t>
  </si>
  <si>
    <t>LAIZHOU MINGFA THERMAL INSULATION MATERIAL CO., LTD.</t>
  </si>
  <si>
    <t>LAMBERTI SPA</t>
  </si>
  <si>
    <t>LATICRETE INTERNATIONAL, INC.</t>
  </si>
  <si>
    <t>LD PACKING PRINTING (SHANGHAI) CO., LTD.</t>
  </si>
  <si>
    <t xml:space="preserve">Lee Cheong Construction &amp; Building Materials </t>
  </si>
  <si>
    <t>Lee K. Yeung</t>
  </si>
  <si>
    <t>LEIXIN CONCRETE CO., LTD.</t>
  </si>
  <si>
    <t>LI BINGYUAN</t>
  </si>
  <si>
    <t>Li Chenpu</t>
  </si>
  <si>
    <t>Li Chunguang</t>
  </si>
  <si>
    <t>LI FENG</t>
  </si>
  <si>
    <t>LI JIE</t>
  </si>
  <si>
    <t xml:space="preserve">Li Lingang </t>
  </si>
  <si>
    <t>Li Yanlu</t>
  </si>
  <si>
    <t>Li Yongzhao</t>
  </si>
  <si>
    <t>Li Yuejun</t>
  </si>
  <si>
    <t>Li Zhun</t>
  </si>
  <si>
    <t>Lian Zhenfu</t>
  </si>
  <si>
    <t>LIAONING AOYIDA ADVANCED MATERIAL CO., LTD.</t>
  </si>
  <si>
    <t>LIAONING FAKU CERAMIC ENGINEERING TECHNOLOGY RESEARCH CENTER</t>
  </si>
  <si>
    <t>LIAONING YUZHI NEW BUILDING MATERIAL CO., LTD.</t>
  </si>
  <si>
    <t xml:space="preserve">LIGNYTE CO LTD </t>
  </si>
  <si>
    <t>Liling Youli Special Ceramic Co., Ltd.</t>
  </si>
  <si>
    <t>LIN XIANWEN</t>
  </si>
  <si>
    <t>Linzi Laser Technology Inst., Zibo City</t>
  </si>
  <si>
    <t>LIU JILIN</t>
  </si>
  <si>
    <t>Liu Liheng</t>
  </si>
  <si>
    <t>Liu Zhaorui</t>
  </si>
  <si>
    <t>LONG LI DE PACKAGING AND PRINTING CO., LTD.</t>
  </si>
  <si>
    <t>LOTTE FINE CHEMICAL CO., LTD.</t>
  </si>
  <si>
    <t>Lu Dongxuan</t>
  </si>
  <si>
    <t>Lu Qingyou</t>
  </si>
  <si>
    <t>LU YUEXIA</t>
  </si>
  <si>
    <t>Lumir Oy</t>
  </si>
  <si>
    <t>Luo Shaoqing</t>
  </si>
  <si>
    <t>LUOYANG MINGLI TECHNOLOGY DEVELOPMENT CO., LTD.</t>
  </si>
  <si>
    <t>LUXIAN XINGLONG PACKAGING CO., LTD.</t>
  </si>
  <si>
    <t>M. Kaindl</t>
  </si>
  <si>
    <t>M.Kaindl</t>
  </si>
  <si>
    <t>MA QIAN</t>
  </si>
  <si>
    <t>MAANSHAN JIANGRUN METALLURGY CO., LTD.</t>
  </si>
  <si>
    <t>MAANSHAN KEXIN NETWORK TECHNOLOGY CO., LTD.</t>
  </si>
  <si>
    <t>MagBoard, LLC</t>
  </si>
  <si>
    <t>Mao Yuanlie</t>
  </si>
  <si>
    <t>MARBLE CITY BUILDING MATERIAL PTY.LTD</t>
  </si>
  <si>
    <t>MATSUMOTO YUSHI SEIYAKU KK</t>
  </si>
  <si>
    <t>MCC5 Group Corporation Limited (Shanghai)</t>
  </si>
  <si>
    <t>Mei Zhijiang</t>
  </si>
  <si>
    <t>MEIKE SPECIAL MATERIAL CO., LTD.</t>
  </si>
  <si>
    <t>MEISHO SENZAI KK</t>
  </si>
  <si>
    <t>MENG JING</t>
  </si>
  <si>
    <t>MIASOLE</t>
  </si>
  <si>
    <t>MICHAEL EDWARD DEROSA</t>
  </si>
  <si>
    <t xml:space="preserve">Michael Edward DeRosa </t>
  </si>
  <si>
    <t>MING HUI DAQIN ENVIRONMENTAL TECHNOLOGY CO., LTD.</t>
  </si>
  <si>
    <t>Mingguang City Yongde packing Co., Ltd.</t>
  </si>
  <si>
    <t>MINGGUANG TAIFENG NEW MATERIAL CO., LTD.</t>
  </si>
  <si>
    <t xml:space="preserve">MIYAMOTO TADASHI </t>
  </si>
  <si>
    <t>MO DEHE</t>
  </si>
  <si>
    <t>MO YUANLIE</t>
  </si>
  <si>
    <t>MOBAO CO., LTD.</t>
  </si>
  <si>
    <t>Mona Lisa Group Plc</t>
  </si>
  <si>
    <t>MONALISA GROUP CO., LTD.</t>
  </si>
  <si>
    <t>MONDI AG</t>
  </si>
  <si>
    <t xml:space="preserve">Monika Backhaus-Ricoult </t>
  </si>
  <si>
    <t>MORGAN CRUCIBLE CO</t>
  </si>
  <si>
    <t>NANJING BEILIDA</t>
  </si>
  <si>
    <t>Nanjing Binjiang building materials science and technology Group Co., Ltd</t>
  </si>
  <si>
    <t>NANJING TEMCH MATERIALS DEVELOPMENT CORPORATION LTD.</t>
  </si>
  <si>
    <t>Nanjing traffic engineering Co., Ltd</t>
  </si>
  <si>
    <t>NANJING TRAFFIC ENGINEERING CO., LTD.</t>
  </si>
  <si>
    <t>NANJING UNIVERSITY OF INFORMAT</t>
  </si>
  <si>
    <t>NANJING WEICAI NEW ENERGY TECHNOLOGY CO., LTD.</t>
  </si>
  <si>
    <t>NANNING BANGDELI WOOD INDUSTRY CO., LTD.</t>
  </si>
  <si>
    <t>Nanning Po Yuan energy and materials Co., Ltd</t>
  </si>
  <si>
    <t>NANO AND ADVANCED MATERIALS INSTITUTE LIMITED</t>
  </si>
  <si>
    <t>NANTONG BU'ER ENVIRONMENTAL TECHNOLOGY CO., LTD.</t>
  </si>
  <si>
    <t>Nantong Fulaite Chemical Co., Ltd.</t>
  </si>
  <si>
    <t>Nantong Hai Xin Information technologies Co., Ltd</t>
  </si>
  <si>
    <t>Nantong Qixiu Door and Window Co., Ltd.</t>
  </si>
  <si>
    <t>Nantong Textile Vocational Technology College</t>
  </si>
  <si>
    <t>Nantong Tianyan Weaving Device Co., Ltd.</t>
  </si>
  <si>
    <t>NANTONG YANGZI CARBON JOINT STOCK CO., LTD.</t>
  </si>
  <si>
    <t>Nanyang Normal University</t>
  </si>
  <si>
    <t>NAOTOMI SHOJI KK</t>
  </si>
  <si>
    <t>Nawaro AG</t>
  </si>
  <si>
    <t>NEO PLANNING:KK</t>
  </si>
  <si>
    <t>NewPage Wisconsin System Inc.</t>
  </si>
  <si>
    <t>NGK INSULATORS LTD</t>
  </si>
  <si>
    <t>Nicholson-Goheen, LLC</t>
  </si>
  <si>
    <t>NINE DRAGONS PACKAGING ( TAI CANG ) CO., LTD.</t>
  </si>
  <si>
    <t>NING YIWEI</t>
  </si>
  <si>
    <t>NINGBO INST TECH ZHEJIANG UNIV</t>
  </si>
  <si>
    <t>Ningbo Longshan Advanced Materials Co., Ltd.</t>
  </si>
  <si>
    <t>NINGBO YATE CHEMICAL TECHNOLOGY DEVELOPMENT CO.,LTD.</t>
  </si>
  <si>
    <t>NINGXIA MACHINERY RESEARCH INSTITUTE CO., LTD.</t>
  </si>
  <si>
    <t>NIPPON KOONSUTAAC KK</t>
  </si>
  <si>
    <t>NIPPON SHOKUHIN KAKO CO LTD</t>
  </si>
  <si>
    <t>NIPPON SYNTHETIC CHEM IND CO LTD:THE</t>
  </si>
  <si>
    <t xml:space="preserve">NODA KENSETSU KOGYO KK </t>
  </si>
  <si>
    <t>NORTH CHINA UNIVERSITY OF WATER RESOURCES AND ELECTRIC POWER</t>
  </si>
  <si>
    <t>NORTHWEST RESEARCH INSTITUTE CO., LTD. OF C.R.E.C.</t>
  </si>
  <si>
    <t>NULABEL TECHNOLOGIES INC</t>
  </si>
  <si>
    <t xml:space="preserve">OJI PAPER CO </t>
  </si>
  <si>
    <t xml:space="preserve">OKI KOGEI:KK </t>
  </si>
  <si>
    <t xml:space="preserve">OKUTAMA KOGYO CO LTD </t>
  </si>
  <si>
    <t>Omya International AG</t>
  </si>
  <si>
    <t>OOBIEQ LTD</t>
  </si>
  <si>
    <t>Organoid Technologies GmbH</t>
  </si>
  <si>
    <t>OUYANG SHUIDONG</t>
  </si>
  <si>
    <t>OWENS CORNING INTELLECTUAL CAP</t>
  </si>
  <si>
    <t>P D REFRACTORIES DR C OTTO GMBH</t>
  </si>
  <si>
    <t>PACE GIOACCHINO</t>
  </si>
  <si>
    <t>PANAHOME CORP</t>
  </si>
  <si>
    <t>PANASONIC ELEC WORKS CO LTD</t>
  </si>
  <si>
    <t>Pang Youbiao</t>
  </si>
  <si>
    <t>PANZHIHUA UNIVERSITY</t>
  </si>
  <si>
    <t>Paramelt Veendam B.V.</t>
  </si>
  <si>
    <t>PAREXGROUP S.A.</t>
  </si>
  <si>
    <t>PAREXGROUP SA</t>
  </si>
  <si>
    <t>PAREXLANKO</t>
  </si>
  <si>
    <t>PARK JONG WON</t>
  </si>
  <si>
    <t xml:space="preserve">PCI AUGSBURG </t>
  </si>
  <si>
    <t>P-D REFRACTORIES GMBH</t>
  </si>
  <si>
    <t>PENFORD CORP</t>
  </si>
  <si>
    <t>Pinghu FAT Building Thermal Insulation Technology Co., Ltd.</t>
  </si>
  <si>
    <t>Pool, Robin Anthony</t>
  </si>
  <si>
    <t>PQ CORP</t>
  </si>
  <si>
    <t xml:space="preserve">PROMAT </t>
  </si>
  <si>
    <t>PUBEI JINAYE PLYWOOD CO., LTD.</t>
  </si>
  <si>
    <t>PUYANG REFRACTORIES GROUP CO., LTD.</t>
  </si>
  <si>
    <t>Qian Peiliang</t>
  </si>
  <si>
    <t>Qidong city effect Juan agricultural and sideline products professional cooperative</t>
  </si>
  <si>
    <t>Qidong City Qing Hui agricultural byproducts Specialty Co-operative Organization</t>
  </si>
  <si>
    <t>Qidong City Yin Chong agricultural and sideline products Specialty Co-operative Organization</t>
  </si>
  <si>
    <t>QIDONG HOUJIAN AGRICULTURAL AND SIDELINE PRODUCTS PROFESSIONAL COOPERATIVE</t>
  </si>
  <si>
    <t>QIDONG HOUJIAN AGRICULTURAL AND SIDELINE PRODUCTS PROFESSIONAL COOPERATIVES</t>
  </si>
  <si>
    <t>QIDONG JIANGHAI AGRICULTURAL AND SIDELINE PRODUCTS PROFESSIONAL COOPERATIVE</t>
  </si>
  <si>
    <t>QIDONG LONGJU KNITTING UNDERWEAR FACTORY (GENERAL PARTNERSHIP)</t>
  </si>
  <si>
    <t>Qidong Xixia agricultural and sideline products professional cooperative</t>
  </si>
  <si>
    <t>QIDONG ZHIBAI CLEANING SERVICES UNIT</t>
  </si>
  <si>
    <t>Qin Chunyu</t>
  </si>
  <si>
    <t>QINGDAO BAIQIANCHUAN MARINE ECOLOGICAL TECHNOLOGY CO., LTD.</t>
  </si>
  <si>
    <t>Qingdao Creek New Environmental Protection Materical Co., Ltd.</t>
  </si>
  <si>
    <t>QINGDAO DESHENGTAI BUILDING INSTALLATION ENGINEERING CO., LTD.</t>
  </si>
  <si>
    <t>QINGDAO HIBOUND CHENGYUAN PLASTIC CO., LTD.</t>
  </si>
  <si>
    <t>QINGDAO JIZHI ENERGY-SAVING ENVIRONMENTAL PROTECTION CO., LTD.</t>
  </si>
  <si>
    <t>QINGDAO JUNENG PIPELINE EQUIPMENT CO., LTD.</t>
  </si>
  <si>
    <t>Qingdao Laoshan Shuangtai Industrial Co., Ltd.</t>
  </si>
  <si>
    <t>QINGDAO LAOXIANG TEA PRODUCTS CO., LTD.</t>
  </si>
  <si>
    <t>QINZHOU UNIVERSITY</t>
  </si>
  <si>
    <t>QUANZHOU RONGDA CERAMICS CO., LTD.</t>
  </si>
  <si>
    <t>RE LE VI SPA</t>
  </si>
  <si>
    <t xml:space="preserve">REFRATECHNIK HOLDING </t>
  </si>
  <si>
    <t>REICHHOLD CHEMICALS INC</t>
  </si>
  <si>
    <t>Ren Jianjun</t>
  </si>
  <si>
    <t>REN XINNIAN</t>
  </si>
  <si>
    <t>RENGO CO LTD</t>
  </si>
  <si>
    <t>Research Institute of Shaanxi Yanchang Petroleum (Group) Co., Ltd.</t>
  </si>
  <si>
    <t>RIBOOLE KK</t>
  </si>
  <si>
    <t>RISO KAGAKU CORP</t>
  </si>
  <si>
    <t>ROCKWOOL INT</t>
  </si>
  <si>
    <t>ROHM &amp; HAAS</t>
  </si>
  <si>
    <t xml:space="preserve">ROHM &amp; HAAS </t>
  </si>
  <si>
    <t>Roquette Frères</t>
  </si>
  <si>
    <t>RUGAO BINJIANG URBAN CONSTRUCTION INVESTMENT CO., LTD.</t>
  </si>
  <si>
    <t>S. A. Lhoist Recherche et Developpement</t>
  </si>
  <si>
    <t>SALFO GROUP CO., LTD.</t>
  </si>
  <si>
    <t>SANMENXIA POLYTECHNIC</t>
  </si>
  <si>
    <t>SANSHO CO</t>
  </si>
  <si>
    <t>SANYO CHEMICAL IND LTD</t>
  </si>
  <si>
    <t xml:space="preserve">SCHMIDT, Alfred, Otto </t>
  </si>
  <si>
    <t>Schunk Ingenieurkeramik GmbH</t>
  </si>
  <si>
    <t>SCHWARZ WOLFGANG</t>
  </si>
  <si>
    <t>Seiderer, Johann</t>
  </si>
  <si>
    <t>SEON, Se Kun</t>
  </si>
  <si>
    <t>SHAANXI JUJIEHAN CHEMICAL CO., LTD.</t>
  </si>
  <si>
    <t>Shaanxi Ning Yuan new materials Science and Technology Co., Ltd.</t>
  </si>
  <si>
    <t>Shaanxi Polytechnics</t>
  </si>
  <si>
    <t>SHANDONG HANOBOCAR ENERGY-SAVING TECHNOLOGY CO., LTD.</t>
  </si>
  <si>
    <t>Shandong Hexing Science and Technology Development Co.,Ltd.</t>
  </si>
  <si>
    <t>SHANDONG LEIBAO ZIRCONIUM SCI&amp;TECH CO., LTD.</t>
  </si>
  <si>
    <t>SHANDONG LIFENG BUILDING CERAMIC TECHNOLOGY CO., LTD.</t>
  </si>
  <si>
    <t>Shandong Rosun Shoes Industry Co., Ltd.</t>
  </si>
  <si>
    <t>SHANGHAI ASA-ADHESIVE CO., LTD.</t>
  </si>
  <si>
    <t>SHANGHAI AWA-ADHESIVE CO., LTD.</t>
  </si>
  <si>
    <t>Shanghai Fenghui Energy Saving &amp; Environment Protection Technology Co., Ltd.</t>
  </si>
  <si>
    <t>SHANGHAI JASO GROUP OF COMPANIES LIMTIED</t>
  </si>
  <si>
    <t>Shanghai Jin Zhen Paper Co., Ltd</t>
  </si>
  <si>
    <t>SHANGHAI JINDA PLASTIC CO., LTD.</t>
  </si>
  <si>
    <t>Shanghai Liu Cai building materials Science and Technology Co., Ltd.</t>
  </si>
  <si>
    <t>SHANGHAI QIANYIN TECHNOLOGY CO., LTD.</t>
  </si>
  <si>
    <t>Shanghai Senhan New Material Technology Co., Ltd.</t>
  </si>
  <si>
    <t>Shanghai Siwei Technology Institute</t>
  </si>
  <si>
    <t>Shanghai Tianzhiguan Renewable Energy Co., Ltd.</t>
  </si>
  <si>
    <t>SHANGHAI TOBACCO GROUP CORP</t>
  </si>
  <si>
    <t>SHANGHAI YAWA NEW BUILDING MATERIALS CO., LTD.</t>
  </si>
  <si>
    <t>Shanghai Yeso Heat Energy Technology Co., Ltd.</t>
  </si>
  <si>
    <t>Shanghai Yuling Environmental Protection Technology Co.,Ltd.</t>
  </si>
  <si>
    <t>SHANGHAI ZHUOOU BUILDING DECORATION ENGINEERING CO., LTD.</t>
  </si>
  <si>
    <t xml:space="preserve">Shanxi Provincial Research Institute of Communications </t>
  </si>
  <si>
    <t>SHEN YANG</t>
  </si>
  <si>
    <t>Shenghua Sci-Tech Development Co., Ltd., Changsha</t>
  </si>
  <si>
    <t>SHENSI (TIANJIN) TECHNOLOGY CO., LTD.</t>
  </si>
  <si>
    <t>Shenyang Building Univ.</t>
  </si>
  <si>
    <t>SHENZHEN FANGYUAN ENVIRONMENTAL PROTECTION TECHNOLOGY CO., LTD.</t>
  </si>
  <si>
    <t>SHENZHEN KEYUAN CONSTRUCTION GROUP CO., LTD.</t>
  </si>
  <si>
    <t xml:space="preserve">SHENZHEN SMOORE TECH. LTD. </t>
  </si>
  <si>
    <t>Shenzhen Techand Ecology ＆ Environment Co., Ltd.</t>
  </si>
  <si>
    <t>Shi Junyou</t>
  </si>
  <si>
    <t>SHI SHIYING</t>
  </si>
  <si>
    <t>SHI YUFANG</t>
  </si>
  <si>
    <t>SHIKISHIMA STARCH KK</t>
  </si>
  <si>
    <t>SHIMIZU KK</t>
  </si>
  <si>
    <t>SHINAGAWA REFRACTORIES CO</t>
  </si>
  <si>
    <t>SHINRIN KENKYUSHO:KK</t>
  </si>
  <si>
    <t>Shouhui Zhu</t>
  </si>
  <si>
    <t>SHOWA SANGYO CO</t>
  </si>
  <si>
    <t>SICHUAN CHINA STRUCTURE RESIDENTIAL INDUSTRIAL CO., LTD.</t>
  </si>
  <si>
    <t>SICHUAN QIANGBAO BUILDING MATERIAL CO., LTD.</t>
  </si>
  <si>
    <t>Sichuan Xinsha Mining Slag &amp; Micropowder Co., Ltd.</t>
  </si>
  <si>
    <t xml:space="preserve">Siegmund Ksiazek Stadtbaumer </t>
  </si>
  <si>
    <t>SIGN EVOLUTION LIMITED</t>
  </si>
  <si>
    <t>Sika AG, vorm. Kaspar Winkler &amp; Co.</t>
  </si>
  <si>
    <t>SIKA TECHNOLOGY AG</t>
  </si>
  <si>
    <t xml:space="preserve">SIKA TECHNOLOGY AG </t>
  </si>
  <si>
    <t>SINOSTEEL LUOYANG INSTITUTE OF REFRACTORIES RESEARCH CO., LTD.</t>
  </si>
  <si>
    <t xml:space="preserve">SISHUI COUNTY POWER SUPPLY COMPANY, STATE GRID SHANDONG ELECTRIC POWER COMPANY </t>
  </si>
  <si>
    <t>SONG DUNLIU</t>
  </si>
  <si>
    <t>SONG JUNLIU</t>
  </si>
  <si>
    <t>Special resistance to king's packaging（Foochow）Co., Ltd</t>
  </si>
  <si>
    <t>Spill-Tech Laboratory, Inc.</t>
  </si>
  <si>
    <t>State Grid Corporation of China</t>
  </si>
  <si>
    <t xml:space="preserve">STATE GRID CORPORATION OF CHINA </t>
  </si>
  <si>
    <t>STO SE &amp; Co. KGaA</t>
  </si>
  <si>
    <t xml:space="preserve">STOCKHAUSEN CHEM FAB </t>
  </si>
  <si>
    <t>STORA ENSO OYJ</t>
  </si>
  <si>
    <t>Strangle intelligent technology limited in peaceful Spokane</t>
  </si>
  <si>
    <t>Südzucker Aktiengesellschaft Mannheim/Ochsenfurt</t>
  </si>
  <si>
    <t>SUEDZUCKER AG</t>
  </si>
  <si>
    <t>SUN XIAOLI</t>
  </si>
  <si>
    <t xml:space="preserve">SUNSTAR INC </t>
  </si>
  <si>
    <t>SUNTORY HOLDINGS LTD</t>
  </si>
  <si>
    <t>SUZHOU DELAIER BUILDING MATERIALS SCIENCE AND TECHNOLOGY CO.,LTD.</t>
  </si>
  <si>
    <t>Suzhou Deler Building Material Technology Co., Ltd.</t>
  </si>
  <si>
    <t>SUZHOU DIENSI TEXTILE GARMENT CO., LTD.</t>
  </si>
  <si>
    <t>Suzhou Fu Zhong plastic cement Co., Ltd</t>
  </si>
  <si>
    <t>Suzhou Gold Mantis Construction Decoration Co., Ltd.</t>
  </si>
  <si>
    <t>SUZHOU KESIMAN LIGHTING ENGINEERING CO., LTD.</t>
  </si>
  <si>
    <t>Suzhou Meixiang Yazhu Crafts Co. Ltd.</t>
  </si>
  <si>
    <t>SUZHOU NABEITONG ENVIRONMENTAL TECHNOLOGY CO., LTD.</t>
  </si>
  <si>
    <t>SUZHOU SHIHAO BUILDING MATERIAL NEW TECHNOLOGY ENGINEERING CO., LTD.</t>
  </si>
  <si>
    <t>SUZHOU TIANYUAN MAGNETICS CO., LTD.</t>
  </si>
  <si>
    <t>SUZHOU XINGUANGYI ELECTRONICS CO., LTD.</t>
  </si>
  <si>
    <t>TAICANG GOLDEN ANCHOR CHEMICAL CO., LTD.</t>
  </si>
  <si>
    <t>TAICANG SHANRONG INFORMATION SERVICE CO., LTD.</t>
  </si>
  <si>
    <t>Taiwan Magnetic Innovation Technology, Inc.</t>
  </si>
  <si>
    <t>TAIZHOU DONGXIN SEALS CO., LTD.</t>
  </si>
  <si>
    <t>TAKAHASHI HIROSHI</t>
  </si>
  <si>
    <t>TAN LINGHUI</t>
  </si>
  <si>
    <t>TANGSHAN NORMAL UNIVERSITY</t>
  </si>
  <si>
    <t>TAO YEBIN</t>
  </si>
  <si>
    <t>TARKETT SOMMER SA</t>
  </si>
  <si>
    <t>Tate &amp; Lyle Europe</t>
  </si>
  <si>
    <t>TEKNOLOGIAN TUTKIMUSKESKUS VTT</t>
  </si>
  <si>
    <t>Temple-Inland Forest Products, Corporation</t>
  </si>
  <si>
    <t>TESA AG</t>
  </si>
  <si>
    <t>The fragrant refined building technology product Co., Ltd of Suzhou plum</t>
  </si>
  <si>
    <t>THE THIRD CONSTRUCTION CO., LTD. OF CHINA CONSTRUCTION FIFTH ENGINEERING BUREAU</t>
  </si>
  <si>
    <t>The traditional thread binding cultural Co., Ltd of Yangzhou ancient books</t>
  </si>
  <si>
    <t>THERMAL CERAMICS LIMITED</t>
  </si>
  <si>
    <t>Thomas  Aberle</t>
  </si>
  <si>
    <t>Three Chemical Co., Ltd. of Shui nations of Foshan City</t>
  </si>
  <si>
    <t>Three water Yongfa Sanitary Ware Co., Ltd. of Foshan City</t>
  </si>
  <si>
    <t>TIANCHANG CITY TIANDA CARTON PAPER PRODUCT FACTORY</t>
  </si>
  <si>
    <t>TIANJIN CHENGJIAN UNIVERSITY</t>
  </si>
  <si>
    <t>Tianjin Dagang Dragon Paper Mill</t>
  </si>
  <si>
    <t>Tianjin Development Zone world Information Technology Co., Ltd</t>
  </si>
  <si>
    <t>TIANJIN HAOYUAN SHENGYUN LABEL TECHNOLOGY CO., LTD.</t>
  </si>
  <si>
    <t>Tianjin Tai'an Paper Products Co., Ltd.</t>
  </si>
  <si>
    <t>TIANJIN XINXIANGRUI PACKAGING PRODUCT CO., LTD.</t>
  </si>
  <si>
    <t>TIANJIN YONGHE JIANYE PAPER PACKING CO., LTD.</t>
  </si>
  <si>
    <t>TIANJIN YUANHUA YOUHUI PACKAGING CO., LTD.</t>
  </si>
  <si>
    <t>Tianxiang packing Co., Ltd. of Tianzhang City</t>
  </si>
  <si>
    <t xml:space="preserve">TIENSE SUIKERRAFFINADERIJ NV </t>
  </si>
  <si>
    <t xml:space="preserve">TOKAI RUBBER IND LTD </t>
  </si>
  <si>
    <t>TONGCHENG FURUN PACKAGE MATERIALS CO., LTD.</t>
  </si>
  <si>
    <t>Tongling Songma Food Packing Machinery Manufacturing Co., Ltd.</t>
  </si>
  <si>
    <t>TONGXIANG CITY MEIYI FURNITURE CO., LTD.</t>
  </si>
  <si>
    <t>TOTO LTD</t>
  </si>
  <si>
    <t>TSUNODA ATSUSHI</t>
  </si>
  <si>
    <t>UHU GmbH ＆ Co. KG</t>
  </si>
  <si>
    <t>UNITED KINGDOM GOVERNMENT</t>
  </si>
  <si>
    <t>UNIV BEIJING FORESTRY</t>
  </si>
  <si>
    <t>UNIV CHANGAN</t>
  </si>
  <si>
    <t xml:space="preserve">UNIV CHANGAN </t>
  </si>
  <si>
    <t>UNIV CHANGSHA SCIENCE</t>
  </si>
  <si>
    <t>UNIV CHINA MINING</t>
  </si>
  <si>
    <t>UNIV EAST CHINA SCIENCE &amp; TECH</t>
  </si>
  <si>
    <t>UNIV GUANGXI</t>
  </si>
  <si>
    <t>UNIV HARBIN SCIENCE &amp; TECH</t>
  </si>
  <si>
    <t>UNIV HEHAI</t>
  </si>
  <si>
    <t>UNIV HENAN TECHNOLOGY</t>
  </si>
  <si>
    <t>UNIV JIANGNAN</t>
  </si>
  <si>
    <t>UNIV JINAN</t>
  </si>
  <si>
    <t>UNIV NANCHANG</t>
  </si>
  <si>
    <t xml:space="preserve">UNIV NANJING </t>
  </si>
  <si>
    <t>UNIV NANYANG</t>
  </si>
  <si>
    <t>UNIV NORTHEAST FORESTRY</t>
  </si>
  <si>
    <t>UNIV SHAANXI SCIENCE &amp; TEC</t>
  </si>
  <si>
    <t>UNIV SHANDONG TECHNOLOGY</t>
  </si>
  <si>
    <t>UNIV SHANGHAI</t>
  </si>
  <si>
    <t>UNIV SHANXI</t>
  </si>
  <si>
    <t>UNIV SHENYANG TECHNOLOGY</t>
  </si>
  <si>
    <t>UNIV SICHUAN</t>
  </si>
  <si>
    <t xml:space="preserve">UNIV SOOCHOW </t>
  </si>
  <si>
    <t>UNIV SOUTH CHINA AGRICULT</t>
  </si>
  <si>
    <t>UNIV SOUTH CHINA TECH</t>
  </si>
  <si>
    <t xml:space="preserve">UNIV SOUTH CHINA TECH </t>
  </si>
  <si>
    <t>UNIV SOUTHERN YANGTZE</t>
  </si>
  <si>
    <t>UNIV TAIYUAN TECHNOLOGY</t>
  </si>
  <si>
    <t>UNIV TIANJIN</t>
  </si>
  <si>
    <t>UNIV TONGJI</t>
  </si>
  <si>
    <t>UNIV TSINGHUA</t>
  </si>
  <si>
    <t>UNIV WUHAN TECH</t>
  </si>
  <si>
    <t>UNIV ZHENGZHOU</t>
  </si>
  <si>
    <t>UNIVERSITY OF JINAN</t>
  </si>
  <si>
    <t>UNIVERSITY OF SCIENCE AND TECHNOLOGY LIAONING</t>
  </si>
  <si>
    <t>UZIN UTZ AG</t>
  </si>
  <si>
    <t>VALTION TEKNILLINEN</t>
  </si>
  <si>
    <t>Vernon George Constien</t>
  </si>
  <si>
    <t>VESUVIUS CRUCIBLE CO</t>
  </si>
  <si>
    <t>Visy R &amp; D Pty Ltd.</t>
  </si>
  <si>
    <t>W.R. Grace &amp; Co.-Conn.</t>
  </si>
  <si>
    <t xml:space="preserve">WACKER CHEMIE </t>
  </si>
  <si>
    <t>WANG CHENGYING</t>
  </si>
  <si>
    <t>Wang Jiandong</t>
  </si>
  <si>
    <t>Wang Jinglong</t>
  </si>
  <si>
    <t>WANG LU</t>
  </si>
  <si>
    <t>Wang Mingliang</t>
  </si>
  <si>
    <t>Wang Ruiqing</t>
  </si>
  <si>
    <t>WANG SHENGHUAI</t>
  </si>
  <si>
    <t>WANG XIAOWEI</t>
  </si>
  <si>
    <t>WEIFANG JUNXING WATERPROOF MATERIAL CO., LTD.</t>
  </si>
  <si>
    <t>WENZHOU XINGNAN ENVIRONMENTAL PROTECTION TECHNOLOGY CO., LTD.</t>
  </si>
  <si>
    <t>WEYERHAEUSER NR COMPANY</t>
  </si>
  <si>
    <t>Win completely up to packaging limited company in Zhejiang</t>
  </si>
  <si>
    <t>WISDRI ENGINEERING &amp; RESEARCH INCORPORATION LIMITED COMPANY</t>
  </si>
  <si>
    <t>WOLF BAVARIA GMBH</t>
  </si>
  <si>
    <t xml:space="preserve">Wolfgang  Klauck </t>
  </si>
  <si>
    <t>Wolfgang Schwarz</t>
  </si>
  <si>
    <t>WONJIN WORLDWIDE CO LTD</t>
  </si>
  <si>
    <t>WU DINGCAI</t>
  </si>
  <si>
    <t>Wu Shaoyu</t>
  </si>
  <si>
    <t>WU SHUO</t>
  </si>
  <si>
    <t>Wu Wenhong</t>
  </si>
  <si>
    <t>Wu Zhifeng</t>
  </si>
  <si>
    <t>WUHU HENGJIE BENTONITE TECHNOLOGY CO., LTD.</t>
  </si>
  <si>
    <t>WUHU XINDAQIAO PACKING CO., LTD.</t>
  </si>
  <si>
    <t>Wuhu Zhengtong Electrical Equipment Co., Ltd.</t>
  </si>
  <si>
    <t>WUJIANG FANSHI NEW BUILDING MATERIAL PRODUCTS CO., LTD.</t>
  </si>
  <si>
    <t>Wujiang Yinglida Plastic Packaging Co., Ltd.</t>
  </si>
  <si>
    <t>WUXI ALONG PACKING AND PRINTING CO., LTD.</t>
  </si>
  <si>
    <t xml:space="preserve">WUXI HAITE NEW MATERIAL INSTITUTE CO., LTD. </t>
  </si>
  <si>
    <t>WUXI JINGXI METALLURGY HYDRAULIC ELECTROMECHANICAL CO., LTD.</t>
  </si>
  <si>
    <t>WUXI MINGJIANG INSULATION MATERIAL CO., LTD.</t>
  </si>
  <si>
    <t>Xi'an Architectural Sci &amp; Tech. Univ.</t>
  </si>
  <si>
    <t>XI'AN UNIVERSITY OF SCIENCE AND TECHNOLOGY</t>
  </si>
  <si>
    <t>XI'AN XIANGHAI NUOMI PAINT CO., LTD.</t>
  </si>
  <si>
    <t>XIE RIQING</t>
  </si>
  <si>
    <t>XIHUA UNIVERSITY</t>
  </si>
  <si>
    <t>Xin Jiancun</t>
  </si>
  <si>
    <t>Xin Shao Ren Hai Technology Material Development Co., Ltd.</t>
  </si>
  <si>
    <t>Xing Anshi</t>
  </si>
  <si>
    <t>XING BANGJIAN</t>
  </si>
  <si>
    <t>XU BINGCHU</t>
  </si>
  <si>
    <t>Xu Huanhuan</t>
  </si>
  <si>
    <t>XU JINLAN</t>
  </si>
  <si>
    <t>XU JUAN</t>
  </si>
  <si>
    <t>XU XIAOHUA</t>
  </si>
  <si>
    <t>Xu Zezhang</t>
  </si>
  <si>
    <t>XUE ZHONGLAI</t>
  </si>
  <si>
    <t>XUZHOU DEZHU BIOTECHNOLOGY CO., LTD.</t>
  </si>
  <si>
    <t>Xuzhou get Zhu bio tech ltd</t>
  </si>
  <si>
    <t>Xuzhou ocean magnetic material Co., Ltd</t>
  </si>
  <si>
    <t>Yan Guowei</t>
  </si>
  <si>
    <t>YANBIAN SHUANGLONG CARBON PRODUCTS CO., LTD.</t>
  </si>
  <si>
    <t>YANCHENG INSTITUTE OF TECHNOLOGY</t>
  </si>
  <si>
    <t>YANG LIN</t>
  </si>
  <si>
    <t>YANG ZHENHUA</t>
  </si>
  <si>
    <t>Yangjiang City Huamei Printing Packaging Co., Ltd.</t>
  </si>
  <si>
    <t>Yangzhou Rongjia Building Material Technology Co., Ltd.</t>
  </si>
  <si>
    <t>Yangzijiang Industry and Trade Co., Ltd. of Nantong Development Zones</t>
  </si>
  <si>
    <t>YAO XIAOMING</t>
  </si>
  <si>
    <t>Yao Zhiming</t>
  </si>
  <si>
    <t>YAYOI KAGAKU KOGYO KK</t>
  </si>
  <si>
    <t>YI YIQING</t>
  </si>
  <si>
    <t>Yin Xiaolin</t>
  </si>
  <si>
    <t>YING YIFAN</t>
  </si>
  <si>
    <t>Yingcheng City Jia Hong technological services Science and Technology Ltd.</t>
  </si>
  <si>
    <t>YIXING JICHUANG NEW MATERIAL TECHNOLOGY CO., LTD.</t>
  </si>
  <si>
    <t>YIXING JINLONG CERAMICS CO., LTD.</t>
  </si>
  <si>
    <t>YOKOHAMA RUBBER CO LTD:THE</t>
  </si>
  <si>
    <t>YORIN KENSETSU KK</t>
  </si>
  <si>
    <t>YOUKE MATERIAL TECHNOLOGY CO., LTD.</t>
  </si>
  <si>
    <t>YUE XIA</t>
  </si>
  <si>
    <t>ZAOZHUANG HENGYU PAPER INDUSTRY CO., LTD.</t>
  </si>
  <si>
    <t>ZHANG AIYING</t>
  </si>
  <si>
    <t>ZHANG FUSHENG</t>
  </si>
  <si>
    <t>Zhang Jianhong</t>
  </si>
  <si>
    <t>ZHANG JING</t>
  </si>
  <si>
    <t>ZHANG JINGLUN</t>
  </si>
  <si>
    <t>Zhang Ligong</t>
  </si>
  <si>
    <t>Zhang Naiguo</t>
  </si>
  <si>
    <t>ZHANG PING</t>
  </si>
  <si>
    <t>Zhang Qiming</t>
  </si>
  <si>
    <t>ZHANG WEIMAN</t>
  </si>
  <si>
    <t>Zhang Yanhong</t>
  </si>
  <si>
    <t>Zhang Yuelong</t>
  </si>
  <si>
    <t>ZHANGJIAGANG JINGYE PACKING CO., LTD.</t>
  </si>
  <si>
    <t>Zhangjiagang Luyuan Starch Factory</t>
  </si>
  <si>
    <t>ZHANGJIAGANG SHENGGANG FIREPROOF PLATE TECHNOLOGY CO., LTD.</t>
  </si>
  <si>
    <t>ZHANGJIAGANG SHENGGANG NEW BUILDING MATERIALS CO., LTD.</t>
  </si>
  <si>
    <t>ZHAO MINGGUI</t>
  </si>
  <si>
    <t>Zhao Xilin</t>
  </si>
  <si>
    <t>ZHAO ZIYU</t>
  </si>
  <si>
    <t>ZHEJIANG A&amp;F UNIVERSITY</t>
  </si>
  <si>
    <t>ZHEJIANG GEOTECHNICAL FOUNDATION COMPANY</t>
  </si>
  <si>
    <t>ZHEJIANG GUOFENG GROUP CO., LTD.</t>
  </si>
  <si>
    <t>Zhejiang Hongyin Package Co., Ltd.</t>
  </si>
  <si>
    <t>Zhejiang Lian Xiang home decoration Limited by Share Ltd</t>
  </si>
  <si>
    <t>ZHEJIANG NEW MATERIAL TECHNOLOGY CO., LTD.</t>
  </si>
  <si>
    <t>Zhejiang Shenghua Yunfeng Greeneo Co., Ltd.</t>
  </si>
  <si>
    <t>Zhejiang Yuhua Wood Co.,Ltd.</t>
  </si>
  <si>
    <t>Zheng Zhaocai</t>
  </si>
  <si>
    <t>Zheng Zhengjiong</t>
  </si>
  <si>
    <t>Zhengzhou Annaike Industry Co., Ltd.</t>
  </si>
  <si>
    <t>ZHENGZHOU FENGTAI NANOMETER MATERIAL CO., LTD.</t>
  </si>
  <si>
    <t>Zhong Shanwo silicon Chemical Industry Science Co., Ltd</t>
  </si>
  <si>
    <t>ZHONGHUAN BUILDING (FUJIAN) CO., LTD.</t>
  </si>
  <si>
    <t>ZHONGSHAN BRK SPECIAL CHEMICAL PRODUCT CO., LTD.</t>
  </si>
  <si>
    <t>ZHONGSHAN HUAFANG PACKAGING CO., LTD.</t>
  </si>
  <si>
    <t>ZHONGSHAN TORCH POLYTECHNIC</t>
  </si>
  <si>
    <t>Zhu Guanghao</t>
  </si>
  <si>
    <t>ZHUODA NEW MATERIAL TECHNOLOGY GROUP WEIHAI CO., LTD.</t>
  </si>
  <si>
    <t>Zhuzhou Dahan New Material Co., Ltd.</t>
  </si>
  <si>
    <t>Zibo Tongmai Science and Technology Development Co., Ltd.</t>
  </si>
  <si>
    <t>ZONGYANG XINTIANDI HIGH AND NEW MATERIAL CO., LTD.</t>
  </si>
  <si>
    <t>Zou Jingzhong</t>
  </si>
  <si>
    <t>Zou Yizhe</t>
  </si>
  <si>
    <t>ZUNYI GOUJIANG TOWN XINXINYUAN PAPER CO., LTD.</t>
  </si>
  <si>
    <t>アライド・ミネラル・プロダクツ・インコーポレーテッド</t>
  </si>
  <si>
    <t>クナウゼダー・フランツ</t>
  </si>
  <si>
    <t>ドーソン、ロンリー・ジョン</t>
  </si>
  <si>
    <t xml:space="preserve">ハンセン,エルリンク </t>
  </si>
  <si>
    <t xml:space="preserve">ボイドストン,ジェラルド  ディー. </t>
  </si>
  <si>
    <t>강대중</t>
  </si>
  <si>
    <t>공주대학교</t>
  </si>
  <si>
    <t xml:space="preserve">금오공과대학교 </t>
  </si>
  <si>
    <t xml:space="preserve">김명자 </t>
  </si>
  <si>
    <t>김성모</t>
  </si>
  <si>
    <t>김송이</t>
  </si>
  <si>
    <t>김수성</t>
  </si>
  <si>
    <t>김영현</t>
  </si>
  <si>
    <t xml:space="preserve">김인수 </t>
  </si>
  <si>
    <t xml:space="preserve">김종호 </t>
  </si>
  <si>
    <t>김태엽</t>
  </si>
  <si>
    <t xml:space="preserve">김택수 </t>
  </si>
  <si>
    <t xml:space="preserve">김희대 </t>
  </si>
  <si>
    <t>다우글로벌테크놀로지스</t>
  </si>
  <si>
    <t>다임러</t>
  </si>
  <si>
    <t>대상(주)</t>
  </si>
  <si>
    <t>대한민국(산림청 국립산림과학원장)</t>
  </si>
  <si>
    <t>덕주건설(주)</t>
  </si>
  <si>
    <t>동신대학교</t>
  </si>
  <si>
    <t xml:space="preserve">동원테크로드(주) </t>
  </si>
  <si>
    <t xml:space="preserve">두성산업(주) </t>
  </si>
  <si>
    <t>롯데정밀화학</t>
  </si>
  <si>
    <t xml:space="preserve">박용선 </t>
  </si>
  <si>
    <t>방영식</t>
  </si>
  <si>
    <t>베스트푸드</t>
  </si>
  <si>
    <t>부건건설(주)</t>
  </si>
  <si>
    <t>삼보공예(주)</t>
  </si>
  <si>
    <t>서희동</t>
  </si>
  <si>
    <t>선세근</t>
  </si>
  <si>
    <t>성기달</t>
  </si>
  <si>
    <t xml:space="preserve">성상복 </t>
  </si>
  <si>
    <t>세림종합건설 주식회사</t>
  </si>
  <si>
    <t>셍-고벵 플라코사스</t>
  </si>
  <si>
    <t>송제연</t>
  </si>
  <si>
    <t>시이피이시이 인터내쇼날 인코오포레이팃드</t>
  </si>
  <si>
    <t>신윤호</t>
  </si>
  <si>
    <t>심유진</t>
  </si>
  <si>
    <t>에코텍 주식회사</t>
  </si>
  <si>
    <t>엔지케이인슐래이터스</t>
  </si>
  <si>
    <t>오은영</t>
  </si>
  <si>
    <t>王子製紙株式会社</t>
  </si>
  <si>
    <t>유니엔스(주)</t>
  </si>
  <si>
    <t>윤석산</t>
  </si>
  <si>
    <t>윤철균</t>
  </si>
  <si>
    <t xml:space="preserve">이동희 </t>
  </si>
  <si>
    <t>이상태</t>
  </si>
  <si>
    <t>이윤수</t>
  </si>
  <si>
    <t>이지수</t>
  </si>
  <si>
    <t>임기태</t>
  </si>
  <si>
    <t>장기용</t>
  </si>
  <si>
    <t>장병식</t>
  </si>
  <si>
    <t>재단법인 포항산업과학연구원 (주)포스코</t>
  </si>
  <si>
    <t>전창호</t>
  </si>
  <si>
    <t>정명진</t>
  </si>
  <si>
    <t>정복조</t>
  </si>
  <si>
    <t>제임스 하디 인터내셔널 파이낸스 비.브이.</t>
  </si>
  <si>
    <t>주식회사 다우리</t>
  </si>
  <si>
    <t xml:space="preserve">주식회사 선경산업 </t>
  </si>
  <si>
    <t>주식회사 스카이벽지</t>
  </si>
  <si>
    <t>주식회사 영승</t>
  </si>
  <si>
    <t xml:space="preserve">주식회사 유신건축종합건축사사무소 </t>
  </si>
  <si>
    <t xml:space="preserve">주식회사 인터퓨쳐코리아 </t>
  </si>
  <si>
    <t>주식회사 지오스에어로젤</t>
  </si>
  <si>
    <t>주식회사 진명엔지니어링건축사사무소</t>
  </si>
  <si>
    <t>주식회사 천일건축엔지니어링 종합건축사사무소</t>
  </si>
  <si>
    <t>주식회사 카본텍</t>
  </si>
  <si>
    <t xml:space="preserve">주식회사 파워팩 </t>
  </si>
  <si>
    <t>주식회사 한덕</t>
  </si>
  <si>
    <t>㈜한성엠씨</t>
  </si>
  <si>
    <t>㈜행림종합건축사사무소</t>
  </si>
  <si>
    <t>지이코리아세라믹(주)</t>
  </si>
  <si>
    <t>최병환</t>
  </si>
  <si>
    <t>코닝</t>
  </si>
  <si>
    <t>코러테크</t>
  </si>
  <si>
    <t>쿠퍼레티 아베비 유.에이.</t>
  </si>
  <si>
    <t>하경수</t>
  </si>
  <si>
    <t>한국과학기술원</t>
  </si>
  <si>
    <t>한국파라마운트 주식회사</t>
  </si>
  <si>
    <t>한국화학연구원</t>
  </si>
  <si>
    <t>한우석</t>
  </si>
  <si>
    <t>허정도</t>
  </si>
  <si>
    <t>현대엔지니어링(주)</t>
  </si>
  <si>
    <t xml:space="preserve">화천군 </t>
  </si>
  <si>
    <t>황보경</t>
  </si>
  <si>
    <t>황보기만</t>
  </si>
  <si>
    <t xml:space="preserve">황성환 </t>
  </si>
  <si>
    <t>B</t>
  </si>
  <si>
    <t>B</t>
    <phoneticPr fontId="1" type="noConversion"/>
  </si>
  <si>
    <t>B</t>
    <phoneticPr fontId="1" type="noConversion"/>
  </si>
  <si>
    <t>KAINDL FLOORING GMBH</t>
    <phoneticPr fontId="1" type="noConversion"/>
  </si>
  <si>
    <t>Aa</t>
  </si>
  <si>
    <t>Ab</t>
  </si>
  <si>
    <t>NIPPON SHOKUHIN KAKO CO LTD</t>
    <phoneticPr fontId="1" type="noConversion"/>
  </si>
  <si>
    <t>SHINAGAWA REFRACTORIES CO</t>
    <phoneticPr fontId="1" type="noConversion"/>
  </si>
  <si>
    <t>'02~'06</t>
    <phoneticPr fontId="1" type="noConversion"/>
  </si>
  <si>
    <t>'12~'16</t>
    <phoneticPr fontId="1" type="noConversion"/>
  </si>
  <si>
    <t>JAMES HARDIE RES PTY LTD</t>
    <phoneticPr fontId="1" type="noConversion"/>
  </si>
  <si>
    <t>Allied Mineral Products, Inc</t>
    <phoneticPr fontId="1" type="noConversion"/>
  </si>
  <si>
    <t>ZHANGJIAGANG SHENGGANG *</t>
    <phoneticPr fontId="1" type="noConversion"/>
  </si>
  <si>
    <t>HEFEI DONGCAI PRINTING TECHNOLOGY*</t>
    <phoneticPr fontId="1" type="noConversion"/>
  </si>
  <si>
    <t>B</t>
    <phoneticPr fontId="1" type="noConversion"/>
  </si>
  <si>
    <t>CHEN KAI</t>
    <phoneticPr fontId="1" type="noConversion"/>
  </si>
  <si>
    <t>CHUZHOU GUANGWEI CHEMICAL CO., LTD.</t>
    <phoneticPr fontId="1" type="noConversion"/>
  </si>
  <si>
    <t>NAT STARCH CHEM INVEST</t>
    <phoneticPr fontId="1" type="noConversion"/>
  </si>
  <si>
    <t>NAT STARCH CHEM INVEST</t>
    <phoneticPr fontId="1" type="noConversion"/>
  </si>
  <si>
    <t>USG INTERIOUSG INTERIORS INCRS INC</t>
    <phoneticPr fontId="1" type="noConversion"/>
  </si>
  <si>
    <t>Akzo Nobel Chemicals International B.V.</t>
    <phoneticPr fontId="1" type="noConversion"/>
  </si>
  <si>
    <t>CORNING INC</t>
    <phoneticPr fontId="1" type="noConversion"/>
  </si>
  <si>
    <t xml:space="preserve">DOW GLOBAL TECHNOLOGIES INC </t>
    <phoneticPr fontId="1" type="noConversion"/>
  </si>
  <si>
    <t>Akzo Nobel Chemicals International B.V.</t>
    <phoneticPr fontId="1" type="noConversion"/>
  </si>
  <si>
    <t>CHEN KAI</t>
    <phoneticPr fontId="1" type="noConversion"/>
  </si>
  <si>
    <t>CHUZHOU GUANGWEI CHEMICAL CO., LTD.</t>
    <phoneticPr fontId="1" type="noConversion"/>
  </si>
  <si>
    <t>CORNING INC</t>
    <phoneticPr fontId="1" type="noConversion"/>
  </si>
  <si>
    <t>HENKEL CORP</t>
    <phoneticPr fontId="1" type="noConversion"/>
  </si>
  <si>
    <t>LIAO SHUHAN</t>
    <phoneticPr fontId="1" type="noConversion"/>
  </si>
  <si>
    <t>SAINT-GOBAIN WEBER</t>
    <phoneticPr fontId="1" type="noConversion"/>
  </si>
  <si>
    <t>USG INTERIORS INC</t>
    <phoneticPr fontId="1" type="noConversion"/>
  </si>
  <si>
    <t>'79</t>
  </si>
  <si>
    <t>'80</t>
  </si>
  <si>
    <t>'81</t>
  </si>
  <si>
    <t>'82</t>
  </si>
  <si>
    <t>'83</t>
  </si>
  <si>
    <t>'84</t>
  </si>
  <si>
    <t>'85</t>
  </si>
  <si>
    <t>'86</t>
  </si>
  <si>
    <t>'87</t>
  </si>
  <si>
    <t>'88</t>
  </si>
  <si>
    <t>'89</t>
  </si>
  <si>
    <t>출원 건수 기입</t>
    <phoneticPr fontId="1" type="noConversion"/>
  </si>
  <si>
    <t>주요출원인</t>
    <phoneticPr fontId="1" type="noConversion"/>
  </si>
  <si>
    <t>해당년도 출원건수</t>
    <phoneticPr fontId="1" type="noConversion"/>
  </si>
  <si>
    <t>출원건수</t>
    <phoneticPr fontId="1" type="noConversion"/>
  </si>
  <si>
    <t>Total</t>
    <phoneticPr fontId="1" type="noConversion"/>
  </si>
  <si>
    <t>해당국가 출원건수</t>
    <phoneticPr fontId="1" type="noConversion"/>
  </si>
  <si>
    <t>2. 국가별 출원인국적별 출원 동향</t>
    <phoneticPr fontId="1" type="noConversion"/>
  </si>
  <si>
    <t>출원인 국적 정리</t>
    <phoneticPr fontId="3" type="noConversion"/>
  </si>
  <si>
    <t>개수:출원번호</t>
    <phoneticPr fontId="3" type="noConversion"/>
  </si>
  <si>
    <t>KR</t>
    <phoneticPr fontId="1" type="noConversion"/>
  </si>
  <si>
    <t>JP</t>
    <phoneticPr fontId="1" type="noConversion"/>
  </si>
  <si>
    <t>US</t>
    <phoneticPr fontId="1" type="noConversion"/>
  </si>
  <si>
    <t>EP</t>
    <phoneticPr fontId="1" type="noConversion"/>
  </si>
  <si>
    <t>CN</t>
    <phoneticPr fontId="1" type="noConversion"/>
  </si>
  <si>
    <t>PCT</t>
    <phoneticPr fontId="1" type="noConversion"/>
  </si>
  <si>
    <t>'78</t>
  </si>
  <si>
    <t>* 합계는 함수 설정이므로 출원연도와 출원건수만 붙여넣으면 됨</t>
    <phoneticPr fontId="1" type="noConversion"/>
  </si>
  <si>
    <t>** 출원연도 데이터가 현재 설정된 표의 행보다 많을 경우, 행 추가를 하여 붙여넣은 뒤 데이터 선택을 확장</t>
    <phoneticPr fontId="1" type="noConversion"/>
  </si>
  <si>
    <t>*** 합계 업데이트</t>
    <phoneticPr fontId="1" type="noConversion"/>
  </si>
  <si>
    <t>****가로축 간격 단위 지정</t>
    <phoneticPr fontId="1" type="noConversion"/>
  </si>
  <si>
    <t>***** 미공개 박스 조절</t>
    <phoneticPr fontId="1" type="noConversion"/>
  </si>
  <si>
    <t>합계</t>
    <phoneticPr fontId="1" type="noConversion"/>
  </si>
  <si>
    <t>국가별 기술발전도 양식은 6-1(전체)양식을 복사 사용</t>
    <phoneticPr fontId="1" type="noConversion"/>
  </si>
  <si>
    <t>출원인 대표명화 정리</t>
    <phoneticPr fontId="1" type="noConversion"/>
  </si>
  <si>
    <t>기술분류</t>
    <phoneticPr fontId="1" type="noConversion"/>
  </si>
  <si>
    <t>총 건수</t>
    <phoneticPr fontId="1" type="noConversion"/>
  </si>
  <si>
    <t>총건수</t>
    <phoneticPr fontId="1" type="noConversion"/>
  </si>
  <si>
    <t>* 0건인 건수인 경우 수식을 제거할 것.</t>
    <phoneticPr fontId="1" type="noConversion"/>
  </si>
  <si>
    <t>CN</t>
  </si>
  <si>
    <t>FR</t>
  </si>
  <si>
    <t>TW</t>
  </si>
  <si>
    <t>AT</t>
  </si>
  <si>
    <t>CH</t>
  </si>
  <si>
    <t>GB</t>
  </si>
  <si>
    <t>ES</t>
  </si>
  <si>
    <t>IT</t>
  </si>
  <si>
    <t>AU</t>
  </si>
  <si>
    <t>SE</t>
  </si>
  <si>
    <t>NL</t>
  </si>
  <si>
    <t>3-1. 국가별 내외국인 출원 동향</t>
    <phoneticPr fontId="1" type="noConversion"/>
  </si>
  <si>
    <t>국가/출원인국적정리</t>
    <phoneticPr fontId="3" type="noConversion"/>
  </si>
  <si>
    <t>내국인</t>
    <phoneticPr fontId="1" type="noConversion"/>
  </si>
  <si>
    <t>외국인</t>
    <phoneticPr fontId="1" type="noConversion"/>
  </si>
  <si>
    <t>출원연도</t>
  </si>
  <si>
    <t>etc,</t>
    <phoneticPr fontId="1" type="noConversion"/>
  </si>
  <si>
    <t>국가/출원연도</t>
    <phoneticPr fontId="3" type="noConversion"/>
  </si>
  <si>
    <t>KR</t>
    <phoneticPr fontId="1" type="noConversion"/>
  </si>
  <si>
    <t>-</t>
  </si>
  <si>
    <t>-</t>
    <phoneticPr fontId="1" type="noConversion"/>
  </si>
  <si>
    <t>TOTAL</t>
    <phoneticPr fontId="1" type="noConversion"/>
  </si>
  <si>
    <t>GR</t>
  </si>
  <si>
    <t>NO</t>
  </si>
  <si>
    <t>DK</t>
  </si>
  <si>
    <t>DE</t>
  </si>
  <si>
    <t>LV</t>
  </si>
  <si>
    <t>RO</t>
  </si>
  <si>
    <t>LU</t>
  </si>
  <si>
    <t>LT</t>
  </si>
  <si>
    <t>LI</t>
  </si>
  <si>
    <t>MQ</t>
  </si>
  <si>
    <t>YT</t>
  </si>
  <si>
    <t>MK</t>
  </si>
  <si>
    <t>IM</t>
  </si>
  <si>
    <t>MC</t>
  </si>
  <si>
    <t>MD</t>
  </si>
  <si>
    <t>MT</t>
  </si>
  <si>
    <t>VA</t>
  </si>
  <si>
    <t>BE</t>
  </si>
  <si>
    <t>SM</t>
  </si>
  <si>
    <t>SK</t>
  </si>
  <si>
    <t>IS</t>
  </si>
  <si>
    <t>IE</t>
  </si>
  <si>
    <t>AD</t>
  </si>
  <si>
    <t>EE</t>
  </si>
  <si>
    <t>UA</t>
  </si>
  <si>
    <t>GE</t>
  </si>
  <si>
    <t>CZ</t>
  </si>
  <si>
    <t>HR</t>
  </si>
  <si>
    <t>PT</t>
  </si>
  <si>
    <t>PL</t>
  </si>
  <si>
    <t>FI</t>
  </si>
  <si>
    <t>HU</t>
  </si>
  <si>
    <t>유럽 LIST</t>
    <phoneticPr fontId="1" type="noConversion"/>
  </si>
  <si>
    <t>나라명</t>
    <phoneticPr fontId="1" type="noConversion"/>
  </si>
  <si>
    <t>구분</t>
    <phoneticPr fontId="1" type="noConversion"/>
  </si>
  <si>
    <t>그리스</t>
    <phoneticPr fontId="1" type="noConversion"/>
  </si>
  <si>
    <t>덴마크</t>
    <phoneticPr fontId="1" type="noConversion"/>
  </si>
  <si>
    <t>독일</t>
    <phoneticPr fontId="1" type="noConversion"/>
  </si>
  <si>
    <t>네덜란드</t>
    <phoneticPr fontId="1" type="noConversion"/>
  </si>
  <si>
    <t>노르웨이</t>
    <phoneticPr fontId="1" type="noConversion"/>
  </si>
  <si>
    <t>라트비아</t>
    <phoneticPr fontId="1" type="noConversion"/>
  </si>
  <si>
    <t>루마니아</t>
    <phoneticPr fontId="1" type="noConversion"/>
  </si>
  <si>
    <t>룩셈브루크</t>
    <phoneticPr fontId="1" type="noConversion"/>
  </si>
  <si>
    <t>리투아니아</t>
    <phoneticPr fontId="1" type="noConversion"/>
  </si>
  <si>
    <t>리히텐슈타인</t>
    <phoneticPr fontId="1" type="noConversion"/>
  </si>
  <si>
    <t>마요트</t>
    <phoneticPr fontId="1" type="noConversion"/>
  </si>
  <si>
    <t>포르투갈</t>
    <phoneticPr fontId="1" type="noConversion"/>
  </si>
  <si>
    <t>폴란드</t>
    <phoneticPr fontId="1" type="noConversion"/>
  </si>
  <si>
    <t>프랑스</t>
    <phoneticPr fontId="1" type="noConversion"/>
  </si>
  <si>
    <t>핀란드</t>
    <phoneticPr fontId="1" type="noConversion"/>
  </si>
  <si>
    <t>헝가리</t>
    <phoneticPr fontId="1" type="noConversion"/>
  </si>
  <si>
    <t>체코</t>
    <phoneticPr fontId="1" type="noConversion"/>
  </si>
  <si>
    <t>크로아티아</t>
    <phoneticPr fontId="1" type="noConversion"/>
  </si>
  <si>
    <t>이탈리아</t>
    <phoneticPr fontId="1" type="noConversion"/>
  </si>
  <si>
    <t>조지아</t>
    <phoneticPr fontId="1" type="noConversion"/>
  </si>
  <si>
    <t>우크라이나</t>
    <phoneticPr fontId="1" type="noConversion"/>
  </si>
  <si>
    <t>오스트리아</t>
    <phoneticPr fontId="1" type="noConversion"/>
  </si>
  <si>
    <t>영국</t>
    <phoneticPr fontId="1" type="noConversion"/>
  </si>
  <si>
    <t>에스토니아</t>
    <phoneticPr fontId="1" type="noConversion"/>
  </si>
  <si>
    <t>안도라</t>
    <phoneticPr fontId="1" type="noConversion"/>
  </si>
  <si>
    <t>아일랜드</t>
    <phoneticPr fontId="1" type="noConversion"/>
  </si>
  <si>
    <t>아이슬란드</t>
    <phoneticPr fontId="1" type="noConversion"/>
  </si>
  <si>
    <t>스페인</t>
    <phoneticPr fontId="1" type="noConversion"/>
  </si>
  <si>
    <t>슬로바키아</t>
    <phoneticPr fontId="1" type="noConversion"/>
  </si>
  <si>
    <t>스위스</t>
    <phoneticPr fontId="1" type="noConversion"/>
  </si>
  <si>
    <t>스웨덴</t>
    <phoneticPr fontId="1" type="noConversion"/>
  </si>
  <si>
    <t>산마리노</t>
    <phoneticPr fontId="1" type="noConversion"/>
  </si>
  <si>
    <t>벨기에</t>
    <phoneticPr fontId="1" type="noConversion"/>
  </si>
  <si>
    <r>
      <rPr>
        <sz val="10"/>
        <color theme="1"/>
        <rFont val="돋움"/>
        <family val="3"/>
        <charset val="129"/>
      </rPr>
      <t>바티칸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시국</t>
    </r>
    <phoneticPr fontId="1" type="noConversion"/>
  </si>
  <si>
    <t>몰타</t>
    <phoneticPr fontId="1" type="noConversion"/>
  </si>
  <si>
    <t>몰도바</t>
    <phoneticPr fontId="1" type="noConversion"/>
  </si>
  <si>
    <t>모나코</t>
    <phoneticPr fontId="1" type="noConversion"/>
  </si>
  <si>
    <r>
      <rPr>
        <sz val="10"/>
        <color theme="1"/>
        <rFont val="돋움"/>
        <family val="3"/>
        <charset val="129"/>
      </rPr>
      <t>맨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섬</t>
    </r>
    <phoneticPr fontId="1" type="noConversion"/>
  </si>
  <si>
    <r>
      <rPr>
        <sz val="10"/>
        <color theme="1"/>
        <rFont val="돋움"/>
        <family val="3"/>
        <charset val="129"/>
      </rPr>
      <t>마케도니아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공화국</t>
    </r>
    <phoneticPr fontId="1" type="noConversion"/>
  </si>
  <si>
    <t>마르티니크</t>
    <phoneticPr fontId="1" type="noConversion"/>
  </si>
  <si>
    <t>개수:출원번호</t>
  </si>
  <si>
    <t>발명자 고안자 정리
/기술분류
(상위 Top 5)</t>
    <phoneticPr fontId="1" type="noConversion"/>
  </si>
  <si>
    <r>
      <t>* 발명자 고안자 정리에서 '</t>
    </r>
    <r>
      <rPr>
        <b/>
        <sz val="10"/>
        <color theme="1"/>
        <rFont val="맑은 고딕"/>
        <family val="3"/>
        <charset val="129"/>
        <scheme val="minor"/>
      </rPr>
      <t>없음</t>
    </r>
    <r>
      <rPr>
        <b/>
        <sz val="10"/>
        <color theme="1"/>
        <rFont val="맑은 고딕"/>
        <family val="2"/>
        <charset val="129"/>
        <scheme val="minor"/>
      </rPr>
      <t>'</t>
    </r>
    <r>
      <rPr>
        <sz val="10"/>
        <color theme="1"/>
        <rFont val="맑은 고딕"/>
        <family val="3"/>
        <charset val="129"/>
        <scheme val="minor"/>
      </rPr>
      <t xml:space="preserve"> 칸이 많으므로 Top 6 상태에서 볼 것.</t>
    </r>
    <phoneticPr fontId="1" type="noConversion"/>
  </si>
  <si>
    <t>우지희</t>
  </si>
  <si>
    <t>손승용</t>
  </si>
  <si>
    <t>조동현</t>
  </si>
  <si>
    <t>김성진</t>
  </si>
  <si>
    <t>강경연</t>
  </si>
  <si>
    <t>A. 가스분사</t>
  </si>
  <si>
    <t>B. 화학기상증착</t>
  </si>
  <si>
    <t>C. 유동층 반응기</t>
  </si>
  <si>
    <t>D. Etc</t>
  </si>
  <si>
    <t>Total</t>
  </si>
  <si>
    <t>출원건수</t>
    <phoneticPr fontId="1" type="noConversion"/>
  </si>
  <si>
    <t>기업구분</t>
  </si>
  <si>
    <t>발명자/고안자</t>
    <phoneticPr fontId="1" type="noConversion"/>
  </si>
  <si>
    <t>기업구분</t>
    <phoneticPr fontId="1" type="noConversion"/>
  </si>
  <si>
    <t>기업구분</t>
    <phoneticPr fontId="1" type="noConversion"/>
  </si>
  <si>
    <t>LG전자㈜</t>
    <phoneticPr fontId="1" type="noConversion"/>
  </si>
  <si>
    <t>(주)LG</t>
  </si>
  <si>
    <t>기업구분</t>
    <phoneticPr fontId="1" type="noConversion"/>
  </si>
  <si>
    <t>출원년도</t>
    <phoneticPr fontId="1" type="noConversion"/>
  </si>
  <si>
    <t>기업구분</t>
    <phoneticPr fontId="1" type="noConversion"/>
  </si>
  <si>
    <t>출원년도</t>
    <phoneticPr fontId="1" type="noConversion"/>
  </si>
  <si>
    <t>A. 대기업</t>
  </si>
  <si>
    <t>합계</t>
  </si>
  <si>
    <t>기업 구분</t>
  </si>
  <si>
    <t>출원인대표명화정리/
(값필터:TOP10)</t>
  </si>
  <si>
    <t>기타</t>
  </si>
  <si>
    <t>출원인</t>
  </si>
  <si>
    <t xml:space="preserve">Daniel Resasco E. </t>
  </si>
  <si>
    <t>이성균</t>
  </si>
  <si>
    <t>대학교/연구기관</t>
  </si>
  <si>
    <t xml:space="preserve">NAT INST OF ADV IND &amp; TECH </t>
  </si>
  <si>
    <t>WILLIAM MARSH RICE UNIV</t>
  </si>
  <si>
    <t>한국에너지기술연구원</t>
  </si>
  <si>
    <t>중소기업</t>
  </si>
  <si>
    <t>(주)제이오</t>
  </si>
  <si>
    <t>SEERSTONE LLC</t>
  </si>
  <si>
    <t>CANATU OY</t>
  </si>
  <si>
    <t>Nanocyl SA</t>
  </si>
  <si>
    <t>대기업</t>
  </si>
  <si>
    <t>Bayer</t>
  </si>
  <si>
    <t>(주)삼성</t>
  </si>
  <si>
    <t>기타(개인, 협회 등)</t>
  </si>
  <si>
    <t>IN</t>
  </si>
  <si>
    <t>SA</t>
  </si>
  <si>
    <t>BR</t>
  </si>
  <si>
    <t>CA</t>
  </si>
  <si>
    <t>CY</t>
  </si>
  <si>
    <t>IR</t>
  </si>
  <si>
    <t>MX</t>
  </si>
  <si>
    <t>SG</t>
  </si>
  <si>
    <t>유럽/비유럽 판별</t>
    <phoneticPr fontId="1" type="noConversion"/>
  </si>
  <si>
    <t>유럽 계산</t>
    <phoneticPr fontId="1" type="noConversion"/>
  </si>
  <si>
    <t>※ 중간 계산 용도(수식 건들지 말것.)</t>
    <phoneticPr fontId="1" type="noConversion"/>
  </si>
  <si>
    <t>* 수식 건들지 말것.</t>
    <phoneticPr fontId="1" type="noConversion"/>
  </si>
  <si>
    <t>** 노랑색 부분에 나라명 건수만 입력 하여 그래프 조절 할 것.</t>
    <phoneticPr fontId="1" type="noConversion"/>
  </si>
  <si>
    <t>비유럽 계산</t>
    <phoneticPr fontId="1" type="noConversion"/>
  </si>
  <si>
    <t>각 건수</t>
    <phoneticPr fontId="1" type="noConversion"/>
  </si>
  <si>
    <t>KR</t>
    <phoneticPr fontId="1" type="noConversion"/>
  </si>
  <si>
    <t>*** 유럽 LIST는 지속적으로 추가 가능</t>
    <phoneticPr fontId="1" type="noConversion"/>
  </si>
  <si>
    <t>UA</t>
    <phoneticPr fontId="1" type="noConversion"/>
  </si>
  <si>
    <t>LT</t>
    <phoneticPr fontId="1" type="noConversion"/>
  </si>
  <si>
    <t>AU</t>
    <phoneticPr fontId="1" type="noConversion"/>
  </si>
  <si>
    <t>RU</t>
    <phoneticPr fontId="1" type="noConversion"/>
  </si>
  <si>
    <t>GB</t>
    <phoneticPr fontId="1" type="noConversion"/>
  </si>
  <si>
    <t>SG</t>
    <phoneticPr fontId="1" type="noConversion"/>
  </si>
  <si>
    <t>IE</t>
    <phoneticPr fontId="1" type="noConversion"/>
  </si>
  <si>
    <t>삼성전자</t>
    <phoneticPr fontId="1" type="noConversion"/>
  </si>
  <si>
    <t>엘지</t>
    <phoneticPr fontId="1" type="noConversion"/>
  </si>
  <si>
    <t>대우전자</t>
    <phoneticPr fontId="1" type="noConversion"/>
  </si>
  <si>
    <t>주요발명자
/ 고안자</t>
    <phoneticPr fontId="1" type="noConversion"/>
  </si>
  <si>
    <t>AJINOMOTO KK</t>
  </si>
  <si>
    <t>ANHUI YIFENG ECOLOGICAL AGRICULTURE DEVELOPMENT CO., LTD.</t>
  </si>
  <si>
    <t>DALIAN SHUOBEI YINGBO BIOLOGICAL SCIENCE &amp; TECHNOLOGY CO., LTD.</t>
  </si>
  <si>
    <t>ERBER AG</t>
  </si>
  <si>
    <t>Guangzhou Glam Biotechnology Co., Ltd.</t>
  </si>
  <si>
    <t>LIU JIANWEI</t>
  </si>
  <si>
    <t>NAT AGRICULTURAL RES ORG</t>
  </si>
  <si>
    <t>Shanghai Chuangbo Ecological Engineering Co., Ltd.</t>
  </si>
  <si>
    <t>Y축</t>
    <phoneticPr fontId="1" type="noConversion"/>
  </si>
  <si>
    <t>X축</t>
    <phoneticPr fontId="1" type="noConversion"/>
  </si>
  <si>
    <t xml:space="preserve">주요출원인        </t>
    <phoneticPr fontId="1" type="noConversion"/>
  </si>
  <si>
    <t>** 글씨 크기 만 조정 할 것.</t>
    <phoneticPr fontId="1" type="noConversion"/>
  </si>
  <si>
    <t>* 흰색 표 : 행(80)/열(12) 크기 고정.</t>
    <phoneticPr fontId="1" type="noConversion"/>
  </si>
  <si>
    <t>임시4</t>
    <phoneticPr fontId="1" type="noConversion"/>
  </si>
  <si>
    <t>임시5</t>
    <phoneticPr fontId="1" type="noConversion"/>
  </si>
  <si>
    <t>A</t>
    <phoneticPr fontId="1" type="noConversion"/>
  </si>
  <si>
    <t>B</t>
    <phoneticPr fontId="1" type="noConversion"/>
  </si>
  <si>
    <t>삼성</t>
    <phoneticPr fontId="1" type="noConversion"/>
  </si>
  <si>
    <t>ES</t>
    <phoneticPr fontId="1" type="noConversion"/>
  </si>
  <si>
    <t>등록번호</t>
    <phoneticPr fontId="1" type="noConversion"/>
  </si>
  <si>
    <t>특허건수</t>
    <phoneticPr fontId="1" type="noConversion"/>
  </si>
  <si>
    <t>피인용수</t>
    <phoneticPr fontId="1" type="noConversion"/>
  </si>
  <si>
    <t>CPP(피인용도지수)</t>
    <phoneticPr fontId="1" type="noConversion"/>
  </si>
  <si>
    <t>PII(영향력지수)</t>
    <phoneticPr fontId="1" type="noConversion"/>
  </si>
  <si>
    <t>한국해양과학기술원</t>
  </si>
  <si>
    <t>부산대학교 산학협력단</t>
  </si>
  <si>
    <t>주식회사 파나시아</t>
  </si>
  <si>
    <t>한국해양대학교 산학협력단</t>
  </si>
  <si>
    <t>주식회사 엔케이</t>
  </si>
  <si>
    <t>주식회사 한진중공업</t>
  </si>
  <si>
    <t>대한민국(관리부서:국립수산과학원)</t>
  </si>
  <si>
    <t>부경대학교 산학협력단</t>
  </si>
  <si>
    <t>동명대학교산학협력단</t>
  </si>
  <si>
    <t>동아대학교 산학협력단</t>
  </si>
  <si>
    <t>총합계</t>
  </si>
  <si>
    <t>* 상기 표는 왼쪽의 TS(기술력지수) 부분을 그대로 옮겨놓은 것으로 하기 그래프의 범례를 자세히 표시하기 위한 용도임.</t>
    <phoneticPr fontId="3" type="noConversion"/>
  </si>
  <si>
    <t>* 특허건수 및 피인용수만 수정이 필요한 부분이며, 나머지 셀들은 함수로 채워짐.</t>
    <phoneticPr fontId="3" type="noConversion"/>
  </si>
  <si>
    <t>&lt;CPP-PFS 동향&gt;</t>
    <phoneticPr fontId="3" type="noConversion"/>
  </si>
  <si>
    <t>출원인
국적정리</t>
    <phoneticPr fontId="3" type="noConversion"/>
  </si>
  <si>
    <t>특허건수</t>
  </si>
  <si>
    <t>피인용수</t>
  </si>
  <si>
    <t>패밀리
특허건수</t>
    <phoneticPr fontId="3" type="noConversion"/>
  </si>
  <si>
    <t>CPP</t>
    <phoneticPr fontId="3" type="noConversion"/>
  </si>
  <si>
    <t>Total</t>
    <phoneticPr fontId="3" type="noConversion"/>
  </si>
  <si>
    <r>
      <t xml:space="preserve">* '특허건수'와 '피인용수'는 '챠트08'에서 차용하고, </t>
    </r>
    <r>
      <rPr>
        <b/>
        <u/>
        <sz val="9"/>
        <color rgb="FF0000FF"/>
        <rFont val="맑은 고딕"/>
        <family val="3"/>
        <charset val="129"/>
        <scheme val="minor"/>
      </rPr>
      <t>'패밀리특허건수'</t>
    </r>
    <r>
      <rPr>
        <sz val="9"/>
        <color rgb="FF0000FF"/>
        <rFont val="맑은 고딕"/>
        <family val="2"/>
        <scheme val="minor"/>
      </rPr>
      <t>는 새로운 피벗을 통해 얻어진 DATA를 입력한다.</t>
    </r>
    <phoneticPr fontId="3" type="noConversion"/>
  </si>
  <si>
    <t>* '출원인국적정리'는 한글로 기재하여 그래프 상에 한글로 반영되도록 한다.</t>
    <phoneticPr fontId="3" type="noConversion"/>
  </si>
  <si>
    <t>특허건수</t>
    <phoneticPr fontId="3" type="noConversion"/>
  </si>
  <si>
    <t>피인용수(F1)</t>
    <phoneticPr fontId="3" type="noConversion"/>
  </si>
  <si>
    <t>특허인용수(B1)</t>
    <phoneticPr fontId="1" type="noConversion"/>
  </si>
  <si>
    <t>인용비</t>
    <phoneticPr fontId="3" type="noConversion"/>
  </si>
  <si>
    <t>출원인대표명화
(값필터:TOP10)</t>
    <phoneticPr fontId="3" type="noConversion"/>
  </si>
  <si>
    <t>&lt;상위 다출원인 기술분류별 출원동향&gt;</t>
    <phoneticPr fontId="3" type="noConversion"/>
  </si>
  <si>
    <t>부산대학교 산학협력단</t>
    <phoneticPr fontId="1" type="noConversion"/>
  </si>
  <si>
    <t>총합계</t>
    <phoneticPr fontId="3" type="noConversion"/>
  </si>
  <si>
    <t>A 생활필수품, 농업</t>
    <phoneticPr fontId="3" type="noConversion"/>
  </si>
  <si>
    <t>B 처리조작; 운수</t>
    <phoneticPr fontId="3" type="noConversion"/>
  </si>
  <si>
    <t>C 화학; 야금</t>
    <phoneticPr fontId="1" type="noConversion"/>
  </si>
  <si>
    <t>D 섬유; 지류</t>
    <phoneticPr fontId="1" type="noConversion"/>
  </si>
  <si>
    <t>E 고정구조물</t>
    <phoneticPr fontId="1" type="noConversion"/>
  </si>
  <si>
    <t>F 기계공학; 조명; 가열; 무기; 폭파</t>
    <phoneticPr fontId="1" type="noConversion"/>
  </si>
  <si>
    <t>G 물리학</t>
    <phoneticPr fontId="1" type="noConversion"/>
  </si>
  <si>
    <t>H 전기</t>
    <phoneticPr fontId="1" type="noConversion"/>
  </si>
  <si>
    <t>TOTAL</t>
    <phoneticPr fontId="3" type="noConversion"/>
  </si>
  <si>
    <t>* 상기 표의 DATA는 챠트12에서 사용된 DATA와 같으므로 별도의 피벗테이블 작성이 필요치 않음.</t>
    <phoneticPr fontId="3" type="noConversion"/>
  </si>
  <si>
    <t>&lt;상위 다출원인 AI 지수&gt;</t>
    <phoneticPr fontId="3" type="noConversion"/>
  </si>
  <si>
    <t>* 상기 표에서 '기술분류명'은 "_A_(기술분류명)"의 형식을 지닐 때 아래 그래프의 범례가 적절하게 표시됨.</t>
    <phoneticPr fontId="3" type="noConversion"/>
  </si>
  <si>
    <t>출원년도(10년씩)</t>
    <phoneticPr fontId="3" type="noConversion"/>
  </si>
  <si>
    <t>출원인 국적정리</t>
    <phoneticPr fontId="3" type="noConversion"/>
  </si>
  <si>
    <t>TS(기술력지수)</t>
    <phoneticPr fontId="3" type="noConversion"/>
  </si>
  <si>
    <t>'92~'01</t>
    <phoneticPr fontId="3" type="noConversion"/>
  </si>
  <si>
    <t>'02~'11</t>
    <phoneticPr fontId="3" type="noConversion"/>
  </si>
  <si>
    <t>'12~'18</t>
    <phoneticPr fontId="1" type="noConversion"/>
  </si>
  <si>
    <t>RU</t>
  </si>
  <si>
    <t>TH</t>
  </si>
  <si>
    <t>출원인 국적 용도</t>
    <phoneticPr fontId="1" type="noConversion"/>
  </si>
  <si>
    <t>출원국가 용도</t>
    <phoneticPr fontId="1" type="noConversion"/>
  </si>
  <si>
    <t>국가코드</t>
    <phoneticPr fontId="3" type="noConversion"/>
  </si>
  <si>
    <t>출원인 대표 명화 정리</t>
    <phoneticPr fontId="3" type="noConversion"/>
  </si>
  <si>
    <t>주요 출원인 용도</t>
    <phoneticPr fontId="1" type="noConversion"/>
  </si>
  <si>
    <t>주요 발명자 용도</t>
    <phoneticPr fontId="1" type="noConversion"/>
  </si>
  <si>
    <t>발명자/고안자
대표명화 정리</t>
    <phoneticPr fontId="3" type="noConversion"/>
  </si>
  <si>
    <t>출원인 국적 정리</t>
    <phoneticPr fontId="3" type="noConversion"/>
  </si>
  <si>
    <t>국가코드
/출원년도(10년씩)</t>
    <phoneticPr fontId="3" type="noConversion"/>
  </si>
  <si>
    <t>출원인 대표 명화 정리</t>
    <phoneticPr fontId="1" type="noConversion"/>
  </si>
  <si>
    <t xml:space="preserve">* 주요 발명자 용도의 경우, '발명자/고안저 대표명화 정리'를 정리 및 출원번호, 인용 문헌 수, 패밀리 국가 수도 같이 붙여 넣어줘야함.
** 기술력지수(TS)에 따른 경쟁력 동향은 15-1~3까지 모두 사용 됨. </t>
    <phoneticPr fontId="1" type="noConversion"/>
  </si>
  <si>
    <t>국가 별 주요출원인 용도</t>
    <phoneticPr fontId="1" type="noConversion"/>
  </si>
  <si>
    <t>국가코드
/출원년도(10년씩)</t>
    <phoneticPr fontId="3" type="noConversion"/>
  </si>
  <si>
    <t>PFS
(X축)</t>
    <phoneticPr fontId="3" type="noConversion"/>
  </si>
  <si>
    <t>CPP
(Y축)</t>
    <phoneticPr fontId="3" type="noConversion"/>
  </si>
  <si>
    <t>A</t>
    <phoneticPr fontId="1" type="noConversion"/>
  </si>
  <si>
    <t>B</t>
    <phoneticPr fontId="1" type="noConversion"/>
  </si>
  <si>
    <t>C</t>
    <phoneticPr fontId="1" type="noConversion"/>
  </si>
  <si>
    <t>15-2. CPP(피인용지수)-PFS(시장력지수) 동향</t>
    <phoneticPr fontId="3" type="noConversion"/>
  </si>
  <si>
    <t>15-3. CPP(피인용지수)-인용지수 동향</t>
    <phoneticPr fontId="3" type="noConversion"/>
  </si>
  <si>
    <t>개수:출원번호
합계:인용 문헌 수(F1)
합계:패밀리 국가 수(출원기준)
합계:인용 문헌 수(B1)</t>
  </si>
  <si>
    <t>개수:출원번호
합계:인용 문헌 수(F1)
합계:패밀리 국가 수(출원기준)
합계:인용 문헌 수(B1)</t>
    <phoneticPr fontId="3" type="noConversion"/>
  </si>
  <si>
    <t>→ 특허건수
→ 피인용수
→ 패밀리 특허건수→ 특허인용수</t>
    <phoneticPr fontId="1" type="noConversion"/>
  </si>
  <si>
    <t>(15-1,-2,-3 사용)
(15-1,-2,-3 사용)
(15-2 사용)
(15-3 사용)</t>
    <phoneticPr fontId="1" type="noConversion"/>
  </si>
  <si>
    <t>→ 특허건수
→ 피인용수
→ 패밀리 특허건수 → 특허인용수</t>
    <phoneticPr fontId="1" type="noConversion"/>
  </si>
  <si>
    <t>→ 특허건수
→ 피인용수
→ 패밀리 특허건수   → 특허인용수</t>
    <phoneticPr fontId="1" type="noConversion"/>
  </si>
  <si>
    <t>→ 특허건수
→ 피인용수
→ 패밀리 특허건수    → 특허인용수</t>
    <phoneticPr fontId="1" type="noConversion"/>
  </si>
  <si>
    <t>→ 특허건수
→ 피인용수
→ 패밀리 특허건수   → 특허인용수</t>
    <phoneticPr fontId="1" type="noConversion"/>
  </si>
  <si>
    <t>개수:출원번호
합계:인용 문헌 수(F1)
합계:패밀리 국가 수(출원기준)
합계:인용 문헌 수(B1)</t>
    <phoneticPr fontId="1" type="noConversion"/>
  </si>
  <si>
    <t>&lt;CPP-인용지수 동향&gt;</t>
    <phoneticPr fontId="3" type="noConversion"/>
  </si>
  <si>
    <t>I 기타</t>
    <phoneticPr fontId="1" type="noConversion"/>
  </si>
  <si>
    <t>17. 발명자 기술 분류별 출원 현황</t>
    <phoneticPr fontId="1" type="noConversion"/>
  </si>
  <si>
    <t>20. 기업규모별-기술분류에 따른 출원현황</t>
    <phoneticPr fontId="1" type="noConversion"/>
  </si>
  <si>
    <t>16. 상위 다출원인 AI(출원인지수) 동향</t>
    <phoneticPr fontId="3" type="noConversion"/>
  </si>
  <si>
    <t xml:space="preserve">* 주요 발명자 용도의 경우, '발명자/고안자 대표명화 정리'를 정리 및 출원번호, 인용 문헌 수, 패밀리 국가 수도 같이 붙여 넣어줘야함.
** 기술력지수(TS)에 따른 경쟁력 동향은 15-1~3까지 모두 사용 됨. </t>
    <phoneticPr fontId="1" type="noConversion"/>
  </si>
  <si>
    <t>15-1. 기술력지수(TS)로 본 출원 추이</t>
    <phoneticPr fontId="3" type="noConversion"/>
  </si>
  <si>
    <t>* '출원인국적정리' 항목은 그래프에 따라 '주요출원인', '출원인 국적', '발명자/고안자' 등 용도에 따라 바뀔 수 있음.</t>
    <phoneticPr fontId="3" type="noConversion"/>
  </si>
  <si>
    <t>나라 이름</t>
    <phoneticPr fontId="1" type="noConversion"/>
  </si>
  <si>
    <t>CODE</t>
    <phoneticPr fontId="1" type="noConversion"/>
  </si>
  <si>
    <t>가나</t>
    <phoneticPr fontId="1" type="noConversion"/>
  </si>
  <si>
    <t>GH</t>
    <phoneticPr fontId="1" type="noConversion"/>
  </si>
  <si>
    <t>가봉</t>
    <phoneticPr fontId="1" type="noConversion"/>
  </si>
  <si>
    <t>GA</t>
    <phoneticPr fontId="1" type="noConversion"/>
  </si>
  <si>
    <t>가이아나</t>
    <phoneticPr fontId="1" type="noConversion"/>
  </si>
  <si>
    <t>GY</t>
    <phoneticPr fontId="1" type="noConversion"/>
  </si>
  <si>
    <t>감비아</t>
    <phoneticPr fontId="1" type="noConversion"/>
  </si>
  <si>
    <t>GM</t>
    <phoneticPr fontId="1" type="noConversion"/>
  </si>
  <si>
    <t>건지섬</t>
    <phoneticPr fontId="1" type="noConversion"/>
  </si>
  <si>
    <t>GG</t>
    <phoneticPr fontId="1" type="noConversion"/>
  </si>
  <si>
    <t>과들루프</t>
    <phoneticPr fontId="1" type="noConversion"/>
  </si>
  <si>
    <t>GP</t>
    <phoneticPr fontId="1" type="noConversion"/>
  </si>
  <si>
    <t>과테말라</t>
    <phoneticPr fontId="1" type="noConversion"/>
  </si>
  <si>
    <t>GT</t>
    <phoneticPr fontId="1" type="noConversion"/>
  </si>
  <si>
    <t>괌</t>
    <phoneticPr fontId="1" type="noConversion"/>
  </si>
  <si>
    <t>GU</t>
    <phoneticPr fontId="1" type="noConversion"/>
  </si>
  <si>
    <t>그레나다</t>
    <phoneticPr fontId="1" type="noConversion"/>
  </si>
  <si>
    <t>GD</t>
    <phoneticPr fontId="1" type="noConversion"/>
  </si>
  <si>
    <t>그리스</t>
    <phoneticPr fontId="1" type="noConversion"/>
  </si>
  <si>
    <t>GR</t>
    <phoneticPr fontId="1" type="noConversion"/>
  </si>
  <si>
    <t>그린란드</t>
    <phoneticPr fontId="1" type="noConversion"/>
  </si>
  <si>
    <t>GL</t>
    <phoneticPr fontId="1" type="noConversion"/>
  </si>
  <si>
    <t>기니</t>
    <phoneticPr fontId="1" type="noConversion"/>
  </si>
  <si>
    <t>GN</t>
    <phoneticPr fontId="1" type="noConversion"/>
  </si>
  <si>
    <t>기니비사우</t>
    <phoneticPr fontId="1" type="noConversion"/>
  </si>
  <si>
    <t>GW</t>
    <phoneticPr fontId="1" type="noConversion"/>
  </si>
  <si>
    <t>나미비아</t>
    <phoneticPr fontId="1" type="noConversion"/>
  </si>
  <si>
    <t>NA</t>
    <phoneticPr fontId="1" type="noConversion"/>
  </si>
  <si>
    <t>나우루</t>
    <phoneticPr fontId="1" type="noConversion"/>
  </si>
  <si>
    <t>NR</t>
    <phoneticPr fontId="1" type="noConversion"/>
  </si>
  <si>
    <t>나이지리아</t>
    <phoneticPr fontId="1" type="noConversion"/>
  </si>
  <si>
    <t>NG</t>
    <phoneticPr fontId="1" type="noConversion"/>
  </si>
  <si>
    <t>남극</t>
    <phoneticPr fontId="1" type="noConversion"/>
  </si>
  <si>
    <t>AQ</t>
    <phoneticPr fontId="1" type="noConversion"/>
  </si>
  <si>
    <t>남수단</t>
    <phoneticPr fontId="1" type="noConversion"/>
  </si>
  <si>
    <t>SS</t>
    <phoneticPr fontId="1" type="noConversion"/>
  </si>
  <si>
    <r>
      <rPr>
        <b/>
        <sz val="11"/>
        <rFont val="돋움"/>
        <family val="3"/>
        <charset val="129"/>
      </rPr>
      <t>남아프리카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공화국</t>
    </r>
    <phoneticPr fontId="1" type="noConversion"/>
  </si>
  <si>
    <t>ZA</t>
    <phoneticPr fontId="1" type="noConversion"/>
  </si>
  <si>
    <t>네덜란드</t>
    <phoneticPr fontId="1" type="noConversion"/>
  </si>
  <si>
    <r>
      <rPr>
        <b/>
        <sz val="11"/>
        <rFont val="돋움"/>
        <family val="3"/>
        <charset val="129"/>
      </rPr>
      <t>네덜란드령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안틸레스</t>
    </r>
    <phoneticPr fontId="1" type="noConversion"/>
  </si>
  <si>
    <t>AN</t>
    <phoneticPr fontId="1" type="noConversion"/>
  </si>
  <si>
    <t>네팔</t>
    <phoneticPr fontId="1" type="noConversion"/>
  </si>
  <si>
    <t>NP</t>
    <phoneticPr fontId="1" type="noConversion"/>
  </si>
  <si>
    <t>노르웨이</t>
    <phoneticPr fontId="1" type="noConversion"/>
  </si>
  <si>
    <t>NO</t>
    <phoneticPr fontId="1" type="noConversion"/>
  </si>
  <si>
    <r>
      <rPr>
        <b/>
        <sz val="11"/>
        <rFont val="돋움"/>
        <family val="3"/>
        <charset val="129"/>
      </rPr>
      <t>노퍽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섬</t>
    </r>
    <phoneticPr fontId="1" type="noConversion"/>
  </si>
  <si>
    <t>NF</t>
    <phoneticPr fontId="1" type="noConversion"/>
  </si>
  <si>
    <t>누벨칼레도니</t>
    <phoneticPr fontId="1" type="noConversion"/>
  </si>
  <si>
    <t>NC</t>
    <phoneticPr fontId="1" type="noConversion"/>
  </si>
  <si>
    <t>뉴질랜드</t>
    <phoneticPr fontId="1" type="noConversion"/>
  </si>
  <si>
    <t>NZ</t>
    <phoneticPr fontId="1" type="noConversion"/>
  </si>
  <si>
    <t>니우에</t>
    <phoneticPr fontId="1" type="noConversion"/>
  </si>
  <si>
    <t>NU</t>
    <phoneticPr fontId="1" type="noConversion"/>
  </si>
  <si>
    <t>니제르</t>
    <phoneticPr fontId="1" type="noConversion"/>
  </si>
  <si>
    <t>NE</t>
    <phoneticPr fontId="1" type="noConversion"/>
  </si>
  <si>
    <t>니카라과</t>
    <phoneticPr fontId="1" type="noConversion"/>
  </si>
  <si>
    <t>NI</t>
    <phoneticPr fontId="1" type="noConversion"/>
  </si>
  <si>
    <t>대한민국</t>
    <phoneticPr fontId="1" type="noConversion"/>
  </si>
  <si>
    <t>KR</t>
    <phoneticPr fontId="1" type="noConversion"/>
  </si>
  <si>
    <t>덴마크</t>
    <phoneticPr fontId="1" type="noConversion"/>
  </si>
  <si>
    <t>DK</t>
    <phoneticPr fontId="1" type="noConversion"/>
  </si>
  <si>
    <r>
      <rPr>
        <b/>
        <sz val="11"/>
        <rFont val="돋움"/>
        <family val="3"/>
        <charset val="129"/>
      </rPr>
      <t>도미니카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연방</t>
    </r>
    <phoneticPr fontId="1" type="noConversion"/>
  </si>
  <si>
    <t>DM</t>
    <phoneticPr fontId="1" type="noConversion"/>
  </si>
  <si>
    <r>
      <rPr>
        <b/>
        <sz val="11"/>
        <rFont val="돋움"/>
        <family val="3"/>
        <charset val="129"/>
      </rPr>
      <t>도미니카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공화국</t>
    </r>
    <phoneticPr fontId="1" type="noConversion"/>
  </si>
  <si>
    <t>DO</t>
    <phoneticPr fontId="1" type="noConversion"/>
  </si>
  <si>
    <t>독일</t>
    <phoneticPr fontId="1" type="noConversion"/>
  </si>
  <si>
    <t>DE</t>
    <phoneticPr fontId="1" type="noConversion"/>
  </si>
  <si>
    <t>동티모르</t>
    <phoneticPr fontId="1" type="noConversion"/>
  </si>
  <si>
    <t>TL</t>
    <phoneticPr fontId="1" type="noConversion"/>
  </si>
  <si>
    <t>라오스</t>
    <phoneticPr fontId="1" type="noConversion"/>
  </si>
  <si>
    <t>LA</t>
    <phoneticPr fontId="1" type="noConversion"/>
  </si>
  <si>
    <t>라이베리아</t>
    <phoneticPr fontId="1" type="noConversion"/>
  </si>
  <si>
    <t>LR</t>
    <phoneticPr fontId="1" type="noConversion"/>
  </si>
  <si>
    <t>라트비아</t>
    <phoneticPr fontId="1" type="noConversion"/>
  </si>
  <si>
    <t>LV</t>
    <phoneticPr fontId="1" type="noConversion"/>
  </si>
  <si>
    <t>러시아</t>
    <phoneticPr fontId="1" type="noConversion"/>
  </si>
  <si>
    <t>RU</t>
    <phoneticPr fontId="1" type="noConversion"/>
  </si>
  <si>
    <t>레바논</t>
    <phoneticPr fontId="1" type="noConversion"/>
  </si>
  <si>
    <t>LB</t>
    <phoneticPr fontId="1" type="noConversion"/>
  </si>
  <si>
    <t>레소토</t>
    <phoneticPr fontId="1" type="noConversion"/>
  </si>
  <si>
    <t>LS</t>
    <phoneticPr fontId="1" type="noConversion"/>
  </si>
  <si>
    <t>레위니옹</t>
    <phoneticPr fontId="1" type="noConversion"/>
  </si>
  <si>
    <t>RE</t>
    <phoneticPr fontId="1" type="noConversion"/>
  </si>
  <si>
    <t>루마니아</t>
    <phoneticPr fontId="1" type="noConversion"/>
  </si>
  <si>
    <t>RO</t>
    <phoneticPr fontId="1" type="noConversion"/>
  </si>
  <si>
    <t>룩셈브루크</t>
    <phoneticPr fontId="1" type="noConversion"/>
  </si>
  <si>
    <t>LU</t>
    <phoneticPr fontId="1" type="noConversion"/>
  </si>
  <si>
    <t>르완다</t>
    <phoneticPr fontId="1" type="noConversion"/>
  </si>
  <si>
    <t>RW</t>
    <phoneticPr fontId="1" type="noConversion"/>
  </si>
  <si>
    <t>리비아</t>
    <phoneticPr fontId="1" type="noConversion"/>
  </si>
  <si>
    <t>LY</t>
    <phoneticPr fontId="1" type="noConversion"/>
  </si>
  <si>
    <t>리투아니아</t>
    <phoneticPr fontId="1" type="noConversion"/>
  </si>
  <si>
    <t>LT</t>
    <phoneticPr fontId="1" type="noConversion"/>
  </si>
  <si>
    <t>리히텐슈타인</t>
    <phoneticPr fontId="1" type="noConversion"/>
  </si>
  <si>
    <t>LI</t>
    <phoneticPr fontId="1" type="noConversion"/>
  </si>
  <si>
    <t>마다가스카르</t>
    <phoneticPr fontId="1" type="noConversion"/>
  </si>
  <si>
    <t>MG</t>
    <phoneticPr fontId="1" type="noConversion"/>
  </si>
  <si>
    <t>마르티니크</t>
    <phoneticPr fontId="1" type="noConversion"/>
  </si>
  <si>
    <t>MQ</t>
    <phoneticPr fontId="1" type="noConversion"/>
  </si>
  <si>
    <r>
      <rPr>
        <b/>
        <sz val="11"/>
        <rFont val="돋움"/>
        <family val="3"/>
        <charset val="129"/>
      </rPr>
      <t>마셜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</si>
  <si>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MH</t>
    <phoneticPr fontId="1" type="noConversion"/>
  </si>
  <si>
    <t>마요트</t>
    <phoneticPr fontId="1" type="noConversion"/>
  </si>
  <si>
    <t>YT</t>
    <phoneticPr fontId="1" type="noConversion"/>
  </si>
  <si>
    <t>마카오</t>
    <phoneticPr fontId="1" type="noConversion"/>
  </si>
  <si>
    <t>MO</t>
    <phoneticPr fontId="1" type="noConversion"/>
  </si>
  <si>
    <r>
      <rPr>
        <b/>
        <sz val="11"/>
        <rFont val="돋움"/>
        <family val="3"/>
        <charset val="129"/>
      </rPr>
      <t>마케도니아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공화국</t>
    </r>
    <phoneticPr fontId="1" type="noConversion"/>
  </si>
  <si>
    <t>MK</t>
    <phoneticPr fontId="1" type="noConversion"/>
  </si>
  <si>
    <t>말라위</t>
    <phoneticPr fontId="1" type="noConversion"/>
  </si>
  <si>
    <t>MW</t>
    <phoneticPr fontId="1" type="noConversion"/>
  </si>
  <si>
    <t>말레이시아</t>
    <phoneticPr fontId="1" type="noConversion"/>
  </si>
  <si>
    <t>MY</t>
    <phoneticPr fontId="1" type="noConversion"/>
  </si>
  <si>
    <t>말리</t>
    <phoneticPr fontId="1" type="noConversion"/>
  </si>
  <si>
    <t>ML</t>
    <phoneticPr fontId="1" type="noConversion"/>
  </si>
  <si>
    <r>
      <rPr>
        <b/>
        <sz val="11"/>
        <rFont val="돋움"/>
        <family val="3"/>
        <charset val="129"/>
      </rPr>
      <t>맨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섬</t>
    </r>
    <phoneticPr fontId="1" type="noConversion"/>
  </si>
  <si>
    <t>IM</t>
    <phoneticPr fontId="1" type="noConversion"/>
  </si>
  <si>
    <t>멕시코</t>
    <phoneticPr fontId="1" type="noConversion"/>
  </si>
  <si>
    <t>MX</t>
    <phoneticPr fontId="1" type="noConversion"/>
  </si>
  <si>
    <t>모나코</t>
    <phoneticPr fontId="1" type="noConversion"/>
  </si>
  <si>
    <t>MC</t>
    <phoneticPr fontId="1" type="noConversion"/>
  </si>
  <si>
    <t>모로코</t>
    <phoneticPr fontId="1" type="noConversion"/>
  </si>
  <si>
    <t>MA</t>
    <phoneticPr fontId="1" type="noConversion"/>
  </si>
  <si>
    <t>모리셔스</t>
    <phoneticPr fontId="1" type="noConversion"/>
  </si>
  <si>
    <t>MU</t>
    <phoneticPr fontId="1" type="noConversion"/>
  </si>
  <si>
    <t>모리타니</t>
    <phoneticPr fontId="1" type="noConversion"/>
  </si>
  <si>
    <t>MR</t>
    <phoneticPr fontId="1" type="noConversion"/>
  </si>
  <si>
    <t>모잠비크</t>
    <phoneticPr fontId="1" type="noConversion"/>
  </si>
  <si>
    <t>ME</t>
    <phoneticPr fontId="1" type="noConversion"/>
  </si>
  <si>
    <t>몬테네그로</t>
    <phoneticPr fontId="1" type="noConversion"/>
  </si>
  <si>
    <t>몬트세랫</t>
    <phoneticPr fontId="1" type="noConversion"/>
  </si>
  <si>
    <t>MS</t>
    <phoneticPr fontId="1" type="noConversion"/>
  </si>
  <si>
    <t>몰도바</t>
    <phoneticPr fontId="1" type="noConversion"/>
  </si>
  <si>
    <t>MD</t>
    <phoneticPr fontId="1" type="noConversion"/>
  </si>
  <si>
    <t>몰디브</t>
    <phoneticPr fontId="1" type="noConversion"/>
  </si>
  <si>
    <t>MV</t>
    <phoneticPr fontId="1" type="noConversion"/>
  </si>
  <si>
    <t>몰타</t>
    <phoneticPr fontId="1" type="noConversion"/>
  </si>
  <si>
    <t>MT</t>
    <phoneticPr fontId="1" type="noConversion"/>
  </si>
  <si>
    <t>몽골</t>
    <phoneticPr fontId="1" type="noConversion"/>
  </si>
  <si>
    <t>MN</t>
    <phoneticPr fontId="1" type="noConversion"/>
  </si>
  <si>
    <t>미국</t>
    <phoneticPr fontId="1" type="noConversion"/>
  </si>
  <si>
    <t>US</t>
    <phoneticPr fontId="1" type="noConversion"/>
  </si>
  <si>
    <r>
      <rPr>
        <b/>
        <sz val="11"/>
        <rFont val="돋움"/>
        <family val="3"/>
        <charset val="129"/>
      </rPr>
      <t>미국령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군소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</si>
  <si>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UM</t>
    <phoneticPr fontId="1" type="noConversion"/>
  </si>
  <si>
    <r>
      <rPr>
        <b/>
        <sz val="11"/>
        <rFont val="돋움"/>
        <family val="3"/>
        <charset val="129"/>
      </rPr>
      <t>미국령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버진아일랜드</t>
    </r>
    <phoneticPr fontId="1" type="noConversion"/>
  </si>
  <si>
    <t>VI</t>
    <phoneticPr fontId="1" type="noConversion"/>
  </si>
  <si>
    <t>미얀마</t>
    <phoneticPr fontId="1" type="noConversion"/>
  </si>
  <si>
    <t>MM</t>
    <phoneticPr fontId="1" type="noConversion"/>
  </si>
  <si>
    <r>
      <rPr>
        <b/>
        <sz val="11"/>
        <rFont val="돋움"/>
        <family val="3"/>
        <charset val="129"/>
      </rPr>
      <t>미크로네시아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연방</t>
    </r>
    <phoneticPr fontId="1" type="noConversion"/>
  </si>
  <si>
    <t>FM</t>
    <phoneticPr fontId="1" type="noConversion"/>
  </si>
  <si>
    <t>바누아투</t>
    <phoneticPr fontId="1" type="noConversion"/>
  </si>
  <si>
    <t>VU</t>
    <phoneticPr fontId="1" type="noConversion"/>
  </si>
  <si>
    <t>바레인</t>
    <phoneticPr fontId="1" type="noConversion"/>
  </si>
  <si>
    <t>BH</t>
    <phoneticPr fontId="1" type="noConversion"/>
  </si>
  <si>
    <t>바베이도스</t>
    <phoneticPr fontId="1" type="noConversion"/>
  </si>
  <si>
    <t>BB</t>
    <phoneticPr fontId="1" type="noConversion"/>
  </si>
  <si>
    <r>
      <rPr>
        <b/>
        <sz val="11"/>
        <rFont val="돋움"/>
        <family val="3"/>
        <charset val="129"/>
      </rPr>
      <t>바티칸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시국</t>
    </r>
    <phoneticPr fontId="1" type="noConversion"/>
  </si>
  <si>
    <t>VA</t>
    <phoneticPr fontId="1" type="noConversion"/>
  </si>
  <si>
    <t>바하마</t>
    <phoneticPr fontId="1" type="noConversion"/>
  </si>
  <si>
    <t>BS</t>
    <phoneticPr fontId="1" type="noConversion"/>
  </si>
  <si>
    <t>방글라데시</t>
    <phoneticPr fontId="1" type="noConversion"/>
  </si>
  <si>
    <t>BD</t>
    <phoneticPr fontId="1" type="noConversion"/>
  </si>
  <si>
    <t>버뮤다</t>
    <phoneticPr fontId="1" type="noConversion"/>
  </si>
  <si>
    <t>BM</t>
    <phoneticPr fontId="1" type="noConversion"/>
  </si>
  <si>
    <t>베냉</t>
    <phoneticPr fontId="1" type="noConversion"/>
  </si>
  <si>
    <t>BJ</t>
    <phoneticPr fontId="1" type="noConversion"/>
  </si>
  <si>
    <t>베네수엘라</t>
    <phoneticPr fontId="1" type="noConversion"/>
  </si>
  <si>
    <t>VE</t>
    <phoneticPr fontId="1" type="noConversion"/>
  </si>
  <si>
    <t>베트남</t>
    <phoneticPr fontId="1" type="noConversion"/>
  </si>
  <si>
    <t>VN</t>
    <phoneticPr fontId="1" type="noConversion"/>
  </si>
  <si>
    <t>벨기에</t>
    <phoneticPr fontId="1" type="noConversion"/>
  </si>
  <si>
    <t>BE</t>
    <phoneticPr fontId="1" type="noConversion"/>
  </si>
  <si>
    <t>벨라루스</t>
    <phoneticPr fontId="1" type="noConversion"/>
  </si>
  <si>
    <t>BY</t>
    <phoneticPr fontId="1" type="noConversion"/>
  </si>
  <si>
    <t>벨리즈</t>
    <phoneticPr fontId="1" type="noConversion"/>
  </si>
  <si>
    <t>BZ</t>
    <phoneticPr fontId="1" type="noConversion"/>
  </si>
  <si>
    <r>
      <rPr>
        <b/>
        <sz val="11"/>
        <rFont val="돋움"/>
        <family val="3"/>
        <charset val="129"/>
      </rPr>
      <t>보스니아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헤르체고비나</t>
    </r>
    <phoneticPr fontId="1" type="noConversion"/>
  </si>
  <si>
    <t>BA</t>
    <phoneticPr fontId="1" type="noConversion"/>
  </si>
  <si>
    <t>보츠와나</t>
    <phoneticPr fontId="1" type="noConversion"/>
  </si>
  <si>
    <t>BW</t>
    <phoneticPr fontId="1" type="noConversion"/>
  </si>
  <si>
    <t>볼리비아</t>
    <phoneticPr fontId="1" type="noConversion"/>
  </si>
  <si>
    <t>BO</t>
    <phoneticPr fontId="1" type="noConversion"/>
  </si>
  <si>
    <t>부룬디</t>
    <phoneticPr fontId="1" type="noConversion"/>
  </si>
  <si>
    <t>BI</t>
    <phoneticPr fontId="1" type="noConversion"/>
  </si>
  <si>
    <t>부르키나파소</t>
    <phoneticPr fontId="1" type="noConversion"/>
  </si>
  <si>
    <t>BF</t>
    <phoneticPr fontId="1" type="noConversion"/>
  </si>
  <si>
    <r>
      <rPr>
        <b/>
        <sz val="11"/>
        <rFont val="돋움"/>
        <family val="3"/>
        <charset val="129"/>
      </rPr>
      <t>부베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섬</t>
    </r>
    <phoneticPr fontId="1" type="noConversion"/>
  </si>
  <si>
    <t>BV</t>
    <phoneticPr fontId="1" type="noConversion"/>
  </si>
  <si>
    <t>부탄</t>
    <phoneticPr fontId="1" type="noConversion"/>
  </si>
  <si>
    <t>BT</t>
    <phoneticPr fontId="1" type="noConversion"/>
  </si>
  <si>
    <r>
      <rPr>
        <b/>
        <sz val="11"/>
        <rFont val="돋움"/>
        <family val="3"/>
        <charset val="129"/>
      </rPr>
      <t>북마리아나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</si>
  <si>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MP</t>
    <phoneticPr fontId="1" type="noConversion"/>
  </si>
  <si>
    <t>불가리아</t>
    <phoneticPr fontId="1" type="noConversion"/>
  </si>
  <si>
    <t>BG</t>
    <phoneticPr fontId="1" type="noConversion"/>
  </si>
  <si>
    <t>브라질</t>
    <phoneticPr fontId="1" type="noConversion"/>
  </si>
  <si>
    <t>BR</t>
    <phoneticPr fontId="1" type="noConversion"/>
  </si>
  <si>
    <t>브루나이</t>
    <phoneticPr fontId="1" type="noConversion"/>
  </si>
  <si>
    <t>BN</t>
    <phoneticPr fontId="1" type="noConversion"/>
  </si>
  <si>
    <t>사모아</t>
    <phoneticPr fontId="1" type="noConversion"/>
  </si>
  <si>
    <t>WS</t>
    <phoneticPr fontId="1" type="noConversion"/>
  </si>
  <si>
    <t>사우디아라비아</t>
    <phoneticPr fontId="1" type="noConversion"/>
  </si>
  <si>
    <t>SA</t>
    <phoneticPr fontId="1" type="noConversion"/>
  </si>
  <si>
    <r>
      <rPr>
        <b/>
        <sz val="11"/>
        <rFont val="돋움"/>
        <family val="3"/>
        <charset val="129"/>
      </rPr>
      <t>사우스조지아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사우스샌드위치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</si>
  <si>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GS</t>
    <phoneticPr fontId="1" type="noConversion"/>
  </si>
  <si>
    <t>산마리노</t>
    <phoneticPr fontId="1" type="noConversion"/>
  </si>
  <si>
    <t>SM</t>
    <phoneticPr fontId="1" type="noConversion"/>
  </si>
  <si>
    <r>
      <rPr>
        <b/>
        <sz val="11"/>
        <rFont val="돋움"/>
        <family val="3"/>
        <charset val="129"/>
      </rPr>
      <t>상투메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프린시페</t>
    </r>
    <phoneticPr fontId="1" type="noConversion"/>
  </si>
  <si>
    <t>ST</t>
    <phoneticPr fontId="1" type="noConversion"/>
  </si>
  <si>
    <r>
      <rPr>
        <b/>
        <sz val="11"/>
        <rFont val="돋움"/>
        <family val="3"/>
        <charset val="129"/>
      </rPr>
      <t>생피에르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미클롱</t>
    </r>
    <phoneticPr fontId="1" type="noConversion"/>
  </si>
  <si>
    <t>PM</t>
    <phoneticPr fontId="1" type="noConversion"/>
  </si>
  <si>
    <t>서사하라</t>
    <phoneticPr fontId="1" type="noConversion"/>
  </si>
  <si>
    <t>EH</t>
    <phoneticPr fontId="1" type="noConversion"/>
  </si>
  <si>
    <t>세네갈</t>
    <phoneticPr fontId="1" type="noConversion"/>
  </si>
  <si>
    <t>SN</t>
    <phoneticPr fontId="1" type="noConversion"/>
  </si>
  <si>
    <t>세르비아</t>
    <phoneticPr fontId="1" type="noConversion"/>
  </si>
  <si>
    <t>RS</t>
    <phoneticPr fontId="1" type="noConversion"/>
  </si>
  <si>
    <t>세이셸</t>
    <phoneticPr fontId="1" type="noConversion"/>
  </si>
  <si>
    <t>SC</t>
    <phoneticPr fontId="1" type="noConversion"/>
  </si>
  <si>
    <t>세인트루시아</t>
    <phoneticPr fontId="1" type="noConversion"/>
  </si>
  <si>
    <t>LC</t>
    <phoneticPr fontId="1" type="noConversion"/>
  </si>
  <si>
    <r>
      <rPr>
        <b/>
        <sz val="11"/>
        <rFont val="돋움"/>
        <family val="3"/>
        <charset val="129"/>
      </rPr>
      <t>세인트빈센트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그레나딘</t>
    </r>
    <phoneticPr fontId="1" type="noConversion"/>
  </si>
  <si>
    <t>VC</t>
    <phoneticPr fontId="1" type="noConversion"/>
  </si>
  <si>
    <r>
      <rPr>
        <b/>
        <sz val="11"/>
        <rFont val="돋움"/>
        <family val="3"/>
        <charset val="129"/>
      </rPr>
      <t>세인트키츠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네비스</t>
    </r>
    <phoneticPr fontId="1" type="noConversion"/>
  </si>
  <si>
    <t>KN</t>
    <phoneticPr fontId="1" type="noConversion"/>
  </si>
  <si>
    <t>세인트헬레나</t>
    <phoneticPr fontId="1" type="noConversion"/>
  </si>
  <si>
    <t>SH</t>
    <phoneticPr fontId="1" type="noConversion"/>
  </si>
  <si>
    <t>소말리아</t>
    <phoneticPr fontId="1" type="noConversion"/>
  </si>
  <si>
    <t>SO</t>
    <phoneticPr fontId="1" type="noConversion"/>
  </si>
  <si>
    <r>
      <rPr>
        <b/>
        <sz val="11"/>
        <rFont val="돋움"/>
        <family val="3"/>
        <charset val="129"/>
      </rPr>
      <t>솔로몬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</si>
  <si>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SB</t>
    <phoneticPr fontId="1" type="noConversion"/>
  </si>
  <si>
    <t>수단</t>
    <phoneticPr fontId="1" type="noConversion"/>
  </si>
  <si>
    <t>SD</t>
    <phoneticPr fontId="1" type="noConversion"/>
  </si>
  <si>
    <t>수리남</t>
    <phoneticPr fontId="1" type="noConversion"/>
  </si>
  <si>
    <t>SR</t>
    <phoneticPr fontId="1" type="noConversion"/>
  </si>
  <si>
    <t>스리랑카</t>
    <phoneticPr fontId="1" type="noConversion"/>
  </si>
  <si>
    <t>LK</t>
    <phoneticPr fontId="1" type="noConversion"/>
  </si>
  <si>
    <r>
      <rPr>
        <b/>
        <sz val="11"/>
        <rFont val="돋움"/>
        <family val="3"/>
        <charset val="129"/>
      </rPr>
      <t>스발바르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얀마옌</t>
    </r>
    <phoneticPr fontId="1" type="noConversion"/>
  </si>
  <si>
    <t>SJ</t>
    <phoneticPr fontId="1" type="noConversion"/>
  </si>
  <si>
    <t>스와질란드</t>
    <phoneticPr fontId="1" type="noConversion"/>
  </si>
  <si>
    <t>SZ</t>
    <phoneticPr fontId="1" type="noConversion"/>
  </si>
  <si>
    <t>스웨덴</t>
    <phoneticPr fontId="1" type="noConversion"/>
  </si>
  <si>
    <t>SE</t>
    <phoneticPr fontId="1" type="noConversion"/>
  </si>
  <si>
    <t>스위스</t>
    <phoneticPr fontId="1" type="noConversion"/>
  </si>
  <si>
    <t>CH</t>
    <phoneticPr fontId="1" type="noConversion"/>
  </si>
  <si>
    <t>스페인</t>
    <phoneticPr fontId="1" type="noConversion"/>
  </si>
  <si>
    <t>ES</t>
    <phoneticPr fontId="1" type="noConversion"/>
  </si>
  <si>
    <t>슬로바키아</t>
    <phoneticPr fontId="1" type="noConversion"/>
  </si>
  <si>
    <t>SK</t>
    <phoneticPr fontId="1" type="noConversion"/>
  </si>
  <si>
    <t>슬로베니아</t>
    <phoneticPr fontId="1" type="noConversion"/>
  </si>
  <si>
    <t>SI</t>
    <phoneticPr fontId="1" type="noConversion"/>
  </si>
  <si>
    <t>시리아</t>
    <phoneticPr fontId="1" type="noConversion"/>
  </si>
  <si>
    <t>SY</t>
    <phoneticPr fontId="1" type="noConversion"/>
  </si>
  <si>
    <t>시에라리온</t>
    <phoneticPr fontId="1" type="noConversion"/>
  </si>
  <si>
    <t>SL</t>
    <phoneticPr fontId="1" type="noConversion"/>
  </si>
  <si>
    <t>싱가포르</t>
    <phoneticPr fontId="1" type="noConversion"/>
  </si>
  <si>
    <t>SG</t>
    <phoneticPr fontId="1" type="noConversion"/>
  </si>
  <si>
    <t>아랍에미리트</t>
    <phoneticPr fontId="1" type="noConversion"/>
  </si>
  <si>
    <t>AE</t>
    <phoneticPr fontId="1" type="noConversion"/>
  </si>
  <si>
    <t>아루바</t>
    <phoneticPr fontId="1" type="noConversion"/>
  </si>
  <si>
    <t>AW</t>
    <phoneticPr fontId="1" type="noConversion"/>
  </si>
  <si>
    <t>아르메니아</t>
    <phoneticPr fontId="1" type="noConversion"/>
  </si>
  <si>
    <t>AM</t>
    <phoneticPr fontId="1" type="noConversion"/>
  </si>
  <si>
    <t>아르헨티나</t>
    <phoneticPr fontId="1" type="noConversion"/>
  </si>
  <si>
    <t>AR</t>
    <phoneticPr fontId="1" type="noConversion"/>
  </si>
  <si>
    <t>아메리칸사모아</t>
    <phoneticPr fontId="1" type="noConversion"/>
  </si>
  <si>
    <t>AS</t>
    <phoneticPr fontId="1" type="noConversion"/>
  </si>
  <si>
    <t>아이슬란드</t>
    <phoneticPr fontId="1" type="noConversion"/>
  </si>
  <si>
    <t>IS</t>
    <phoneticPr fontId="1" type="noConversion"/>
  </si>
  <si>
    <t>아이티</t>
    <phoneticPr fontId="1" type="noConversion"/>
  </si>
  <si>
    <t>HT</t>
    <phoneticPr fontId="1" type="noConversion"/>
  </si>
  <si>
    <t>아일랜드</t>
    <phoneticPr fontId="1" type="noConversion"/>
  </si>
  <si>
    <t>IE</t>
    <phoneticPr fontId="1" type="noConversion"/>
  </si>
  <si>
    <t>아제르바이잔</t>
    <phoneticPr fontId="1" type="noConversion"/>
  </si>
  <si>
    <t>AZ</t>
    <phoneticPr fontId="1" type="noConversion"/>
  </si>
  <si>
    <t>아프가니스탄</t>
    <phoneticPr fontId="1" type="noConversion"/>
  </si>
  <si>
    <t>AF</t>
    <phoneticPr fontId="1" type="noConversion"/>
  </si>
  <si>
    <t>안도라</t>
    <phoneticPr fontId="1" type="noConversion"/>
  </si>
  <si>
    <t>AD</t>
    <phoneticPr fontId="1" type="noConversion"/>
  </si>
  <si>
    <t>알바니아</t>
    <phoneticPr fontId="1" type="noConversion"/>
  </si>
  <si>
    <t>AL</t>
    <phoneticPr fontId="1" type="noConversion"/>
  </si>
  <si>
    <t>알제리</t>
    <phoneticPr fontId="1" type="noConversion"/>
  </si>
  <si>
    <t>DZ</t>
    <phoneticPr fontId="1" type="noConversion"/>
  </si>
  <si>
    <t>앙골라</t>
    <phoneticPr fontId="1" type="noConversion"/>
  </si>
  <si>
    <t>AO</t>
    <phoneticPr fontId="1" type="noConversion"/>
  </si>
  <si>
    <r>
      <rPr>
        <b/>
        <sz val="11"/>
        <rFont val="돋움"/>
        <family val="3"/>
        <charset val="129"/>
      </rPr>
      <t>앤티가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바부다</t>
    </r>
    <phoneticPr fontId="1" type="noConversion"/>
  </si>
  <si>
    <t>AG</t>
    <phoneticPr fontId="1" type="noConversion"/>
  </si>
  <si>
    <t>앵귈라</t>
    <phoneticPr fontId="1" type="noConversion"/>
  </si>
  <si>
    <t>AI</t>
    <phoneticPr fontId="1" type="noConversion"/>
  </si>
  <si>
    <t>에리트레아</t>
    <phoneticPr fontId="1" type="noConversion"/>
  </si>
  <si>
    <t>ER</t>
    <phoneticPr fontId="1" type="noConversion"/>
  </si>
  <si>
    <t>에스토니아</t>
    <phoneticPr fontId="1" type="noConversion"/>
  </si>
  <si>
    <t>EE</t>
    <phoneticPr fontId="1" type="noConversion"/>
  </si>
  <si>
    <t>에콰도르</t>
    <phoneticPr fontId="1" type="noConversion"/>
  </si>
  <si>
    <t>EC</t>
    <phoneticPr fontId="1" type="noConversion"/>
  </si>
  <si>
    <t>에티오피아</t>
    <phoneticPr fontId="1" type="noConversion"/>
  </si>
  <si>
    <t>ET</t>
    <phoneticPr fontId="1" type="noConversion"/>
  </si>
  <si>
    <t>엘살바도르</t>
    <phoneticPr fontId="1" type="noConversion"/>
  </si>
  <si>
    <t>SV</t>
    <phoneticPr fontId="1" type="noConversion"/>
  </si>
  <si>
    <t>영국</t>
    <phoneticPr fontId="1" type="noConversion"/>
  </si>
  <si>
    <t>GB</t>
    <phoneticPr fontId="1" type="noConversion"/>
  </si>
  <si>
    <r>
      <rPr>
        <b/>
        <sz val="11"/>
        <rFont val="돋움"/>
        <family val="3"/>
        <charset val="129"/>
      </rPr>
      <t>영국령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버진아일랜드</t>
    </r>
    <phoneticPr fontId="1" type="noConversion"/>
  </si>
  <si>
    <t>VG</t>
    <phoneticPr fontId="1" type="noConversion"/>
  </si>
  <si>
    <r>
      <rPr>
        <b/>
        <sz val="11"/>
        <rFont val="돋움"/>
        <family val="3"/>
        <charset val="129"/>
      </rPr>
      <t>영국령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인도양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지역</t>
    </r>
    <phoneticPr fontId="1" type="noConversion"/>
  </si>
  <si>
    <t>IO</t>
    <phoneticPr fontId="1" type="noConversion"/>
  </si>
  <si>
    <t>예멘</t>
    <phoneticPr fontId="1" type="noConversion"/>
  </si>
  <si>
    <t>YE</t>
    <phoneticPr fontId="1" type="noConversion"/>
  </si>
  <si>
    <t>오만</t>
    <phoneticPr fontId="1" type="noConversion"/>
  </si>
  <si>
    <t>OM</t>
    <phoneticPr fontId="1" type="noConversion"/>
  </si>
  <si>
    <t>오스트레일리아</t>
    <phoneticPr fontId="1" type="noConversion"/>
  </si>
  <si>
    <t>AU</t>
    <phoneticPr fontId="1" type="noConversion"/>
  </si>
  <si>
    <t>오스트리아</t>
    <phoneticPr fontId="1" type="noConversion"/>
  </si>
  <si>
    <t>AT</t>
    <phoneticPr fontId="1" type="noConversion"/>
  </si>
  <si>
    <t>온두라스</t>
    <phoneticPr fontId="1" type="noConversion"/>
  </si>
  <si>
    <t>HN</t>
    <phoneticPr fontId="1" type="noConversion"/>
  </si>
  <si>
    <r>
      <rPr>
        <b/>
        <sz val="11"/>
        <rFont val="돋움"/>
        <family val="3"/>
        <charset val="129"/>
      </rPr>
      <t>올란드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</si>
  <si>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AX</t>
    <phoneticPr fontId="1" type="noConversion"/>
  </si>
  <si>
    <t>요르단</t>
    <phoneticPr fontId="1" type="noConversion"/>
  </si>
  <si>
    <t>JO</t>
    <phoneticPr fontId="1" type="noConversion"/>
  </si>
  <si>
    <t>우간다</t>
    <phoneticPr fontId="1" type="noConversion"/>
  </si>
  <si>
    <t>UG</t>
    <phoneticPr fontId="1" type="noConversion"/>
  </si>
  <si>
    <t>우루과이</t>
    <phoneticPr fontId="1" type="noConversion"/>
  </si>
  <si>
    <t>UY</t>
    <phoneticPr fontId="1" type="noConversion"/>
  </si>
  <si>
    <t>우즈베키스탄</t>
    <phoneticPr fontId="1" type="noConversion"/>
  </si>
  <si>
    <t>UZ</t>
    <phoneticPr fontId="1" type="noConversion"/>
  </si>
  <si>
    <t>우크라이나</t>
    <phoneticPr fontId="1" type="noConversion"/>
  </si>
  <si>
    <t>UA</t>
    <phoneticPr fontId="1" type="noConversion"/>
  </si>
  <si>
    <r>
      <rPr>
        <b/>
        <sz val="11"/>
        <rFont val="돋움"/>
        <family val="3"/>
        <charset val="129"/>
      </rPr>
      <t>왈리스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퓌튀나</t>
    </r>
    <phoneticPr fontId="1" type="noConversion"/>
  </si>
  <si>
    <t>WF</t>
    <phoneticPr fontId="1" type="noConversion"/>
  </si>
  <si>
    <t>이라크</t>
    <phoneticPr fontId="1" type="noConversion"/>
  </si>
  <si>
    <t>IQ</t>
    <phoneticPr fontId="1" type="noConversion"/>
  </si>
  <si>
    <t>이란</t>
    <phoneticPr fontId="1" type="noConversion"/>
  </si>
  <si>
    <t>IR</t>
    <phoneticPr fontId="1" type="noConversion"/>
  </si>
  <si>
    <t>이스라엘</t>
    <phoneticPr fontId="1" type="noConversion"/>
  </si>
  <si>
    <t>IL</t>
    <phoneticPr fontId="1" type="noConversion"/>
  </si>
  <si>
    <t>이집트</t>
    <phoneticPr fontId="1" type="noConversion"/>
  </si>
  <si>
    <t>EG</t>
    <phoneticPr fontId="1" type="noConversion"/>
  </si>
  <si>
    <t>이탈리아</t>
    <phoneticPr fontId="1" type="noConversion"/>
  </si>
  <si>
    <t>IT</t>
    <phoneticPr fontId="1" type="noConversion"/>
  </si>
  <si>
    <t>인도네시아</t>
    <phoneticPr fontId="1" type="noConversion"/>
  </si>
  <si>
    <t>ID</t>
    <phoneticPr fontId="1" type="noConversion"/>
  </si>
  <si>
    <t>IN</t>
    <phoneticPr fontId="1" type="noConversion"/>
  </si>
  <si>
    <t>일본</t>
    <phoneticPr fontId="1" type="noConversion"/>
  </si>
  <si>
    <t>JP</t>
    <phoneticPr fontId="1" type="noConversion"/>
  </si>
  <si>
    <t>자메이카</t>
    <phoneticPr fontId="1" type="noConversion"/>
  </si>
  <si>
    <t>JM</t>
    <phoneticPr fontId="1" type="noConversion"/>
  </si>
  <si>
    <t>잠비아</t>
    <phoneticPr fontId="1" type="noConversion"/>
  </si>
  <si>
    <t>ZM</t>
    <phoneticPr fontId="1" type="noConversion"/>
  </si>
  <si>
    <r>
      <rPr>
        <b/>
        <sz val="11"/>
        <rFont val="돋움"/>
        <family val="3"/>
        <charset val="129"/>
      </rPr>
      <t>저지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섬</t>
    </r>
    <phoneticPr fontId="1" type="noConversion"/>
  </si>
  <si>
    <t>JE</t>
    <phoneticPr fontId="1" type="noConversion"/>
  </si>
  <si>
    <r>
      <rPr>
        <b/>
        <sz val="11"/>
        <rFont val="돋움"/>
        <family val="3"/>
        <charset val="129"/>
      </rPr>
      <t>적도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기니</t>
    </r>
    <phoneticPr fontId="1" type="noConversion"/>
  </si>
  <si>
    <t>GQ</t>
    <phoneticPr fontId="1" type="noConversion"/>
  </si>
  <si>
    <t>조선민주주의인민공화국</t>
    <phoneticPr fontId="1" type="noConversion"/>
  </si>
  <si>
    <t>KP</t>
    <phoneticPr fontId="1" type="noConversion"/>
  </si>
  <si>
    <t>조지아</t>
    <phoneticPr fontId="1" type="noConversion"/>
  </si>
  <si>
    <t>GE</t>
    <phoneticPr fontId="1" type="noConversion"/>
  </si>
  <si>
    <r>
      <rPr>
        <b/>
        <sz val="11"/>
        <rFont val="돋움"/>
        <family val="3"/>
        <charset val="129"/>
      </rPr>
      <t>중앙아프리카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공화국</t>
    </r>
    <phoneticPr fontId="1" type="noConversion"/>
  </si>
  <si>
    <t>CF</t>
    <phoneticPr fontId="1" type="noConversion"/>
  </si>
  <si>
    <r>
      <rPr>
        <b/>
        <sz val="11"/>
        <rFont val="돋움"/>
        <family val="3"/>
        <charset val="129"/>
      </rPr>
      <t>중화민국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대만</t>
    </r>
    <phoneticPr fontId="1" type="noConversion"/>
  </si>
  <si>
    <t>TW</t>
    <phoneticPr fontId="1" type="noConversion"/>
  </si>
  <si>
    <t>중화인민공화국</t>
    <phoneticPr fontId="1" type="noConversion"/>
  </si>
  <si>
    <t>CN</t>
    <phoneticPr fontId="1" type="noConversion"/>
  </si>
  <si>
    <t>지부티</t>
    <phoneticPr fontId="1" type="noConversion"/>
  </si>
  <si>
    <t>DJ</t>
    <phoneticPr fontId="1" type="noConversion"/>
  </si>
  <si>
    <t>지브롤터</t>
    <phoneticPr fontId="1" type="noConversion"/>
  </si>
  <si>
    <t>GI</t>
    <phoneticPr fontId="1" type="noConversion"/>
  </si>
  <si>
    <t>짐바브웨</t>
    <phoneticPr fontId="1" type="noConversion"/>
  </si>
  <si>
    <t>ZW</t>
    <phoneticPr fontId="1" type="noConversion"/>
  </si>
  <si>
    <t>차드</t>
    <phoneticPr fontId="1" type="noConversion"/>
  </si>
  <si>
    <t>TD</t>
    <phoneticPr fontId="1" type="noConversion"/>
  </si>
  <si>
    <t>체코</t>
    <phoneticPr fontId="1" type="noConversion"/>
  </si>
  <si>
    <t>CZ</t>
    <phoneticPr fontId="1" type="noConversion"/>
  </si>
  <si>
    <t>칠레</t>
    <phoneticPr fontId="1" type="noConversion"/>
  </si>
  <si>
    <t>CL</t>
    <phoneticPr fontId="1" type="noConversion"/>
  </si>
  <si>
    <t>카메룬</t>
    <phoneticPr fontId="1" type="noConversion"/>
  </si>
  <si>
    <t>CM</t>
    <phoneticPr fontId="1" type="noConversion"/>
  </si>
  <si>
    <t>카보베르데</t>
    <phoneticPr fontId="1" type="noConversion"/>
  </si>
  <si>
    <t>CV</t>
    <phoneticPr fontId="1" type="noConversion"/>
  </si>
  <si>
    <t>카자흐스탄</t>
    <phoneticPr fontId="1" type="noConversion"/>
  </si>
  <si>
    <t>KZ</t>
    <phoneticPr fontId="1" type="noConversion"/>
  </si>
  <si>
    <t>카타르</t>
    <phoneticPr fontId="1" type="noConversion"/>
  </si>
  <si>
    <t>QA</t>
    <phoneticPr fontId="1" type="noConversion"/>
  </si>
  <si>
    <t>캄보디아</t>
    <phoneticPr fontId="1" type="noConversion"/>
  </si>
  <si>
    <t>KH</t>
    <phoneticPr fontId="1" type="noConversion"/>
  </si>
  <si>
    <t>캐나다</t>
    <phoneticPr fontId="1" type="noConversion"/>
  </si>
  <si>
    <t>CA</t>
    <phoneticPr fontId="1" type="noConversion"/>
  </si>
  <si>
    <t>케냐</t>
    <phoneticPr fontId="1" type="noConversion"/>
  </si>
  <si>
    <t>KE</t>
    <phoneticPr fontId="1" type="noConversion"/>
  </si>
  <si>
    <r>
      <rPr>
        <b/>
        <sz val="11"/>
        <rFont val="돋움"/>
        <family val="3"/>
        <charset val="129"/>
      </rPr>
      <t>케이맨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</si>
  <si>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KY</t>
    <phoneticPr fontId="1" type="noConversion"/>
  </si>
  <si>
    <t>코모로</t>
    <phoneticPr fontId="1" type="noConversion"/>
  </si>
  <si>
    <t>KM</t>
    <phoneticPr fontId="1" type="noConversion"/>
  </si>
  <si>
    <t>코스타리카</t>
    <phoneticPr fontId="1" type="noConversion"/>
  </si>
  <si>
    <t>CR</t>
    <phoneticPr fontId="1" type="noConversion"/>
  </si>
  <si>
    <r>
      <rPr>
        <b/>
        <sz val="11"/>
        <rFont val="돋움"/>
        <family val="3"/>
        <charset val="129"/>
      </rPr>
      <t>코코스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</si>
  <si>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CC</t>
    <phoneticPr fontId="1" type="noConversion"/>
  </si>
  <si>
    <t>코트디부아르</t>
    <phoneticPr fontId="1" type="noConversion"/>
  </si>
  <si>
    <t>CI</t>
    <phoneticPr fontId="1" type="noConversion"/>
  </si>
  <si>
    <t>콜롬비아</t>
    <phoneticPr fontId="1" type="noConversion"/>
  </si>
  <si>
    <t>CO</t>
    <phoneticPr fontId="1" type="noConversion"/>
  </si>
  <si>
    <r>
      <rPr>
        <b/>
        <sz val="11"/>
        <rFont val="돋움"/>
        <family val="3"/>
        <charset val="129"/>
      </rPr>
      <t>콩고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공화국</t>
    </r>
    <phoneticPr fontId="1" type="noConversion"/>
  </si>
  <si>
    <t>CG</t>
    <phoneticPr fontId="1" type="noConversion"/>
  </si>
  <si>
    <r>
      <rPr>
        <b/>
        <sz val="11"/>
        <rFont val="돋움"/>
        <family val="3"/>
        <charset val="129"/>
      </rPr>
      <t>콩고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민주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공화국</t>
    </r>
    <phoneticPr fontId="1" type="noConversion"/>
  </si>
  <si>
    <t>CD</t>
    <phoneticPr fontId="1" type="noConversion"/>
  </si>
  <si>
    <t>쿠바</t>
    <phoneticPr fontId="1" type="noConversion"/>
  </si>
  <si>
    <t>CU</t>
    <phoneticPr fontId="1" type="noConversion"/>
  </si>
  <si>
    <t>쿠웨이트</t>
    <phoneticPr fontId="1" type="noConversion"/>
  </si>
  <si>
    <t>KW</t>
    <phoneticPr fontId="1" type="noConversion"/>
  </si>
  <si>
    <r>
      <rPr>
        <b/>
        <sz val="11"/>
        <rFont val="돋움"/>
        <family val="3"/>
        <charset val="129"/>
      </rPr>
      <t>쿡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</si>
  <si>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CK</t>
    <phoneticPr fontId="1" type="noConversion"/>
  </si>
  <si>
    <t>크로아티아</t>
    <phoneticPr fontId="1" type="noConversion"/>
  </si>
  <si>
    <t>HR</t>
    <phoneticPr fontId="1" type="noConversion"/>
  </si>
  <si>
    <r>
      <rPr>
        <b/>
        <sz val="11"/>
        <rFont val="돋움"/>
        <family val="3"/>
        <charset val="129"/>
      </rPr>
      <t>크리스마스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섬</t>
    </r>
    <phoneticPr fontId="1" type="noConversion"/>
  </si>
  <si>
    <t>CX</t>
    <phoneticPr fontId="1" type="noConversion"/>
  </si>
  <si>
    <t>키르기스스탄</t>
    <phoneticPr fontId="1" type="noConversion"/>
  </si>
  <si>
    <t>KG</t>
    <phoneticPr fontId="1" type="noConversion"/>
  </si>
  <si>
    <t>키리바시</t>
    <phoneticPr fontId="1" type="noConversion"/>
  </si>
  <si>
    <t>KI</t>
    <phoneticPr fontId="1" type="noConversion"/>
  </si>
  <si>
    <t>키프로스</t>
    <phoneticPr fontId="1" type="noConversion"/>
  </si>
  <si>
    <t>CY</t>
    <phoneticPr fontId="1" type="noConversion"/>
  </si>
  <si>
    <t>타이</t>
    <phoneticPr fontId="1" type="noConversion"/>
  </si>
  <si>
    <t>TH</t>
    <phoneticPr fontId="1" type="noConversion"/>
  </si>
  <si>
    <t>타지키스탄</t>
    <phoneticPr fontId="1" type="noConversion"/>
  </si>
  <si>
    <t>TJ</t>
    <phoneticPr fontId="1" type="noConversion"/>
  </si>
  <si>
    <t>탄자니아</t>
    <phoneticPr fontId="1" type="noConversion"/>
  </si>
  <si>
    <t>TZ</t>
    <phoneticPr fontId="1" type="noConversion"/>
  </si>
  <si>
    <r>
      <rPr>
        <b/>
        <sz val="11"/>
        <rFont val="돋움"/>
        <family val="3"/>
        <charset val="129"/>
      </rPr>
      <t>터크스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케이커스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</si>
  <si>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TC</t>
    <phoneticPr fontId="1" type="noConversion"/>
  </si>
  <si>
    <t>터키</t>
    <phoneticPr fontId="1" type="noConversion"/>
  </si>
  <si>
    <t>TR</t>
    <phoneticPr fontId="1" type="noConversion"/>
  </si>
  <si>
    <t>토고</t>
    <phoneticPr fontId="1" type="noConversion"/>
  </si>
  <si>
    <t>TG</t>
    <phoneticPr fontId="1" type="noConversion"/>
  </si>
  <si>
    <t>토켈라우</t>
    <phoneticPr fontId="1" type="noConversion"/>
  </si>
  <si>
    <t>TK</t>
    <phoneticPr fontId="1" type="noConversion"/>
  </si>
  <si>
    <t>통가</t>
    <phoneticPr fontId="1" type="noConversion"/>
  </si>
  <si>
    <t>TO</t>
    <phoneticPr fontId="1" type="noConversion"/>
  </si>
  <si>
    <t>투르크메니스탄</t>
    <phoneticPr fontId="1" type="noConversion"/>
  </si>
  <si>
    <t>TM</t>
    <phoneticPr fontId="1" type="noConversion"/>
  </si>
  <si>
    <t>투발루</t>
    <phoneticPr fontId="1" type="noConversion"/>
  </si>
  <si>
    <t>TV</t>
    <phoneticPr fontId="1" type="noConversion"/>
  </si>
  <si>
    <t>튀니지</t>
    <phoneticPr fontId="1" type="noConversion"/>
  </si>
  <si>
    <t>TN</t>
    <phoneticPr fontId="1" type="noConversion"/>
  </si>
  <si>
    <r>
      <rPr>
        <b/>
        <sz val="11"/>
        <rFont val="돋움"/>
        <family val="3"/>
        <charset val="129"/>
      </rPr>
      <t>트리니다드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토바고</t>
    </r>
    <phoneticPr fontId="1" type="noConversion"/>
  </si>
  <si>
    <t>TT</t>
    <phoneticPr fontId="1" type="noConversion"/>
  </si>
  <si>
    <t>파나마</t>
    <phoneticPr fontId="1" type="noConversion"/>
  </si>
  <si>
    <t>PA</t>
    <phoneticPr fontId="1" type="noConversion"/>
  </si>
  <si>
    <t>파라과이</t>
    <phoneticPr fontId="1" type="noConversion"/>
  </si>
  <si>
    <t>PY</t>
    <phoneticPr fontId="1" type="noConversion"/>
  </si>
  <si>
    <t>파키스탄</t>
    <phoneticPr fontId="1" type="noConversion"/>
  </si>
  <si>
    <t>PK</t>
    <phoneticPr fontId="1" type="noConversion"/>
  </si>
  <si>
    <r>
      <rPr>
        <b/>
        <sz val="11"/>
        <rFont val="돋움"/>
        <family val="3"/>
        <charset val="129"/>
      </rPr>
      <t>파푸아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뉴기니</t>
    </r>
    <phoneticPr fontId="1" type="noConversion"/>
  </si>
  <si>
    <t>PG</t>
    <phoneticPr fontId="1" type="noConversion"/>
  </si>
  <si>
    <t>팔라우</t>
    <phoneticPr fontId="1" type="noConversion"/>
  </si>
  <si>
    <t>PW</t>
    <phoneticPr fontId="1" type="noConversion"/>
  </si>
  <si>
    <t>팔레스타인</t>
    <phoneticPr fontId="1" type="noConversion"/>
  </si>
  <si>
    <t>PS</t>
    <phoneticPr fontId="1" type="noConversion"/>
  </si>
  <si>
    <r>
      <rPr>
        <b/>
        <sz val="11"/>
        <rFont val="돋움"/>
        <family val="3"/>
        <charset val="129"/>
      </rPr>
      <t>페로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</si>
  <si>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FO</t>
    <phoneticPr fontId="1" type="noConversion"/>
  </si>
  <si>
    <t>페루</t>
    <phoneticPr fontId="1" type="noConversion"/>
  </si>
  <si>
    <t>PE</t>
    <phoneticPr fontId="1" type="noConversion"/>
  </si>
  <si>
    <t>포르투갈</t>
    <phoneticPr fontId="1" type="noConversion"/>
  </si>
  <si>
    <t>PT</t>
    <phoneticPr fontId="1" type="noConversion"/>
  </si>
  <si>
    <r>
      <rPr>
        <b/>
        <sz val="11"/>
        <rFont val="돋움"/>
        <family val="3"/>
        <charset val="129"/>
      </rPr>
      <t>포클랜드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</si>
  <si>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FK</t>
    <phoneticPr fontId="1" type="noConversion"/>
  </si>
  <si>
    <t>폴란드</t>
    <phoneticPr fontId="1" type="noConversion"/>
  </si>
  <si>
    <t>PL</t>
    <phoneticPr fontId="1" type="noConversion"/>
  </si>
  <si>
    <t>푸에르토리코</t>
    <phoneticPr fontId="1" type="noConversion"/>
  </si>
  <si>
    <t>PR</t>
    <phoneticPr fontId="1" type="noConversion"/>
  </si>
  <si>
    <t>FR</t>
    <phoneticPr fontId="1" type="noConversion"/>
  </si>
  <si>
    <r>
      <rPr>
        <b/>
        <sz val="11"/>
        <rFont val="돋움"/>
        <family val="3"/>
        <charset val="129"/>
      </rPr>
      <t>프랑스령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기아나</t>
    </r>
    <phoneticPr fontId="1" type="noConversion"/>
  </si>
  <si>
    <t>GF</t>
    <phoneticPr fontId="1" type="noConversion"/>
  </si>
  <si>
    <r>
      <rPr>
        <b/>
        <sz val="11"/>
        <rFont val="돋움"/>
        <family val="3"/>
        <charset val="129"/>
      </rPr>
      <t>프랑스령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남부와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남극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지역</t>
    </r>
    <phoneticPr fontId="1" type="noConversion"/>
  </si>
  <si>
    <t>TF</t>
    <phoneticPr fontId="1" type="noConversion"/>
  </si>
  <si>
    <r>
      <rPr>
        <b/>
        <sz val="11"/>
        <rFont val="돋움"/>
        <family val="3"/>
        <charset val="129"/>
      </rPr>
      <t>프랑스령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폴리네시아</t>
    </r>
    <phoneticPr fontId="1" type="noConversion"/>
  </si>
  <si>
    <t>PF</t>
    <phoneticPr fontId="1" type="noConversion"/>
  </si>
  <si>
    <t>피지</t>
    <phoneticPr fontId="1" type="noConversion"/>
  </si>
  <si>
    <t>FJ</t>
    <phoneticPr fontId="1" type="noConversion"/>
  </si>
  <si>
    <t>FI</t>
    <phoneticPr fontId="1" type="noConversion"/>
  </si>
  <si>
    <t>필리핀</t>
    <phoneticPr fontId="1" type="noConversion"/>
  </si>
  <si>
    <t>PH</t>
    <phoneticPr fontId="1" type="noConversion"/>
  </si>
  <si>
    <r>
      <rPr>
        <b/>
        <sz val="11"/>
        <rFont val="돋움"/>
        <family val="3"/>
        <charset val="129"/>
      </rPr>
      <t>핏케언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</si>
  <si>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PN</t>
    <phoneticPr fontId="1" type="noConversion"/>
  </si>
  <si>
    <r>
      <rPr>
        <b/>
        <sz val="11"/>
        <rFont val="돋움"/>
        <family val="3"/>
        <charset val="129"/>
      </rPr>
      <t>허드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맥도널드</t>
    </r>
    <r>
      <rPr>
        <b/>
        <sz val="11"/>
        <rFont val="Arial"/>
        <family val="2"/>
      </rPr>
      <t xml:space="preserve"> </t>
    </r>
    <r>
      <rPr>
        <b/>
        <sz val="11"/>
        <rFont val="돋움"/>
        <family val="3"/>
        <charset val="129"/>
      </rPr>
      <t>제도</t>
    </r>
    <phoneticPr fontId="1" type="noConversion"/>
  </si>
  <si>
    <t>HM</t>
    <phoneticPr fontId="1" type="noConversion"/>
  </si>
  <si>
    <t>HU</t>
    <phoneticPr fontId="1" type="noConversion"/>
  </si>
  <si>
    <t>홍콩</t>
    <phoneticPr fontId="1" type="noConversion"/>
  </si>
  <si>
    <t>HK</t>
    <phoneticPr fontId="1" type="noConversion"/>
  </si>
  <si>
    <t>18. 기업구분에 따른 년도별 출원 현황</t>
    <phoneticPr fontId="1" type="noConversion"/>
  </si>
  <si>
    <t>19. 기업분류에 따른 상위 다출원인 현황</t>
    <phoneticPr fontId="1" type="noConversion"/>
  </si>
  <si>
    <t>C. 중소기업</t>
    <phoneticPr fontId="1" type="noConversion"/>
  </si>
  <si>
    <t>D. 대학교/연구기관</t>
    <phoneticPr fontId="1" type="noConversion"/>
  </si>
  <si>
    <t>E. 기타(개인, 협회 등)</t>
    <phoneticPr fontId="1" type="noConversion"/>
  </si>
  <si>
    <t>B. 중견기업</t>
    <phoneticPr fontId="1" type="noConversion"/>
  </si>
  <si>
    <t>중견기업</t>
    <phoneticPr fontId="1" type="noConversion"/>
  </si>
  <si>
    <t>조광페인트</t>
  </si>
  <si>
    <t>조광페인트</t>
    <phoneticPr fontId="1" type="noConversion"/>
  </si>
  <si>
    <t>벽산페인트</t>
  </si>
  <si>
    <t>벽산페인트</t>
    <phoneticPr fontId="1" type="noConversion"/>
  </si>
  <si>
    <t>STX조선</t>
  </si>
  <si>
    <t>STX조선</t>
    <phoneticPr fontId="1" type="noConversion"/>
  </si>
  <si>
    <t>중소기업</t>
    <phoneticPr fontId="1" type="noConversion"/>
  </si>
  <si>
    <t>중견기업</t>
    <phoneticPr fontId="1" type="noConversion"/>
  </si>
  <si>
    <t>김동진</t>
    <phoneticPr fontId="1" type="noConversion"/>
  </si>
  <si>
    <t xml:space="preserve">Daniel Resasco E. </t>
    <phoneticPr fontId="1" type="noConversion"/>
  </si>
  <si>
    <t>C. 중소기업</t>
    <phoneticPr fontId="1" type="noConversion"/>
  </si>
  <si>
    <t>E. 기타(개인, 협회 등)</t>
    <phoneticPr fontId="1" type="noConversion"/>
  </si>
  <si>
    <t>B. 중견기업</t>
    <phoneticPr fontId="1" type="noConversion"/>
  </si>
  <si>
    <t>NL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</si>
</sst>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-* #,##0_-;\-* #,##0_-;_-* &quot;-&quot;_-;_-@_-"/>
    <numFmt numFmtId="176" formatCode="0;;;@"/>
    <numFmt numFmtId="177" formatCode="#;#;;@"/>
    <numFmt numFmtId="178" formatCode="0.00_ "/>
    <numFmt numFmtId="179" formatCode="#.00;#.00;;@"/>
  </numFmts>
  <fonts count="12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5"/>
      <name val="맑은 고딕"/>
      <family val="3"/>
      <charset val="129"/>
      <scheme val="minor"/>
    </font>
    <font>
      <sz val="10"/>
      <color rgb="FF0066FF"/>
      <name val="맑은 고딕"/>
      <family val="2"/>
      <charset val="129"/>
      <scheme val="minor"/>
    </font>
    <font>
      <sz val="10"/>
      <color rgb="FF0066FF"/>
      <name val="맑은 고딕"/>
      <family val="3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0"/>
      <name val="돋움체"/>
      <family val="3"/>
      <charset val="129"/>
    </font>
    <font>
      <sz val="10"/>
      <name val="Arial"/>
      <family val="2"/>
    </font>
    <font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indexed="8"/>
      <name val="맑은 고딕"/>
      <family val="2"/>
      <scheme val="minor"/>
    </font>
    <font>
      <sz val="10"/>
      <color indexed="8"/>
      <name val="맑은 고딕"/>
      <family val="3"/>
      <charset val="129"/>
      <scheme val="minor"/>
    </font>
    <font>
      <sz val="10"/>
      <color theme="5"/>
      <name val="맑은 고딕"/>
      <family val="2"/>
      <charset val="129"/>
      <scheme val="minor"/>
    </font>
    <font>
      <sz val="9"/>
      <color theme="3"/>
      <name val="맑은 고딕"/>
      <family val="3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5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11"/>
      <color indexed="8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8"/>
      <color indexed="8"/>
      <name val="맑은 고딕"/>
      <family val="2"/>
      <scheme val="minor"/>
    </font>
    <font>
      <sz val="8"/>
      <color indexed="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b/>
      <sz val="11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0"/>
      <color theme="5"/>
      <name val="맑은 고딕"/>
      <family val="3"/>
      <charset val="129"/>
      <scheme val="minor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11"/>
      <color rgb="FF0070C0"/>
      <name val="맑은 고딕"/>
      <family val="3"/>
      <charset val="129"/>
      <scheme val="minor"/>
    </font>
    <font>
      <sz val="9"/>
      <color indexed="8"/>
      <name val="맑은 고딕"/>
      <family val="2"/>
      <scheme val="minor"/>
    </font>
    <font>
      <sz val="9"/>
      <color indexed="8"/>
      <name val="맑은 고딕"/>
      <family val="3"/>
      <charset val="129"/>
      <scheme val="minor"/>
    </font>
    <font>
      <sz val="7.5"/>
      <color indexed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7.5"/>
      <color theme="1"/>
      <name val="맑은 고딕"/>
      <family val="2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9"/>
      <color theme="1"/>
      <name val="맑은 고딕"/>
      <family val="2"/>
      <scheme val="minor"/>
    </font>
    <font>
      <sz val="9"/>
      <color rgb="FF0000FF"/>
      <name val="맑은 고딕"/>
      <family val="2"/>
      <scheme val="minor"/>
    </font>
    <font>
      <b/>
      <sz val="10"/>
      <name val="돋움체"/>
      <family val="3"/>
      <charset val="129"/>
    </font>
    <font>
      <b/>
      <sz val="10"/>
      <color theme="1"/>
      <name val="돋움체"/>
      <family val="3"/>
      <charset val="129"/>
    </font>
    <font>
      <sz val="10"/>
      <color theme="1"/>
      <name val="돋움체"/>
      <family val="3"/>
      <charset val="129"/>
    </font>
    <font>
      <sz val="10"/>
      <color theme="5" tint="-0.249977111117893"/>
      <name val="돋움체"/>
      <family val="3"/>
      <charset val="129"/>
    </font>
    <font>
      <sz val="10"/>
      <color rgb="FFFF0000"/>
      <name val="돋움체"/>
      <family val="3"/>
      <charset val="129"/>
    </font>
    <font>
      <sz val="9"/>
      <color theme="5" tint="-0.249977111117893"/>
      <name val="맑은 고딕"/>
      <family val="3"/>
      <charset val="129"/>
      <scheme val="minor"/>
    </font>
    <font>
      <b/>
      <sz val="10"/>
      <color theme="5" tint="-0.249977111117893"/>
      <name val="돋움체"/>
      <family val="3"/>
      <charset val="129"/>
    </font>
    <font>
      <sz val="9"/>
      <color indexed="8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9"/>
      <color indexed="9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name val="돋움"/>
      <family val="3"/>
      <charset val="129"/>
    </font>
    <font>
      <sz val="10"/>
      <color indexed="8"/>
      <name val="Arial"/>
      <family val="2"/>
    </font>
    <font>
      <sz val="9"/>
      <color indexed="10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9"/>
      <color indexed="52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9"/>
      <color indexed="20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9"/>
      <color indexed="6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9"/>
      <color indexed="23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9"/>
      <color indexed="9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0"/>
      <color theme="1"/>
      <name val="맑은 고딕"/>
      <family val="2"/>
      <charset val="129"/>
    </font>
    <font>
      <sz val="11"/>
      <name val="HY신명조"/>
      <family val="1"/>
      <charset val="129"/>
    </font>
    <font>
      <sz val="9"/>
      <color indexed="52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9"/>
      <color indexed="8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9"/>
      <color indexed="62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9"/>
      <color indexed="17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9.5"/>
      <name val="HY신명조"/>
      <family val="1"/>
      <charset val="129"/>
    </font>
    <font>
      <sz val="9"/>
      <color theme="1"/>
      <name val="맑은 고딕"/>
      <family val="3"/>
      <charset val="129"/>
    </font>
    <font>
      <sz val="9"/>
      <color rgb="FFFF0000"/>
      <name val="맑은 고딕"/>
      <family val="2"/>
      <scheme val="minor"/>
    </font>
    <font>
      <b/>
      <u/>
      <sz val="9"/>
      <color rgb="FF0000FF"/>
      <name val="맑은 고딕"/>
      <family val="3"/>
      <charset val="129"/>
      <scheme val="minor"/>
    </font>
    <font>
      <sz val="9"/>
      <color theme="0"/>
      <name val="맑은 고딕"/>
      <family val="2"/>
      <scheme val="minor"/>
    </font>
    <font>
      <sz val="9"/>
      <color theme="0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8"/>
      <color theme="1"/>
      <name val="맑은 고딕"/>
      <family val="2"/>
      <scheme val="minor"/>
    </font>
    <font>
      <sz val="8"/>
      <color theme="1"/>
      <name val="맑은 고딕"/>
      <family val="3"/>
      <charset val="129"/>
      <scheme val="minor"/>
    </font>
    <font>
      <b/>
      <sz val="7.5"/>
      <color theme="1"/>
      <name val="맑은 고딕"/>
      <family val="3"/>
      <charset val="129"/>
      <scheme val="minor"/>
    </font>
    <font>
      <sz val="9"/>
      <color theme="5" tint="-0.249977111117893"/>
      <name val="맑은 고딕"/>
      <family val="2"/>
      <scheme val="minor"/>
    </font>
    <font>
      <b/>
      <sz val="10"/>
      <color rgb="FF0000FF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9"/>
      <name val="맑은 고딕"/>
      <family val="2"/>
      <scheme val="minor"/>
    </font>
    <font>
      <b/>
      <sz val="9"/>
      <color rgb="FF00206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"/>
      <name val="Arial"/>
      <family val="2"/>
    </font>
  </fonts>
  <fills count="95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  <fill>
      <patternFill patternType="solid">
        <fgColor theme="8"/>
        <bgColor theme="8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B8D0EE"/>
        <bgColor indexed="64"/>
      </patternFill>
    </fill>
    <fill>
      <patternFill patternType="solid">
        <fgColor rgb="FF4283D2"/>
        <bgColor indexed="64"/>
      </patternFill>
    </fill>
    <fill>
      <patternFill patternType="solid">
        <fgColor rgb="FFF3F2E9"/>
        <bgColor indexed="64"/>
      </patternFill>
    </fill>
    <fill>
      <patternFill patternType="solid">
        <fgColor rgb="FFFCCBA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5242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B35C7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ED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0" tint="-0.34998626667073579"/>
        <bgColor indexed="64"/>
      </patternFill>
    </fill>
  </fills>
  <borders count="19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5"/>
      </right>
      <top/>
      <bottom/>
      <diagonal/>
    </border>
    <border>
      <left/>
      <right style="thin">
        <color rgb="FFC0000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/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thin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thin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thin">
        <color theme="1"/>
      </right>
      <top/>
      <bottom style="hair">
        <color theme="1"/>
      </bottom>
      <diagonal/>
    </border>
    <border>
      <left style="thin">
        <color theme="1"/>
      </left>
      <right style="hair">
        <color theme="1"/>
      </right>
      <top/>
      <bottom style="double">
        <color theme="1"/>
      </bottom>
      <diagonal/>
    </border>
    <border>
      <left style="hair">
        <color theme="1"/>
      </left>
      <right style="thin">
        <color theme="1"/>
      </right>
      <top/>
      <bottom style="double">
        <color theme="1"/>
      </bottom>
      <diagonal/>
    </border>
    <border>
      <left/>
      <right style="hair">
        <color theme="1"/>
      </right>
      <top/>
      <bottom style="double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auto="1"/>
      </bottom>
      <diagonal/>
    </border>
    <border>
      <left/>
      <right style="thin">
        <color theme="1"/>
      </right>
      <top style="medium">
        <color theme="1"/>
      </top>
      <bottom style="double">
        <color theme="1"/>
      </bottom>
      <diagonal/>
    </border>
    <border>
      <left style="thin">
        <color theme="1"/>
      </left>
      <right/>
      <top style="medium">
        <color theme="1"/>
      </top>
      <bottom style="double">
        <color theme="1"/>
      </bottom>
      <diagonal/>
    </border>
    <border>
      <left style="thin">
        <color theme="1"/>
      </left>
      <right style="hair">
        <color theme="1"/>
      </right>
      <top/>
      <bottom style="medium">
        <color theme="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0"/>
      </bottom>
      <diagonal/>
    </border>
    <border>
      <left style="thin">
        <color theme="1"/>
      </left>
      <right/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1"/>
      </bottom>
      <diagonal/>
    </border>
    <border>
      <left/>
      <right style="thin">
        <color theme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1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1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 style="hair">
        <color theme="1"/>
      </left>
      <right/>
      <top/>
      <bottom style="double">
        <color theme="1"/>
      </bottom>
      <diagonal/>
    </border>
    <border>
      <left style="medium">
        <color indexed="64"/>
      </left>
      <right style="thin">
        <color theme="1"/>
      </right>
      <top style="medium">
        <color indexed="64"/>
      </top>
      <bottom style="hair">
        <color theme="1"/>
      </bottom>
      <diagonal/>
    </border>
    <border>
      <left style="thin">
        <color theme="1"/>
      </left>
      <right style="hair">
        <color theme="1"/>
      </right>
      <top style="medium">
        <color indexed="64"/>
      </top>
      <bottom style="thin">
        <color theme="1"/>
      </bottom>
      <diagonal/>
    </border>
    <border>
      <left style="hair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/>
      <right style="hair">
        <color theme="1"/>
      </right>
      <top style="medium">
        <color indexed="64"/>
      </top>
      <bottom style="thin">
        <color theme="1"/>
      </bottom>
      <diagonal/>
    </border>
    <border>
      <left style="hair">
        <color theme="1"/>
      </left>
      <right/>
      <top style="medium">
        <color indexed="64"/>
      </top>
      <bottom style="thin">
        <color theme="1"/>
      </bottom>
      <diagonal/>
    </border>
    <border>
      <left style="hair">
        <color theme="1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 style="hair">
        <color theme="1"/>
      </top>
      <bottom style="double">
        <color theme="1"/>
      </bottom>
      <diagonal/>
    </border>
    <border>
      <left style="hair">
        <color theme="1"/>
      </left>
      <right style="medium">
        <color indexed="64"/>
      </right>
      <top/>
      <bottom style="double">
        <color theme="1"/>
      </bottom>
      <diagonal/>
    </border>
    <border>
      <left style="medium">
        <color indexed="64"/>
      </left>
      <right style="thin">
        <color theme="1"/>
      </right>
      <top/>
      <bottom style="hair">
        <color theme="1"/>
      </bottom>
      <diagonal/>
    </border>
    <border>
      <left style="medium">
        <color indexed="64"/>
      </left>
      <right style="thin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indexed="64"/>
      </right>
      <top style="hair">
        <color theme="1"/>
      </top>
      <bottom style="hair">
        <color theme="1"/>
      </bottom>
      <diagonal/>
    </border>
    <border>
      <left style="medium">
        <color indexed="64"/>
      </left>
      <right style="thin">
        <color theme="1"/>
      </right>
      <top style="hair">
        <color theme="1"/>
      </top>
      <bottom style="medium">
        <color indexed="64"/>
      </bottom>
      <diagonal/>
    </border>
    <border>
      <left style="thin">
        <color theme="1"/>
      </left>
      <right style="hair">
        <color theme="1"/>
      </right>
      <top style="hair">
        <color theme="1"/>
      </top>
      <bottom style="medium">
        <color indexed="64"/>
      </bottom>
      <diagonal/>
    </border>
    <border>
      <left style="hair">
        <color theme="1"/>
      </left>
      <right style="thin">
        <color theme="1"/>
      </right>
      <top style="hair">
        <color theme="1"/>
      </top>
      <bottom style="medium">
        <color indexed="64"/>
      </bottom>
      <diagonal/>
    </border>
    <border>
      <left/>
      <right style="hair">
        <color theme="1"/>
      </right>
      <top style="hair">
        <color theme="1"/>
      </top>
      <bottom style="medium">
        <color indexed="64"/>
      </bottom>
      <diagonal/>
    </border>
    <border>
      <left style="hair">
        <color theme="1"/>
      </left>
      <right style="medium">
        <color indexed="64"/>
      </right>
      <top style="hair">
        <color theme="1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hair">
        <color theme="1"/>
      </left>
      <right style="thin">
        <color indexed="64"/>
      </right>
      <top style="double">
        <color theme="1"/>
      </top>
      <bottom style="hair">
        <color theme="1"/>
      </bottom>
      <diagonal/>
    </border>
    <border>
      <left style="hair">
        <color theme="1"/>
      </left>
      <right style="thin">
        <color indexed="64"/>
      </right>
      <top/>
      <bottom style="hair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thin">
        <color theme="1"/>
      </left>
      <right/>
      <top style="double">
        <color theme="1"/>
      </top>
      <bottom/>
      <diagonal/>
    </border>
    <border>
      <left style="thin">
        <color theme="1"/>
      </left>
      <right/>
      <top/>
      <bottom/>
      <diagonal/>
    </border>
    <border>
      <left style="hair">
        <color theme="1"/>
      </left>
      <right style="thin">
        <color indexed="64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thin">
        <color indexed="64"/>
      </right>
      <top style="hair">
        <color theme="1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 style="thin">
        <color theme="0"/>
      </right>
      <top style="thin">
        <color theme="1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medium">
        <color indexed="64"/>
      </top>
      <bottom/>
      <diagonal/>
    </border>
    <border>
      <left style="thin">
        <color theme="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double">
        <color theme="1"/>
      </bottom>
      <diagonal/>
    </border>
    <border>
      <left/>
      <right style="medium">
        <color indexed="64"/>
      </right>
      <top style="medium">
        <color theme="1"/>
      </top>
      <bottom style="double">
        <color theme="1"/>
      </bottom>
      <diagonal/>
    </border>
    <border>
      <left style="medium">
        <color indexed="64"/>
      </left>
      <right style="hair">
        <color theme="1"/>
      </right>
      <top/>
      <bottom style="hair">
        <color theme="1"/>
      </bottom>
      <diagonal/>
    </border>
    <border>
      <left style="hair">
        <color theme="1"/>
      </left>
      <right style="medium">
        <color indexed="64"/>
      </right>
      <top style="hair">
        <color theme="1"/>
      </top>
      <bottom style="medium">
        <color theme="1"/>
      </bottom>
      <diagonal/>
    </border>
    <border>
      <left style="medium">
        <color indexed="64"/>
      </left>
      <right style="hair">
        <color theme="1"/>
      </right>
      <top/>
      <bottom style="medium">
        <color indexed="64"/>
      </bottom>
      <diagonal/>
    </border>
    <border>
      <left style="thin">
        <color theme="1"/>
      </left>
      <right style="hair">
        <color theme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 style="hair">
        <color theme="1"/>
      </top>
      <bottom/>
      <diagonal/>
    </border>
    <border>
      <left style="thin">
        <color theme="1"/>
      </left>
      <right style="hair">
        <color theme="1"/>
      </right>
      <top style="hair">
        <color theme="1"/>
      </top>
      <bottom/>
      <diagonal/>
    </border>
    <border>
      <left style="hair">
        <color theme="1"/>
      </left>
      <right style="thin">
        <color theme="1"/>
      </right>
      <top style="hair">
        <color theme="1"/>
      </top>
      <bottom/>
      <diagonal/>
    </border>
    <border>
      <left style="hair">
        <color theme="1"/>
      </left>
      <right style="medium">
        <color indexed="64"/>
      </right>
      <top style="hair">
        <color theme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8685">
    <xf numFmtId="0" fontId="0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14" borderId="9" applyNumberFormat="0" applyAlignment="0" applyProtection="0">
      <alignment vertical="center"/>
    </xf>
    <xf numFmtId="0" fontId="19" fillId="15" borderId="10" applyNumberFormat="0" applyAlignment="0" applyProtection="0">
      <alignment vertical="center"/>
    </xf>
    <xf numFmtId="0" fontId="20" fillId="15" borderId="9" applyNumberFormat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2" fillId="16" borderId="12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26" fillId="0" borderId="0"/>
    <xf numFmtId="0" fontId="27" fillId="0" borderId="0"/>
    <xf numFmtId="9" fontId="26" fillId="0" borderId="0" applyFont="0" applyFill="0" applyBorder="0" applyAlignment="0" applyProtection="0">
      <alignment vertical="center"/>
    </xf>
    <xf numFmtId="0" fontId="28" fillId="0" borderId="0"/>
    <xf numFmtId="0" fontId="26" fillId="0" borderId="0"/>
    <xf numFmtId="9" fontId="26" fillId="0" borderId="0" applyFont="0" applyFill="0" applyBorder="0" applyAlignment="0" applyProtection="0">
      <alignment vertical="center"/>
    </xf>
    <xf numFmtId="9" fontId="29" fillId="0" borderId="0" applyFont="0" applyFill="0" applyBorder="0" applyAlignment="0" applyProtection="0">
      <alignment vertical="center"/>
    </xf>
    <xf numFmtId="0" fontId="29" fillId="0" borderId="0"/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26" fillId="0" borderId="0"/>
    <xf numFmtId="9" fontId="26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7" borderId="13" applyNumberFormat="0" applyFon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4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5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8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/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6" fillId="0" borderId="0"/>
    <xf numFmtId="0" fontId="27" fillId="0" borderId="0"/>
    <xf numFmtId="0" fontId="75" fillId="72" borderId="0" applyNumberFormat="0" applyBorder="0" applyAlignment="0" applyProtection="0">
      <alignment vertical="center"/>
    </xf>
    <xf numFmtId="0" fontId="75" fillId="72" borderId="0" applyNumberFormat="0" applyBorder="0" applyAlignment="0" applyProtection="0">
      <alignment vertical="center"/>
    </xf>
    <xf numFmtId="0" fontId="75" fillId="72" borderId="0" applyNumberFormat="0" applyBorder="0" applyAlignment="0" applyProtection="0">
      <alignment vertical="center"/>
    </xf>
    <xf numFmtId="0" fontId="75" fillId="72" borderId="0" applyNumberFormat="0" applyBorder="0" applyAlignment="0" applyProtection="0">
      <alignment vertical="center"/>
    </xf>
    <xf numFmtId="0" fontId="75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6" fillId="72" borderId="0" applyNumberFormat="0" applyBorder="0" applyAlignment="0" applyProtection="0">
      <alignment vertical="center"/>
    </xf>
    <xf numFmtId="0" fontId="75" fillId="72" borderId="0" applyNumberFormat="0" applyBorder="0" applyAlignment="0" applyProtection="0">
      <alignment vertical="center"/>
    </xf>
    <xf numFmtId="0" fontId="75" fillId="72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6" fillId="73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5" fillId="73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6" fillId="74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5" fillId="74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6" fillId="76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5" fillId="76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6" fillId="77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5" fillId="77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6" fillId="79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5" fillId="79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6" fillId="80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5" fillId="80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6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5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6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78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6" fillId="81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5" fillId="81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8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82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8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79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8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0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8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8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8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7" fillId="85" borderId="0" applyNumberFormat="0" applyBorder="0" applyAlignment="0" applyProtection="0">
      <alignment vertical="center"/>
    </xf>
    <xf numFmtId="0" fontId="79" fillId="0" borderId="0"/>
    <xf numFmtId="0" fontId="80" fillId="0" borderId="0"/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8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6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8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7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8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8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8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3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8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4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8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77" fillId="89" borderId="0" applyNumberFormat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4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3" fillId="90" borderId="145" applyNumberFormat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6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85" fillId="73" borderId="0" applyNumberFormat="0" applyBorder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0" fontId="30" fillId="17" borderId="13" applyNumberFormat="0" applyFont="0" applyAlignment="0" applyProtection="0">
      <alignment vertical="center"/>
    </xf>
    <xf numFmtId="0" fontId="76" fillId="91" borderId="146" applyNumberFormat="0" applyFont="0" applyAlignment="0" applyProtection="0">
      <alignment vertical="center"/>
    </xf>
    <xf numFmtId="0" fontId="76" fillId="91" borderId="146" applyNumberFormat="0" applyFont="0" applyAlignment="0" applyProtection="0">
      <alignment vertical="center"/>
    </xf>
    <xf numFmtId="0" fontId="76" fillId="91" borderId="146" applyNumberFormat="0" applyFont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0" fontId="75" fillId="91" borderId="146" applyNumberFormat="0" applyFont="0" applyAlignment="0" applyProtection="0">
      <alignment vertical="center"/>
    </xf>
    <xf numFmtId="9" fontId="2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>
      <alignment vertical="center"/>
    </xf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9" fontId="79" fillId="0" borderId="0" applyFont="0" applyFill="0" applyBorder="0" applyAlignment="0" applyProtection="0"/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8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7" fillId="92" borderId="0" applyNumberFormat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2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0" fontId="91" fillId="93" borderId="147" applyNumberFormat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93" fillId="0" borderId="0" applyFont="0" applyFill="0" applyBorder="0" applyAlignment="0" applyProtection="0">
      <alignment vertical="center"/>
    </xf>
    <xf numFmtId="41" fontId="94" fillId="0" borderId="0" applyFont="0" applyFill="0" applyBorder="0" applyAlignment="0" applyProtection="0"/>
    <xf numFmtId="41" fontId="94" fillId="0" borderId="0" applyFont="0" applyFill="0" applyBorder="0" applyAlignment="0" applyProtection="0"/>
    <xf numFmtId="41" fontId="94" fillId="0" borderId="0" applyFont="0" applyFill="0" applyBorder="0" applyAlignment="0" applyProtection="0"/>
    <xf numFmtId="41" fontId="94" fillId="0" borderId="0" applyFont="0" applyFill="0" applyBorder="0" applyAlignment="0" applyProtection="0"/>
    <xf numFmtId="41" fontId="94" fillId="0" borderId="0" applyFont="0" applyFill="0" applyBorder="0" applyAlignment="0" applyProtection="0"/>
    <xf numFmtId="41" fontId="94" fillId="0" borderId="0" applyFont="0" applyFill="0" applyBorder="0" applyAlignment="0" applyProtection="0"/>
    <xf numFmtId="41" fontId="93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79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29" fillId="0" borderId="0" applyFont="0" applyFill="0" applyBorder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6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5" fillId="0" borderId="148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8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7" fillId="0" borderId="149" applyNumberFormat="0" applyFill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100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99" fillId="77" borderId="145" applyNumberFormat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1" fillId="0" borderId="150" applyNumberFormat="0" applyFill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3" fillId="0" borderId="151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152" applyNumberFormat="0" applyFill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2" fillId="0" borderId="0" applyNumberFormat="0" applyFill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6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5" fillId="74" borderId="0" applyNumberFormat="0" applyBorder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8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107" fillId="90" borderId="153" applyNumberFormat="0" applyAlignment="0" applyProtection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79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9" fillId="0" borderId="0"/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30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5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110" fillId="0" borderId="0">
      <alignment vertical="center"/>
    </xf>
    <xf numFmtId="0" fontId="11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1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75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79" fillId="0" borderId="0"/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79" fillId="0" borderId="0"/>
    <xf numFmtId="0" fontId="110" fillId="0" borderId="0">
      <alignment vertical="center"/>
    </xf>
    <xf numFmtId="0" fontId="79" fillId="0" borderId="0">
      <alignment vertical="center"/>
    </xf>
    <xf numFmtId="0" fontId="79" fillId="0" borderId="0"/>
    <xf numFmtId="0" fontId="79" fillId="0" borderId="0"/>
    <xf numFmtId="0" fontId="79" fillId="0" borderId="0"/>
    <xf numFmtId="0" fontId="109" fillId="0" borderId="0"/>
    <xf numFmtId="0" fontId="27" fillId="0" borderId="0"/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5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30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7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29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29" fillId="0" borderId="0">
      <alignment vertical="center"/>
    </xf>
    <xf numFmtId="0" fontId="55" fillId="0" borderId="0">
      <alignment vertical="center"/>
    </xf>
    <xf numFmtId="0" fontId="110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80" fillId="0" borderId="0"/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4" fillId="0" borderId="0"/>
    <xf numFmtId="0" fontId="2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76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110" fillId="0" borderId="0">
      <alignment vertical="center"/>
    </xf>
    <xf numFmtId="0" fontId="61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29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76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7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7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7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5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79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7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1" fillId="0" borderId="0">
      <alignment vertical="center"/>
    </xf>
    <xf numFmtId="0" fontId="7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8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</cellStyleXfs>
  <cellXfs count="849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7" fillId="10" borderId="0" xfId="0" applyFont="1" applyFill="1" applyBorder="1" applyAlignment="1">
      <alignment horizontal="center" vertical="center"/>
    </xf>
    <xf numFmtId="0" fontId="8" fillId="9" borderId="0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31" fillId="0" borderId="0" xfId="0" applyFont="1">
      <alignment vertical="center"/>
    </xf>
    <xf numFmtId="0" fontId="34" fillId="0" borderId="0" xfId="388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3" fillId="0" borderId="0" xfId="388" applyFont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30" fillId="0" borderId="0" xfId="388" applyNumberFormat="1">
      <alignment vertical="center"/>
    </xf>
    <xf numFmtId="0" fontId="32" fillId="0" borderId="0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0" fillId="0" borderId="0" xfId="0">
      <alignment vertical="center"/>
    </xf>
    <xf numFmtId="0" fontId="7" fillId="10" borderId="0" xfId="0" applyFont="1" applyFill="1" applyBorder="1" applyAlignment="1">
      <alignment horizontal="center" vertical="center"/>
    </xf>
    <xf numFmtId="0" fontId="8" fillId="9" borderId="0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33" fillId="0" borderId="15" xfId="388" applyNumberFormat="1" applyFont="1" applyBorder="1" applyAlignment="1">
      <alignment horizontal="center" vertical="center"/>
    </xf>
    <xf numFmtId="0" fontId="0" fillId="0" borderId="0" xfId="0" applyBorder="1">
      <alignment vertical="center"/>
    </xf>
    <xf numFmtId="0" fontId="7" fillId="10" borderId="1" xfId="0" applyFont="1" applyFill="1" applyBorder="1" applyAlignment="1">
      <alignment horizontal="center" vertical="center"/>
    </xf>
    <xf numFmtId="0" fontId="33" fillId="0" borderId="0" xfId="388" applyNumberFormat="1" applyFont="1" applyAlignment="1">
      <alignment horizontal="center" vertical="center"/>
    </xf>
    <xf numFmtId="0" fontId="32" fillId="10" borderId="0" xfId="0" applyFont="1" applyFill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0" fillId="36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0" borderId="0" xfId="0">
      <alignment vertical="center"/>
    </xf>
    <xf numFmtId="0" fontId="9" fillId="0" borderId="0" xfId="0" applyFo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>
      <alignment vertical="center"/>
    </xf>
    <xf numFmtId="0" fontId="9" fillId="0" borderId="0" xfId="0" applyFont="1">
      <alignment vertical="center"/>
    </xf>
    <xf numFmtId="0" fontId="0" fillId="0" borderId="0" xfId="0">
      <alignment vertical="center"/>
    </xf>
    <xf numFmtId="0" fontId="7" fillId="9" borderId="5" xfId="0" applyFont="1" applyFill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0" fillId="0" borderId="0" xfId="0">
      <alignment vertical="center"/>
    </xf>
    <xf numFmtId="0" fontId="10" fillId="0" borderId="0" xfId="0" applyFont="1">
      <alignment vertical="center"/>
    </xf>
    <xf numFmtId="0" fontId="31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>
      <alignment vertical="center"/>
    </xf>
    <xf numFmtId="0" fontId="7" fillId="9" borderId="5" xfId="0" applyFont="1" applyFill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31" fillId="0" borderId="16" xfId="0" applyFont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32" fillId="0" borderId="0" xfId="26" applyFont="1" applyFill="1" applyBorder="1" applyAlignment="1">
      <alignment horizontal="center" vertical="center"/>
    </xf>
    <xf numFmtId="0" fontId="0" fillId="0" borderId="0" xfId="0" applyFont="1" applyFill="1">
      <alignment vertical="center"/>
    </xf>
    <xf numFmtId="0" fontId="32" fillId="0" borderId="0" xfId="41" applyFont="1" applyFill="1"/>
    <xf numFmtId="0" fontId="7" fillId="41" borderId="17" xfId="41" applyFont="1" applyFill="1" applyBorder="1" applyAlignment="1">
      <alignment horizontal="center" vertical="center"/>
    </xf>
    <xf numFmtId="0" fontId="32" fillId="0" borderId="0" xfId="25" applyNumberFormat="1" applyFont="1" applyFill="1" applyBorder="1" applyAlignment="1">
      <alignment horizontal="center" vertical="center"/>
    </xf>
    <xf numFmtId="0" fontId="32" fillId="0" borderId="0" xfId="2" applyNumberFormat="1" applyFont="1" applyFill="1" applyBorder="1" applyAlignment="1">
      <alignment horizontal="center" vertical="center"/>
    </xf>
    <xf numFmtId="0" fontId="7" fillId="39" borderId="17" xfId="41" applyFont="1" applyFill="1" applyBorder="1" applyAlignment="1">
      <alignment horizontal="center" vertical="center"/>
    </xf>
    <xf numFmtId="0" fontId="7" fillId="40" borderId="17" xfId="41" applyFont="1" applyFill="1" applyBorder="1" applyAlignment="1">
      <alignment horizontal="left" vertical="center"/>
    </xf>
    <xf numFmtId="0" fontId="32" fillId="0" borderId="0" xfId="0" applyFont="1" applyFill="1">
      <alignment vertical="center"/>
    </xf>
    <xf numFmtId="0" fontId="37" fillId="0" borderId="0" xfId="41" applyNumberFormat="1" applyFont="1" applyFill="1" applyBorder="1" applyAlignment="1">
      <alignment horizontal="center" vertical="center"/>
    </xf>
    <xf numFmtId="0" fontId="37" fillId="0" borderId="0" xfId="41" applyFont="1" applyFill="1" applyBorder="1" applyAlignment="1">
      <alignment horizontal="left" vertical="center"/>
    </xf>
    <xf numFmtId="0" fontId="37" fillId="0" borderId="0" xfId="41" applyFont="1" applyFill="1" applyBorder="1" applyAlignment="1">
      <alignment horizontal="center" vertical="center"/>
    </xf>
    <xf numFmtId="0" fontId="32" fillId="0" borderId="0" xfId="3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7" fillId="10" borderId="0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35" fillId="9" borderId="0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0" xfId="0">
      <alignment vertical="center"/>
    </xf>
    <xf numFmtId="0" fontId="8" fillId="9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10" borderId="0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0" xfId="0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31" fillId="36" borderId="0" xfId="0" applyFont="1" applyFill="1" applyBorder="1" applyAlignment="1">
      <alignment horizontal="center" vertical="center"/>
    </xf>
    <xf numFmtId="0" fontId="34" fillId="10" borderId="0" xfId="388" applyFont="1" applyFill="1" applyAlignment="1">
      <alignment horizontal="center" vertical="center"/>
    </xf>
    <xf numFmtId="0" fontId="0" fillId="0" borderId="0" xfId="0">
      <alignment vertical="center"/>
    </xf>
    <xf numFmtId="0" fontId="7" fillId="10" borderId="0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35" fillId="9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>
      <alignment vertical="center"/>
    </xf>
    <xf numFmtId="0" fontId="31" fillId="0" borderId="15" xfId="0" applyFont="1" applyBorder="1">
      <alignment vertical="center"/>
    </xf>
    <xf numFmtId="0" fontId="7" fillId="0" borderId="0" xfId="0" applyFont="1">
      <alignment vertical="center"/>
    </xf>
    <xf numFmtId="0" fontId="31" fillId="0" borderId="5" xfId="0" applyFont="1" applyBorder="1" applyAlignment="1">
      <alignment horizontal="center" vertical="center"/>
    </xf>
    <xf numFmtId="0" fontId="31" fillId="0" borderId="16" xfId="0" applyFont="1" applyBorder="1">
      <alignment vertical="center"/>
    </xf>
    <xf numFmtId="0" fontId="7" fillId="0" borderId="25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0" fillId="0" borderId="1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38" fillId="42" borderId="17" xfId="41" applyFont="1" applyFill="1" applyBorder="1" applyAlignment="1">
      <alignment horizontal="center" vertical="center"/>
    </xf>
    <xf numFmtId="0" fontId="7" fillId="7" borderId="17" xfId="5" applyNumberFormat="1" applyFont="1" applyBorder="1" applyAlignment="1">
      <alignment horizontal="center" vertical="center"/>
    </xf>
    <xf numFmtId="0" fontId="38" fillId="3" borderId="17" xfId="1" applyFont="1" applyBorder="1" applyAlignment="1">
      <alignment horizontal="center" vertical="center"/>
    </xf>
    <xf numFmtId="0" fontId="7" fillId="4" borderId="17" xfId="2" applyNumberFormat="1" applyFont="1" applyBorder="1" applyAlignment="1">
      <alignment horizontal="center" vertical="center"/>
    </xf>
    <xf numFmtId="0" fontId="7" fillId="4" borderId="17" xfId="2" applyFont="1" applyBorder="1" applyAlignment="1">
      <alignment horizontal="center" vertical="center"/>
    </xf>
    <xf numFmtId="0" fontId="38" fillId="19" borderId="17" xfId="24" applyFont="1" applyBorder="1" applyAlignment="1">
      <alignment horizontal="center" vertical="center"/>
    </xf>
    <xf numFmtId="0" fontId="7" fillId="20" borderId="17" xfId="25" applyNumberFormat="1" applyFont="1" applyBorder="1" applyAlignment="1">
      <alignment horizontal="center" vertical="center"/>
    </xf>
    <xf numFmtId="0" fontId="7" fillId="0" borderId="0" xfId="41" applyFont="1"/>
    <xf numFmtId="0" fontId="38" fillId="43" borderId="17" xfId="41" applyFont="1" applyFill="1" applyBorder="1" applyAlignment="1">
      <alignment horizontal="center" vertical="center"/>
    </xf>
    <xf numFmtId="0" fontId="38" fillId="44" borderId="17" xfId="41" applyFont="1" applyFill="1" applyBorder="1" applyAlignment="1">
      <alignment horizontal="center" vertical="center"/>
    </xf>
    <xf numFmtId="0" fontId="39" fillId="32" borderId="17" xfId="37" applyFont="1" applyBorder="1" applyAlignment="1">
      <alignment horizontal="center" vertical="center"/>
    </xf>
    <xf numFmtId="0" fontId="39" fillId="45" borderId="17" xfId="37" applyFont="1" applyFill="1" applyBorder="1" applyAlignment="1">
      <alignment horizontal="center" vertical="center"/>
    </xf>
    <xf numFmtId="0" fontId="39" fillId="47" borderId="17" xfId="40" applyFont="1" applyFill="1" applyBorder="1" applyAlignment="1">
      <alignment horizontal="left" vertical="center"/>
    </xf>
    <xf numFmtId="0" fontId="4" fillId="46" borderId="17" xfId="38" applyFont="1" applyFill="1" applyBorder="1" applyAlignment="1">
      <alignment horizontal="center" vertical="center"/>
    </xf>
    <xf numFmtId="0" fontId="7" fillId="18" borderId="17" xfId="23" applyFont="1" applyBorder="1" applyAlignment="1">
      <alignment horizontal="left" vertical="center"/>
    </xf>
    <xf numFmtId="0" fontId="7" fillId="22" borderId="17" xfId="27" applyFont="1" applyBorder="1" applyAlignment="1">
      <alignment horizontal="left" vertical="center"/>
    </xf>
    <xf numFmtId="0" fontId="7" fillId="23" borderId="17" xfId="28" applyFont="1" applyBorder="1" applyAlignment="1">
      <alignment horizontal="left" vertical="center"/>
    </xf>
    <xf numFmtId="0" fontId="7" fillId="38" borderId="17" xfId="41" applyFont="1" applyFill="1" applyBorder="1" applyAlignment="1">
      <alignment vertical="center"/>
    </xf>
    <xf numFmtId="0" fontId="30" fillId="0" borderId="0" xfId="388" applyNumberFormat="1">
      <alignment vertical="center"/>
    </xf>
    <xf numFmtId="0" fontId="30" fillId="0" borderId="0" xfId="388" applyNumberFormat="1">
      <alignment vertical="center"/>
    </xf>
    <xf numFmtId="0" fontId="31" fillId="0" borderId="21" xfId="0" applyFont="1" applyFill="1" applyBorder="1" applyAlignment="1">
      <alignment horizontal="center" vertical="center"/>
    </xf>
    <xf numFmtId="0" fontId="0" fillId="0" borderId="27" xfId="0" applyBorder="1">
      <alignment vertical="center"/>
    </xf>
    <xf numFmtId="0" fontId="0" fillId="0" borderId="40" xfId="0" applyBorder="1">
      <alignment vertical="center"/>
    </xf>
    <xf numFmtId="0" fontId="0" fillId="0" borderId="42" xfId="0" applyBorder="1">
      <alignment vertical="center"/>
    </xf>
    <xf numFmtId="0" fontId="9" fillId="0" borderId="42" xfId="0" applyFont="1" applyBorder="1">
      <alignment vertical="center"/>
    </xf>
    <xf numFmtId="0" fontId="0" fillId="0" borderId="44" xfId="0" applyBorder="1">
      <alignment vertical="center"/>
    </xf>
    <xf numFmtId="0" fontId="0" fillId="0" borderId="43" xfId="0" applyBorder="1">
      <alignment vertical="center"/>
    </xf>
    <xf numFmtId="0" fontId="2" fillId="2" borderId="45" xfId="0" applyFont="1" applyFill="1" applyBorder="1" applyAlignment="1">
      <alignment horizontal="center" vertical="center" wrapText="1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0" fontId="0" fillId="0" borderId="50" xfId="0" applyBorder="1">
      <alignment vertical="center"/>
    </xf>
    <xf numFmtId="0" fontId="0" fillId="0" borderId="51" xfId="0" applyBorder="1">
      <alignment vertical="center"/>
    </xf>
    <xf numFmtId="0" fontId="0" fillId="0" borderId="52" xfId="0" applyBorder="1">
      <alignment vertical="center"/>
    </xf>
    <xf numFmtId="0" fontId="0" fillId="0" borderId="53" xfId="0" applyBorder="1">
      <alignment vertical="center"/>
    </xf>
    <xf numFmtId="0" fontId="0" fillId="0" borderId="54" xfId="0" applyBorder="1">
      <alignment vertical="center"/>
    </xf>
    <xf numFmtId="0" fontId="0" fillId="0" borderId="55" xfId="0" applyBorder="1">
      <alignment vertical="center"/>
    </xf>
    <xf numFmtId="0" fontId="29" fillId="0" borderId="27" xfId="0" applyFont="1" applyBorder="1">
      <alignment vertical="center"/>
    </xf>
    <xf numFmtId="0" fontId="29" fillId="0" borderId="17" xfId="0" applyFont="1" applyBorder="1">
      <alignment vertical="center"/>
    </xf>
    <xf numFmtId="0" fontId="29" fillId="0" borderId="41" xfId="0" applyFont="1" applyBorder="1">
      <alignment vertical="center"/>
    </xf>
    <xf numFmtId="0" fontId="7" fillId="10" borderId="0" xfId="0" applyFont="1" applyFill="1" applyBorder="1" applyAlignment="1">
      <alignment horizontal="center" vertical="center"/>
    </xf>
    <xf numFmtId="0" fontId="7" fillId="10" borderId="0" xfId="0" applyFont="1" applyFill="1" applyBorder="1" applyAlignment="1">
      <alignment horizontal="center" vertical="center"/>
    </xf>
    <xf numFmtId="0" fontId="0" fillId="0" borderId="41" xfId="0" applyBorder="1">
      <alignment vertical="center"/>
    </xf>
    <xf numFmtId="0" fontId="0" fillId="0" borderId="39" xfId="0" applyBorder="1">
      <alignment vertical="center"/>
    </xf>
    <xf numFmtId="0" fontId="0" fillId="0" borderId="56" xfId="0" applyBorder="1">
      <alignment vertical="center"/>
    </xf>
    <xf numFmtId="0" fontId="0" fillId="0" borderId="57" xfId="0" applyBorder="1">
      <alignment vertical="center"/>
    </xf>
    <xf numFmtId="0" fontId="0" fillId="0" borderId="58" xfId="0" applyBorder="1">
      <alignment vertical="center"/>
    </xf>
    <xf numFmtId="0" fontId="0" fillId="0" borderId="59" xfId="0" applyBorder="1">
      <alignment vertical="center"/>
    </xf>
    <xf numFmtId="0" fontId="0" fillId="0" borderId="60" xfId="0" applyBorder="1">
      <alignment vertical="center"/>
    </xf>
    <xf numFmtId="0" fontId="7" fillId="0" borderId="61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31" fillId="0" borderId="17" xfId="0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31" fillId="0" borderId="40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31" fillId="0" borderId="70" xfId="0" applyFont="1" applyBorder="1" applyAlignment="1">
      <alignment horizontal="center" vertical="center"/>
    </xf>
    <xf numFmtId="0" fontId="31" fillId="0" borderId="71" xfId="0" applyFont="1" applyBorder="1" applyAlignment="1">
      <alignment horizontal="center" vertical="center"/>
    </xf>
    <xf numFmtId="0" fontId="31" fillId="0" borderId="73" xfId="0" applyFont="1" applyBorder="1" applyAlignment="1">
      <alignment horizontal="center" vertical="center"/>
    </xf>
    <xf numFmtId="0" fontId="31" fillId="0" borderId="19" xfId="0" applyFont="1" applyFill="1" applyBorder="1" applyAlignment="1">
      <alignment horizontal="center" vertical="center"/>
    </xf>
    <xf numFmtId="0" fontId="31" fillId="0" borderId="72" xfId="0" applyFont="1" applyFill="1" applyBorder="1" applyAlignment="1">
      <alignment horizontal="center" vertical="center"/>
    </xf>
    <xf numFmtId="0" fontId="31" fillId="0" borderId="20" xfId="0" applyFont="1" applyFill="1" applyBorder="1" applyAlignment="1">
      <alignment horizontal="center" vertical="center"/>
    </xf>
    <xf numFmtId="0" fontId="31" fillId="0" borderId="74" xfId="0" applyFont="1" applyFill="1" applyBorder="1" applyAlignment="1">
      <alignment horizontal="center" vertical="center"/>
    </xf>
    <xf numFmtId="0" fontId="31" fillId="0" borderId="75" xfId="0" applyFont="1" applyFill="1" applyBorder="1" applyAlignment="1">
      <alignment horizontal="center" vertical="center"/>
    </xf>
    <xf numFmtId="0" fontId="31" fillId="0" borderId="76" xfId="0" applyFont="1" applyFill="1" applyBorder="1" applyAlignment="1">
      <alignment horizontal="center" vertical="center"/>
    </xf>
    <xf numFmtId="0" fontId="31" fillId="0" borderId="77" xfId="0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7" fillId="33" borderId="17" xfId="38" applyFont="1" applyBorder="1" applyAlignment="1">
      <alignment horizontal="center" vertical="center"/>
    </xf>
    <xf numFmtId="0" fontId="7" fillId="49" borderId="17" xfId="40" applyFont="1" applyFill="1" applyBorder="1" applyAlignment="1">
      <alignment horizontal="left" vertical="center"/>
    </xf>
    <xf numFmtId="0" fontId="34" fillId="0" borderId="17" xfId="388" applyFont="1" applyBorder="1" applyAlignment="1">
      <alignment horizontal="left" vertical="center"/>
    </xf>
    <xf numFmtId="0" fontId="31" fillId="0" borderId="17" xfId="0" applyFont="1" applyFill="1" applyBorder="1" applyAlignment="1">
      <alignment horizontal="left" vertical="center"/>
    </xf>
    <xf numFmtId="0" fontId="34" fillId="0" borderId="41" xfId="388" applyNumberFormat="1" applyFont="1" applyBorder="1" applyAlignment="1">
      <alignment horizontal="center" vertical="center"/>
    </xf>
    <xf numFmtId="0" fontId="31" fillId="0" borderId="41" xfId="0" applyFont="1" applyFill="1" applyBorder="1" applyAlignment="1">
      <alignment horizontal="center" vertical="center"/>
    </xf>
    <xf numFmtId="0" fontId="31" fillId="0" borderId="79" xfId="0" applyFont="1" applyFill="1" applyBorder="1" applyAlignment="1">
      <alignment horizontal="center" vertical="center"/>
    </xf>
    <xf numFmtId="0" fontId="42" fillId="0" borderId="78" xfId="391" applyBorder="1">
      <alignment vertical="center"/>
    </xf>
    <xf numFmtId="0" fontId="0" fillId="0" borderId="16" xfId="0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horizontal="left" vertical="center"/>
    </xf>
    <xf numFmtId="0" fontId="31" fillId="0" borderId="20" xfId="0" applyFont="1" applyFill="1" applyBorder="1" applyAlignment="1">
      <alignment horizontal="center" vertical="center" wrapText="1"/>
    </xf>
    <xf numFmtId="0" fontId="31" fillId="0" borderId="85" xfId="0" applyFont="1" applyFill="1" applyBorder="1" applyAlignment="1">
      <alignment horizontal="center" vertical="center"/>
    </xf>
    <xf numFmtId="0" fontId="31" fillId="0" borderId="86" xfId="0" applyFont="1" applyFill="1" applyBorder="1" applyAlignment="1">
      <alignment horizontal="center" vertical="center"/>
    </xf>
    <xf numFmtId="49" fontId="34" fillId="10" borderId="0" xfId="388" applyNumberFormat="1" applyFont="1" applyFill="1" applyAlignment="1">
      <alignment horizontal="center" vertical="center"/>
    </xf>
    <xf numFmtId="49" fontId="34" fillId="10" borderId="16" xfId="388" applyNumberFormat="1" applyFont="1" applyFill="1" applyBorder="1" applyAlignment="1">
      <alignment horizontal="center" vertical="center"/>
    </xf>
    <xf numFmtId="49" fontId="0" fillId="0" borderId="0" xfId="0" applyNumberFormat="1">
      <alignment vertical="center"/>
    </xf>
    <xf numFmtId="49" fontId="7" fillId="9" borderId="5" xfId="0" applyNumberFormat="1" applyFont="1" applyFill="1" applyBorder="1" applyAlignment="1">
      <alignment horizontal="center" vertical="center"/>
    </xf>
    <xf numFmtId="49" fontId="34" fillId="10" borderId="0" xfId="388" applyNumberFormat="1" applyFont="1" applyFill="1" applyBorder="1" applyAlignment="1">
      <alignment horizontal="center" vertical="center"/>
    </xf>
    <xf numFmtId="0" fontId="30" fillId="0" borderId="0" xfId="388" applyNumberFormat="1" applyFill="1">
      <alignment vertical="center"/>
    </xf>
    <xf numFmtId="0" fontId="31" fillId="0" borderId="87" xfId="0" applyFont="1" applyBorder="1" applyAlignment="1">
      <alignment horizontal="center" vertical="center"/>
    </xf>
    <xf numFmtId="0" fontId="10" fillId="0" borderId="0" xfId="0" applyFont="1" applyBorder="1">
      <alignment vertical="center"/>
    </xf>
    <xf numFmtId="0" fontId="30" fillId="0" borderId="0" xfId="388" applyNumberFormat="1" applyFill="1">
      <alignment vertical="center"/>
    </xf>
    <xf numFmtId="9" fontId="0" fillId="0" borderId="0" xfId="392" applyFont="1">
      <alignment vertical="center"/>
    </xf>
    <xf numFmtId="9" fontId="0" fillId="0" borderId="0" xfId="0" applyNumberFormat="1">
      <alignment vertical="center"/>
    </xf>
    <xf numFmtId="0" fontId="32" fillId="0" borderId="0" xfId="0" quotePrefix="1" applyFont="1" applyFill="1" applyBorder="1" applyAlignment="1">
      <alignment horizontal="center" vertical="center"/>
    </xf>
    <xf numFmtId="0" fontId="0" fillId="0" borderId="88" xfId="0" applyBorder="1">
      <alignment vertical="center"/>
    </xf>
    <xf numFmtId="0" fontId="31" fillId="50" borderId="19" xfId="0" applyFont="1" applyFill="1" applyBorder="1" applyAlignment="1">
      <alignment horizontal="center" vertical="center"/>
    </xf>
    <xf numFmtId="0" fontId="30" fillId="0" borderId="0" xfId="388" applyFill="1" applyAlignment="1">
      <alignment horizontal="left" vertical="center"/>
    </xf>
    <xf numFmtId="0" fontId="31" fillId="0" borderId="0" xfId="0" applyFont="1" applyBorder="1" applyAlignment="1">
      <alignment horizontal="center" vertical="center" wrapText="1"/>
    </xf>
    <xf numFmtId="0" fontId="34" fillId="0" borderId="0" xfId="391" applyFont="1" applyBorder="1" applyAlignment="1">
      <alignment horizontal="center" vertical="center" wrapText="1"/>
    </xf>
    <xf numFmtId="0" fontId="31" fillId="0" borderId="82" xfId="0" applyFont="1" applyBorder="1" applyAlignment="1">
      <alignment horizontal="center" vertical="center"/>
    </xf>
    <xf numFmtId="0" fontId="31" fillId="0" borderId="84" xfId="0" applyFont="1" applyBorder="1" applyAlignment="1">
      <alignment horizontal="center" vertical="center"/>
    </xf>
    <xf numFmtId="0" fontId="31" fillId="0" borderId="84" xfId="0" applyFont="1" applyBorder="1" applyAlignment="1">
      <alignment horizontal="center" vertical="center" wrapText="1"/>
    </xf>
    <xf numFmtId="0" fontId="31" fillId="50" borderId="84" xfId="0" applyFont="1" applyFill="1" applyBorder="1" applyAlignment="1">
      <alignment horizontal="center" vertical="center"/>
    </xf>
    <xf numFmtId="0" fontId="3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Fill="1" applyAlignment="1">
      <alignment horizontal="left" vertical="center"/>
    </xf>
    <xf numFmtId="0" fontId="30" fillId="0" borderId="0" xfId="388" applyNumberFormat="1">
      <alignment vertical="center"/>
    </xf>
    <xf numFmtId="0" fontId="7" fillId="10" borderId="0" xfId="0" applyFont="1" applyFill="1" applyBorder="1" applyAlignment="1">
      <alignment horizontal="center" vertical="center"/>
    </xf>
    <xf numFmtId="0" fontId="44" fillId="51" borderId="19" xfId="0" applyFont="1" applyFill="1" applyBorder="1" applyAlignment="1">
      <alignment horizontal="center" vertical="center"/>
    </xf>
    <xf numFmtId="0" fontId="44" fillId="51" borderId="0" xfId="0" applyFont="1" applyFill="1" applyAlignment="1">
      <alignment horizontal="center" vertical="center"/>
    </xf>
    <xf numFmtId="0" fontId="44" fillId="51" borderId="83" xfId="0" applyFont="1" applyFill="1" applyBorder="1" applyAlignment="1">
      <alignment horizontal="center" vertical="center"/>
    </xf>
    <xf numFmtId="0" fontId="44" fillId="51" borderId="0" xfId="0" applyFont="1" applyFill="1" applyBorder="1" applyAlignment="1">
      <alignment horizontal="center" vertical="center"/>
    </xf>
    <xf numFmtId="0" fontId="31" fillId="52" borderId="19" xfId="0" applyFont="1" applyFill="1" applyBorder="1" applyAlignment="1">
      <alignment horizontal="center" vertical="center"/>
    </xf>
    <xf numFmtId="0" fontId="31" fillId="52" borderId="84" xfId="0" applyFont="1" applyFill="1" applyBorder="1" applyAlignment="1">
      <alignment horizontal="center" vertical="center"/>
    </xf>
    <xf numFmtId="0" fontId="31" fillId="52" borderId="0" xfId="0" applyFont="1" applyFill="1" applyBorder="1" applyAlignment="1">
      <alignment horizontal="center" vertical="center"/>
    </xf>
    <xf numFmtId="0" fontId="32" fillId="55" borderId="0" xfId="0" applyFont="1" applyFill="1" applyBorder="1" applyAlignment="1">
      <alignment horizontal="center" vertical="center" wrapText="1"/>
    </xf>
    <xf numFmtId="0" fontId="31" fillId="55" borderId="84" xfId="0" applyFont="1" applyFill="1" applyBorder="1" applyAlignment="1">
      <alignment horizontal="center" vertical="center" wrapText="1"/>
    </xf>
    <xf numFmtId="0" fontId="0" fillId="55" borderId="0" xfId="0" applyFill="1" applyBorder="1" applyAlignment="1">
      <alignment horizontal="center" vertical="center" wrapText="1"/>
    </xf>
    <xf numFmtId="0" fontId="31" fillId="55" borderId="0" xfId="0" applyFont="1" applyFill="1" applyBorder="1" applyAlignment="1">
      <alignment horizontal="center" vertical="center" wrapText="1"/>
    </xf>
    <xf numFmtId="0" fontId="6" fillId="51" borderId="0" xfId="0" applyFont="1" applyFill="1" applyBorder="1" applyAlignment="1">
      <alignment horizontal="center" vertical="center" wrapText="1"/>
    </xf>
    <xf numFmtId="0" fontId="44" fillId="54" borderId="0" xfId="0" applyFont="1" applyFill="1" applyBorder="1" applyAlignment="1">
      <alignment horizontal="center" vertical="center" wrapText="1"/>
    </xf>
    <xf numFmtId="0" fontId="45" fillId="54" borderId="0" xfId="0" applyFont="1" applyFill="1" applyBorder="1" applyAlignment="1">
      <alignment horizontal="center" vertical="center" wrapText="1"/>
    </xf>
    <xf numFmtId="0" fontId="31" fillId="53" borderId="19" xfId="0" applyFont="1" applyFill="1" applyBorder="1" applyAlignment="1">
      <alignment horizontal="center" vertical="center" wrapText="1"/>
    </xf>
    <xf numFmtId="0" fontId="32" fillId="56" borderId="0" xfId="0" applyFont="1" applyFill="1" applyBorder="1" applyAlignment="1">
      <alignment horizontal="center" vertical="center" wrapText="1"/>
    </xf>
    <xf numFmtId="0" fontId="31" fillId="57" borderId="19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30" fillId="0" borderId="0" xfId="388" applyNumberFormat="1">
      <alignment vertical="center"/>
    </xf>
    <xf numFmtId="0" fontId="0" fillId="0" borderId="0" xfId="0">
      <alignment vertical="center"/>
    </xf>
    <xf numFmtId="0" fontId="30" fillId="0" borderId="81" xfId="388" applyBorder="1" applyAlignment="1">
      <alignment horizontal="center" vertical="center"/>
    </xf>
    <xf numFmtId="0" fontId="0" fillId="0" borderId="0" xfId="0">
      <alignment vertical="center"/>
    </xf>
    <xf numFmtId="0" fontId="30" fillId="0" borderId="0" xfId="388">
      <alignment vertical="center"/>
    </xf>
    <xf numFmtId="0" fontId="30" fillId="0" borderId="0" xfId="388" applyNumberFormat="1">
      <alignment vertical="center"/>
    </xf>
    <xf numFmtId="0" fontId="30" fillId="0" borderId="0" xfId="388" applyNumberFormat="1">
      <alignment vertical="center"/>
    </xf>
    <xf numFmtId="0" fontId="0" fillId="0" borderId="81" xfId="0" applyBorder="1">
      <alignment vertical="center"/>
    </xf>
    <xf numFmtId="0" fontId="34" fillId="50" borderId="0" xfId="388" applyFont="1" applyFill="1" applyBorder="1" applyAlignment="1">
      <alignment horizontal="center" vertical="center"/>
    </xf>
    <xf numFmtId="0" fontId="34" fillId="50" borderId="87" xfId="388" applyFont="1" applyFill="1" applyBorder="1" applyAlignment="1">
      <alignment horizontal="center" vertical="center"/>
    </xf>
    <xf numFmtId="49" fontId="34" fillId="50" borderId="0" xfId="388" applyNumberFormat="1" applyFont="1" applyFill="1" applyAlignment="1">
      <alignment horizontal="center" vertical="center"/>
    </xf>
    <xf numFmtId="49" fontId="34" fillId="50" borderId="0" xfId="388" applyNumberFormat="1" applyFont="1" applyFill="1" applyBorder="1" applyAlignment="1">
      <alignment horizontal="center" vertical="center"/>
    </xf>
    <xf numFmtId="49" fontId="34" fillId="50" borderId="16" xfId="388" applyNumberFormat="1" applyFont="1" applyFill="1" applyBorder="1" applyAlignment="1">
      <alignment horizontal="center" vertical="center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1" fillId="0" borderId="98" xfId="0" applyFont="1" applyBorder="1" applyAlignment="1">
      <alignment horizontal="center" vertical="center"/>
    </xf>
    <xf numFmtId="0" fontId="31" fillId="9" borderId="18" xfId="0" applyFont="1" applyFill="1" applyBorder="1" applyAlignment="1">
      <alignment horizontal="center" vertical="center"/>
    </xf>
    <xf numFmtId="0" fontId="7" fillId="10" borderId="99" xfId="0" applyFont="1" applyFill="1" applyBorder="1" applyAlignment="1">
      <alignment horizontal="center" vertical="center"/>
    </xf>
    <xf numFmtId="0" fontId="31" fillId="37" borderId="100" xfId="0" applyFont="1" applyFill="1" applyBorder="1" applyAlignment="1">
      <alignment horizontal="center" vertical="center"/>
    </xf>
    <xf numFmtId="0" fontId="30" fillId="0" borderId="0" xfId="388" applyAlignment="1">
      <alignment horizontal="left" vertical="center"/>
    </xf>
    <xf numFmtId="0" fontId="30" fillId="0" borderId="0" xfId="388" applyAlignment="1">
      <alignment horizontal="left" vertical="center" indent="1"/>
    </xf>
    <xf numFmtId="0" fontId="30" fillId="0" borderId="0" xfId="388" applyNumberFormat="1" applyFill="1">
      <alignment vertical="center"/>
    </xf>
    <xf numFmtId="0" fontId="30" fillId="50" borderId="0" xfId="388" applyNumberFormat="1" applyFill="1">
      <alignment vertical="center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0" fillId="0" borderId="0" xfId="388" applyAlignment="1">
      <alignment horizontal="left" vertical="center" indent="1"/>
    </xf>
    <xf numFmtId="0" fontId="30" fillId="50" borderId="0" xfId="388" applyNumberFormat="1" applyFill="1">
      <alignment vertical="center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0" fillId="0" borderId="0" xfId="388" applyAlignment="1">
      <alignment horizontal="left" vertical="center" indent="1"/>
    </xf>
    <xf numFmtId="0" fontId="30" fillId="50" borderId="0" xfId="388" applyNumberFormat="1" applyFill="1">
      <alignment vertical="center"/>
    </xf>
    <xf numFmtId="0" fontId="30" fillId="50" borderId="0" xfId="388" applyNumberFormat="1" applyFill="1">
      <alignment vertical="center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0" fillId="0" borderId="0" xfId="388" applyAlignment="1">
      <alignment horizontal="left" vertical="center" indent="1"/>
    </xf>
    <xf numFmtId="0" fontId="30" fillId="50" borderId="0" xfId="388" applyNumberFormat="1" applyFill="1">
      <alignment vertical="center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0" fillId="0" borderId="0" xfId="388" applyAlignment="1">
      <alignment horizontal="left" vertical="center" indent="1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0" fillId="0" borderId="0" xfId="388" applyAlignment="1">
      <alignment horizontal="left" vertical="center" indent="1"/>
    </xf>
    <xf numFmtId="0" fontId="30" fillId="50" borderId="0" xfId="388" applyNumberFormat="1" applyFill="1">
      <alignment vertical="center"/>
    </xf>
    <xf numFmtId="0" fontId="30" fillId="0" borderId="0" xfId="388" applyNumberFormat="1" applyFill="1">
      <alignment vertical="center"/>
    </xf>
    <xf numFmtId="0" fontId="38" fillId="0" borderId="17" xfId="24" applyFont="1" applyFill="1" applyBorder="1" applyAlignment="1">
      <alignment horizontal="center" vertical="center"/>
    </xf>
    <xf numFmtId="0" fontId="7" fillId="0" borderId="17" xfId="27" applyFont="1" applyFill="1" applyBorder="1" applyAlignment="1">
      <alignment horizontal="left" vertical="center"/>
    </xf>
    <xf numFmtId="0" fontId="7" fillId="0" borderId="17" xfId="25" applyNumberFormat="1" applyFont="1" applyFill="1" applyBorder="1" applyAlignment="1">
      <alignment horizontal="center" vertical="center"/>
    </xf>
    <xf numFmtId="0" fontId="30" fillId="0" borderId="0" xfId="388" applyAlignment="1">
      <alignment horizontal="left" vertical="center"/>
    </xf>
    <xf numFmtId="0" fontId="30" fillId="0" borderId="0" xfId="388" applyNumberFormat="1">
      <alignment vertical="center"/>
    </xf>
    <xf numFmtId="0" fontId="48" fillId="0" borderId="89" xfId="0" applyFont="1" applyBorder="1">
      <alignment vertical="center"/>
    </xf>
    <xf numFmtId="0" fontId="48" fillId="0" borderId="90" xfId="0" applyFont="1" applyBorder="1">
      <alignment vertical="center"/>
    </xf>
    <xf numFmtId="0" fontId="48" fillId="0" borderId="91" xfId="0" applyFont="1" applyBorder="1">
      <alignment vertical="center"/>
    </xf>
    <xf numFmtId="0" fontId="51" fillId="0" borderId="94" xfId="388" applyFont="1" applyFill="1" applyBorder="1" applyAlignment="1">
      <alignment horizontal="center" vertical="center" wrapText="1"/>
    </xf>
    <xf numFmtId="0" fontId="51" fillId="0" borderId="23" xfId="0" applyFont="1" applyFill="1" applyBorder="1" applyAlignment="1">
      <alignment horizontal="center" vertical="center"/>
    </xf>
    <xf numFmtId="0" fontId="51" fillId="0" borderId="19" xfId="388" applyFont="1" applyFill="1" applyBorder="1" applyAlignment="1">
      <alignment horizontal="center" vertical="center" wrapText="1"/>
    </xf>
    <xf numFmtId="0" fontId="51" fillId="0" borderId="72" xfId="388" applyNumberFormat="1" applyFont="1" applyFill="1" applyBorder="1" applyAlignment="1">
      <alignment horizontal="center" vertical="center"/>
    </xf>
    <xf numFmtId="0" fontId="51" fillId="0" borderId="38" xfId="388" applyFont="1" applyFill="1" applyBorder="1" applyAlignment="1">
      <alignment horizontal="left" vertical="center" wrapText="1"/>
    </xf>
    <xf numFmtId="0" fontId="51" fillId="0" borderId="22" xfId="0" applyFont="1" applyFill="1" applyBorder="1" applyAlignment="1">
      <alignment horizontal="center" vertical="center"/>
    </xf>
    <xf numFmtId="0" fontId="51" fillId="0" borderId="38" xfId="388" applyFont="1" applyFill="1" applyBorder="1" applyAlignment="1">
      <alignment horizontal="center" vertical="center" wrapText="1"/>
    </xf>
    <xf numFmtId="0" fontId="51" fillId="0" borderId="95" xfId="388" applyNumberFormat="1" applyFont="1" applyFill="1" applyBorder="1" applyAlignment="1">
      <alignment horizontal="center" vertical="center"/>
    </xf>
    <xf numFmtId="0" fontId="51" fillId="0" borderId="80" xfId="0" applyFont="1" applyFill="1" applyBorder="1" applyAlignment="1">
      <alignment horizontal="center" vertical="center"/>
    </xf>
    <xf numFmtId="0" fontId="51" fillId="0" borderId="96" xfId="388" applyFont="1" applyFill="1" applyBorder="1" applyAlignment="1">
      <alignment horizontal="center" vertical="center" wrapText="1"/>
    </xf>
    <xf numFmtId="0" fontId="51" fillId="0" borderId="86" xfId="388" applyNumberFormat="1" applyFont="1" applyFill="1" applyBorder="1" applyAlignment="1">
      <alignment horizontal="center" vertical="center"/>
    </xf>
    <xf numFmtId="0" fontId="51" fillId="0" borderId="97" xfId="388" applyFont="1" applyFill="1" applyBorder="1" applyAlignment="1">
      <alignment horizontal="left" vertical="center" wrapText="1"/>
    </xf>
    <xf numFmtId="0" fontId="51" fillId="0" borderId="75" xfId="0" applyFont="1" applyFill="1" applyBorder="1" applyAlignment="1">
      <alignment horizontal="center" vertical="center"/>
    </xf>
    <xf numFmtId="0" fontId="51" fillId="0" borderId="97" xfId="388" applyFont="1" applyFill="1" applyBorder="1" applyAlignment="1">
      <alignment horizontal="center" vertical="center" wrapText="1"/>
    </xf>
    <xf numFmtId="0" fontId="51" fillId="0" borderId="77" xfId="388" applyNumberFormat="1" applyFont="1" applyFill="1" applyBorder="1" applyAlignment="1">
      <alignment horizontal="center" vertical="center"/>
    </xf>
    <xf numFmtId="0" fontId="51" fillId="50" borderId="19" xfId="388" applyFont="1" applyFill="1" applyBorder="1" applyAlignment="1">
      <alignment horizontal="center" vertical="center" wrapText="1"/>
    </xf>
    <xf numFmtId="0" fontId="51" fillId="50" borderId="23" xfId="0" applyFont="1" applyFill="1" applyBorder="1" applyAlignment="1">
      <alignment horizontal="center" vertical="center"/>
    </xf>
    <xf numFmtId="0" fontId="51" fillId="50" borderId="94" xfId="388" applyFont="1" applyFill="1" applyBorder="1" applyAlignment="1">
      <alignment horizontal="center" vertical="center" wrapText="1"/>
    </xf>
    <xf numFmtId="0" fontId="51" fillId="50" borderId="80" xfId="0" applyFont="1" applyFill="1" applyBorder="1" applyAlignment="1">
      <alignment horizontal="center" vertical="center"/>
    </xf>
    <xf numFmtId="0" fontId="51" fillId="52" borderId="19" xfId="388" applyFont="1" applyFill="1" applyBorder="1" applyAlignment="1">
      <alignment horizontal="center" vertical="center" wrapText="1"/>
    </xf>
    <xf numFmtId="0" fontId="51" fillId="52" borderId="72" xfId="388" applyNumberFormat="1" applyFont="1" applyFill="1" applyBorder="1" applyAlignment="1">
      <alignment horizontal="center" vertical="center"/>
    </xf>
    <xf numFmtId="0" fontId="51" fillId="38" borderId="19" xfId="388" applyFont="1" applyFill="1" applyBorder="1" applyAlignment="1">
      <alignment horizontal="center" vertical="center" wrapText="1"/>
    </xf>
    <xf numFmtId="0" fontId="51" fillId="38" borderId="23" xfId="0" applyFont="1" applyFill="1" applyBorder="1" applyAlignment="1">
      <alignment horizontal="center" vertical="center"/>
    </xf>
    <xf numFmtId="0" fontId="51" fillId="38" borderId="94" xfId="388" applyFont="1" applyFill="1" applyBorder="1" applyAlignment="1">
      <alignment horizontal="center" vertical="center" wrapText="1"/>
    </xf>
    <xf numFmtId="0" fontId="51" fillId="38" borderId="80" xfId="0" applyFont="1" applyFill="1" applyBorder="1" applyAlignment="1">
      <alignment horizontal="center" vertical="center"/>
    </xf>
    <xf numFmtId="0" fontId="51" fillId="56" borderId="94" xfId="388" applyFont="1" applyFill="1" applyBorder="1" applyAlignment="1">
      <alignment horizontal="center" vertical="center" wrapText="1"/>
    </xf>
    <xf numFmtId="0" fontId="51" fillId="56" borderId="80" xfId="0" applyFont="1" applyFill="1" applyBorder="1" applyAlignment="1">
      <alignment horizontal="center" vertical="center"/>
    </xf>
    <xf numFmtId="0" fontId="51" fillId="58" borderId="94" xfId="388" applyFont="1" applyFill="1" applyBorder="1" applyAlignment="1">
      <alignment horizontal="center" vertical="center" wrapText="1"/>
    </xf>
    <xf numFmtId="0" fontId="51" fillId="58" borderId="79" xfId="0" applyFont="1" applyFill="1" applyBorder="1" applyAlignment="1">
      <alignment horizontal="center" vertical="center"/>
    </xf>
    <xf numFmtId="0" fontId="51" fillId="10" borderId="94" xfId="388" applyFont="1" applyFill="1" applyBorder="1" applyAlignment="1">
      <alignment horizontal="center" vertical="center" wrapText="1"/>
    </xf>
    <xf numFmtId="0" fontId="51" fillId="10" borderId="80" xfId="0" applyFont="1" applyFill="1" applyBorder="1" applyAlignment="1">
      <alignment horizontal="center" vertical="center"/>
    </xf>
    <xf numFmtId="0" fontId="51" fillId="10" borderId="23" xfId="0" applyFont="1" applyFill="1" applyBorder="1" applyAlignment="1">
      <alignment horizontal="center" vertical="center"/>
    </xf>
    <xf numFmtId="0" fontId="51" fillId="10" borderId="19" xfId="388" applyFont="1" applyFill="1" applyBorder="1" applyAlignment="1">
      <alignment horizontal="center" vertical="center" wrapText="1"/>
    </xf>
    <xf numFmtId="0" fontId="51" fillId="10" borderId="72" xfId="388" applyNumberFormat="1" applyFont="1" applyFill="1" applyBorder="1" applyAlignment="1">
      <alignment horizontal="center" vertical="center"/>
    </xf>
    <xf numFmtId="0" fontId="0" fillId="50" borderId="0" xfId="0" applyNumberFormat="1" applyFill="1">
      <alignment vertical="center"/>
    </xf>
    <xf numFmtId="0" fontId="0" fillId="50" borderId="0" xfId="0" applyFill="1">
      <alignment vertical="center"/>
    </xf>
    <xf numFmtId="0" fontId="0" fillId="50" borderId="81" xfId="0" applyFill="1" applyBorder="1">
      <alignment vertical="center"/>
    </xf>
    <xf numFmtId="0" fontId="2" fillId="0" borderId="0" xfId="0" applyFont="1">
      <alignment vertical="center"/>
    </xf>
    <xf numFmtId="0" fontId="30" fillId="50" borderId="81" xfId="388" applyNumberFormat="1" applyFill="1" applyBorder="1">
      <alignment vertical="center"/>
    </xf>
    <xf numFmtId="0" fontId="7" fillId="10" borderId="81" xfId="0" applyFont="1" applyFill="1" applyBorder="1" applyAlignment="1">
      <alignment horizontal="center" vertical="center"/>
    </xf>
    <xf numFmtId="0" fontId="30" fillId="50" borderId="81" xfId="389" applyNumberFormat="1" applyFill="1" applyBorder="1">
      <alignment vertical="center"/>
    </xf>
    <xf numFmtId="0" fontId="46" fillId="59" borderId="81" xfId="388" applyFont="1" applyFill="1" applyBorder="1">
      <alignment vertical="center"/>
    </xf>
    <xf numFmtId="0" fontId="47" fillId="59" borderId="81" xfId="388" applyFont="1" applyFill="1" applyBorder="1">
      <alignment vertical="center"/>
    </xf>
    <xf numFmtId="0" fontId="0" fillId="59" borderId="81" xfId="0" applyFill="1" applyBorder="1">
      <alignment vertical="center"/>
    </xf>
    <xf numFmtId="0" fontId="0" fillId="59" borderId="81" xfId="0" applyFill="1" applyBorder="1" applyAlignment="1">
      <alignment horizontal="left" vertical="center"/>
    </xf>
    <xf numFmtId="0" fontId="30" fillId="59" borderId="81" xfId="388" applyFill="1" applyBorder="1" applyAlignment="1">
      <alignment horizontal="left" vertical="center"/>
    </xf>
    <xf numFmtId="0" fontId="32" fillId="36" borderId="81" xfId="0" applyFont="1" applyFill="1" applyBorder="1" applyAlignment="1">
      <alignment horizontal="center" vertical="center"/>
    </xf>
    <xf numFmtId="0" fontId="7" fillId="36" borderId="81" xfId="0" applyFont="1" applyFill="1" applyBorder="1" applyAlignment="1">
      <alignment horizontal="center" vertical="center"/>
    </xf>
    <xf numFmtId="0" fontId="30" fillId="59" borderId="81" xfId="388" applyFill="1" applyBorder="1">
      <alignment vertical="center"/>
    </xf>
    <xf numFmtId="0" fontId="30" fillId="50" borderId="81" xfId="388" applyFill="1" applyBorder="1" applyAlignment="1">
      <alignment horizontal="center" vertical="center"/>
    </xf>
    <xf numFmtId="0" fontId="0" fillId="50" borderId="81" xfId="0" applyNumberFormat="1" applyFill="1" applyBorder="1" applyAlignment="1">
      <alignment horizontal="center" vertical="center"/>
    </xf>
    <xf numFmtId="0" fontId="42" fillId="50" borderId="81" xfId="391" applyNumberFormat="1" applyFill="1" applyBorder="1" applyAlignment="1">
      <alignment horizontal="center" vertical="center"/>
    </xf>
    <xf numFmtId="0" fontId="0" fillId="50" borderId="81" xfId="0" applyFill="1" applyBorder="1" applyAlignment="1">
      <alignment horizontal="center" vertical="center"/>
    </xf>
    <xf numFmtId="0" fontId="30" fillId="60" borderId="81" xfId="388" applyFill="1" applyBorder="1" applyAlignment="1">
      <alignment horizontal="left" vertical="center"/>
    </xf>
    <xf numFmtId="0" fontId="42" fillId="60" borderId="81" xfId="391" applyFill="1" applyBorder="1" applyAlignment="1">
      <alignment horizontal="left" vertical="center"/>
    </xf>
    <xf numFmtId="0" fontId="0" fillId="60" borderId="81" xfId="0" applyFill="1" applyBorder="1" applyAlignment="1">
      <alignment horizontal="left" vertical="center"/>
    </xf>
    <xf numFmtId="0" fontId="0" fillId="60" borderId="81" xfId="0" applyFill="1" applyBorder="1">
      <alignment vertical="center"/>
    </xf>
    <xf numFmtId="0" fontId="0" fillId="60" borderId="81" xfId="0" applyNumberFormat="1" applyFill="1" applyBorder="1" applyAlignment="1">
      <alignment horizontal="left" vertical="center"/>
    </xf>
    <xf numFmtId="0" fontId="34" fillId="50" borderId="0" xfId="388" applyNumberFormat="1" applyFont="1" applyFill="1" applyAlignment="1">
      <alignment horizontal="center" vertical="center"/>
    </xf>
    <xf numFmtId="0" fontId="34" fillId="50" borderId="0" xfId="388" applyNumberFormat="1" applyFont="1" applyFill="1" applyBorder="1" applyAlignment="1">
      <alignment horizontal="center" vertical="center"/>
    </xf>
    <xf numFmtId="0" fontId="34" fillId="50" borderId="15" xfId="388" applyNumberFormat="1" applyFont="1" applyFill="1" applyBorder="1" applyAlignment="1">
      <alignment horizontal="center" vertical="center"/>
    </xf>
    <xf numFmtId="0" fontId="31" fillId="50" borderId="0" xfId="0" applyFont="1" applyFill="1" applyBorder="1">
      <alignment vertical="center"/>
    </xf>
    <xf numFmtId="49" fontId="0" fillId="50" borderId="0" xfId="0" applyNumberFormat="1" applyFill="1">
      <alignment vertical="center"/>
    </xf>
    <xf numFmtId="0" fontId="33" fillId="50" borderId="0" xfId="388" applyNumberFormat="1" applyFont="1" applyFill="1" applyAlignment="1">
      <alignment horizontal="center" vertical="center"/>
    </xf>
    <xf numFmtId="0" fontId="33" fillId="50" borderId="15" xfId="388" applyNumberFormat="1" applyFont="1" applyFill="1" applyBorder="1" applyAlignment="1">
      <alignment horizontal="center" vertical="center"/>
    </xf>
    <xf numFmtId="0" fontId="2" fillId="2" borderId="99" xfId="0" applyFont="1" applyFill="1" applyBorder="1" applyAlignment="1">
      <alignment horizontal="center" vertical="center" wrapText="1"/>
    </xf>
    <xf numFmtId="0" fontId="2" fillId="2" borderId="101" xfId="0" applyFont="1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31" fillId="10" borderId="81" xfId="0" applyFont="1" applyFill="1" applyBorder="1" applyAlignment="1">
      <alignment horizontal="center" vertical="center"/>
    </xf>
    <xf numFmtId="0" fontId="34" fillId="0" borderId="81" xfId="388" applyFont="1" applyBorder="1" applyAlignment="1">
      <alignment horizontal="center" vertical="center"/>
    </xf>
    <xf numFmtId="0" fontId="34" fillId="50" borderId="81" xfId="388" applyNumberFormat="1" applyFont="1" applyFill="1" applyBorder="1" applyAlignment="1">
      <alignment horizontal="center" vertical="center"/>
    </xf>
    <xf numFmtId="0" fontId="8" fillId="9" borderId="81" xfId="0" applyFont="1" applyFill="1" applyBorder="1" applyAlignment="1">
      <alignment horizontal="center" vertical="center"/>
    </xf>
    <xf numFmtId="0" fontId="31" fillId="50" borderId="81" xfId="0" applyFont="1" applyFill="1" applyBorder="1" applyAlignment="1">
      <alignment horizontal="center" vertical="center"/>
    </xf>
    <xf numFmtId="0" fontId="31" fillId="50" borderId="81" xfId="0" applyNumberFormat="1" applyFont="1" applyFill="1" applyBorder="1" applyAlignment="1">
      <alignment horizontal="center" vertical="center"/>
    </xf>
    <xf numFmtId="0" fontId="52" fillId="0" borderId="0" xfId="0" applyFont="1" applyBorder="1" applyAlignment="1">
      <alignment horizontal="left" vertical="center"/>
    </xf>
    <xf numFmtId="0" fontId="4" fillId="0" borderId="81" xfId="0" applyFont="1" applyBorder="1" applyAlignment="1">
      <alignment horizontal="center" vertical="center"/>
    </xf>
    <xf numFmtId="0" fontId="4" fillId="9" borderId="81" xfId="0" applyFont="1" applyFill="1" applyBorder="1" applyAlignment="1">
      <alignment horizontal="center" vertical="center"/>
    </xf>
    <xf numFmtId="0" fontId="32" fillId="10" borderId="81" xfId="0" quotePrefix="1" applyFont="1" applyFill="1" applyBorder="1" applyAlignment="1">
      <alignment horizontal="center" vertical="center"/>
    </xf>
    <xf numFmtId="0" fontId="0" fillId="10" borderId="81" xfId="0" applyFill="1" applyBorder="1" applyAlignment="1">
      <alignment horizontal="center" vertical="center"/>
    </xf>
    <xf numFmtId="0" fontId="31" fillId="0" borderId="81" xfId="0" applyFont="1" applyBorder="1" applyAlignment="1">
      <alignment horizontal="center" vertical="center"/>
    </xf>
    <xf numFmtId="0" fontId="32" fillId="0" borderId="81" xfId="0" applyFont="1" applyBorder="1" applyAlignment="1">
      <alignment horizontal="center" vertical="center"/>
    </xf>
    <xf numFmtId="0" fontId="33" fillId="0" borderId="81" xfId="388" applyFont="1" applyBorder="1" applyAlignment="1">
      <alignment horizontal="center" vertical="center"/>
    </xf>
    <xf numFmtId="0" fontId="30" fillId="0" borderId="81" xfId="388" applyNumberFormat="1" applyBorder="1">
      <alignment vertical="center"/>
    </xf>
    <xf numFmtId="9" fontId="0" fillId="0" borderId="81" xfId="392" applyFont="1" applyBorder="1">
      <alignment vertical="center"/>
    </xf>
    <xf numFmtId="0" fontId="53" fillId="9" borderId="81" xfId="0" applyFont="1" applyFill="1" applyBorder="1" applyAlignment="1">
      <alignment horizontal="center" vertical="center"/>
    </xf>
    <xf numFmtId="0" fontId="31" fillId="0" borderId="81" xfId="0" applyFont="1" applyFill="1" applyBorder="1" applyAlignment="1">
      <alignment horizontal="center" vertical="center"/>
    </xf>
    <xf numFmtId="0" fontId="43" fillId="50" borderId="81" xfId="391" applyNumberFormat="1" applyFont="1" applyFill="1" applyBorder="1">
      <alignment vertical="center"/>
    </xf>
    <xf numFmtId="0" fontId="0" fillId="50" borderId="81" xfId="0" applyNumberFormat="1" applyFill="1" applyBorder="1">
      <alignment vertical="center"/>
    </xf>
    <xf numFmtId="0" fontId="42" fillId="50" borderId="81" xfId="391" applyNumberFormat="1" applyFill="1" applyBorder="1">
      <alignment vertical="center"/>
    </xf>
    <xf numFmtId="0" fontId="32" fillId="0" borderId="0" xfId="0" applyFont="1" applyFill="1" applyBorder="1" applyAlignment="1">
      <alignment horizontal="center" vertical="center"/>
    </xf>
    <xf numFmtId="0" fontId="30" fillId="0" borderId="81" xfId="388" applyNumberFormat="1" applyFill="1" applyBorder="1">
      <alignment vertical="center"/>
    </xf>
    <xf numFmtId="0" fontId="31" fillId="10" borderId="81" xfId="0" quotePrefix="1" applyFont="1" applyFill="1" applyBorder="1" applyAlignment="1">
      <alignment horizontal="center" vertical="center"/>
    </xf>
    <xf numFmtId="0" fontId="31" fillId="36" borderId="8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42" fillId="50" borderId="0" xfId="391" applyNumberFormat="1" applyFill="1">
      <alignment vertical="center"/>
    </xf>
    <xf numFmtId="0" fontId="52" fillId="0" borderId="0" xfId="0" applyFont="1" applyFill="1" applyBorder="1">
      <alignment vertical="center"/>
    </xf>
    <xf numFmtId="176" fontId="32" fillId="0" borderId="81" xfId="0" applyNumberFormat="1" applyFont="1" applyBorder="1" applyAlignment="1">
      <alignment horizontal="center" vertical="center"/>
    </xf>
    <xf numFmtId="176" fontId="0" fillId="0" borderId="81" xfId="0" applyNumberFormat="1" applyBorder="1" applyAlignment="1">
      <alignment horizontal="center" vertical="center"/>
    </xf>
    <xf numFmtId="176" fontId="30" fillId="50" borderId="81" xfId="388" applyNumberFormat="1" applyFill="1" applyBorder="1">
      <alignment vertical="center"/>
    </xf>
    <xf numFmtId="0" fontId="31" fillId="50" borderId="0" xfId="0" applyFont="1" applyFill="1" applyBorder="1" applyAlignment="1">
      <alignment horizontal="center" vertical="center"/>
    </xf>
    <xf numFmtId="0" fontId="42" fillId="0" borderId="81" xfId="391" applyBorder="1">
      <alignment vertical="center"/>
    </xf>
    <xf numFmtId="0" fontId="32" fillId="10" borderId="81" xfId="0" applyFont="1" applyFill="1" applyBorder="1" applyAlignment="1">
      <alignment horizontal="center" vertical="center"/>
    </xf>
    <xf numFmtId="0" fontId="35" fillId="9" borderId="81" xfId="0" applyFont="1" applyFill="1" applyBorder="1" applyAlignment="1">
      <alignment horizontal="center" vertical="center"/>
    </xf>
    <xf numFmtId="0" fontId="42" fillId="0" borderId="81" xfId="391" applyBorder="1" applyAlignment="1">
      <alignment horizontal="center" vertical="center"/>
    </xf>
    <xf numFmtId="0" fontId="30" fillId="50" borderId="81" xfId="388" applyNumberFormat="1" applyFill="1" applyBorder="1" applyAlignment="1">
      <alignment horizontal="center" vertical="center"/>
    </xf>
    <xf numFmtId="0" fontId="0" fillId="0" borderId="0" xfId="0">
      <alignment vertical="center"/>
    </xf>
    <xf numFmtId="0" fontId="0" fillId="0" borderId="17" xfId="0" applyBorder="1">
      <alignment vertical="center"/>
    </xf>
    <xf numFmtId="0" fontId="0" fillId="0" borderId="42" xfId="0" applyBorder="1">
      <alignment vertical="center"/>
    </xf>
    <xf numFmtId="0" fontId="9" fillId="0" borderId="0" xfId="0" applyFont="1">
      <alignment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2" fillId="2" borderId="101" xfId="0" applyFont="1" applyFill="1" applyBorder="1" applyAlignment="1">
      <alignment horizontal="center" vertical="center"/>
    </xf>
    <xf numFmtId="0" fontId="2" fillId="2" borderId="99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7" fillId="10" borderId="5" xfId="0" applyFont="1" applyFill="1" applyBorder="1" applyAlignment="1">
      <alignment horizontal="center" vertical="center"/>
    </xf>
    <xf numFmtId="0" fontId="31" fillId="10" borderId="5" xfId="0" applyFont="1" applyFill="1" applyBorder="1" applyAlignment="1">
      <alignment horizontal="center" vertical="center"/>
    </xf>
    <xf numFmtId="0" fontId="31" fillId="9" borderId="5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10" borderId="5" xfId="0" applyFont="1" applyFill="1" applyBorder="1" applyAlignment="1">
      <alignment horizontal="center" vertical="center"/>
    </xf>
    <xf numFmtId="0" fontId="44" fillId="66" borderId="109" xfId="0" applyFont="1" applyFill="1" applyBorder="1" applyAlignment="1">
      <alignment horizontal="center" vertical="center" wrapText="1"/>
    </xf>
    <xf numFmtId="0" fontId="44" fillId="65" borderId="19" xfId="0" applyFont="1" applyFill="1" applyBorder="1" applyAlignment="1">
      <alignment horizontal="center" vertical="center" wrapText="1"/>
    </xf>
    <xf numFmtId="0" fontId="0" fillId="50" borderId="5" xfId="0" applyFill="1" applyBorder="1" applyAlignment="1">
      <alignment horizontal="center" vertical="center"/>
    </xf>
    <xf numFmtId="0" fontId="30" fillId="0" borderId="0" xfId="396" applyAlignment="1">
      <alignment horizontal="left" vertical="center" indent="1"/>
    </xf>
    <xf numFmtId="0" fontId="30" fillId="0" borderId="0" xfId="396" applyNumberFormat="1">
      <alignment vertical="center"/>
    </xf>
    <xf numFmtId="0" fontId="57" fillId="0" borderId="5" xfId="630" applyFont="1" applyBorder="1" applyAlignment="1">
      <alignment vertical="center" wrapText="1"/>
    </xf>
    <xf numFmtId="0" fontId="44" fillId="0" borderId="74" xfId="0" applyFont="1" applyFill="1" applyBorder="1" applyAlignment="1">
      <alignment horizontal="center" vertical="center" wrapText="1"/>
    </xf>
    <xf numFmtId="0" fontId="30" fillId="0" borderId="0" xfId="393" applyNumberFormat="1">
      <alignment vertical="center"/>
    </xf>
    <xf numFmtId="0" fontId="31" fillId="10" borderId="0" xfId="0" applyFont="1" applyFill="1" applyAlignment="1">
      <alignment horizontal="center" vertical="center"/>
    </xf>
    <xf numFmtId="0" fontId="58" fillId="0" borderId="5" xfId="636" applyFont="1" applyBorder="1" applyAlignment="1">
      <alignment horizontal="center" vertical="center" wrapText="1"/>
    </xf>
    <xf numFmtId="0" fontId="58" fillId="0" borderId="5" xfId="630" applyFont="1" applyBorder="1" applyAlignment="1">
      <alignment vertical="center" wrapText="1"/>
    </xf>
    <xf numFmtId="0" fontId="51" fillId="0" borderId="0" xfId="0" applyFont="1" applyFill="1" applyBorder="1" applyAlignment="1">
      <alignment horizontal="center" vertical="center" wrapText="1"/>
    </xf>
    <xf numFmtId="0" fontId="30" fillId="0" borderId="0" xfId="640" applyNumberFormat="1">
      <alignment vertical="center"/>
    </xf>
    <xf numFmtId="0" fontId="57" fillId="0" borderId="5" xfId="636" applyFont="1" applyBorder="1" applyAlignment="1">
      <alignment horizontal="center" vertical="center" wrapText="1"/>
    </xf>
    <xf numFmtId="0" fontId="51" fillId="61" borderId="19" xfId="0" applyFont="1" applyFill="1" applyBorder="1" applyAlignment="1">
      <alignment horizontal="center" vertical="center" wrapText="1"/>
    </xf>
    <xf numFmtId="0" fontId="30" fillId="50" borderId="5" xfId="631" applyNumberFormat="1" applyFill="1" applyBorder="1">
      <alignment vertical="center"/>
    </xf>
    <xf numFmtId="0" fontId="44" fillId="63" borderId="0" xfId="0" applyFont="1" applyFill="1" applyBorder="1" applyAlignment="1">
      <alignment horizontal="center" vertical="center" wrapText="1"/>
    </xf>
    <xf numFmtId="0" fontId="30" fillId="0" borderId="0" xfId="640" applyAlignment="1">
      <alignment horizontal="left" vertical="center" indent="1"/>
    </xf>
    <xf numFmtId="177" fontId="31" fillId="9" borderId="5" xfId="0" applyNumberFormat="1" applyFont="1" applyFill="1" applyBorder="1" applyAlignment="1">
      <alignment horizontal="center" vertical="center"/>
    </xf>
    <xf numFmtId="0" fontId="32" fillId="0" borderId="0" xfId="0" applyFont="1">
      <alignment vertical="center"/>
    </xf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10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2" fillId="2" borderId="99" xfId="0" applyFont="1" applyFill="1" applyBorder="1" applyAlignment="1">
      <alignment horizontal="center" vertical="center" wrapText="1"/>
    </xf>
    <xf numFmtId="0" fontId="30" fillId="0" borderId="0" xfId="394" applyAlignment="1">
      <alignment horizontal="left" vertical="center" indent="1"/>
    </xf>
    <xf numFmtId="0" fontId="30" fillId="0" borderId="0" xfId="394" applyNumberFormat="1">
      <alignment vertical="center"/>
    </xf>
    <xf numFmtId="0" fontId="0" fillId="58" borderId="5" xfId="0" applyFill="1" applyBorder="1" applyAlignment="1">
      <alignment horizontal="center" vertical="center"/>
    </xf>
    <xf numFmtId="0" fontId="51" fillId="0" borderId="74" xfId="0" applyFont="1" applyFill="1" applyBorder="1" applyAlignment="1">
      <alignment horizontal="center" vertical="center" wrapText="1"/>
    </xf>
    <xf numFmtId="0" fontId="31" fillId="58" borderId="5" xfId="0" applyFont="1" applyFill="1" applyBorder="1" applyAlignment="1">
      <alignment horizontal="center" vertical="center" wrapText="1"/>
    </xf>
    <xf numFmtId="0" fontId="31" fillId="68" borderId="5" xfId="0" applyFont="1" applyFill="1" applyBorder="1" applyAlignment="1">
      <alignment horizontal="center" vertical="center" wrapText="1"/>
    </xf>
    <xf numFmtId="1" fontId="31" fillId="50" borderId="5" xfId="0" applyNumberFormat="1" applyFont="1" applyFill="1" applyBorder="1" applyAlignment="1">
      <alignment horizontal="center" vertical="center"/>
    </xf>
    <xf numFmtId="0" fontId="31" fillId="68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61" fillId="67" borderId="5" xfId="0" applyFont="1" applyFill="1" applyBorder="1" applyAlignment="1">
      <alignment horizontal="center" vertical="center"/>
    </xf>
    <xf numFmtId="0" fontId="2" fillId="67" borderId="5" xfId="0" applyFont="1" applyFill="1" applyBorder="1" applyAlignment="1">
      <alignment horizontal="center" vertical="center"/>
    </xf>
    <xf numFmtId="1" fontId="0" fillId="0" borderId="5" xfId="0" applyNumberFormat="1" applyFill="1" applyBorder="1" applyAlignment="1">
      <alignment horizontal="center" vertical="center"/>
    </xf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10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2" fillId="2" borderId="99" xfId="0" applyFont="1" applyFill="1" applyBorder="1" applyAlignment="1">
      <alignment horizontal="center" vertical="center" wrapText="1"/>
    </xf>
    <xf numFmtId="0" fontId="30" fillId="0" borderId="0" xfId="638" applyNumberFormat="1">
      <alignment vertical="center"/>
    </xf>
    <xf numFmtId="0" fontId="0" fillId="0" borderId="0" xfId="0">
      <alignment vertical="center"/>
    </xf>
    <xf numFmtId="0" fontId="4" fillId="0" borderId="0" xfId="0" applyFont="1">
      <alignment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99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01" xfId="0" applyFont="1" applyFill="1" applyBorder="1" applyAlignment="1">
      <alignment horizontal="center" vertical="center" wrapText="1"/>
    </xf>
    <xf numFmtId="0" fontId="7" fillId="10" borderId="0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7" fillId="0" borderId="24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0" fillId="0" borderId="17" xfId="0" applyBorder="1">
      <alignment vertical="center"/>
    </xf>
    <xf numFmtId="0" fontId="7" fillId="0" borderId="69" xfId="0" applyFont="1" applyBorder="1" applyAlignment="1">
      <alignment horizontal="center" vertical="center"/>
    </xf>
    <xf numFmtId="0" fontId="31" fillId="0" borderId="70" xfId="0" applyFont="1" applyBorder="1" applyAlignment="1">
      <alignment horizontal="center" vertical="center"/>
    </xf>
    <xf numFmtId="0" fontId="31" fillId="0" borderId="71" xfId="0" applyFont="1" applyBorder="1" applyAlignment="1">
      <alignment horizontal="center" vertical="center"/>
    </xf>
    <xf numFmtId="0" fontId="31" fillId="0" borderId="73" xfId="0" applyFont="1" applyBorder="1" applyAlignment="1">
      <alignment horizontal="center" vertical="center"/>
    </xf>
    <xf numFmtId="0" fontId="51" fillId="0" borderId="75" xfId="0" applyFont="1" applyFill="1" applyBorder="1" applyAlignment="1">
      <alignment horizontal="center" vertical="center"/>
    </xf>
    <xf numFmtId="0" fontId="51" fillId="62" borderId="21" xfId="0" applyFont="1" applyFill="1" applyBorder="1" applyAlignment="1">
      <alignment horizontal="center" vertical="center"/>
    </xf>
    <xf numFmtId="0" fontId="51" fillId="62" borderId="72" xfId="0" applyFont="1" applyFill="1" applyBorder="1" applyAlignment="1">
      <alignment horizontal="center" vertical="center"/>
    </xf>
    <xf numFmtId="0" fontId="51" fillId="62" borderId="75" xfId="0" applyFont="1" applyFill="1" applyBorder="1" applyAlignment="1">
      <alignment horizontal="center" vertical="center"/>
    </xf>
    <xf numFmtId="0" fontId="51" fillId="62" borderId="77" xfId="0" applyFont="1" applyFill="1" applyBorder="1" applyAlignment="1">
      <alignment horizontal="center" vertical="center"/>
    </xf>
    <xf numFmtId="0" fontId="44" fillId="64" borderId="19" xfId="0" applyFont="1" applyFill="1" applyBorder="1" applyAlignment="1">
      <alignment horizontal="center" vertical="center" wrapText="1"/>
    </xf>
    <xf numFmtId="0" fontId="30" fillId="0" borderId="0" xfId="632" applyAlignment="1">
      <alignment horizontal="left" vertical="center"/>
    </xf>
    <xf numFmtId="0" fontId="30" fillId="0" borderId="0" xfId="632" applyNumberFormat="1">
      <alignment vertical="center"/>
    </xf>
    <xf numFmtId="0" fontId="30" fillId="0" borderId="0" xfId="633" applyAlignment="1">
      <alignment horizontal="left" vertical="center"/>
    </xf>
    <xf numFmtId="0" fontId="30" fillId="0" borderId="0" xfId="633" applyNumberFormat="1">
      <alignment vertical="center"/>
    </xf>
    <xf numFmtId="0" fontId="30" fillId="0" borderId="0" xfId="634" applyAlignment="1">
      <alignment horizontal="left" vertical="center"/>
    </xf>
    <xf numFmtId="0" fontId="30" fillId="0" borderId="0" xfId="634" applyNumberFormat="1">
      <alignment vertical="center"/>
    </xf>
    <xf numFmtId="0" fontId="30" fillId="0" borderId="0" xfId="635" applyAlignment="1">
      <alignment horizontal="left" vertical="center"/>
    </xf>
    <xf numFmtId="0" fontId="30" fillId="0" borderId="0" xfId="635" applyNumberFormat="1">
      <alignment vertical="center"/>
    </xf>
    <xf numFmtId="0" fontId="31" fillId="0" borderId="108" xfId="0" applyFont="1" applyBorder="1" applyAlignment="1">
      <alignment horizontal="center" vertical="center"/>
    </xf>
    <xf numFmtId="0" fontId="51" fillId="62" borderId="110" xfId="0" applyFont="1" applyFill="1" applyBorder="1" applyAlignment="1">
      <alignment horizontal="center" vertical="center"/>
    </xf>
    <xf numFmtId="0" fontId="51" fillId="62" borderId="111" xfId="0" applyFont="1" applyFill="1" applyBorder="1" applyAlignment="1">
      <alignment horizontal="center" vertical="center"/>
    </xf>
    <xf numFmtId="0" fontId="51" fillId="0" borderId="21" xfId="0" applyFont="1" applyFill="1" applyBorder="1" applyAlignment="1">
      <alignment horizontal="center" vertical="center"/>
    </xf>
    <xf numFmtId="0" fontId="51" fillId="0" borderId="72" xfId="0" applyFont="1" applyFill="1" applyBorder="1" applyAlignment="1">
      <alignment horizontal="center" vertical="center"/>
    </xf>
    <xf numFmtId="0" fontId="51" fillId="0" borderId="110" xfId="0" applyFont="1" applyFill="1" applyBorder="1" applyAlignment="1">
      <alignment horizontal="center" vertical="center"/>
    </xf>
    <xf numFmtId="0" fontId="51" fillId="0" borderId="77" xfId="0" applyFont="1" applyFill="1" applyBorder="1" applyAlignment="1">
      <alignment horizontal="center" vertical="center"/>
    </xf>
    <xf numFmtId="0" fontId="51" fillId="0" borderId="19" xfId="0" applyFont="1" applyFill="1" applyBorder="1" applyAlignment="1">
      <alignment horizontal="center" vertical="center" wrapText="1"/>
    </xf>
    <xf numFmtId="0" fontId="51" fillId="0" borderId="109" xfId="0" applyFont="1" applyFill="1" applyBorder="1" applyAlignment="1">
      <alignment horizontal="center" vertical="center" wrapText="1"/>
    </xf>
    <xf numFmtId="0" fontId="62" fillId="0" borderId="24" xfId="0" applyFont="1" applyBorder="1" applyAlignment="1">
      <alignment horizontal="center" vertical="center"/>
    </xf>
    <xf numFmtId="0" fontId="62" fillId="0" borderId="69" xfId="0" applyFont="1" applyBorder="1" applyAlignment="1">
      <alignment horizontal="center" vertical="center"/>
    </xf>
    <xf numFmtId="0" fontId="60" fillId="0" borderId="17" xfId="0" applyFont="1" applyBorder="1">
      <alignment vertical="center"/>
    </xf>
    <xf numFmtId="0" fontId="30" fillId="0" borderId="5" xfId="637" applyBorder="1" applyAlignment="1">
      <alignment horizontal="left" vertical="center"/>
    </xf>
    <xf numFmtId="0" fontId="30" fillId="0" borderId="5" xfId="637" applyNumberFormat="1" applyBorder="1">
      <alignment vertical="center"/>
    </xf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99" xfId="0" applyFont="1" applyFill="1" applyBorder="1" applyAlignment="1">
      <alignment horizontal="center" vertical="center"/>
    </xf>
    <xf numFmtId="0" fontId="2" fillId="2" borderId="10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34" fillId="0" borderId="0" xfId="388" applyFont="1" applyAlignment="1">
      <alignment horizontal="center" vertical="center"/>
    </xf>
    <xf numFmtId="0" fontId="30" fillId="0" borderId="0" xfId="388" applyNumberFormat="1">
      <alignment vertical="center"/>
    </xf>
    <xf numFmtId="0" fontId="7" fillId="10" borderId="5" xfId="0" applyFont="1" applyFill="1" applyBorder="1" applyAlignment="1">
      <alignment horizontal="center" vertical="center"/>
    </xf>
    <xf numFmtId="0" fontId="30" fillId="50" borderId="5" xfId="389" applyNumberFormat="1" applyFill="1" applyBorder="1">
      <alignment vertical="center"/>
    </xf>
    <xf numFmtId="0" fontId="34" fillId="0" borderId="5" xfId="388" applyFont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34" fillId="0" borderId="5" xfId="388" quotePrefix="1" applyFont="1" applyBorder="1" applyAlignment="1">
      <alignment horizontal="center" vertical="center"/>
    </xf>
    <xf numFmtId="0" fontId="30" fillId="0" borderId="0" xfId="637" applyNumberFormat="1">
      <alignment vertical="center"/>
    </xf>
    <xf numFmtId="0" fontId="0" fillId="0" borderId="0" xfId="0" applyAlignment="1">
      <alignment horizontal="center" vertical="center"/>
    </xf>
    <xf numFmtId="177" fontId="0" fillId="36" borderId="5" xfId="0" applyNumberFormat="1" applyFill="1" applyBorder="1" applyAlignment="1">
      <alignment horizontal="center" vertical="center"/>
    </xf>
    <xf numFmtId="0" fontId="63" fillId="0" borderId="0" xfId="0" applyFont="1">
      <alignment vertical="center"/>
    </xf>
    <xf numFmtId="0" fontId="2" fillId="69" borderId="5" xfId="0" applyFont="1" applyFill="1" applyBorder="1" applyAlignment="1">
      <alignment horizontal="center" vertical="center"/>
    </xf>
    <xf numFmtId="0" fontId="2" fillId="69" borderId="5" xfId="0" applyFont="1" applyFill="1" applyBorder="1">
      <alignment vertical="center"/>
    </xf>
    <xf numFmtId="177" fontId="0" fillId="36" borderId="5" xfId="0" applyNumberFormat="1" applyFill="1" applyBorder="1">
      <alignment vertical="center"/>
    </xf>
    <xf numFmtId="0" fontId="56" fillId="69" borderId="5" xfId="0" applyFont="1" applyFill="1" applyBorder="1" applyAlignment="1">
      <alignment horizontal="center" vertical="center"/>
    </xf>
    <xf numFmtId="0" fontId="35" fillId="9" borderId="18" xfId="0" applyFont="1" applyFill="1" applyBorder="1" applyAlignment="1">
      <alignment horizontal="center" vertical="center"/>
    </xf>
    <xf numFmtId="0" fontId="40" fillId="9" borderId="18" xfId="388" applyNumberFormat="1" applyFont="1" applyFill="1" applyBorder="1" applyAlignment="1">
      <alignment horizontal="center" vertical="center"/>
    </xf>
    <xf numFmtId="0" fontId="40" fillId="9" borderId="2" xfId="388" applyNumberFormat="1" applyFont="1" applyFill="1" applyBorder="1" applyAlignment="1">
      <alignment horizontal="center" vertical="center"/>
    </xf>
    <xf numFmtId="0" fontId="48" fillId="0" borderId="0" xfId="0" applyFont="1" applyFill="1">
      <alignment vertical="center"/>
    </xf>
    <xf numFmtId="0" fontId="48" fillId="50" borderId="117" xfId="0" applyFont="1" applyFill="1" applyBorder="1">
      <alignment vertical="center"/>
    </xf>
    <xf numFmtId="0" fontId="48" fillId="50" borderId="118" xfId="0" applyFont="1" applyFill="1" applyBorder="1">
      <alignment vertical="center"/>
    </xf>
    <xf numFmtId="0" fontId="48" fillId="50" borderId="121" xfId="0" applyFont="1" applyFill="1" applyBorder="1">
      <alignment vertical="center"/>
    </xf>
    <xf numFmtId="0" fontId="48" fillId="50" borderId="122" xfId="0" applyFont="1" applyFill="1" applyBorder="1">
      <alignment vertical="center"/>
    </xf>
    <xf numFmtId="0" fontId="48" fillId="50" borderId="119" xfId="0" applyFont="1" applyFill="1" applyBorder="1">
      <alignment vertical="center"/>
    </xf>
    <xf numFmtId="0" fontId="48" fillId="50" borderId="82" xfId="0" applyFont="1" applyFill="1" applyBorder="1">
      <alignment vertical="center"/>
    </xf>
    <xf numFmtId="0" fontId="48" fillId="50" borderId="120" xfId="0" applyFont="1" applyFill="1" applyBorder="1">
      <alignment vertical="center"/>
    </xf>
    <xf numFmtId="0" fontId="29" fillId="0" borderId="0" xfId="0" applyFont="1">
      <alignment vertical="center"/>
    </xf>
    <xf numFmtId="0" fontId="63" fillId="50" borderId="116" xfId="0" applyFont="1" applyFill="1" applyBorder="1">
      <alignment vertical="center"/>
    </xf>
    <xf numFmtId="0" fontId="63" fillId="50" borderId="121" xfId="0" applyFont="1" applyFill="1" applyBorder="1">
      <alignment vertical="center"/>
    </xf>
    <xf numFmtId="0" fontId="48" fillId="50" borderId="0" xfId="0" applyFont="1" applyFill="1" applyBorder="1">
      <alignment vertical="center"/>
    </xf>
    <xf numFmtId="177" fontId="65" fillId="62" borderId="17" xfId="0" applyNumberFormat="1" applyFont="1" applyFill="1" applyBorder="1" applyAlignment="1">
      <alignment horizontal="center" vertical="center" wrapText="1"/>
    </xf>
    <xf numFmtId="177" fontId="64" fillId="62" borderId="17" xfId="0" applyNumberFormat="1" applyFont="1" applyFill="1" applyBorder="1" applyAlignment="1">
      <alignment horizontal="center" vertical="center" wrapText="1"/>
    </xf>
    <xf numFmtId="0" fontId="0" fillId="0" borderId="123" xfId="0" applyBorder="1" applyAlignment="1">
      <alignment horizontal="center" vertical="center"/>
    </xf>
    <xf numFmtId="0" fontId="40" fillId="9" borderId="112" xfId="388" applyNumberFormat="1" applyFont="1" applyFill="1" applyBorder="1" applyAlignment="1">
      <alignment horizontal="center" vertical="center"/>
    </xf>
    <xf numFmtId="0" fontId="40" fillId="9" borderId="114" xfId="388" applyNumberFormat="1" applyFont="1" applyFill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35" fillId="9" borderId="112" xfId="0" applyFont="1" applyFill="1" applyBorder="1" applyAlignment="1">
      <alignment horizontal="center" vertical="center"/>
    </xf>
    <xf numFmtId="0" fontId="26" fillId="62" borderId="0" xfId="667" applyFill="1"/>
    <xf numFmtId="0" fontId="66" fillId="62" borderId="0" xfId="667" applyFont="1" applyFill="1" applyAlignment="1">
      <alignment horizontal="center" vertical="center"/>
    </xf>
    <xf numFmtId="0" fontId="4" fillId="62" borderId="0" xfId="667" applyFont="1" applyFill="1"/>
    <xf numFmtId="0" fontId="2" fillId="2" borderId="1" xfId="667" applyFont="1" applyFill="1" applyBorder="1" applyAlignment="1">
      <alignment horizontal="center" vertical="center" wrapText="1"/>
    </xf>
    <xf numFmtId="0" fontId="2" fillId="2" borderId="2" xfId="667" applyFont="1" applyFill="1" applyBorder="1" applyAlignment="1">
      <alignment horizontal="center" vertical="center" wrapText="1"/>
    </xf>
    <xf numFmtId="0" fontId="67" fillId="62" borderId="0" xfId="667" applyFont="1" applyFill="1"/>
    <xf numFmtId="0" fontId="2" fillId="2" borderId="99" xfId="667" applyFont="1" applyFill="1" applyBorder="1" applyAlignment="1">
      <alignment horizontal="center" vertical="center" wrapText="1"/>
    </xf>
    <xf numFmtId="0" fontId="67" fillId="62" borderId="0" xfId="667" applyFont="1" applyFill="1" applyAlignment="1">
      <alignment horizontal="left"/>
    </xf>
    <xf numFmtId="0" fontId="26" fillId="62" borderId="0" xfId="667" applyFill="1" applyBorder="1"/>
    <xf numFmtId="0" fontId="2" fillId="2" borderId="101" xfId="667" applyFont="1" applyFill="1" applyBorder="1" applyAlignment="1">
      <alignment horizontal="center" vertical="center" wrapText="1"/>
    </xf>
    <xf numFmtId="0" fontId="26" fillId="0" borderId="17" xfId="667" applyBorder="1"/>
    <xf numFmtId="0" fontId="26" fillId="0" borderId="0" xfId="667"/>
    <xf numFmtId="0" fontId="2" fillId="10" borderId="1" xfId="667" applyFont="1" applyFill="1" applyBorder="1" applyAlignment="1">
      <alignment horizontal="center" vertical="center"/>
    </xf>
    <xf numFmtId="0" fontId="2" fillId="10" borderId="133" xfId="667" applyFont="1" applyFill="1" applyBorder="1" applyAlignment="1">
      <alignment horizontal="center" vertical="center"/>
    </xf>
    <xf numFmtId="0" fontId="26" fillId="62" borderId="17" xfId="667" applyFill="1" applyBorder="1"/>
    <xf numFmtId="0" fontId="67" fillId="62" borderId="0" xfId="667" applyFont="1" applyFill="1" applyAlignment="1">
      <alignment horizontal="left" vertical="center"/>
    </xf>
    <xf numFmtId="0" fontId="67" fillId="62" borderId="0" xfId="667" applyFont="1" applyFill="1" applyAlignment="1">
      <alignment vertical="center"/>
    </xf>
    <xf numFmtId="2" fontId="26" fillId="62" borderId="0" xfId="667" applyNumberFormat="1" applyFill="1"/>
    <xf numFmtId="0" fontId="26" fillId="0" borderId="0" xfId="667" applyBorder="1"/>
    <xf numFmtId="0" fontId="7" fillId="62" borderId="0" xfId="667" applyFont="1" applyFill="1"/>
    <xf numFmtId="0" fontId="66" fillId="62" borderId="0" xfId="667" applyFont="1" applyFill="1" applyAlignment="1">
      <alignment horizontal="center" vertical="center" wrapText="1"/>
    </xf>
    <xf numFmtId="0" fontId="26" fillId="0" borderId="0" xfId="667" applyFill="1"/>
    <xf numFmtId="0" fontId="68" fillId="0" borderId="17" xfId="668" applyFont="1" applyFill="1" applyBorder="1" applyAlignment="1">
      <alignment horizontal="center" vertical="center"/>
    </xf>
    <xf numFmtId="0" fontId="70" fillId="62" borderId="41" xfId="667" applyFont="1" applyFill="1" applyBorder="1" applyAlignment="1">
      <alignment horizontal="center" vertical="center"/>
    </xf>
    <xf numFmtId="0" fontId="66" fillId="62" borderId="17" xfId="667" applyFont="1" applyFill="1" applyBorder="1" applyAlignment="1">
      <alignment horizontal="center" vertical="center"/>
    </xf>
    <xf numFmtId="2" fontId="61" fillId="62" borderId="0" xfId="667" applyNumberFormat="1" applyFont="1" applyFill="1" applyAlignment="1">
      <alignment horizontal="center" vertical="center"/>
    </xf>
    <xf numFmtId="0" fontId="113" fillId="62" borderId="0" xfId="667" applyFont="1" applyFill="1" applyBorder="1" applyAlignment="1">
      <alignment horizontal="center" vertical="center"/>
    </xf>
    <xf numFmtId="0" fontId="114" fillId="62" borderId="0" xfId="667" applyFont="1" applyFill="1" applyBorder="1" applyAlignment="1">
      <alignment horizontal="center" vertical="center"/>
    </xf>
    <xf numFmtId="0" fontId="114" fillId="62" borderId="0" xfId="667" applyFont="1" applyFill="1" applyAlignment="1">
      <alignment horizontal="center" vertical="center"/>
    </xf>
    <xf numFmtId="0" fontId="61" fillId="62" borderId="0" xfId="667" applyFont="1" applyFill="1" applyBorder="1" applyAlignment="1">
      <alignment horizontal="center" vertical="center"/>
    </xf>
    <xf numFmtId="178" fontId="61" fillId="62" borderId="0" xfId="667" applyNumberFormat="1" applyFont="1" applyFill="1" applyBorder="1" applyAlignment="1">
      <alignment horizontal="center" vertical="center"/>
    </xf>
    <xf numFmtId="0" fontId="7" fillId="62" borderId="0" xfId="667" applyFont="1" applyFill="1" applyAlignment="1">
      <alignment horizontal="left" vertical="center"/>
    </xf>
    <xf numFmtId="0" fontId="2" fillId="10" borderId="156" xfId="667" applyFont="1" applyFill="1" applyBorder="1" applyAlignment="1">
      <alignment horizontal="center" vertical="center"/>
    </xf>
    <xf numFmtId="0" fontId="2" fillId="10" borderId="156" xfId="667" applyFont="1" applyFill="1" applyBorder="1" applyAlignment="1">
      <alignment horizontal="center" vertical="center" wrapText="1"/>
    </xf>
    <xf numFmtId="0" fontId="2" fillId="10" borderId="134" xfId="667" applyFont="1" applyFill="1" applyBorder="1" applyAlignment="1">
      <alignment horizontal="center" vertical="center" wrapText="1"/>
    </xf>
    <xf numFmtId="0" fontId="116" fillId="36" borderId="135" xfId="667" applyFont="1" applyFill="1" applyBorder="1" applyAlignment="1">
      <alignment horizontal="center" vertical="center"/>
    </xf>
    <xf numFmtId="0" fontId="73" fillId="36" borderId="137" xfId="667" applyFont="1" applyFill="1" applyBorder="1" applyAlignment="1">
      <alignment horizontal="center" vertical="center"/>
    </xf>
    <xf numFmtId="0" fontId="73" fillId="36" borderId="161" xfId="667" applyFont="1" applyFill="1" applyBorder="1" applyAlignment="1">
      <alignment horizontal="center" vertical="center"/>
    </xf>
    <xf numFmtId="0" fontId="2" fillId="36" borderId="141" xfId="667" applyFont="1" applyFill="1" applyBorder="1" applyAlignment="1">
      <alignment horizontal="center" vertical="center"/>
    </xf>
    <xf numFmtId="0" fontId="73" fillId="36" borderId="142" xfId="667" applyFont="1" applyFill="1" applyBorder="1" applyAlignment="1">
      <alignment horizontal="center" vertical="center"/>
    </xf>
    <xf numFmtId="0" fontId="73" fillId="36" borderId="160" xfId="667" applyFont="1" applyFill="1" applyBorder="1" applyAlignment="1">
      <alignment horizontal="center" vertical="center"/>
    </xf>
    <xf numFmtId="0" fontId="73" fillId="36" borderId="143" xfId="667" applyFont="1" applyFill="1" applyBorder="1" applyAlignment="1">
      <alignment horizontal="center" vertical="center"/>
    </xf>
    <xf numFmtId="0" fontId="73" fillId="36" borderId="162" xfId="667" applyFont="1" applyFill="1" applyBorder="1" applyAlignment="1">
      <alignment horizontal="center" vertical="center"/>
    </xf>
    <xf numFmtId="0" fontId="118" fillId="10" borderId="133" xfId="667" applyFont="1" applyFill="1" applyBorder="1" applyAlignment="1">
      <alignment horizontal="center" vertical="center"/>
    </xf>
    <xf numFmtId="0" fontId="118" fillId="10" borderId="156" xfId="667" applyFont="1" applyFill="1" applyBorder="1" applyAlignment="1">
      <alignment horizontal="center" vertical="center"/>
    </xf>
    <xf numFmtId="0" fontId="118" fillId="10" borderId="156" xfId="667" applyFont="1" applyFill="1" applyBorder="1" applyAlignment="1">
      <alignment horizontal="center" vertical="center" wrapText="1"/>
    </xf>
    <xf numFmtId="0" fontId="118" fillId="10" borderId="134" xfId="667" applyFont="1" applyFill="1" applyBorder="1" applyAlignment="1">
      <alignment horizontal="center" vertical="center" wrapText="1"/>
    </xf>
    <xf numFmtId="2" fontId="119" fillId="62" borderId="136" xfId="667" applyNumberFormat="1" applyFont="1" applyFill="1" applyBorder="1" applyAlignment="1">
      <alignment horizontal="center" vertical="center"/>
    </xf>
    <xf numFmtId="2" fontId="119" fillId="62" borderId="163" xfId="667" applyNumberFormat="1" applyFont="1" applyFill="1" applyBorder="1" applyAlignment="1">
      <alignment horizontal="center" vertical="center"/>
    </xf>
    <xf numFmtId="2" fontId="119" fillId="62" borderId="164" xfId="667" applyNumberFormat="1" applyFont="1" applyFill="1" applyBorder="1" applyAlignment="1">
      <alignment horizontal="center" vertical="center"/>
    </xf>
    <xf numFmtId="2" fontId="119" fillId="62" borderId="120" xfId="667" applyNumberFormat="1" applyFont="1" applyFill="1" applyBorder="1" applyAlignment="1">
      <alignment horizontal="center" vertical="center"/>
    </xf>
    <xf numFmtId="178" fontId="71" fillId="36" borderId="5" xfId="667" applyNumberFormat="1" applyFont="1" applyFill="1" applyBorder="1" applyAlignment="1">
      <alignment horizontal="center" vertical="center"/>
    </xf>
    <xf numFmtId="178" fontId="71" fillId="36" borderId="166" xfId="667" applyNumberFormat="1" applyFont="1" applyFill="1" applyBorder="1" applyAlignment="1">
      <alignment horizontal="center" vertical="center"/>
    </xf>
    <xf numFmtId="178" fontId="71" fillId="36" borderId="132" xfId="667" applyNumberFormat="1" applyFont="1" applyFill="1" applyBorder="1" applyAlignment="1">
      <alignment horizontal="center" vertical="center"/>
    </xf>
    <xf numFmtId="0" fontId="68" fillId="10" borderId="116" xfId="668" applyFont="1" applyFill="1" applyBorder="1" applyAlignment="1">
      <alignment horizontal="center" vertical="center"/>
    </xf>
    <xf numFmtId="0" fontId="74" fillId="2" borderId="170" xfId="668" applyNumberFormat="1" applyFont="1" applyFill="1" applyBorder="1" applyAlignment="1">
      <alignment horizontal="center" vertical="center"/>
    </xf>
    <xf numFmtId="0" fontId="74" fillId="2" borderId="171" xfId="667" applyFont="1" applyFill="1" applyBorder="1" applyAlignment="1">
      <alignment horizontal="center" vertical="center"/>
    </xf>
    <xf numFmtId="0" fontId="74" fillId="70" borderId="171" xfId="667" applyFont="1" applyFill="1" applyBorder="1" applyAlignment="1">
      <alignment horizontal="center" vertical="center"/>
    </xf>
    <xf numFmtId="0" fontId="74" fillId="70" borderId="172" xfId="667" applyFont="1" applyFill="1" applyBorder="1" applyAlignment="1">
      <alignment horizontal="center" vertical="center"/>
    </xf>
    <xf numFmtId="178" fontId="74" fillId="59" borderId="170" xfId="667" applyNumberFormat="1" applyFont="1" applyFill="1" applyBorder="1" applyAlignment="1">
      <alignment horizontal="center" vertical="center"/>
    </xf>
    <xf numFmtId="178" fontId="74" fillId="38" borderId="171" xfId="667" applyNumberFormat="1" applyFont="1" applyFill="1" applyBorder="1" applyAlignment="1">
      <alignment horizontal="center" vertical="center"/>
    </xf>
    <xf numFmtId="178" fontId="74" fillId="38" borderId="172" xfId="667" applyNumberFormat="1" applyFont="1" applyFill="1" applyBorder="1" applyAlignment="1">
      <alignment horizontal="center" vertical="center"/>
    </xf>
    <xf numFmtId="178" fontId="74" fillId="71" borderId="170" xfId="667" applyNumberFormat="1" applyFont="1" applyFill="1" applyBorder="1" applyAlignment="1">
      <alignment horizontal="center" vertical="center"/>
    </xf>
    <xf numFmtId="178" fontId="74" fillId="71" borderId="171" xfId="667" applyNumberFormat="1" applyFont="1" applyFill="1" applyBorder="1" applyAlignment="1">
      <alignment horizontal="center" vertical="center"/>
    </xf>
    <xf numFmtId="178" fontId="74" fillId="71" borderId="172" xfId="667" applyNumberFormat="1" applyFont="1" applyFill="1" applyBorder="1" applyAlignment="1">
      <alignment horizontal="center" vertical="center"/>
    </xf>
    <xf numFmtId="0" fontId="68" fillId="10" borderId="119" xfId="668" applyFont="1" applyFill="1" applyBorder="1" applyAlignment="1">
      <alignment horizontal="center" vertical="center"/>
    </xf>
    <xf numFmtId="0" fontId="68" fillId="10" borderId="131" xfId="668" applyFont="1" applyFill="1" applyBorder="1" applyAlignment="1">
      <alignment horizontal="center" vertical="center" wrapText="1"/>
    </xf>
    <xf numFmtId="177" fontId="68" fillId="10" borderId="1" xfId="668" quotePrefix="1" applyNumberFormat="1" applyFont="1" applyFill="1" applyBorder="1" applyAlignment="1">
      <alignment horizontal="center" vertical="center"/>
    </xf>
    <xf numFmtId="177" fontId="68" fillId="10" borderId="2" xfId="668" quotePrefix="1" applyNumberFormat="1" applyFont="1" applyFill="1" applyBorder="1" applyAlignment="1">
      <alignment horizontal="center" vertical="center"/>
    </xf>
    <xf numFmtId="177" fontId="69" fillId="10" borderId="18" xfId="667" quotePrefix="1" applyNumberFormat="1" applyFont="1" applyFill="1" applyBorder="1" applyAlignment="1">
      <alignment horizontal="center" vertical="center"/>
    </xf>
    <xf numFmtId="177" fontId="68" fillId="10" borderId="123" xfId="668" quotePrefix="1" applyNumberFormat="1" applyFont="1" applyFill="1" applyBorder="1" applyAlignment="1">
      <alignment horizontal="center" vertical="center"/>
    </xf>
    <xf numFmtId="0" fontId="74" fillId="70" borderId="174" xfId="667" applyFont="1" applyFill="1" applyBorder="1" applyAlignment="1">
      <alignment horizontal="center" vertical="center"/>
    </xf>
    <xf numFmtId="0" fontId="74" fillId="2" borderId="172" xfId="667" applyFont="1" applyFill="1" applyBorder="1" applyAlignment="1">
      <alignment horizontal="center" vertical="center"/>
    </xf>
    <xf numFmtId="0" fontId="120" fillId="62" borderId="0" xfId="667" applyFont="1" applyFill="1" applyAlignment="1">
      <alignment vertical="center" wrapText="1"/>
    </xf>
    <xf numFmtId="0" fontId="121" fillId="62" borderId="0" xfId="667" quotePrefix="1" applyFont="1" applyFill="1" applyAlignment="1">
      <alignment horizontal="left" vertical="center" wrapText="1"/>
    </xf>
    <xf numFmtId="0" fontId="2" fillId="2" borderId="1" xfId="667" applyFont="1" applyFill="1" applyBorder="1" applyAlignment="1">
      <alignment horizontal="center" vertical="center" wrapText="1"/>
    </xf>
    <xf numFmtId="0" fontId="2" fillId="2" borderId="99" xfId="667" applyFont="1" applyFill="1" applyBorder="1" applyAlignment="1">
      <alignment horizontal="center" vertical="center" wrapText="1"/>
    </xf>
    <xf numFmtId="0" fontId="2" fillId="2" borderId="101" xfId="667" applyFont="1" applyFill="1" applyBorder="1" applyAlignment="1">
      <alignment horizontal="center" vertical="center" wrapText="1"/>
    </xf>
    <xf numFmtId="0" fontId="2" fillId="2" borderId="2" xfId="667" applyFont="1" applyFill="1" applyBorder="1" applyAlignment="1">
      <alignment horizontal="center" vertical="center" wrapText="1"/>
    </xf>
    <xf numFmtId="0" fontId="66" fillId="62" borderId="0" xfId="667" applyFont="1" applyFill="1" applyBorder="1" applyAlignment="1">
      <alignment horizontal="center" vertical="center"/>
    </xf>
    <xf numFmtId="0" fontId="123" fillId="10" borderId="18" xfId="667" applyFont="1" applyFill="1" applyBorder="1" applyAlignment="1">
      <alignment horizontal="center" vertical="center"/>
    </xf>
    <xf numFmtId="0" fontId="111" fillId="10" borderId="2" xfId="667" applyFont="1" applyFill="1" applyBorder="1" applyAlignment="1">
      <alignment horizontal="center" vertical="center"/>
    </xf>
    <xf numFmtId="0" fontId="123" fillId="10" borderId="123" xfId="667" applyFont="1" applyFill="1" applyBorder="1" applyAlignment="1">
      <alignment horizontal="center" vertical="center"/>
    </xf>
    <xf numFmtId="0" fontId="121" fillId="62" borderId="0" xfId="667" quotePrefix="1" applyFont="1" applyFill="1" applyAlignment="1">
      <alignment horizontal="left" vertical="center" wrapText="1"/>
    </xf>
    <xf numFmtId="0" fontId="2" fillId="2" borderId="1" xfId="667" applyFont="1" applyFill="1" applyBorder="1" applyAlignment="1">
      <alignment horizontal="center" vertical="center" wrapText="1"/>
    </xf>
    <xf numFmtId="0" fontId="2" fillId="10" borderId="1" xfId="667" applyFont="1" applyFill="1" applyBorder="1" applyAlignment="1">
      <alignment horizontal="center" vertical="center"/>
    </xf>
    <xf numFmtId="0" fontId="2" fillId="2" borderId="99" xfId="667" applyFont="1" applyFill="1" applyBorder="1" applyAlignment="1">
      <alignment horizontal="center" vertical="center" wrapText="1"/>
    </xf>
    <xf numFmtId="0" fontId="2" fillId="2" borderId="2" xfId="667" applyFont="1" applyFill="1" applyBorder="1" applyAlignment="1">
      <alignment horizontal="center" vertical="center" wrapText="1"/>
    </xf>
    <xf numFmtId="0" fontId="2" fillId="2" borderId="101" xfId="667" applyFont="1" applyFill="1" applyBorder="1" applyAlignment="1">
      <alignment horizontal="center" vertical="center" wrapText="1"/>
    </xf>
    <xf numFmtId="0" fontId="2" fillId="94" borderId="177" xfId="667" applyFont="1" applyFill="1" applyBorder="1" applyAlignment="1">
      <alignment horizontal="center" vertical="center"/>
    </xf>
    <xf numFmtId="0" fontId="2" fillId="94" borderId="179" xfId="667" applyFont="1" applyFill="1" applyBorder="1" applyAlignment="1">
      <alignment horizontal="center" vertical="center"/>
    </xf>
    <xf numFmtId="0" fontId="2" fillId="94" borderId="178" xfId="667" quotePrefix="1" applyFont="1" applyFill="1" applyBorder="1" applyAlignment="1">
      <alignment horizontal="center" vertical="center"/>
    </xf>
    <xf numFmtId="0" fontId="123" fillId="10" borderId="181" xfId="667" applyFont="1" applyFill="1" applyBorder="1" applyAlignment="1">
      <alignment horizontal="center" vertical="center"/>
    </xf>
    <xf numFmtId="0" fontId="123" fillId="10" borderId="81" xfId="667" applyFont="1" applyFill="1" applyBorder="1" applyAlignment="1">
      <alignment horizontal="center" vertical="center"/>
    </xf>
    <xf numFmtId="0" fontId="111" fillId="10" borderId="180" xfId="667" applyFont="1" applyFill="1" applyBorder="1" applyAlignment="1">
      <alignment horizontal="center" vertical="center"/>
    </xf>
    <xf numFmtId="0" fontId="66" fillId="62" borderId="40" xfId="667" applyFont="1" applyFill="1" applyBorder="1" applyAlignment="1">
      <alignment horizontal="center" vertical="center"/>
    </xf>
    <xf numFmtId="0" fontId="115" fillId="69" borderId="5" xfId="667" applyFont="1" applyFill="1" applyBorder="1" applyAlignment="1">
      <alignment horizontal="center" vertical="center"/>
    </xf>
    <xf numFmtId="0" fontId="115" fillId="69" borderId="5" xfId="667" applyFont="1" applyFill="1" applyBorder="1" applyAlignment="1">
      <alignment horizontal="center" vertical="center" wrapText="1"/>
    </xf>
    <xf numFmtId="177" fontId="115" fillId="36" borderId="5" xfId="667" applyNumberFormat="1" applyFont="1" applyFill="1" applyBorder="1" applyAlignment="1">
      <alignment horizontal="center" vertical="center"/>
    </xf>
    <xf numFmtId="0" fontId="125" fillId="36" borderId="5" xfId="667" applyFont="1" applyFill="1" applyBorder="1" applyAlignment="1">
      <alignment horizontal="center" vertical="center"/>
    </xf>
    <xf numFmtId="2" fontId="115" fillId="36" borderId="5" xfId="667" applyNumberFormat="1" applyFont="1" applyFill="1" applyBorder="1" applyAlignment="1">
      <alignment horizontal="center" vertical="center"/>
    </xf>
    <xf numFmtId="2" fontId="60" fillId="36" borderId="5" xfId="667" applyNumberFormat="1" applyFont="1" applyFill="1" applyBorder="1" applyAlignment="1">
      <alignment horizontal="center"/>
    </xf>
    <xf numFmtId="0" fontId="116" fillId="36" borderId="170" xfId="667" applyFont="1" applyFill="1" applyBorder="1" applyAlignment="1">
      <alignment horizontal="center" vertical="center"/>
    </xf>
    <xf numFmtId="2" fontId="124" fillId="10" borderId="5" xfId="667" applyNumberFormat="1" applyFont="1" applyFill="1" applyBorder="1" applyAlignment="1">
      <alignment horizontal="center" vertical="center"/>
    </xf>
    <xf numFmtId="177" fontId="2" fillId="10" borderId="182" xfId="667" applyNumberFormat="1" applyFont="1" applyFill="1" applyBorder="1" applyAlignment="1">
      <alignment horizontal="center" vertical="center"/>
    </xf>
    <xf numFmtId="0" fontId="4" fillId="10" borderId="187" xfId="0" applyFont="1" applyFill="1" applyBorder="1" applyAlignment="1">
      <alignment horizontal="center" vertical="center"/>
    </xf>
    <xf numFmtId="0" fontId="4" fillId="10" borderId="188" xfId="0" applyFont="1" applyFill="1" applyBorder="1" applyAlignment="1">
      <alignment horizontal="center" vertical="center"/>
    </xf>
    <xf numFmtId="177" fontId="2" fillId="36" borderId="130" xfId="667" applyNumberFormat="1" applyFont="1" applyFill="1" applyBorder="1" applyAlignment="1">
      <alignment horizontal="center" vertical="center"/>
    </xf>
    <xf numFmtId="177" fontId="68" fillId="10" borderId="99" xfId="668" quotePrefix="1" applyNumberFormat="1" applyFont="1" applyFill="1" applyBorder="1" applyAlignment="1">
      <alignment horizontal="center" vertical="center"/>
    </xf>
    <xf numFmtId="177" fontId="69" fillId="10" borderId="183" xfId="667" quotePrefix="1" applyNumberFormat="1" applyFont="1" applyFill="1" applyBorder="1" applyAlignment="1">
      <alignment horizontal="center" vertical="center"/>
    </xf>
    <xf numFmtId="177" fontId="68" fillId="10" borderId="184" xfId="668" quotePrefix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7" fontId="2" fillId="10" borderId="115" xfId="667" applyNumberFormat="1" applyFont="1" applyFill="1" applyBorder="1" applyAlignment="1">
      <alignment horizontal="center" vertical="center"/>
    </xf>
    <xf numFmtId="2" fontId="124" fillId="10" borderId="177" xfId="667" applyNumberFormat="1" applyFont="1" applyFill="1" applyBorder="1" applyAlignment="1">
      <alignment horizontal="center" vertical="center"/>
    </xf>
    <xf numFmtId="0" fontId="123" fillId="10" borderId="179" xfId="667" applyFont="1" applyFill="1" applyBorder="1" applyAlignment="1">
      <alignment horizontal="center" vertical="center"/>
    </xf>
    <xf numFmtId="0" fontId="123" fillId="10" borderId="177" xfId="667" applyFont="1" applyFill="1" applyBorder="1" applyAlignment="1">
      <alignment horizontal="center" vertical="center"/>
    </xf>
    <xf numFmtId="0" fontId="111" fillId="10" borderId="178" xfId="667" applyFont="1" applyFill="1" applyBorder="1" applyAlignment="1">
      <alignment horizontal="center" vertical="center"/>
    </xf>
    <xf numFmtId="0" fontId="2" fillId="94" borderId="187" xfId="667" applyFont="1" applyFill="1" applyBorder="1" applyAlignment="1">
      <alignment horizontal="center" vertical="center"/>
    </xf>
    <xf numFmtId="2" fontId="124" fillId="94" borderId="191" xfId="667" applyNumberFormat="1" applyFont="1" applyFill="1" applyBorder="1" applyAlignment="1">
      <alignment horizontal="center" vertical="center"/>
    </xf>
    <xf numFmtId="1" fontId="61" fillId="94" borderId="188" xfId="667" applyNumberFormat="1" applyFont="1" applyFill="1" applyBorder="1" applyAlignment="1">
      <alignment horizontal="left" vertical="center" indent="1"/>
    </xf>
    <xf numFmtId="0" fontId="123" fillId="94" borderId="192" xfId="667" applyFont="1" applyFill="1" applyBorder="1" applyAlignment="1">
      <alignment horizontal="center" vertical="center"/>
    </xf>
    <xf numFmtId="0" fontId="123" fillId="94" borderId="191" xfId="667" applyFont="1" applyFill="1" applyBorder="1" applyAlignment="1">
      <alignment horizontal="center" vertical="center"/>
    </xf>
    <xf numFmtId="0" fontId="111" fillId="94" borderId="188" xfId="667" applyFont="1" applyFill="1" applyBorder="1" applyAlignment="1">
      <alignment horizontal="center" vertical="center"/>
    </xf>
    <xf numFmtId="2" fontId="60" fillId="94" borderId="5" xfId="667" applyNumberFormat="1" applyFont="1" applyFill="1" applyBorder="1" applyAlignment="1">
      <alignment horizontal="center"/>
    </xf>
    <xf numFmtId="0" fontId="115" fillId="94" borderId="5" xfId="667" applyFont="1" applyFill="1" applyBorder="1" applyAlignment="1">
      <alignment horizontal="center" vertical="center"/>
    </xf>
    <xf numFmtId="0" fontId="125" fillId="94" borderId="5" xfId="667" applyFont="1" applyFill="1" applyBorder="1" applyAlignment="1">
      <alignment horizontal="center" vertical="center"/>
    </xf>
    <xf numFmtId="0" fontId="60" fillId="94" borderId="5" xfId="667" applyFont="1" applyFill="1" applyBorder="1" applyAlignment="1">
      <alignment horizontal="center"/>
    </xf>
    <xf numFmtId="2" fontId="115" fillId="94" borderId="5" xfId="667" applyNumberFormat="1" applyFont="1" applyFill="1" applyBorder="1" applyAlignment="1">
      <alignment horizontal="center" vertical="center"/>
    </xf>
    <xf numFmtId="0" fontId="0" fillId="50" borderId="18" xfId="0" applyFill="1" applyBorder="1" applyAlignment="1" applyProtection="1">
      <alignment horizontal="center" vertical="center"/>
      <protection locked="0"/>
    </xf>
    <xf numFmtId="0" fontId="42" fillId="50" borderId="18" xfId="391" applyFill="1" applyBorder="1" applyAlignment="1" applyProtection="1">
      <alignment horizontal="center" vertical="center"/>
      <protection locked="0"/>
    </xf>
    <xf numFmtId="0" fontId="31" fillId="50" borderId="18" xfId="0" applyFont="1" applyFill="1" applyBorder="1" applyAlignment="1" applyProtection="1">
      <alignment horizontal="center" vertical="center"/>
      <protection locked="0"/>
    </xf>
    <xf numFmtId="0" fontId="31" fillId="50" borderId="2" xfId="0" applyFont="1" applyFill="1" applyBorder="1" applyAlignment="1" applyProtection="1">
      <alignment horizontal="center" vertical="center"/>
      <protection locked="0"/>
    </xf>
    <xf numFmtId="0" fontId="0" fillId="50" borderId="100" xfId="0" applyNumberFormat="1" applyFill="1" applyBorder="1" applyAlignment="1" applyProtection="1">
      <alignment horizontal="center" vertical="center"/>
      <protection locked="0"/>
    </xf>
    <xf numFmtId="0" fontId="42" fillId="50" borderId="100" xfId="391" applyNumberFormat="1" applyFill="1" applyBorder="1" applyAlignment="1" applyProtection="1">
      <alignment horizontal="center" vertical="center"/>
      <protection locked="0"/>
    </xf>
    <xf numFmtId="0" fontId="0" fillId="50" borderId="100" xfId="0" applyFill="1" applyBorder="1" applyAlignment="1" applyProtection="1">
      <alignment horizontal="center" vertical="center"/>
      <protection locked="0"/>
    </xf>
    <xf numFmtId="0" fontId="31" fillId="50" borderId="100" xfId="0" applyFont="1" applyFill="1" applyBorder="1" applyAlignment="1" applyProtection="1">
      <alignment horizontal="center" vertical="center"/>
      <protection locked="0"/>
    </xf>
    <xf numFmtId="0" fontId="31" fillId="50" borderId="101" xfId="0" applyFont="1" applyFill="1" applyBorder="1" applyAlignment="1" applyProtection="1">
      <alignment horizontal="center" vertical="center"/>
      <protection locked="0"/>
    </xf>
    <xf numFmtId="0" fontId="0" fillId="50" borderId="112" xfId="0" applyFill="1" applyBorder="1" applyAlignment="1" applyProtection="1">
      <alignment horizontal="center" vertical="center"/>
      <protection locked="0"/>
    </xf>
    <xf numFmtId="0" fontId="42" fillId="50" borderId="112" xfId="391" applyFill="1" applyBorder="1" applyAlignment="1" applyProtection="1">
      <alignment horizontal="center" vertical="center"/>
      <protection locked="0"/>
    </xf>
    <xf numFmtId="0" fontId="31" fillId="50" borderId="112" xfId="0" applyFont="1" applyFill="1" applyBorder="1" applyAlignment="1" applyProtection="1">
      <alignment horizontal="center" vertical="center"/>
      <protection locked="0"/>
    </xf>
    <xf numFmtId="0" fontId="31" fillId="50" borderId="114" xfId="0" applyFont="1" applyFill="1" applyBorder="1" applyAlignment="1" applyProtection="1">
      <alignment horizontal="center" vertical="center"/>
      <protection locked="0"/>
    </xf>
    <xf numFmtId="0" fontId="0" fillId="50" borderId="98" xfId="0" applyNumberFormat="1" applyFill="1" applyBorder="1" applyAlignment="1" applyProtection="1">
      <alignment horizontal="center" vertical="center"/>
      <protection locked="0"/>
    </xf>
    <xf numFmtId="0" fontId="42" fillId="50" borderId="98" xfId="391" applyNumberFormat="1" applyFill="1" applyBorder="1" applyAlignment="1" applyProtection="1">
      <alignment horizontal="center" vertical="center"/>
      <protection locked="0"/>
    </xf>
    <xf numFmtId="0" fontId="31" fillId="50" borderId="98" xfId="0" applyFont="1" applyFill="1" applyBorder="1" applyAlignment="1" applyProtection="1">
      <alignment horizontal="center" vertical="center"/>
      <protection locked="0"/>
    </xf>
    <xf numFmtId="0" fontId="31" fillId="50" borderId="45" xfId="0" applyFont="1" applyFill="1" applyBorder="1" applyAlignment="1" applyProtection="1">
      <alignment horizontal="center" vertical="center"/>
      <protection locked="0"/>
    </xf>
    <xf numFmtId="0" fontId="34" fillId="50" borderId="18" xfId="388" applyFont="1" applyFill="1" applyBorder="1" applyAlignment="1" applyProtection="1">
      <alignment horizontal="center" vertical="center"/>
      <protection locked="0"/>
    </xf>
    <xf numFmtId="0" fontId="34" fillId="50" borderId="100" xfId="388" applyNumberFormat="1" applyFont="1" applyFill="1" applyBorder="1" applyAlignment="1" applyProtection="1">
      <alignment horizontal="center" vertical="center"/>
      <protection locked="0"/>
    </xf>
    <xf numFmtId="0" fontId="34" fillId="50" borderId="112" xfId="388" applyFont="1" applyFill="1" applyBorder="1" applyAlignment="1" applyProtection="1">
      <alignment horizontal="center" vertical="center"/>
      <protection locked="0"/>
    </xf>
    <xf numFmtId="0" fontId="34" fillId="50" borderId="98" xfId="388" applyNumberFormat="1" applyFont="1" applyFill="1" applyBorder="1" applyAlignment="1" applyProtection="1">
      <alignment horizontal="center" vertical="center"/>
      <protection locked="0"/>
    </xf>
    <xf numFmtId="0" fontId="34" fillId="50" borderId="18" xfId="388" applyNumberFormat="1" applyFont="1" applyFill="1" applyBorder="1" applyAlignment="1" applyProtection="1">
      <alignment horizontal="center" vertical="center"/>
      <protection locked="0"/>
    </xf>
    <xf numFmtId="0" fontId="34" fillId="50" borderId="112" xfId="388" applyNumberFormat="1" applyFont="1" applyFill="1" applyBorder="1" applyAlignment="1" applyProtection="1">
      <alignment horizontal="center" vertical="center"/>
      <protection locked="0"/>
    </xf>
    <xf numFmtId="0" fontId="55" fillId="36" borderId="5" xfId="0" applyFont="1" applyFill="1" applyBorder="1" applyProtection="1">
      <alignment vertical="center"/>
      <protection locked="0"/>
    </xf>
    <xf numFmtId="0" fontId="0" fillId="36" borderId="5" xfId="0" applyFill="1" applyBorder="1" applyProtection="1">
      <alignment vertical="center"/>
      <protection locked="0"/>
    </xf>
    <xf numFmtId="0" fontId="54" fillId="36" borderId="5" xfId="0" applyFont="1" applyFill="1" applyBorder="1" applyProtection="1">
      <alignment vertical="center"/>
      <protection locked="0"/>
    </xf>
    <xf numFmtId="0" fontId="30" fillId="0" borderId="183" xfId="388" applyNumberFormat="1" applyBorder="1">
      <alignment vertical="center"/>
    </xf>
    <xf numFmtId="0" fontId="30" fillId="0" borderId="184" xfId="388" applyNumberFormat="1" applyBorder="1">
      <alignment vertical="center"/>
    </xf>
    <xf numFmtId="0" fontId="31" fillId="36" borderId="183" xfId="0" applyFont="1" applyFill="1" applyBorder="1" applyAlignment="1">
      <alignment horizontal="center" vertical="center"/>
    </xf>
    <xf numFmtId="0" fontId="0" fillId="0" borderId="117" xfId="0" applyBorder="1" applyAlignment="1">
      <alignment vertical="center"/>
    </xf>
    <xf numFmtId="0" fontId="30" fillId="0" borderId="117" xfId="664" applyBorder="1">
      <alignment vertical="center"/>
    </xf>
    <xf numFmtId="0" fontId="59" fillId="0" borderId="117" xfId="388" applyFont="1" applyBorder="1" applyAlignment="1">
      <alignment horizontal="center" vertical="center" wrapText="1"/>
    </xf>
    <xf numFmtId="0" fontId="59" fillId="0" borderId="118" xfId="388" applyFont="1" applyBorder="1" applyAlignment="1">
      <alignment horizontal="center" vertical="center" wrapText="1"/>
    </xf>
    <xf numFmtId="0" fontId="0" fillId="0" borderId="89" xfId="0" applyBorder="1">
      <alignment vertical="center"/>
    </xf>
    <xf numFmtId="0" fontId="0" fillId="0" borderId="90" xfId="0" applyBorder="1" applyAlignment="1">
      <alignment vertical="center"/>
    </xf>
    <xf numFmtId="0" fontId="0" fillId="0" borderId="185" xfId="0" applyFill="1" applyBorder="1" applyAlignment="1">
      <alignment horizontal="center" vertical="center"/>
    </xf>
    <xf numFmtId="0" fontId="0" fillId="0" borderId="179" xfId="0" applyFill="1" applyBorder="1" applyAlignment="1">
      <alignment horizontal="center" vertical="center"/>
    </xf>
    <xf numFmtId="0" fontId="32" fillId="36" borderId="177" xfId="0" applyFont="1" applyFill="1" applyBorder="1" applyAlignment="1">
      <alignment horizontal="center" vertical="center"/>
    </xf>
    <xf numFmtId="0" fontId="30" fillId="0" borderId="177" xfId="666" applyNumberFormat="1" applyBorder="1">
      <alignment vertical="center"/>
    </xf>
    <xf numFmtId="0" fontId="30" fillId="0" borderId="177" xfId="388" applyNumberFormat="1" applyBorder="1">
      <alignment vertical="center"/>
    </xf>
    <xf numFmtId="0" fontId="30" fillId="0" borderId="178" xfId="388" applyNumberFormat="1" applyBorder="1">
      <alignment vertical="center"/>
    </xf>
    <xf numFmtId="0" fontId="31" fillId="36" borderId="177" xfId="0" applyFont="1" applyFill="1" applyBorder="1" applyAlignment="1">
      <alignment horizontal="center" vertical="center"/>
    </xf>
    <xf numFmtId="0" fontId="30" fillId="0" borderId="177" xfId="641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99" xfId="0" applyFill="1" applyBorder="1" applyAlignment="1">
      <alignment horizontal="center" vertical="center"/>
    </xf>
    <xf numFmtId="0" fontId="30" fillId="0" borderId="183" xfId="665" applyNumberFormat="1" applyBorder="1">
      <alignment vertical="center"/>
    </xf>
    <xf numFmtId="0" fontId="68" fillId="0" borderId="165" xfId="668" applyFont="1" applyFill="1" applyBorder="1" applyAlignment="1" applyProtection="1">
      <alignment horizontal="center" vertical="center"/>
      <protection locked="0"/>
    </xf>
    <xf numFmtId="0" fontId="30" fillId="0" borderId="81" xfId="58684" applyNumberFormat="1" applyBorder="1" applyAlignment="1" applyProtection="1">
      <alignment horizontal="center" vertical="center"/>
      <protection locked="0"/>
    </xf>
    <xf numFmtId="0" fontId="30" fillId="0" borderId="175" xfId="58684" applyBorder="1" applyAlignment="1" applyProtection="1">
      <alignment horizontal="center" vertical="center"/>
      <protection locked="0"/>
    </xf>
    <xf numFmtId="0" fontId="70" fillId="62" borderId="5" xfId="667" applyFont="1" applyFill="1" applyBorder="1" applyAlignment="1" applyProtection="1">
      <alignment horizontal="center" vertical="center"/>
      <protection locked="0"/>
    </xf>
    <xf numFmtId="0" fontId="30" fillId="0" borderId="176" xfId="58684" applyNumberFormat="1" applyFill="1" applyBorder="1" applyAlignment="1" applyProtection="1">
      <alignment horizontal="center" vertical="center"/>
      <protection locked="0"/>
    </xf>
    <xf numFmtId="0" fontId="30" fillId="0" borderId="81" xfId="58684" applyBorder="1" applyAlignment="1" applyProtection="1">
      <alignment horizontal="center" vertical="center"/>
      <protection locked="0"/>
    </xf>
    <xf numFmtId="0" fontId="70" fillId="62" borderId="173" xfId="667" applyFont="1" applyFill="1" applyBorder="1" applyAlignment="1" applyProtection="1">
      <alignment horizontal="center" vertical="center"/>
      <protection locked="0"/>
    </xf>
    <xf numFmtId="0" fontId="70" fillId="62" borderId="132" xfId="667" applyFont="1" applyFill="1" applyBorder="1" applyAlignment="1" applyProtection="1">
      <alignment horizontal="center" vertical="center"/>
      <protection locked="0"/>
    </xf>
    <xf numFmtId="0" fontId="30" fillId="0" borderId="176" xfId="58684" applyFill="1" applyBorder="1" applyAlignment="1" applyProtection="1">
      <alignment horizontal="center" vertical="center"/>
      <protection locked="0"/>
    </xf>
    <xf numFmtId="0" fontId="30" fillId="0" borderId="175" xfId="58684" applyNumberFormat="1" applyBorder="1" applyAlignment="1" applyProtection="1">
      <alignment horizontal="center" vertical="center"/>
      <protection locked="0"/>
    </xf>
    <xf numFmtId="0" fontId="27" fillId="0" borderId="176" xfId="668" applyNumberFormat="1" applyFont="1" applyFill="1" applyBorder="1" applyAlignment="1" applyProtection="1">
      <alignment horizontal="center" vertical="center"/>
      <protection locked="0"/>
    </xf>
    <xf numFmtId="0" fontId="30" fillId="0" borderId="81" xfId="58679" applyNumberFormat="1" applyBorder="1" applyAlignment="1" applyProtection="1">
      <alignment horizontal="center" vertical="center"/>
      <protection locked="0"/>
    </xf>
    <xf numFmtId="0" fontId="70" fillId="62" borderId="175" xfId="667" applyFont="1" applyFill="1" applyBorder="1" applyAlignment="1" applyProtection="1">
      <alignment horizontal="center" vertical="center"/>
      <protection locked="0"/>
    </xf>
    <xf numFmtId="0" fontId="27" fillId="62" borderId="176" xfId="668" applyNumberFormat="1" applyFont="1" applyFill="1" applyBorder="1" applyAlignment="1" applyProtection="1">
      <alignment horizontal="center" vertical="center"/>
      <protection locked="0"/>
    </xf>
    <xf numFmtId="177" fontId="68" fillId="62" borderId="1" xfId="668" quotePrefix="1" applyNumberFormat="1" applyFont="1" applyFill="1" applyBorder="1" applyAlignment="1" applyProtection="1">
      <alignment horizontal="center" vertical="center"/>
      <protection locked="0"/>
    </xf>
    <xf numFmtId="177" fontId="69" fillId="62" borderId="18" xfId="667" quotePrefix="1" applyNumberFormat="1" applyFont="1" applyFill="1" applyBorder="1" applyAlignment="1" applyProtection="1">
      <alignment horizontal="center" vertical="center"/>
      <protection locked="0"/>
    </xf>
    <xf numFmtId="177" fontId="69" fillId="62" borderId="2" xfId="667" quotePrefix="1" applyNumberFormat="1" applyFont="1" applyFill="1" applyBorder="1" applyAlignment="1" applyProtection="1">
      <alignment horizontal="center" vertical="center"/>
      <protection locked="0"/>
    </xf>
    <xf numFmtId="0" fontId="126" fillId="10" borderId="1" xfId="0" applyFont="1" applyFill="1" applyBorder="1" applyProtection="1">
      <alignment vertical="center"/>
      <protection locked="0"/>
    </xf>
    <xf numFmtId="0" fontId="0" fillId="10" borderId="2" xfId="0" applyFill="1" applyBorder="1" applyProtection="1">
      <alignment vertical="center"/>
      <protection locked="0"/>
    </xf>
    <xf numFmtId="0" fontId="126" fillId="10" borderId="182" xfId="0" applyFont="1" applyFill="1" applyBorder="1" applyProtection="1">
      <alignment vertical="center"/>
      <protection locked="0"/>
    </xf>
    <xf numFmtId="0" fontId="0" fillId="10" borderId="180" xfId="0" applyFill="1" applyBorder="1" applyProtection="1">
      <alignment vertical="center"/>
      <protection locked="0"/>
    </xf>
    <xf numFmtId="0" fontId="127" fillId="10" borderId="182" xfId="0" applyFont="1" applyFill="1" applyBorder="1" applyProtection="1">
      <alignment vertical="center"/>
      <protection locked="0"/>
    </xf>
    <xf numFmtId="0" fontId="126" fillId="10" borderId="113" xfId="0" applyFont="1" applyFill="1" applyBorder="1" applyProtection="1">
      <alignment vertical="center"/>
      <protection locked="0"/>
    </xf>
    <xf numFmtId="0" fontId="0" fillId="10" borderId="114" xfId="0" applyFill="1" applyBorder="1" applyProtection="1">
      <alignment vertical="center"/>
      <protection locked="0"/>
    </xf>
    <xf numFmtId="0" fontId="126" fillId="10" borderId="99" xfId="0" applyFont="1" applyFill="1" applyBorder="1" applyProtection="1">
      <alignment vertical="center"/>
      <protection locked="0"/>
    </xf>
    <xf numFmtId="0" fontId="0" fillId="10" borderId="184" xfId="0" applyFill="1" applyBorder="1" applyProtection="1">
      <alignment vertical="center"/>
      <protection locked="0"/>
    </xf>
    <xf numFmtId="0" fontId="66" fillId="0" borderId="180" xfId="667" applyFont="1" applyFill="1" applyBorder="1" applyAlignment="1" applyProtection="1">
      <alignment horizontal="center" vertical="center"/>
      <protection locked="0"/>
    </xf>
    <xf numFmtId="0" fontId="66" fillId="0" borderId="178" xfId="667" applyFont="1" applyFill="1" applyBorder="1" applyAlignment="1" applyProtection="1">
      <alignment horizontal="center" vertical="center"/>
      <protection locked="0"/>
    </xf>
    <xf numFmtId="0" fontId="60" fillId="0" borderId="5" xfId="667" applyFont="1" applyFill="1" applyBorder="1" applyAlignment="1" applyProtection="1">
      <alignment horizontal="center"/>
      <protection locked="0"/>
    </xf>
    <xf numFmtId="0" fontId="116" fillId="36" borderId="135" xfId="667" applyFont="1" applyFill="1" applyBorder="1" applyAlignment="1" applyProtection="1">
      <alignment horizontal="center" vertical="center"/>
      <protection locked="0"/>
    </xf>
    <xf numFmtId="0" fontId="66" fillId="62" borderId="136" xfId="667" applyFont="1" applyFill="1" applyBorder="1" applyAlignment="1" applyProtection="1">
      <alignment horizontal="center" vertical="center"/>
      <protection locked="0"/>
    </xf>
    <xf numFmtId="0" fontId="66" fillId="62" borderId="154" xfId="667" applyFont="1" applyFill="1" applyBorder="1" applyAlignment="1" applyProtection="1">
      <alignment horizontal="center" vertical="center"/>
      <protection locked="0"/>
    </xf>
    <xf numFmtId="0" fontId="66" fillId="62" borderId="137" xfId="667" applyFont="1" applyFill="1" applyBorder="1" applyAlignment="1" applyProtection="1">
      <alignment horizontal="center" vertical="center"/>
      <protection locked="0"/>
    </xf>
    <xf numFmtId="0" fontId="117" fillId="36" borderId="138" xfId="667" applyFont="1" applyFill="1" applyBorder="1" applyAlignment="1" applyProtection="1">
      <alignment horizontal="center" vertical="center"/>
      <protection locked="0"/>
    </xf>
    <xf numFmtId="0" fontId="66" fillId="62" borderId="139" xfId="667" applyFont="1" applyFill="1" applyBorder="1" applyAlignment="1" applyProtection="1">
      <alignment horizontal="center" vertical="center"/>
      <protection locked="0"/>
    </xf>
    <xf numFmtId="0" fontId="66" fillId="62" borderId="155" xfId="667" applyFont="1" applyFill="1" applyBorder="1" applyAlignment="1" applyProtection="1">
      <alignment horizontal="center" vertical="center"/>
      <protection locked="0"/>
    </xf>
    <xf numFmtId="0" fontId="66" fillId="62" borderId="140" xfId="667" applyFont="1" applyFill="1" applyBorder="1" applyAlignment="1" applyProtection="1">
      <alignment horizontal="center" vertical="center"/>
      <protection locked="0"/>
    </xf>
    <xf numFmtId="0" fontId="117" fillId="36" borderId="144" xfId="667" applyFont="1" applyFill="1" applyBorder="1" applyAlignment="1" applyProtection="1">
      <alignment horizontal="center" vertical="center"/>
      <protection locked="0"/>
    </xf>
    <xf numFmtId="0" fontId="66" fillId="62" borderId="157" xfId="667" applyFont="1" applyFill="1" applyBorder="1" applyAlignment="1" applyProtection="1">
      <alignment horizontal="center" vertical="center"/>
      <protection locked="0"/>
    </xf>
    <xf numFmtId="0" fontId="66" fillId="62" borderId="158" xfId="667" applyFont="1" applyFill="1" applyBorder="1" applyAlignment="1" applyProtection="1">
      <alignment horizontal="center" vertical="center"/>
      <protection locked="0"/>
    </xf>
    <xf numFmtId="0" fontId="66" fillId="62" borderId="159" xfId="667" applyFont="1" applyFill="1" applyBorder="1" applyAlignment="1" applyProtection="1">
      <alignment horizontal="center" vertical="center"/>
      <protection locked="0"/>
    </xf>
    <xf numFmtId="0" fontId="117" fillId="36" borderId="141" xfId="667" applyFont="1" applyFill="1" applyBorder="1" applyAlignment="1" applyProtection="1">
      <alignment horizontal="center" vertical="center"/>
      <protection locked="0"/>
    </xf>
    <xf numFmtId="0" fontId="66" fillId="62" borderId="142" xfId="667" applyFont="1" applyFill="1" applyBorder="1" applyAlignment="1" applyProtection="1">
      <alignment horizontal="center" vertical="center"/>
      <protection locked="0"/>
    </xf>
    <xf numFmtId="0" fontId="66" fillId="62" borderId="160" xfId="667" applyFont="1" applyFill="1" applyBorder="1" applyAlignment="1" applyProtection="1">
      <alignment horizontal="center" vertical="center"/>
      <protection locked="0"/>
    </xf>
    <xf numFmtId="0" fontId="66" fillId="62" borderId="143" xfId="667" applyFont="1" applyFill="1" applyBorder="1" applyAlignment="1" applyProtection="1">
      <alignment horizontal="center" vertical="center"/>
      <protection locked="0"/>
    </xf>
    <xf numFmtId="179" fontId="72" fillId="36" borderId="113" xfId="667" applyNumberFormat="1" applyFont="1" applyFill="1" applyBorder="1" applyAlignment="1">
      <alignment horizontal="center" vertical="center"/>
    </xf>
    <xf numFmtId="179" fontId="72" fillId="36" borderId="112" xfId="667" applyNumberFormat="1" applyFont="1" applyFill="1" applyBorder="1" applyAlignment="1">
      <alignment horizontal="center" vertical="center"/>
    </xf>
    <xf numFmtId="179" fontId="72" fillId="36" borderId="114" xfId="667" applyNumberFormat="1" applyFont="1" applyFill="1" applyBorder="1" applyAlignment="1">
      <alignment horizontal="center" vertical="center"/>
    </xf>
    <xf numFmtId="177" fontId="0" fillId="0" borderId="0" xfId="0" applyNumberFormat="1">
      <alignment vertical="center"/>
    </xf>
    <xf numFmtId="0" fontId="2" fillId="69" borderId="5" xfId="0" applyFont="1" applyFill="1" applyBorder="1" applyAlignment="1">
      <alignment horizontal="center" vertical="center"/>
    </xf>
    <xf numFmtId="0" fontId="31" fillId="9" borderId="102" xfId="0" applyFont="1" applyFill="1" applyBorder="1" applyAlignment="1">
      <alignment horizontal="center" vertical="center"/>
    </xf>
    <xf numFmtId="0" fontId="31" fillId="9" borderId="103" xfId="0" applyFont="1" applyFill="1" applyBorder="1" applyAlignment="1">
      <alignment horizontal="center" vertical="center"/>
    </xf>
    <xf numFmtId="0" fontId="31" fillId="9" borderId="104" xfId="0" applyFont="1" applyFill="1" applyBorder="1" applyAlignment="1">
      <alignment horizontal="center" vertical="center"/>
    </xf>
    <xf numFmtId="0" fontId="31" fillId="9" borderId="105" xfId="0" applyFont="1" applyFill="1" applyBorder="1" applyAlignment="1">
      <alignment horizontal="center" vertical="center"/>
    </xf>
    <xf numFmtId="0" fontId="7" fillId="10" borderId="113" xfId="0" applyFont="1" applyFill="1" applyBorder="1" applyAlignment="1" applyProtection="1">
      <alignment horizontal="center" vertical="center"/>
      <protection locked="0"/>
    </xf>
    <xf numFmtId="0" fontId="7" fillId="10" borderId="99" xfId="0" applyFont="1" applyFill="1" applyBorder="1" applyAlignment="1" applyProtection="1">
      <alignment horizontal="center" vertical="center"/>
      <protection locked="0"/>
    </xf>
    <xf numFmtId="0" fontId="56" fillId="69" borderId="106" xfId="0" applyFont="1" applyFill="1" applyBorder="1" applyAlignment="1">
      <alignment horizontal="center" vertical="center"/>
    </xf>
    <xf numFmtId="0" fontId="56" fillId="69" borderId="107" xfId="0" applyFont="1" applyFill="1" applyBorder="1" applyAlignment="1">
      <alignment horizontal="center" vertical="center"/>
    </xf>
    <xf numFmtId="0" fontId="7" fillId="10" borderId="1" xfId="0" applyFont="1" applyFill="1" applyBorder="1" applyAlignment="1" applyProtection="1">
      <alignment horizontal="center" vertical="center"/>
      <protection locked="0"/>
    </xf>
    <xf numFmtId="0" fontId="7" fillId="10" borderId="115" xfId="0" applyFont="1" applyFill="1" applyBorder="1" applyAlignment="1" applyProtection="1">
      <alignment horizontal="center" vertical="center"/>
      <protection locked="0"/>
    </xf>
    <xf numFmtId="0" fontId="4" fillId="10" borderId="0" xfId="0" applyFont="1" applyFill="1" applyBorder="1" applyAlignment="1">
      <alignment horizontal="center" vertical="center"/>
    </xf>
    <xf numFmtId="0" fontId="7" fillId="0" borderId="63" xfId="0" applyFont="1" applyBorder="1" applyAlignment="1">
      <alignment horizontal="center" vertical="center"/>
    </xf>
    <xf numFmtId="0" fontId="7" fillId="0" borderId="64" xfId="0" applyFont="1" applyBorder="1" applyAlignment="1">
      <alignment horizontal="center" vertical="center"/>
    </xf>
    <xf numFmtId="0" fontId="7" fillId="0" borderId="65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7" fillId="0" borderId="62" xfId="0" applyFont="1" applyBorder="1" applyAlignment="1">
      <alignment horizontal="center" vertical="center"/>
    </xf>
    <xf numFmtId="0" fontId="7" fillId="0" borderId="68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4" fillId="0" borderId="17" xfId="0" quotePrefix="1" applyFont="1" applyFill="1" applyBorder="1" applyAlignment="1">
      <alignment horizontal="center" vertical="center"/>
    </xf>
    <xf numFmtId="0" fontId="4" fillId="0" borderId="41" xfId="0" quotePrefix="1" applyFont="1" applyFill="1" applyBorder="1" applyAlignment="1">
      <alignment horizontal="center" vertical="center"/>
    </xf>
    <xf numFmtId="0" fontId="49" fillId="48" borderId="92" xfId="0" quotePrefix="1" applyFont="1" applyFill="1" applyBorder="1" applyAlignment="1">
      <alignment horizontal="center" vertical="center"/>
    </xf>
    <xf numFmtId="0" fontId="50" fillId="48" borderId="36" xfId="0" quotePrefix="1" applyFont="1" applyFill="1" applyBorder="1" applyAlignment="1">
      <alignment horizontal="center" vertical="center"/>
    </xf>
    <xf numFmtId="0" fontId="50" fillId="48" borderId="37" xfId="0" quotePrefix="1" applyFont="1" applyFill="1" applyBorder="1" applyAlignment="1">
      <alignment horizontal="center" vertical="center"/>
    </xf>
    <xf numFmtId="0" fontId="50" fillId="48" borderId="93" xfId="0" quotePrefix="1" applyFont="1" applyFill="1" applyBorder="1" applyAlignment="1">
      <alignment horizontal="center" vertical="center"/>
    </xf>
    <xf numFmtId="0" fontId="0" fillId="50" borderId="124" xfId="0" applyFill="1" applyBorder="1" applyAlignment="1">
      <alignment horizontal="center" vertical="center"/>
    </xf>
    <xf numFmtId="0" fontId="0" fillId="50" borderId="125" xfId="0" applyFill="1" applyBorder="1" applyAlignment="1">
      <alignment horizontal="center" vertical="center"/>
    </xf>
    <xf numFmtId="0" fontId="0" fillId="50" borderId="193" xfId="0" applyFill="1" applyBorder="1" applyAlignment="1">
      <alignment horizontal="center" vertical="center"/>
    </xf>
    <xf numFmtId="0" fontId="2" fillId="2" borderId="126" xfId="0" applyFont="1" applyFill="1" applyBorder="1" applyAlignment="1">
      <alignment horizontal="center" vertical="center" wrapText="1"/>
    </xf>
    <xf numFmtId="0" fontId="2" fillId="2" borderId="127" xfId="0" applyFont="1" applyFill="1" applyBorder="1" applyAlignment="1">
      <alignment horizontal="center" vertical="center" wrapText="1"/>
    </xf>
    <xf numFmtId="0" fontId="2" fillId="2" borderId="128" xfId="0" applyFont="1" applyFill="1" applyBorder="1" applyAlignment="1">
      <alignment horizontal="center" vertical="center" wrapText="1"/>
    </xf>
    <xf numFmtId="0" fontId="2" fillId="2" borderId="129" xfId="0" applyFont="1" applyFill="1" applyBorder="1" applyAlignment="1">
      <alignment horizontal="center" vertical="center" wrapText="1"/>
    </xf>
    <xf numFmtId="0" fontId="121" fillId="10" borderId="121" xfId="667" applyFont="1" applyFill="1" applyBorder="1" applyAlignment="1">
      <alignment horizontal="center" vertical="center"/>
    </xf>
    <xf numFmtId="0" fontId="121" fillId="10" borderId="0" xfId="667" applyFont="1" applyFill="1" applyBorder="1" applyAlignment="1">
      <alignment horizontal="center" vertical="center"/>
    </xf>
    <xf numFmtId="0" fontId="120" fillId="62" borderId="121" xfId="667" applyFont="1" applyFill="1" applyBorder="1" applyAlignment="1">
      <alignment horizontal="left" vertical="center" wrapText="1"/>
    </xf>
    <xf numFmtId="0" fontId="120" fillId="62" borderId="0" xfId="667" applyFont="1" applyFill="1" applyAlignment="1">
      <alignment horizontal="left" vertical="center" wrapText="1"/>
    </xf>
    <xf numFmtId="0" fontId="121" fillId="62" borderId="0" xfId="667" quotePrefix="1" applyFont="1" applyFill="1" applyAlignment="1">
      <alignment horizontal="left" vertical="center" wrapText="1"/>
    </xf>
    <xf numFmtId="0" fontId="121" fillId="62" borderId="0" xfId="667" quotePrefix="1" applyFont="1" applyFill="1" applyBorder="1" applyAlignment="1">
      <alignment horizontal="left" vertical="center" wrapText="1"/>
    </xf>
    <xf numFmtId="0" fontId="122" fillId="62" borderId="0" xfId="667" applyFont="1" applyFill="1" applyAlignment="1">
      <alignment horizontal="left" vertical="top" wrapText="1"/>
    </xf>
    <xf numFmtId="0" fontId="121" fillId="62" borderId="122" xfId="667" quotePrefix="1" applyFont="1" applyFill="1" applyBorder="1" applyAlignment="1">
      <alignment horizontal="left" vertical="center" wrapText="1"/>
    </xf>
    <xf numFmtId="0" fontId="2" fillId="2" borderId="1" xfId="667" applyFont="1" applyFill="1" applyBorder="1" applyAlignment="1">
      <alignment horizontal="center" vertical="center" wrapText="1"/>
    </xf>
    <xf numFmtId="0" fontId="2" fillId="2" borderId="18" xfId="667" applyFont="1" applyFill="1" applyBorder="1" applyAlignment="1">
      <alignment horizontal="center" vertical="center" wrapText="1"/>
    </xf>
    <xf numFmtId="0" fontId="2" fillId="2" borderId="2" xfId="667" applyFont="1" applyFill="1" applyBorder="1" applyAlignment="1">
      <alignment horizontal="center" vertical="center" wrapText="1"/>
    </xf>
    <xf numFmtId="0" fontId="2" fillId="2" borderId="99" xfId="667" applyFont="1" applyFill="1" applyBorder="1" applyAlignment="1">
      <alignment horizontal="center" vertical="center" wrapText="1"/>
    </xf>
    <xf numFmtId="0" fontId="2" fillId="2" borderId="100" xfId="667" applyFont="1" applyFill="1" applyBorder="1" applyAlignment="1">
      <alignment horizontal="center" vertical="center" wrapText="1"/>
    </xf>
    <xf numFmtId="0" fontId="2" fillId="2" borderId="101" xfId="667" applyFont="1" applyFill="1" applyBorder="1" applyAlignment="1">
      <alignment horizontal="center" vertical="center" wrapText="1"/>
    </xf>
    <xf numFmtId="0" fontId="121" fillId="10" borderId="0" xfId="667" applyFont="1" applyFill="1" applyAlignment="1">
      <alignment horizontal="center" vertical="center"/>
    </xf>
    <xf numFmtId="0" fontId="66" fillId="10" borderId="189" xfId="667" applyFont="1" applyFill="1" applyBorder="1" applyAlignment="1">
      <alignment horizontal="center" vertical="center"/>
    </xf>
    <xf numFmtId="0" fontId="66" fillId="10" borderId="190" xfId="667" applyFont="1" applyFill="1" applyBorder="1" applyAlignment="1">
      <alignment horizontal="center" vertical="center"/>
    </xf>
    <xf numFmtId="0" fontId="2" fillId="10" borderId="1" xfId="667" applyFont="1" applyFill="1" applyBorder="1" applyAlignment="1">
      <alignment horizontal="center" vertical="center"/>
    </xf>
    <xf numFmtId="0" fontId="2" fillId="10" borderId="18" xfId="667" applyFont="1" applyFill="1" applyBorder="1" applyAlignment="1">
      <alignment horizontal="center" vertical="center"/>
    </xf>
    <xf numFmtId="0" fontId="2" fillId="10" borderId="2" xfId="667" applyFont="1" applyFill="1" applyBorder="1" applyAlignment="1">
      <alignment horizontal="center" vertical="center"/>
    </xf>
    <xf numFmtId="0" fontId="69" fillId="10" borderId="167" xfId="667" applyFont="1" applyFill="1" applyBorder="1" applyAlignment="1">
      <alignment horizontal="center" vertical="center"/>
    </xf>
    <xf numFmtId="0" fontId="69" fillId="10" borderId="168" xfId="667" applyFont="1" applyFill="1" applyBorder="1" applyAlignment="1">
      <alignment horizontal="center" vertical="center"/>
    </xf>
    <xf numFmtId="0" fontId="69" fillId="10" borderId="169" xfId="667" applyFont="1" applyFill="1" applyBorder="1" applyAlignment="1">
      <alignment horizontal="center" vertical="center"/>
    </xf>
    <xf numFmtId="0" fontId="68" fillId="10" borderId="167" xfId="668" applyFont="1" applyFill="1" applyBorder="1" applyAlignment="1">
      <alignment horizontal="center" vertical="center"/>
    </xf>
    <xf numFmtId="0" fontId="68" fillId="10" borderId="168" xfId="668" applyFont="1" applyFill="1" applyBorder="1" applyAlignment="1">
      <alignment horizontal="center" vertical="center"/>
    </xf>
    <xf numFmtId="0" fontId="68" fillId="10" borderId="169" xfId="668" applyFont="1" applyFill="1" applyBorder="1" applyAlignment="1">
      <alignment horizontal="center" vertical="center"/>
    </xf>
    <xf numFmtId="0" fontId="2" fillId="94" borderId="18" xfId="667" applyFont="1" applyFill="1" applyBorder="1" applyAlignment="1">
      <alignment horizontal="center" vertical="center" wrapText="1"/>
    </xf>
    <xf numFmtId="0" fontId="2" fillId="94" borderId="5" xfId="667" applyFont="1" applyFill="1" applyBorder="1" applyAlignment="1">
      <alignment horizontal="center" vertical="center"/>
    </xf>
    <xf numFmtId="0" fontId="120" fillId="62" borderId="0" xfId="667" applyFont="1" applyFill="1" applyBorder="1" applyAlignment="1">
      <alignment horizontal="left" vertical="center" wrapText="1"/>
    </xf>
    <xf numFmtId="0" fontId="2" fillId="94" borderId="1" xfId="667" applyFont="1" applyFill="1" applyBorder="1" applyAlignment="1">
      <alignment horizontal="center" vertical="center" wrapText="1"/>
    </xf>
    <xf numFmtId="0" fontId="2" fillId="94" borderId="182" xfId="667" applyFont="1" applyFill="1" applyBorder="1" applyAlignment="1">
      <alignment horizontal="center" vertical="center" wrapText="1"/>
    </xf>
    <xf numFmtId="0" fontId="2" fillId="94" borderId="123" xfId="667" applyFont="1" applyFill="1" applyBorder="1" applyAlignment="1">
      <alignment horizontal="center" vertical="center"/>
    </xf>
    <xf numFmtId="0" fontId="2" fillId="94" borderId="18" xfId="667" applyFont="1" applyFill="1" applyBorder="1" applyAlignment="1">
      <alignment horizontal="center" vertical="center"/>
    </xf>
    <xf numFmtId="0" fontId="2" fillId="94" borderId="2" xfId="667" applyFont="1" applyFill="1" applyBorder="1" applyAlignment="1">
      <alignment horizontal="center" vertical="center"/>
    </xf>
    <xf numFmtId="0" fontId="2" fillId="94" borderId="2" xfId="667" applyFont="1" applyFill="1" applyBorder="1" applyAlignment="1">
      <alignment horizontal="center" vertical="center" wrapText="1"/>
    </xf>
    <xf numFmtId="0" fontId="2" fillId="94" borderId="180" xfId="667" applyFont="1" applyFill="1" applyBorder="1" applyAlignment="1">
      <alignment horizontal="center" vertical="center" wrapText="1"/>
    </xf>
    <xf numFmtId="0" fontId="2" fillId="2" borderId="186" xfId="667" applyFont="1" applyFill="1" applyBorder="1" applyAlignment="1">
      <alignment horizontal="center" vertical="center" wrapText="1"/>
    </xf>
    <xf numFmtId="0" fontId="2" fillId="2" borderId="185" xfId="667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62" fillId="0" borderId="63" xfId="0" applyFont="1" applyBorder="1" applyAlignment="1">
      <alignment horizontal="center" vertical="center"/>
    </xf>
    <xf numFmtId="0" fontId="62" fillId="0" borderId="67" xfId="0" applyFont="1" applyBorder="1" applyAlignment="1">
      <alignment horizontal="center" vertical="center"/>
    </xf>
  </cellXfs>
  <cellStyles count="58685">
    <cellStyle name="20% - 강조색1" xfId="2" builtinId="30" customBuiltin="1"/>
    <cellStyle name="20% - 강조색1 10" xfId="669"/>
    <cellStyle name="20% - 강조색1 11" xfId="670"/>
    <cellStyle name="20% - 강조색1 12" xfId="671"/>
    <cellStyle name="20% - 강조색1 13" xfId="672"/>
    <cellStyle name="20% - 강조색1 14" xfId="673"/>
    <cellStyle name="20% - 강조색1 2" xfId="53"/>
    <cellStyle name="20% - 강조색1 2 10" xfId="674"/>
    <cellStyle name="20% - 강조색1 2 11" xfId="675"/>
    <cellStyle name="20% - 강조색1 2 12" xfId="676"/>
    <cellStyle name="20% - 강조색1 2 13" xfId="677"/>
    <cellStyle name="20% - 강조색1 2 14" xfId="678"/>
    <cellStyle name="20% - 강조색1 2 15" xfId="679"/>
    <cellStyle name="20% - 강조색1 2 16" xfId="680"/>
    <cellStyle name="20% - 강조색1 2 17" xfId="681"/>
    <cellStyle name="20% - 강조색1 2 18" xfId="682"/>
    <cellStyle name="20% - 강조색1 2 19" xfId="683"/>
    <cellStyle name="20% - 강조색1 2 2" xfId="99"/>
    <cellStyle name="20% - 강조색1 2 2 2" xfId="274"/>
    <cellStyle name="20% - 강조색1 2 2_5" xfId="399"/>
    <cellStyle name="20% - 강조색1 2 20" xfId="684"/>
    <cellStyle name="20% - 강조색1 2 21" xfId="685"/>
    <cellStyle name="20% - 강조색1 2 22" xfId="686"/>
    <cellStyle name="20% - 강조색1 2 23" xfId="687"/>
    <cellStyle name="20% - 강조색1 2 24" xfId="688"/>
    <cellStyle name="20% - 강조색1 2 25" xfId="689"/>
    <cellStyle name="20% - 강조색1 2 26" xfId="690"/>
    <cellStyle name="20% - 강조색1 2 27" xfId="691"/>
    <cellStyle name="20% - 강조색1 2 28" xfId="692"/>
    <cellStyle name="20% - 강조색1 2 29" xfId="693"/>
    <cellStyle name="20% - 강조색1 2 3" xfId="143"/>
    <cellStyle name="20% - 강조색1 2 3 2" xfId="318"/>
    <cellStyle name="20% - 강조색1 2 3_5" xfId="400"/>
    <cellStyle name="20% - 강조색1 2 30" xfId="694"/>
    <cellStyle name="20% - 강조색1 2 31" xfId="695"/>
    <cellStyle name="20% - 강조색1 2 32" xfId="696"/>
    <cellStyle name="20% - 강조색1 2 33" xfId="697"/>
    <cellStyle name="20% - 강조색1 2 34" xfId="698"/>
    <cellStyle name="20% - 강조색1 2 35" xfId="699"/>
    <cellStyle name="20% - 강조색1 2 36" xfId="700"/>
    <cellStyle name="20% - 강조색1 2 37" xfId="701"/>
    <cellStyle name="20% - 강조색1 2 38" xfId="702"/>
    <cellStyle name="20% - 강조색1 2 39" xfId="703"/>
    <cellStyle name="20% - 강조색1 2 4" xfId="187"/>
    <cellStyle name="20% - 강조색1 2 4 2" xfId="362"/>
    <cellStyle name="20% - 강조색1 2 4_5" xfId="401"/>
    <cellStyle name="20% - 강조색1 2 40" xfId="704"/>
    <cellStyle name="20% - 강조색1 2 41" xfId="705"/>
    <cellStyle name="20% - 강조색1 2 42" xfId="706"/>
    <cellStyle name="20% - 강조색1 2 43" xfId="707"/>
    <cellStyle name="20% - 강조색1 2 44" xfId="708"/>
    <cellStyle name="20% - 강조색1 2 45" xfId="709"/>
    <cellStyle name="20% - 강조색1 2 46" xfId="710"/>
    <cellStyle name="20% - 강조색1 2 47" xfId="711"/>
    <cellStyle name="20% - 강조색1 2 48" xfId="712"/>
    <cellStyle name="20% - 강조색1 2 49" xfId="713"/>
    <cellStyle name="20% - 강조색1 2 5" xfId="230"/>
    <cellStyle name="20% - 강조색1 2 50" xfId="714"/>
    <cellStyle name="20% - 강조색1 2 51" xfId="715"/>
    <cellStyle name="20% - 강조색1 2 52" xfId="716"/>
    <cellStyle name="20% - 강조색1 2 53" xfId="717"/>
    <cellStyle name="20% - 강조색1 2 54" xfId="718"/>
    <cellStyle name="20% - 강조색1 2 55" xfId="719"/>
    <cellStyle name="20% - 강조색1 2 56" xfId="720"/>
    <cellStyle name="20% - 강조색1 2 57" xfId="721"/>
    <cellStyle name="20% - 강조색1 2 58" xfId="722"/>
    <cellStyle name="20% - 강조색1 2 59" xfId="723"/>
    <cellStyle name="20% - 강조색1 2 6" xfId="724"/>
    <cellStyle name="20% - 강조색1 2 60" xfId="725"/>
    <cellStyle name="20% - 강조색1 2 61" xfId="726"/>
    <cellStyle name="20% - 강조색1 2 62" xfId="727"/>
    <cellStyle name="20% - 강조색1 2 63" xfId="728"/>
    <cellStyle name="20% - 강조색1 2 64" xfId="729"/>
    <cellStyle name="20% - 강조색1 2 65" xfId="730"/>
    <cellStyle name="20% - 강조색1 2 66" xfId="731"/>
    <cellStyle name="20% - 강조색1 2 67" xfId="732"/>
    <cellStyle name="20% - 강조색1 2 68" xfId="733"/>
    <cellStyle name="20% - 강조색1 2 69" xfId="734"/>
    <cellStyle name="20% - 강조색1 2 7" xfId="735"/>
    <cellStyle name="20% - 강조색1 2 70" xfId="736"/>
    <cellStyle name="20% - 강조색1 2 71" xfId="737"/>
    <cellStyle name="20% - 강조색1 2 72" xfId="738"/>
    <cellStyle name="20% - 강조색1 2 8" xfId="739"/>
    <cellStyle name="20% - 강조색1 2 9" xfId="740"/>
    <cellStyle name="20% - 강조색1 2_5" xfId="398"/>
    <cellStyle name="20% - 강조색1 3" xfId="67"/>
    <cellStyle name="20% - 강조색1 3 2" xfId="113"/>
    <cellStyle name="20% - 강조색1 3 2 2" xfId="288"/>
    <cellStyle name="20% - 강조색1 3 2_5" xfId="403"/>
    <cellStyle name="20% - 강조색1 3 3" xfId="157"/>
    <cellStyle name="20% - 강조색1 3 3 2" xfId="332"/>
    <cellStyle name="20% - 강조색1 3 3_5" xfId="404"/>
    <cellStyle name="20% - 강조색1 3 4" xfId="201"/>
    <cellStyle name="20% - 강조색1 3 4 2" xfId="376"/>
    <cellStyle name="20% - 강조색1 3 4_5" xfId="405"/>
    <cellStyle name="20% - 강조색1 3 5" xfId="244"/>
    <cellStyle name="20% - 강조색1 3_5" xfId="402"/>
    <cellStyle name="20% - 강조색1 4" xfId="81"/>
    <cellStyle name="20% - 강조색1 4 2" xfId="258"/>
    <cellStyle name="20% - 강조색1 4_5" xfId="406"/>
    <cellStyle name="20% - 강조색1 5" xfId="127"/>
    <cellStyle name="20% - 강조색1 5 2" xfId="302"/>
    <cellStyle name="20% - 강조색1 5_5" xfId="407"/>
    <cellStyle name="20% - 강조색1 6" xfId="171"/>
    <cellStyle name="20% - 강조색1 6 2" xfId="346"/>
    <cellStyle name="20% - 강조색1 6_5" xfId="408"/>
    <cellStyle name="20% - 강조색1 7" xfId="214"/>
    <cellStyle name="20% - 강조색1 8" xfId="741"/>
    <cellStyle name="20% - 강조색1 9" xfId="742"/>
    <cellStyle name="20% - 강조색2" xfId="25" builtinId="34" customBuiltin="1"/>
    <cellStyle name="20% - 강조색2 10" xfId="743"/>
    <cellStyle name="20% - 강조색2 11" xfId="744"/>
    <cellStyle name="20% - 강조색2 12" xfId="745"/>
    <cellStyle name="20% - 강조색2 13" xfId="746"/>
    <cellStyle name="20% - 강조색2 14" xfId="747"/>
    <cellStyle name="20% - 강조색2 2" xfId="55"/>
    <cellStyle name="20% - 강조색2 2 10" xfId="748"/>
    <cellStyle name="20% - 강조색2 2 11" xfId="749"/>
    <cellStyle name="20% - 강조색2 2 12" xfId="750"/>
    <cellStyle name="20% - 강조색2 2 13" xfId="751"/>
    <cellStyle name="20% - 강조색2 2 14" xfId="752"/>
    <cellStyle name="20% - 강조색2 2 15" xfId="753"/>
    <cellStyle name="20% - 강조색2 2 16" xfId="754"/>
    <cellStyle name="20% - 강조색2 2 17" xfId="755"/>
    <cellStyle name="20% - 강조색2 2 18" xfId="756"/>
    <cellStyle name="20% - 강조색2 2 19" xfId="757"/>
    <cellStyle name="20% - 강조색2 2 2" xfId="101"/>
    <cellStyle name="20% - 강조색2 2 2 2" xfId="276"/>
    <cellStyle name="20% - 강조색2 2 2_5" xfId="410"/>
    <cellStyle name="20% - 강조색2 2 20" xfId="758"/>
    <cellStyle name="20% - 강조색2 2 21" xfId="759"/>
    <cellStyle name="20% - 강조색2 2 22" xfId="760"/>
    <cellStyle name="20% - 강조색2 2 23" xfId="761"/>
    <cellStyle name="20% - 강조색2 2 24" xfId="762"/>
    <cellStyle name="20% - 강조색2 2 25" xfId="763"/>
    <cellStyle name="20% - 강조색2 2 26" xfId="764"/>
    <cellStyle name="20% - 강조색2 2 27" xfId="765"/>
    <cellStyle name="20% - 강조색2 2 28" xfId="766"/>
    <cellStyle name="20% - 강조색2 2 29" xfId="767"/>
    <cellStyle name="20% - 강조색2 2 3" xfId="145"/>
    <cellStyle name="20% - 강조색2 2 3 2" xfId="320"/>
    <cellStyle name="20% - 강조색2 2 3_5" xfId="411"/>
    <cellStyle name="20% - 강조색2 2 30" xfId="768"/>
    <cellStyle name="20% - 강조색2 2 31" xfId="769"/>
    <cellStyle name="20% - 강조색2 2 32" xfId="770"/>
    <cellStyle name="20% - 강조색2 2 33" xfId="771"/>
    <cellStyle name="20% - 강조색2 2 34" xfId="772"/>
    <cellStyle name="20% - 강조색2 2 35" xfId="773"/>
    <cellStyle name="20% - 강조색2 2 36" xfId="774"/>
    <cellStyle name="20% - 강조색2 2 37" xfId="775"/>
    <cellStyle name="20% - 강조색2 2 38" xfId="776"/>
    <cellStyle name="20% - 강조색2 2 39" xfId="777"/>
    <cellStyle name="20% - 강조색2 2 4" xfId="189"/>
    <cellStyle name="20% - 강조색2 2 4 2" xfId="364"/>
    <cellStyle name="20% - 강조색2 2 4_5" xfId="412"/>
    <cellStyle name="20% - 강조색2 2 40" xfId="778"/>
    <cellStyle name="20% - 강조색2 2 41" xfId="779"/>
    <cellStyle name="20% - 강조색2 2 42" xfId="780"/>
    <cellStyle name="20% - 강조색2 2 43" xfId="781"/>
    <cellStyle name="20% - 강조색2 2 44" xfId="782"/>
    <cellStyle name="20% - 강조색2 2 45" xfId="783"/>
    <cellStyle name="20% - 강조색2 2 46" xfId="784"/>
    <cellStyle name="20% - 강조색2 2 47" xfId="785"/>
    <cellStyle name="20% - 강조색2 2 48" xfId="786"/>
    <cellStyle name="20% - 강조색2 2 49" xfId="787"/>
    <cellStyle name="20% - 강조색2 2 5" xfId="232"/>
    <cellStyle name="20% - 강조색2 2 50" xfId="788"/>
    <cellStyle name="20% - 강조색2 2 51" xfId="789"/>
    <cellStyle name="20% - 강조색2 2 52" xfId="790"/>
    <cellStyle name="20% - 강조색2 2 53" xfId="791"/>
    <cellStyle name="20% - 강조색2 2 54" xfId="792"/>
    <cellStyle name="20% - 강조색2 2 55" xfId="793"/>
    <cellStyle name="20% - 강조색2 2 56" xfId="794"/>
    <cellStyle name="20% - 강조색2 2 57" xfId="795"/>
    <cellStyle name="20% - 강조색2 2 58" xfId="796"/>
    <cellStyle name="20% - 강조색2 2 59" xfId="797"/>
    <cellStyle name="20% - 강조색2 2 6" xfId="798"/>
    <cellStyle name="20% - 강조색2 2 60" xfId="799"/>
    <cellStyle name="20% - 강조색2 2 61" xfId="800"/>
    <cellStyle name="20% - 강조색2 2 62" xfId="801"/>
    <cellStyle name="20% - 강조색2 2 63" xfId="802"/>
    <cellStyle name="20% - 강조색2 2 64" xfId="803"/>
    <cellStyle name="20% - 강조색2 2 65" xfId="804"/>
    <cellStyle name="20% - 강조색2 2 66" xfId="805"/>
    <cellStyle name="20% - 강조색2 2 67" xfId="806"/>
    <cellStyle name="20% - 강조색2 2 68" xfId="807"/>
    <cellStyle name="20% - 강조색2 2 69" xfId="808"/>
    <cellStyle name="20% - 강조색2 2 7" xfId="809"/>
    <cellStyle name="20% - 강조색2 2 70" xfId="810"/>
    <cellStyle name="20% - 강조색2 2 71" xfId="811"/>
    <cellStyle name="20% - 강조색2 2 72" xfId="812"/>
    <cellStyle name="20% - 강조색2 2 8" xfId="813"/>
    <cellStyle name="20% - 강조색2 2 9" xfId="814"/>
    <cellStyle name="20% - 강조색2 2_5" xfId="409"/>
    <cellStyle name="20% - 강조색2 3" xfId="69"/>
    <cellStyle name="20% - 강조색2 3 2" xfId="115"/>
    <cellStyle name="20% - 강조색2 3 2 2" xfId="290"/>
    <cellStyle name="20% - 강조색2 3 2_5" xfId="414"/>
    <cellStyle name="20% - 강조색2 3 3" xfId="159"/>
    <cellStyle name="20% - 강조색2 3 3 2" xfId="334"/>
    <cellStyle name="20% - 강조색2 3 3_5" xfId="415"/>
    <cellStyle name="20% - 강조색2 3 4" xfId="203"/>
    <cellStyle name="20% - 강조색2 3 4 2" xfId="378"/>
    <cellStyle name="20% - 강조색2 3 4_5" xfId="416"/>
    <cellStyle name="20% - 강조색2 3 5" xfId="246"/>
    <cellStyle name="20% - 강조색2 3_5" xfId="413"/>
    <cellStyle name="20% - 강조색2 4" xfId="83"/>
    <cellStyle name="20% - 강조색2 4 2" xfId="260"/>
    <cellStyle name="20% - 강조색2 4_5" xfId="417"/>
    <cellStyle name="20% - 강조색2 5" xfId="129"/>
    <cellStyle name="20% - 강조색2 5 2" xfId="304"/>
    <cellStyle name="20% - 강조색2 5_5" xfId="418"/>
    <cellStyle name="20% - 강조색2 6" xfId="173"/>
    <cellStyle name="20% - 강조색2 6 2" xfId="348"/>
    <cellStyle name="20% - 강조색2 6_5" xfId="419"/>
    <cellStyle name="20% - 강조색2 7" xfId="218"/>
    <cellStyle name="20% - 강조색2 8" xfId="815"/>
    <cellStyle name="20% - 강조색2 9" xfId="816"/>
    <cellStyle name="20% - 강조색3" xfId="5" builtinId="38" customBuiltin="1"/>
    <cellStyle name="20% - 강조색3 10" xfId="817"/>
    <cellStyle name="20% - 강조색3 11" xfId="818"/>
    <cellStyle name="20% - 강조색3 12" xfId="819"/>
    <cellStyle name="20% - 강조색3 13" xfId="820"/>
    <cellStyle name="20% - 강조색3 14" xfId="821"/>
    <cellStyle name="20% - 강조색3 2" xfId="57"/>
    <cellStyle name="20% - 강조색3 2 10" xfId="822"/>
    <cellStyle name="20% - 강조색3 2 11" xfId="823"/>
    <cellStyle name="20% - 강조색3 2 12" xfId="824"/>
    <cellStyle name="20% - 강조색3 2 13" xfId="825"/>
    <cellStyle name="20% - 강조색3 2 14" xfId="826"/>
    <cellStyle name="20% - 강조색3 2 15" xfId="827"/>
    <cellStyle name="20% - 강조색3 2 16" xfId="828"/>
    <cellStyle name="20% - 강조색3 2 17" xfId="829"/>
    <cellStyle name="20% - 강조색3 2 18" xfId="830"/>
    <cellStyle name="20% - 강조색3 2 19" xfId="831"/>
    <cellStyle name="20% - 강조색3 2 2" xfId="103"/>
    <cellStyle name="20% - 강조색3 2 2 2" xfId="278"/>
    <cellStyle name="20% - 강조색3 2 2_5" xfId="421"/>
    <cellStyle name="20% - 강조색3 2 20" xfId="832"/>
    <cellStyle name="20% - 강조색3 2 21" xfId="833"/>
    <cellStyle name="20% - 강조색3 2 22" xfId="834"/>
    <cellStyle name="20% - 강조색3 2 23" xfId="835"/>
    <cellStyle name="20% - 강조색3 2 24" xfId="836"/>
    <cellStyle name="20% - 강조색3 2 25" xfId="837"/>
    <cellStyle name="20% - 강조색3 2 26" xfId="838"/>
    <cellStyle name="20% - 강조색3 2 27" xfId="839"/>
    <cellStyle name="20% - 강조색3 2 28" xfId="840"/>
    <cellStyle name="20% - 강조색3 2 29" xfId="841"/>
    <cellStyle name="20% - 강조색3 2 3" xfId="147"/>
    <cellStyle name="20% - 강조색3 2 3 2" xfId="322"/>
    <cellStyle name="20% - 강조색3 2 3_5" xfId="422"/>
    <cellStyle name="20% - 강조색3 2 30" xfId="842"/>
    <cellStyle name="20% - 강조색3 2 31" xfId="843"/>
    <cellStyle name="20% - 강조색3 2 32" xfId="844"/>
    <cellStyle name="20% - 강조색3 2 33" xfId="845"/>
    <cellStyle name="20% - 강조색3 2 34" xfId="846"/>
    <cellStyle name="20% - 강조색3 2 35" xfId="847"/>
    <cellStyle name="20% - 강조색3 2 36" xfId="848"/>
    <cellStyle name="20% - 강조색3 2 37" xfId="849"/>
    <cellStyle name="20% - 강조색3 2 38" xfId="850"/>
    <cellStyle name="20% - 강조색3 2 39" xfId="851"/>
    <cellStyle name="20% - 강조색3 2 4" xfId="191"/>
    <cellStyle name="20% - 강조색3 2 4 2" xfId="366"/>
    <cellStyle name="20% - 강조색3 2 4_5" xfId="423"/>
    <cellStyle name="20% - 강조색3 2 40" xfId="852"/>
    <cellStyle name="20% - 강조색3 2 41" xfId="853"/>
    <cellStyle name="20% - 강조색3 2 42" xfId="854"/>
    <cellStyle name="20% - 강조색3 2 43" xfId="855"/>
    <cellStyle name="20% - 강조색3 2 44" xfId="856"/>
    <cellStyle name="20% - 강조색3 2 45" xfId="857"/>
    <cellStyle name="20% - 강조색3 2 46" xfId="858"/>
    <cellStyle name="20% - 강조색3 2 47" xfId="859"/>
    <cellStyle name="20% - 강조색3 2 48" xfId="860"/>
    <cellStyle name="20% - 강조색3 2 49" xfId="861"/>
    <cellStyle name="20% - 강조색3 2 5" xfId="234"/>
    <cellStyle name="20% - 강조색3 2 50" xfId="862"/>
    <cellStyle name="20% - 강조색3 2 51" xfId="863"/>
    <cellStyle name="20% - 강조색3 2 52" xfId="864"/>
    <cellStyle name="20% - 강조색3 2 53" xfId="865"/>
    <cellStyle name="20% - 강조색3 2 54" xfId="866"/>
    <cellStyle name="20% - 강조색3 2 55" xfId="867"/>
    <cellStyle name="20% - 강조색3 2 56" xfId="868"/>
    <cellStyle name="20% - 강조색3 2 57" xfId="869"/>
    <cellStyle name="20% - 강조색3 2 58" xfId="870"/>
    <cellStyle name="20% - 강조색3 2 59" xfId="871"/>
    <cellStyle name="20% - 강조색3 2 6" xfId="872"/>
    <cellStyle name="20% - 강조색3 2 60" xfId="873"/>
    <cellStyle name="20% - 강조색3 2 61" xfId="874"/>
    <cellStyle name="20% - 강조색3 2 62" xfId="875"/>
    <cellStyle name="20% - 강조색3 2 63" xfId="876"/>
    <cellStyle name="20% - 강조색3 2 64" xfId="877"/>
    <cellStyle name="20% - 강조색3 2 65" xfId="878"/>
    <cellStyle name="20% - 강조색3 2 66" xfId="879"/>
    <cellStyle name="20% - 강조색3 2 67" xfId="880"/>
    <cellStyle name="20% - 강조색3 2 68" xfId="881"/>
    <cellStyle name="20% - 강조색3 2 69" xfId="882"/>
    <cellStyle name="20% - 강조색3 2 7" xfId="883"/>
    <cellStyle name="20% - 강조색3 2 70" xfId="884"/>
    <cellStyle name="20% - 강조색3 2 71" xfId="885"/>
    <cellStyle name="20% - 강조색3 2 72" xfId="886"/>
    <cellStyle name="20% - 강조색3 2 8" xfId="887"/>
    <cellStyle name="20% - 강조색3 2 9" xfId="888"/>
    <cellStyle name="20% - 강조색3 2_5" xfId="420"/>
    <cellStyle name="20% - 강조색3 3" xfId="71"/>
    <cellStyle name="20% - 강조색3 3 2" xfId="117"/>
    <cellStyle name="20% - 강조색3 3 2 2" xfId="292"/>
    <cellStyle name="20% - 강조색3 3 2_5" xfId="425"/>
    <cellStyle name="20% - 강조색3 3 3" xfId="161"/>
    <cellStyle name="20% - 강조색3 3 3 2" xfId="336"/>
    <cellStyle name="20% - 강조색3 3 3_5" xfId="426"/>
    <cellStyle name="20% - 강조색3 3 4" xfId="205"/>
    <cellStyle name="20% - 강조색3 3 4 2" xfId="380"/>
    <cellStyle name="20% - 강조색3 3 4_5" xfId="427"/>
    <cellStyle name="20% - 강조색3 3 5" xfId="248"/>
    <cellStyle name="20% - 강조색3 3_5" xfId="424"/>
    <cellStyle name="20% - 강조색3 4" xfId="85"/>
    <cellStyle name="20% - 강조색3 4 2" xfId="262"/>
    <cellStyle name="20% - 강조색3 4_5" xfId="428"/>
    <cellStyle name="20% - 강조색3 5" xfId="131"/>
    <cellStyle name="20% - 강조색3 5 2" xfId="306"/>
    <cellStyle name="20% - 강조색3 5_5" xfId="429"/>
    <cellStyle name="20% - 강조색3 6" xfId="175"/>
    <cellStyle name="20% - 강조색3 6 2" xfId="350"/>
    <cellStyle name="20% - 강조색3 6_5" xfId="430"/>
    <cellStyle name="20% - 강조색3 7" xfId="216"/>
    <cellStyle name="20% - 강조색3 8" xfId="889"/>
    <cellStyle name="20% - 강조색3 9" xfId="890"/>
    <cellStyle name="20% - 강조색4" xfId="30" builtinId="42" customBuiltin="1"/>
    <cellStyle name="20% - 강조색4 10" xfId="891"/>
    <cellStyle name="20% - 강조색4 11" xfId="892"/>
    <cellStyle name="20% - 강조색4 12" xfId="893"/>
    <cellStyle name="20% - 강조색4 13" xfId="894"/>
    <cellStyle name="20% - 강조색4 14" xfId="895"/>
    <cellStyle name="20% - 강조색4 2" xfId="59"/>
    <cellStyle name="20% - 강조색4 2 10" xfId="896"/>
    <cellStyle name="20% - 강조색4 2 11" xfId="897"/>
    <cellStyle name="20% - 강조색4 2 12" xfId="898"/>
    <cellStyle name="20% - 강조색4 2 13" xfId="899"/>
    <cellStyle name="20% - 강조색4 2 14" xfId="900"/>
    <cellStyle name="20% - 강조색4 2 15" xfId="901"/>
    <cellStyle name="20% - 강조색4 2 16" xfId="902"/>
    <cellStyle name="20% - 강조색4 2 17" xfId="903"/>
    <cellStyle name="20% - 강조색4 2 18" xfId="904"/>
    <cellStyle name="20% - 강조색4 2 19" xfId="905"/>
    <cellStyle name="20% - 강조색4 2 2" xfId="105"/>
    <cellStyle name="20% - 강조색4 2 2 2" xfId="280"/>
    <cellStyle name="20% - 강조색4 2 2_5" xfId="432"/>
    <cellStyle name="20% - 강조색4 2 20" xfId="906"/>
    <cellStyle name="20% - 강조색4 2 21" xfId="907"/>
    <cellStyle name="20% - 강조색4 2 22" xfId="908"/>
    <cellStyle name="20% - 강조색4 2 23" xfId="909"/>
    <cellStyle name="20% - 강조색4 2 24" xfId="910"/>
    <cellStyle name="20% - 강조색4 2 25" xfId="911"/>
    <cellStyle name="20% - 강조색4 2 26" xfId="912"/>
    <cellStyle name="20% - 강조색4 2 27" xfId="913"/>
    <cellStyle name="20% - 강조색4 2 28" xfId="914"/>
    <cellStyle name="20% - 강조색4 2 29" xfId="915"/>
    <cellStyle name="20% - 강조색4 2 3" xfId="149"/>
    <cellStyle name="20% - 강조색4 2 3 2" xfId="324"/>
    <cellStyle name="20% - 강조색4 2 3_5" xfId="433"/>
    <cellStyle name="20% - 강조색4 2 30" xfId="916"/>
    <cellStyle name="20% - 강조색4 2 31" xfId="917"/>
    <cellStyle name="20% - 강조색4 2 32" xfId="918"/>
    <cellStyle name="20% - 강조색4 2 33" xfId="919"/>
    <cellStyle name="20% - 강조색4 2 34" xfId="920"/>
    <cellStyle name="20% - 강조색4 2 35" xfId="921"/>
    <cellStyle name="20% - 강조색4 2 36" xfId="922"/>
    <cellStyle name="20% - 강조색4 2 37" xfId="923"/>
    <cellStyle name="20% - 강조색4 2 38" xfId="924"/>
    <cellStyle name="20% - 강조색4 2 39" xfId="925"/>
    <cellStyle name="20% - 강조색4 2 4" xfId="193"/>
    <cellStyle name="20% - 강조색4 2 4 2" xfId="368"/>
    <cellStyle name="20% - 강조색4 2 4_5" xfId="434"/>
    <cellStyle name="20% - 강조색4 2 40" xfId="926"/>
    <cellStyle name="20% - 강조색4 2 41" xfId="927"/>
    <cellStyle name="20% - 강조색4 2 42" xfId="928"/>
    <cellStyle name="20% - 강조색4 2 43" xfId="929"/>
    <cellStyle name="20% - 강조색4 2 44" xfId="930"/>
    <cellStyle name="20% - 강조색4 2 45" xfId="931"/>
    <cellStyle name="20% - 강조색4 2 46" xfId="932"/>
    <cellStyle name="20% - 강조색4 2 47" xfId="933"/>
    <cellStyle name="20% - 강조색4 2 48" xfId="934"/>
    <cellStyle name="20% - 강조색4 2 49" xfId="935"/>
    <cellStyle name="20% - 강조색4 2 5" xfId="236"/>
    <cellStyle name="20% - 강조색4 2 50" xfId="936"/>
    <cellStyle name="20% - 강조색4 2 51" xfId="937"/>
    <cellStyle name="20% - 강조색4 2 52" xfId="938"/>
    <cellStyle name="20% - 강조색4 2 53" xfId="939"/>
    <cellStyle name="20% - 강조색4 2 54" xfId="940"/>
    <cellStyle name="20% - 강조색4 2 55" xfId="941"/>
    <cellStyle name="20% - 강조색4 2 56" xfId="942"/>
    <cellStyle name="20% - 강조색4 2 57" xfId="943"/>
    <cellStyle name="20% - 강조색4 2 58" xfId="944"/>
    <cellStyle name="20% - 강조색4 2 59" xfId="945"/>
    <cellStyle name="20% - 강조색4 2 6" xfId="946"/>
    <cellStyle name="20% - 강조색4 2 60" xfId="947"/>
    <cellStyle name="20% - 강조색4 2 61" xfId="948"/>
    <cellStyle name="20% - 강조색4 2 62" xfId="949"/>
    <cellStyle name="20% - 강조색4 2 63" xfId="950"/>
    <cellStyle name="20% - 강조색4 2 64" xfId="951"/>
    <cellStyle name="20% - 강조색4 2 65" xfId="952"/>
    <cellStyle name="20% - 강조색4 2 66" xfId="953"/>
    <cellStyle name="20% - 강조색4 2 67" xfId="954"/>
    <cellStyle name="20% - 강조색4 2 68" xfId="955"/>
    <cellStyle name="20% - 강조색4 2 69" xfId="956"/>
    <cellStyle name="20% - 강조색4 2 7" xfId="957"/>
    <cellStyle name="20% - 강조색4 2 70" xfId="958"/>
    <cellStyle name="20% - 강조색4 2 71" xfId="959"/>
    <cellStyle name="20% - 강조색4 2 72" xfId="960"/>
    <cellStyle name="20% - 강조색4 2 8" xfId="961"/>
    <cellStyle name="20% - 강조색4 2 9" xfId="962"/>
    <cellStyle name="20% - 강조색4 2_5" xfId="431"/>
    <cellStyle name="20% - 강조색4 3" xfId="73"/>
    <cellStyle name="20% - 강조색4 3 2" xfId="119"/>
    <cellStyle name="20% - 강조색4 3 2 2" xfId="294"/>
    <cellStyle name="20% - 강조색4 3 2_5" xfId="436"/>
    <cellStyle name="20% - 강조색4 3 3" xfId="163"/>
    <cellStyle name="20% - 강조색4 3 3 2" xfId="338"/>
    <cellStyle name="20% - 강조색4 3 3_5" xfId="437"/>
    <cellStyle name="20% - 강조색4 3 4" xfId="207"/>
    <cellStyle name="20% - 강조색4 3 4 2" xfId="382"/>
    <cellStyle name="20% - 강조색4 3 4_5" xfId="438"/>
    <cellStyle name="20% - 강조색4 3 5" xfId="250"/>
    <cellStyle name="20% - 강조색4 3_5" xfId="435"/>
    <cellStyle name="20% - 강조색4 4" xfId="87"/>
    <cellStyle name="20% - 강조색4 4 2" xfId="264"/>
    <cellStyle name="20% - 강조색4 4_5" xfId="439"/>
    <cellStyle name="20% - 강조색4 5" xfId="133"/>
    <cellStyle name="20% - 강조색4 5 2" xfId="308"/>
    <cellStyle name="20% - 강조색4 5_5" xfId="440"/>
    <cellStyle name="20% - 강조색4 6" xfId="177"/>
    <cellStyle name="20% - 강조색4 6 2" xfId="352"/>
    <cellStyle name="20% - 강조색4 6_5" xfId="441"/>
    <cellStyle name="20% - 강조색4 7" xfId="220"/>
    <cellStyle name="20% - 강조색4 8" xfId="963"/>
    <cellStyle name="20% - 강조색4 9" xfId="964"/>
    <cellStyle name="20% - 강조색5" xfId="34" builtinId="46" customBuiltin="1"/>
    <cellStyle name="20% - 강조색5 10" xfId="965"/>
    <cellStyle name="20% - 강조색5 11" xfId="966"/>
    <cellStyle name="20% - 강조색5 12" xfId="967"/>
    <cellStyle name="20% - 강조색5 13" xfId="968"/>
    <cellStyle name="20% - 강조색5 14" xfId="969"/>
    <cellStyle name="20% - 강조색5 2" xfId="61"/>
    <cellStyle name="20% - 강조색5 2 10" xfId="970"/>
    <cellStyle name="20% - 강조색5 2 11" xfId="971"/>
    <cellStyle name="20% - 강조색5 2 12" xfId="972"/>
    <cellStyle name="20% - 강조색5 2 13" xfId="973"/>
    <cellStyle name="20% - 강조색5 2 14" xfId="974"/>
    <cellStyle name="20% - 강조색5 2 15" xfId="975"/>
    <cellStyle name="20% - 강조색5 2 16" xfId="976"/>
    <cellStyle name="20% - 강조색5 2 17" xfId="977"/>
    <cellStyle name="20% - 강조색5 2 18" xfId="978"/>
    <cellStyle name="20% - 강조색5 2 19" xfId="979"/>
    <cellStyle name="20% - 강조색5 2 2" xfId="107"/>
    <cellStyle name="20% - 강조색5 2 2 2" xfId="282"/>
    <cellStyle name="20% - 강조색5 2 2_5" xfId="443"/>
    <cellStyle name="20% - 강조색5 2 20" xfId="980"/>
    <cellStyle name="20% - 강조색5 2 21" xfId="981"/>
    <cellStyle name="20% - 강조색5 2 22" xfId="982"/>
    <cellStyle name="20% - 강조색5 2 23" xfId="983"/>
    <cellStyle name="20% - 강조색5 2 24" xfId="984"/>
    <cellStyle name="20% - 강조색5 2 25" xfId="985"/>
    <cellStyle name="20% - 강조색5 2 26" xfId="986"/>
    <cellStyle name="20% - 강조색5 2 27" xfId="987"/>
    <cellStyle name="20% - 강조색5 2 28" xfId="988"/>
    <cellStyle name="20% - 강조색5 2 29" xfId="989"/>
    <cellStyle name="20% - 강조색5 2 3" xfId="151"/>
    <cellStyle name="20% - 강조색5 2 3 2" xfId="326"/>
    <cellStyle name="20% - 강조색5 2 3_5" xfId="444"/>
    <cellStyle name="20% - 강조색5 2 30" xfId="990"/>
    <cellStyle name="20% - 강조색5 2 31" xfId="991"/>
    <cellStyle name="20% - 강조색5 2 32" xfId="992"/>
    <cellStyle name="20% - 강조색5 2 33" xfId="993"/>
    <cellStyle name="20% - 강조색5 2 34" xfId="994"/>
    <cellStyle name="20% - 강조색5 2 35" xfId="995"/>
    <cellStyle name="20% - 강조색5 2 36" xfId="996"/>
    <cellStyle name="20% - 강조색5 2 37" xfId="997"/>
    <cellStyle name="20% - 강조색5 2 38" xfId="998"/>
    <cellStyle name="20% - 강조색5 2 39" xfId="999"/>
    <cellStyle name="20% - 강조색5 2 4" xfId="195"/>
    <cellStyle name="20% - 강조색5 2 4 2" xfId="370"/>
    <cellStyle name="20% - 강조색5 2 4_5" xfId="445"/>
    <cellStyle name="20% - 강조색5 2 40" xfId="1000"/>
    <cellStyle name="20% - 강조색5 2 41" xfId="1001"/>
    <cellStyle name="20% - 강조색5 2 42" xfId="1002"/>
    <cellStyle name="20% - 강조색5 2 43" xfId="1003"/>
    <cellStyle name="20% - 강조색5 2 44" xfId="1004"/>
    <cellStyle name="20% - 강조색5 2 45" xfId="1005"/>
    <cellStyle name="20% - 강조색5 2 46" xfId="1006"/>
    <cellStyle name="20% - 강조색5 2 47" xfId="1007"/>
    <cellStyle name="20% - 강조색5 2 48" xfId="1008"/>
    <cellStyle name="20% - 강조색5 2 49" xfId="1009"/>
    <cellStyle name="20% - 강조색5 2 5" xfId="238"/>
    <cellStyle name="20% - 강조색5 2 50" xfId="1010"/>
    <cellStyle name="20% - 강조색5 2 51" xfId="1011"/>
    <cellStyle name="20% - 강조색5 2 52" xfId="1012"/>
    <cellStyle name="20% - 강조색5 2 53" xfId="1013"/>
    <cellStyle name="20% - 강조색5 2 54" xfId="1014"/>
    <cellStyle name="20% - 강조색5 2 55" xfId="1015"/>
    <cellStyle name="20% - 강조색5 2 56" xfId="1016"/>
    <cellStyle name="20% - 강조색5 2 57" xfId="1017"/>
    <cellStyle name="20% - 강조색5 2 58" xfId="1018"/>
    <cellStyle name="20% - 강조색5 2 59" xfId="1019"/>
    <cellStyle name="20% - 강조색5 2 6" xfId="1020"/>
    <cellStyle name="20% - 강조색5 2 60" xfId="1021"/>
    <cellStyle name="20% - 강조색5 2 61" xfId="1022"/>
    <cellStyle name="20% - 강조색5 2 62" xfId="1023"/>
    <cellStyle name="20% - 강조색5 2 63" xfId="1024"/>
    <cellStyle name="20% - 강조색5 2 64" xfId="1025"/>
    <cellStyle name="20% - 강조색5 2 65" xfId="1026"/>
    <cellStyle name="20% - 강조색5 2 66" xfId="1027"/>
    <cellStyle name="20% - 강조색5 2 67" xfId="1028"/>
    <cellStyle name="20% - 강조색5 2 68" xfId="1029"/>
    <cellStyle name="20% - 강조색5 2 69" xfId="1030"/>
    <cellStyle name="20% - 강조색5 2 7" xfId="1031"/>
    <cellStyle name="20% - 강조색5 2 70" xfId="1032"/>
    <cellStyle name="20% - 강조색5 2 71" xfId="1033"/>
    <cellStyle name="20% - 강조색5 2 72" xfId="1034"/>
    <cellStyle name="20% - 강조색5 2 8" xfId="1035"/>
    <cellStyle name="20% - 강조색5 2 9" xfId="1036"/>
    <cellStyle name="20% - 강조색5 2_5" xfId="442"/>
    <cellStyle name="20% - 강조색5 3" xfId="75"/>
    <cellStyle name="20% - 강조색5 3 2" xfId="121"/>
    <cellStyle name="20% - 강조색5 3 2 2" xfId="296"/>
    <cellStyle name="20% - 강조색5 3 2_5" xfId="447"/>
    <cellStyle name="20% - 강조색5 3 3" xfId="165"/>
    <cellStyle name="20% - 강조색5 3 3 2" xfId="340"/>
    <cellStyle name="20% - 강조색5 3 3_5" xfId="448"/>
    <cellStyle name="20% - 강조색5 3 4" xfId="209"/>
    <cellStyle name="20% - 강조색5 3 4 2" xfId="384"/>
    <cellStyle name="20% - 강조색5 3 4_5" xfId="449"/>
    <cellStyle name="20% - 강조색5 3 5" xfId="252"/>
    <cellStyle name="20% - 강조색5 3_5" xfId="446"/>
    <cellStyle name="20% - 강조색5 4" xfId="89"/>
    <cellStyle name="20% - 강조색5 4 2" xfId="266"/>
    <cellStyle name="20% - 강조색5 4_5" xfId="450"/>
    <cellStyle name="20% - 강조색5 5" xfId="135"/>
    <cellStyle name="20% - 강조색5 5 2" xfId="310"/>
    <cellStyle name="20% - 강조색5 5_5" xfId="451"/>
    <cellStyle name="20% - 강조색5 6" xfId="179"/>
    <cellStyle name="20% - 강조색5 6 2" xfId="354"/>
    <cellStyle name="20% - 강조색5 6_5" xfId="452"/>
    <cellStyle name="20% - 강조색5 7" xfId="222"/>
    <cellStyle name="20% - 강조색5 8" xfId="1037"/>
    <cellStyle name="20% - 강조색5 9" xfId="1038"/>
    <cellStyle name="20% - 강조색6" xfId="38" builtinId="50" customBuiltin="1"/>
    <cellStyle name="20% - 강조색6 10" xfId="1039"/>
    <cellStyle name="20% - 강조색6 11" xfId="1040"/>
    <cellStyle name="20% - 강조색6 12" xfId="1041"/>
    <cellStyle name="20% - 강조색6 13" xfId="1042"/>
    <cellStyle name="20% - 강조색6 14" xfId="1043"/>
    <cellStyle name="20% - 강조색6 2" xfId="63"/>
    <cellStyle name="20% - 강조색6 2 10" xfId="1044"/>
    <cellStyle name="20% - 강조색6 2 11" xfId="1045"/>
    <cellStyle name="20% - 강조색6 2 12" xfId="1046"/>
    <cellStyle name="20% - 강조색6 2 13" xfId="1047"/>
    <cellStyle name="20% - 강조색6 2 14" xfId="1048"/>
    <cellStyle name="20% - 강조색6 2 15" xfId="1049"/>
    <cellStyle name="20% - 강조색6 2 16" xfId="1050"/>
    <cellStyle name="20% - 강조색6 2 17" xfId="1051"/>
    <cellStyle name="20% - 강조색6 2 18" xfId="1052"/>
    <cellStyle name="20% - 강조색6 2 19" xfId="1053"/>
    <cellStyle name="20% - 강조색6 2 2" xfId="109"/>
    <cellStyle name="20% - 강조색6 2 2 2" xfId="284"/>
    <cellStyle name="20% - 강조색6 2 2_5" xfId="454"/>
    <cellStyle name="20% - 강조색6 2 20" xfId="1054"/>
    <cellStyle name="20% - 강조색6 2 21" xfId="1055"/>
    <cellStyle name="20% - 강조색6 2 22" xfId="1056"/>
    <cellStyle name="20% - 강조색6 2 23" xfId="1057"/>
    <cellStyle name="20% - 강조색6 2 24" xfId="1058"/>
    <cellStyle name="20% - 강조색6 2 25" xfId="1059"/>
    <cellStyle name="20% - 강조색6 2 26" xfId="1060"/>
    <cellStyle name="20% - 강조색6 2 27" xfId="1061"/>
    <cellStyle name="20% - 강조색6 2 28" xfId="1062"/>
    <cellStyle name="20% - 강조색6 2 29" xfId="1063"/>
    <cellStyle name="20% - 강조색6 2 3" xfId="153"/>
    <cellStyle name="20% - 강조색6 2 3 2" xfId="328"/>
    <cellStyle name="20% - 강조색6 2 3_5" xfId="455"/>
    <cellStyle name="20% - 강조색6 2 30" xfId="1064"/>
    <cellStyle name="20% - 강조색6 2 31" xfId="1065"/>
    <cellStyle name="20% - 강조색6 2 32" xfId="1066"/>
    <cellStyle name="20% - 강조색6 2 33" xfId="1067"/>
    <cellStyle name="20% - 강조색6 2 34" xfId="1068"/>
    <cellStyle name="20% - 강조색6 2 35" xfId="1069"/>
    <cellStyle name="20% - 강조색6 2 36" xfId="1070"/>
    <cellStyle name="20% - 강조색6 2 37" xfId="1071"/>
    <cellStyle name="20% - 강조색6 2 38" xfId="1072"/>
    <cellStyle name="20% - 강조색6 2 39" xfId="1073"/>
    <cellStyle name="20% - 강조색6 2 4" xfId="197"/>
    <cellStyle name="20% - 강조색6 2 4 2" xfId="372"/>
    <cellStyle name="20% - 강조색6 2 4_5" xfId="456"/>
    <cellStyle name="20% - 강조색6 2 40" xfId="1074"/>
    <cellStyle name="20% - 강조색6 2 41" xfId="1075"/>
    <cellStyle name="20% - 강조색6 2 42" xfId="1076"/>
    <cellStyle name="20% - 강조색6 2 43" xfId="1077"/>
    <cellStyle name="20% - 강조색6 2 44" xfId="1078"/>
    <cellStyle name="20% - 강조색6 2 45" xfId="1079"/>
    <cellStyle name="20% - 강조색6 2 46" xfId="1080"/>
    <cellStyle name="20% - 강조색6 2 47" xfId="1081"/>
    <cellStyle name="20% - 강조색6 2 48" xfId="1082"/>
    <cellStyle name="20% - 강조색6 2 49" xfId="1083"/>
    <cellStyle name="20% - 강조색6 2 5" xfId="240"/>
    <cellStyle name="20% - 강조색6 2 50" xfId="1084"/>
    <cellStyle name="20% - 강조색6 2 51" xfId="1085"/>
    <cellStyle name="20% - 강조색6 2 52" xfId="1086"/>
    <cellStyle name="20% - 강조색6 2 53" xfId="1087"/>
    <cellStyle name="20% - 강조색6 2 54" xfId="1088"/>
    <cellStyle name="20% - 강조색6 2 55" xfId="1089"/>
    <cellStyle name="20% - 강조색6 2 56" xfId="1090"/>
    <cellStyle name="20% - 강조색6 2 57" xfId="1091"/>
    <cellStyle name="20% - 강조색6 2 58" xfId="1092"/>
    <cellStyle name="20% - 강조색6 2 59" xfId="1093"/>
    <cellStyle name="20% - 강조색6 2 6" xfId="1094"/>
    <cellStyle name="20% - 강조색6 2 60" xfId="1095"/>
    <cellStyle name="20% - 강조색6 2 61" xfId="1096"/>
    <cellStyle name="20% - 강조색6 2 62" xfId="1097"/>
    <cellStyle name="20% - 강조색6 2 63" xfId="1098"/>
    <cellStyle name="20% - 강조색6 2 64" xfId="1099"/>
    <cellStyle name="20% - 강조색6 2 65" xfId="1100"/>
    <cellStyle name="20% - 강조색6 2 66" xfId="1101"/>
    <cellStyle name="20% - 강조색6 2 67" xfId="1102"/>
    <cellStyle name="20% - 강조색6 2 68" xfId="1103"/>
    <cellStyle name="20% - 강조색6 2 69" xfId="1104"/>
    <cellStyle name="20% - 강조색6 2 7" xfId="1105"/>
    <cellStyle name="20% - 강조색6 2 70" xfId="1106"/>
    <cellStyle name="20% - 강조색6 2 71" xfId="1107"/>
    <cellStyle name="20% - 강조색6 2 72" xfId="1108"/>
    <cellStyle name="20% - 강조색6 2 8" xfId="1109"/>
    <cellStyle name="20% - 강조색6 2 9" xfId="1110"/>
    <cellStyle name="20% - 강조색6 2_5" xfId="453"/>
    <cellStyle name="20% - 강조색6 3" xfId="77"/>
    <cellStyle name="20% - 강조색6 3 2" xfId="123"/>
    <cellStyle name="20% - 강조색6 3 2 2" xfId="298"/>
    <cellStyle name="20% - 강조색6 3 2_5" xfId="458"/>
    <cellStyle name="20% - 강조색6 3 3" xfId="167"/>
    <cellStyle name="20% - 강조색6 3 3 2" xfId="342"/>
    <cellStyle name="20% - 강조색6 3 3_5" xfId="459"/>
    <cellStyle name="20% - 강조색6 3 4" xfId="211"/>
    <cellStyle name="20% - 강조색6 3 4 2" xfId="386"/>
    <cellStyle name="20% - 강조색6 3 4_5" xfId="460"/>
    <cellStyle name="20% - 강조색6 3 5" xfId="254"/>
    <cellStyle name="20% - 강조색6 3_5" xfId="457"/>
    <cellStyle name="20% - 강조색6 4" xfId="91"/>
    <cellStyle name="20% - 강조색6 4 2" xfId="268"/>
    <cellStyle name="20% - 강조색6 4_5" xfId="461"/>
    <cellStyle name="20% - 강조색6 5" xfId="137"/>
    <cellStyle name="20% - 강조색6 5 2" xfId="312"/>
    <cellStyle name="20% - 강조색6 5_5" xfId="462"/>
    <cellStyle name="20% - 강조색6 6" xfId="181"/>
    <cellStyle name="20% - 강조색6 6 2" xfId="356"/>
    <cellStyle name="20% - 강조색6 6_5" xfId="463"/>
    <cellStyle name="20% - 강조색6 7" xfId="224"/>
    <cellStyle name="20% - 강조색6 8" xfId="1111"/>
    <cellStyle name="20% - 강조색6 9" xfId="1112"/>
    <cellStyle name="40% - 강조색1" xfId="3" builtinId="31" customBuiltin="1"/>
    <cellStyle name="40% - 강조색1 10" xfId="1113"/>
    <cellStyle name="40% - 강조색1 11" xfId="1114"/>
    <cellStyle name="40% - 강조색1 12" xfId="1115"/>
    <cellStyle name="40% - 강조색1 13" xfId="1116"/>
    <cellStyle name="40% - 강조색1 14" xfId="1117"/>
    <cellStyle name="40% - 강조색1 2" xfId="54"/>
    <cellStyle name="40% - 강조색1 2 10" xfId="1118"/>
    <cellStyle name="40% - 강조색1 2 11" xfId="1119"/>
    <cellStyle name="40% - 강조색1 2 12" xfId="1120"/>
    <cellStyle name="40% - 강조색1 2 13" xfId="1121"/>
    <cellStyle name="40% - 강조색1 2 14" xfId="1122"/>
    <cellStyle name="40% - 강조색1 2 15" xfId="1123"/>
    <cellStyle name="40% - 강조색1 2 16" xfId="1124"/>
    <cellStyle name="40% - 강조색1 2 17" xfId="1125"/>
    <cellStyle name="40% - 강조색1 2 18" xfId="1126"/>
    <cellStyle name="40% - 강조색1 2 19" xfId="1127"/>
    <cellStyle name="40% - 강조색1 2 2" xfId="100"/>
    <cellStyle name="40% - 강조색1 2 2 2" xfId="275"/>
    <cellStyle name="40% - 강조색1 2 2_5" xfId="465"/>
    <cellStyle name="40% - 강조색1 2 20" xfId="1128"/>
    <cellStyle name="40% - 강조색1 2 21" xfId="1129"/>
    <cellStyle name="40% - 강조색1 2 22" xfId="1130"/>
    <cellStyle name="40% - 강조색1 2 23" xfId="1131"/>
    <cellStyle name="40% - 강조색1 2 24" xfId="1132"/>
    <cellStyle name="40% - 강조색1 2 25" xfId="1133"/>
    <cellStyle name="40% - 강조색1 2 26" xfId="1134"/>
    <cellStyle name="40% - 강조색1 2 27" xfId="1135"/>
    <cellStyle name="40% - 강조색1 2 28" xfId="1136"/>
    <cellStyle name="40% - 강조색1 2 29" xfId="1137"/>
    <cellStyle name="40% - 강조색1 2 3" xfId="144"/>
    <cellStyle name="40% - 강조색1 2 3 2" xfId="319"/>
    <cellStyle name="40% - 강조색1 2 3_5" xfId="466"/>
    <cellStyle name="40% - 강조색1 2 30" xfId="1138"/>
    <cellStyle name="40% - 강조색1 2 31" xfId="1139"/>
    <cellStyle name="40% - 강조색1 2 32" xfId="1140"/>
    <cellStyle name="40% - 강조색1 2 33" xfId="1141"/>
    <cellStyle name="40% - 강조색1 2 34" xfId="1142"/>
    <cellStyle name="40% - 강조색1 2 35" xfId="1143"/>
    <cellStyle name="40% - 강조색1 2 36" xfId="1144"/>
    <cellStyle name="40% - 강조색1 2 37" xfId="1145"/>
    <cellStyle name="40% - 강조색1 2 38" xfId="1146"/>
    <cellStyle name="40% - 강조색1 2 39" xfId="1147"/>
    <cellStyle name="40% - 강조색1 2 4" xfId="188"/>
    <cellStyle name="40% - 강조색1 2 4 2" xfId="363"/>
    <cellStyle name="40% - 강조색1 2 4_5" xfId="467"/>
    <cellStyle name="40% - 강조색1 2 40" xfId="1148"/>
    <cellStyle name="40% - 강조색1 2 41" xfId="1149"/>
    <cellStyle name="40% - 강조색1 2 42" xfId="1150"/>
    <cellStyle name="40% - 강조색1 2 43" xfId="1151"/>
    <cellStyle name="40% - 강조색1 2 44" xfId="1152"/>
    <cellStyle name="40% - 강조색1 2 45" xfId="1153"/>
    <cellStyle name="40% - 강조색1 2 46" xfId="1154"/>
    <cellStyle name="40% - 강조색1 2 47" xfId="1155"/>
    <cellStyle name="40% - 강조색1 2 48" xfId="1156"/>
    <cellStyle name="40% - 강조색1 2 49" xfId="1157"/>
    <cellStyle name="40% - 강조색1 2 5" xfId="231"/>
    <cellStyle name="40% - 강조색1 2 50" xfId="1158"/>
    <cellStyle name="40% - 강조색1 2 51" xfId="1159"/>
    <cellStyle name="40% - 강조색1 2 52" xfId="1160"/>
    <cellStyle name="40% - 강조색1 2 53" xfId="1161"/>
    <cellStyle name="40% - 강조색1 2 54" xfId="1162"/>
    <cellStyle name="40% - 강조색1 2 55" xfId="1163"/>
    <cellStyle name="40% - 강조색1 2 56" xfId="1164"/>
    <cellStyle name="40% - 강조색1 2 57" xfId="1165"/>
    <cellStyle name="40% - 강조색1 2 58" xfId="1166"/>
    <cellStyle name="40% - 강조색1 2 59" xfId="1167"/>
    <cellStyle name="40% - 강조색1 2 6" xfId="1168"/>
    <cellStyle name="40% - 강조색1 2 60" xfId="1169"/>
    <cellStyle name="40% - 강조색1 2 61" xfId="1170"/>
    <cellStyle name="40% - 강조색1 2 62" xfId="1171"/>
    <cellStyle name="40% - 강조색1 2 63" xfId="1172"/>
    <cellStyle name="40% - 강조색1 2 64" xfId="1173"/>
    <cellStyle name="40% - 강조색1 2 65" xfId="1174"/>
    <cellStyle name="40% - 강조색1 2 66" xfId="1175"/>
    <cellStyle name="40% - 강조색1 2 67" xfId="1176"/>
    <cellStyle name="40% - 강조색1 2 68" xfId="1177"/>
    <cellStyle name="40% - 강조색1 2 69" xfId="1178"/>
    <cellStyle name="40% - 강조색1 2 7" xfId="1179"/>
    <cellStyle name="40% - 강조색1 2 70" xfId="1180"/>
    <cellStyle name="40% - 강조색1 2 71" xfId="1181"/>
    <cellStyle name="40% - 강조색1 2 72" xfId="1182"/>
    <cellStyle name="40% - 강조색1 2 8" xfId="1183"/>
    <cellStyle name="40% - 강조색1 2 9" xfId="1184"/>
    <cellStyle name="40% - 강조색1 2_5" xfId="464"/>
    <cellStyle name="40% - 강조색1 3" xfId="68"/>
    <cellStyle name="40% - 강조색1 3 2" xfId="114"/>
    <cellStyle name="40% - 강조색1 3 2 2" xfId="289"/>
    <cellStyle name="40% - 강조색1 3 2_5" xfId="469"/>
    <cellStyle name="40% - 강조색1 3 3" xfId="158"/>
    <cellStyle name="40% - 강조색1 3 3 2" xfId="333"/>
    <cellStyle name="40% - 강조색1 3 3_5" xfId="470"/>
    <cellStyle name="40% - 강조색1 3 4" xfId="202"/>
    <cellStyle name="40% - 강조색1 3 4 2" xfId="377"/>
    <cellStyle name="40% - 강조색1 3 4_5" xfId="471"/>
    <cellStyle name="40% - 강조색1 3 5" xfId="245"/>
    <cellStyle name="40% - 강조색1 3_5" xfId="468"/>
    <cellStyle name="40% - 강조색1 4" xfId="82"/>
    <cellStyle name="40% - 강조색1 4 2" xfId="259"/>
    <cellStyle name="40% - 강조색1 4_5" xfId="472"/>
    <cellStyle name="40% - 강조색1 5" xfId="128"/>
    <cellStyle name="40% - 강조색1 5 2" xfId="303"/>
    <cellStyle name="40% - 강조색1 5_5" xfId="473"/>
    <cellStyle name="40% - 강조색1 6" xfId="172"/>
    <cellStyle name="40% - 강조색1 6 2" xfId="347"/>
    <cellStyle name="40% - 강조색1 6_5" xfId="474"/>
    <cellStyle name="40% - 강조색1 7" xfId="215"/>
    <cellStyle name="40% - 강조색1 8" xfId="1185"/>
    <cellStyle name="40% - 강조색1 9" xfId="1186"/>
    <cellStyle name="40% - 강조색2" xfId="26" builtinId="35" customBuiltin="1"/>
    <cellStyle name="40% - 강조색2 10" xfId="1187"/>
    <cellStyle name="40% - 강조색2 11" xfId="1188"/>
    <cellStyle name="40% - 강조색2 12" xfId="1189"/>
    <cellStyle name="40% - 강조색2 13" xfId="1190"/>
    <cellStyle name="40% - 강조색2 14" xfId="1191"/>
    <cellStyle name="40% - 강조색2 2" xfId="56"/>
    <cellStyle name="40% - 강조색2 2 10" xfId="1192"/>
    <cellStyle name="40% - 강조색2 2 11" xfId="1193"/>
    <cellStyle name="40% - 강조색2 2 12" xfId="1194"/>
    <cellStyle name="40% - 강조색2 2 13" xfId="1195"/>
    <cellStyle name="40% - 강조색2 2 14" xfId="1196"/>
    <cellStyle name="40% - 강조색2 2 15" xfId="1197"/>
    <cellStyle name="40% - 강조색2 2 16" xfId="1198"/>
    <cellStyle name="40% - 강조색2 2 17" xfId="1199"/>
    <cellStyle name="40% - 강조색2 2 18" xfId="1200"/>
    <cellStyle name="40% - 강조색2 2 19" xfId="1201"/>
    <cellStyle name="40% - 강조색2 2 2" xfId="102"/>
    <cellStyle name="40% - 강조색2 2 2 2" xfId="277"/>
    <cellStyle name="40% - 강조색2 2 2_5" xfId="476"/>
    <cellStyle name="40% - 강조색2 2 20" xfId="1202"/>
    <cellStyle name="40% - 강조색2 2 21" xfId="1203"/>
    <cellStyle name="40% - 강조색2 2 22" xfId="1204"/>
    <cellStyle name="40% - 강조색2 2 23" xfId="1205"/>
    <cellStyle name="40% - 강조색2 2 24" xfId="1206"/>
    <cellStyle name="40% - 강조색2 2 25" xfId="1207"/>
    <cellStyle name="40% - 강조색2 2 26" xfId="1208"/>
    <cellStyle name="40% - 강조색2 2 27" xfId="1209"/>
    <cellStyle name="40% - 강조색2 2 28" xfId="1210"/>
    <cellStyle name="40% - 강조색2 2 29" xfId="1211"/>
    <cellStyle name="40% - 강조색2 2 3" xfId="146"/>
    <cellStyle name="40% - 강조색2 2 3 2" xfId="321"/>
    <cellStyle name="40% - 강조색2 2 3_5" xfId="477"/>
    <cellStyle name="40% - 강조색2 2 30" xfId="1212"/>
    <cellStyle name="40% - 강조색2 2 31" xfId="1213"/>
    <cellStyle name="40% - 강조색2 2 32" xfId="1214"/>
    <cellStyle name="40% - 강조색2 2 33" xfId="1215"/>
    <cellStyle name="40% - 강조색2 2 34" xfId="1216"/>
    <cellStyle name="40% - 강조색2 2 35" xfId="1217"/>
    <cellStyle name="40% - 강조색2 2 36" xfId="1218"/>
    <cellStyle name="40% - 강조색2 2 37" xfId="1219"/>
    <cellStyle name="40% - 강조색2 2 38" xfId="1220"/>
    <cellStyle name="40% - 강조색2 2 39" xfId="1221"/>
    <cellStyle name="40% - 강조색2 2 4" xfId="190"/>
    <cellStyle name="40% - 강조색2 2 4 2" xfId="365"/>
    <cellStyle name="40% - 강조색2 2 4_5" xfId="478"/>
    <cellStyle name="40% - 강조색2 2 40" xfId="1222"/>
    <cellStyle name="40% - 강조색2 2 41" xfId="1223"/>
    <cellStyle name="40% - 강조색2 2 42" xfId="1224"/>
    <cellStyle name="40% - 강조색2 2 43" xfId="1225"/>
    <cellStyle name="40% - 강조색2 2 44" xfId="1226"/>
    <cellStyle name="40% - 강조색2 2 45" xfId="1227"/>
    <cellStyle name="40% - 강조색2 2 46" xfId="1228"/>
    <cellStyle name="40% - 강조색2 2 47" xfId="1229"/>
    <cellStyle name="40% - 강조색2 2 48" xfId="1230"/>
    <cellStyle name="40% - 강조색2 2 49" xfId="1231"/>
    <cellStyle name="40% - 강조색2 2 5" xfId="233"/>
    <cellStyle name="40% - 강조색2 2 50" xfId="1232"/>
    <cellStyle name="40% - 강조색2 2 51" xfId="1233"/>
    <cellStyle name="40% - 강조색2 2 52" xfId="1234"/>
    <cellStyle name="40% - 강조색2 2 53" xfId="1235"/>
    <cellStyle name="40% - 강조색2 2 54" xfId="1236"/>
    <cellStyle name="40% - 강조색2 2 55" xfId="1237"/>
    <cellStyle name="40% - 강조색2 2 56" xfId="1238"/>
    <cellStyle name="40% - 강조색2 2 57" xfId="1239"/>
    <cellStyle name="40% - 강조색2 2 58" xfId="1240"/>
    <cellStyle name="40% - 강조색2 2 59" xfId="1241"/>
    <cellStyle name="40% - 강조색2 2 6" xfId="1242"/>
    <cellStyle name="40% - 강조색2 2 60" xfId="1243"/>
    <cellStyle name="40% - 강조색2 2 61" xfId="1244"/>
    <cellStyle name="40% - 강조색2 2 62" xfId="1245"/>
    <cellStyle name="40% - 강조색2 2 63" xfId="1246"/>
    <cellStyle name="40% - 강조색2 2 64" xfId="1247"/>
    <cellStyle name="40% - 강조색2 2 65" xfId="1248"/>
    <cellStyle name="40% - 강조색2 2 66" xfId="1249"/>
    <cellStyle name="40% - 강조색2 2 67" xfId="1250"/>
    <cellStyle name="40% - 강조색2 2 68" xfId="1251"/>
    <cellStyle name="40% - 강조색2 2 69" xfId="1252"/>
    <cellStyle name="40% - 강조색2 2 7" xfId="1253"/>
    <cellStyle name="40% - 강조색2 2 70" xfId="1254"/>
    <cellStyle name="40% - 강조색2 2 71" xfId="1255"/>
    <cellStyle name="40% - 강조색2 2 72" xfId="1256"/>
    <cellStyle name="40% - 강조색2 2 8" xfId="1257"/>
    <cellStyle name="40% - 강조색2 2 9" xfId="1258"/>
    <cellStyle name="40% - 강조색2 2_5" xfId="475"/>
    <cellStyle name="40% - 강조색2 3" xfId="70"/>
    <cellStyle name="40% - 강조색2 3 2" xfId="116"/>
    <cellStyle name="40% - 강조색2 3 2 2" xfId="291"/>
    <cellStyle name="40% - 강조색2 3 2_5" xfId="480"/>
    <cellStyle name="40% - 강조색2 3 3" xfId="160"/>
    <cellStyle name="40% - 강조색2 3 3 2" xfId="335"/>
    <cellStyle name="40% - 강조색2 3 3_5" xfId="481"/>
    <cellStyle name="40% - 강조색2 3 4" xfId="204"/>
    <cellStyle name="40% - 강조색2 3 4 2" xfId="379"/>
    <cellStyle name="40% - 강조색2 3 4_5" xfId="482"/>
    <cellStyle name="40% - 강조색2 3 5" xfId="247"/>
    <cellStyle name="40% - 강조색2 3_5" xfId="479"/>
    <cellStyle name="40% - 강조색2 4" xfId="84"/>
    <cellStyle name="40% - 강조색2 4 2" xfId="261"/>
    <cellStyle name="40% - 강조색2 4_5" xfId="483"/>
    <cellStyle name="40% - 강조색2 5" xfId="130"/>
    <cellStyle name="40% - 강조색2 5 2" xfId="305"/>
    <cellStyle name="40% - 강조색2 5_5" xfId="484"/>
    <cellStyle name="40% - 강조색2 6" xfId="174"/>
    <cellStyle name="40% - 강조색2 6 2" xfId="349"/>
    <cellStyle name="40% - 강조색2 6_5" xfId="485"/>
    <cellStyle name="40% - 강조색2 7" xfId="219"/>
    <cellStyle name="40% - 강조색2 8" xfId="1259"/>
    <cellStyle name="40% - 강조색2 9" xfId="1260"/>
    <cellStyle name="40% - 강조색3" xfId="6" builtinId="39" customBuiltin="1"/>
    <cellStyle name="40% - 강조색3 10" xfId="1261"/>
    <cellStyle name="40% - 강조색3 11" xfId="1262"/>
    <cellStyle name="40% - 강조색3 12" xfId="1263"/>
    <cellStyle name="40% - 강조색3 13" xfId="1264"/>
    <cellStyle name="40% - 강조색3 14" xfId="1265"/>
    <cellStyle name="40% - 강조색3 2" xfId="58"/>
    <cellStyle name="40% - 강조색3 2 10" xfId="1266"/>
    <cellStyle name="40% - 강조색3 2 11" xfId="1267"/>
    <cellStyle name="40% - 강조색3 2 12" xfId="1268"/>
    <cellStyle name="40% - 강조색3 2 13" xfId="1269"/>
    <cellStyle name="40% - 강조색3 2 14" xfId="1270"/>
    <cellStyle name="40% - 강조색3 2 15" xfId="1271"/>
    <cellStyle name="40% - 강조색3 2 16" xfId="1272"/>
    <cellStyle name="40% - 강조색3 2 17" xfId="1273"/>
    <cellStyle name="40% - 강조색3 2 18" xfId="1274"/>
    <cellStyle name="40% - 강조색3 2 19" xfId="1275"/>
    <cellStyle name="40% - 강조색3 2 2" xfId="104"/>
    <cellStyle name="40% - 강조색3 2 2 2" xfId="279"/>
    <cellStyle name="40% - 강조색3 2 2_5" xfId="487"/>
    <cellStyle name="40% - 강조색3 2 20" xfId="1276"/>
    <cellStyle name="40% - 강조색3 2 21" xfId="1277"/>
    <cellStyle name="40% - 강조색3 2 22" xfId="1278"/>
    <cellStyle name="40% - 강조색3 2 23" xfId="1279"/>
    <cellStyle name="40% - 강조색3 2 24" xfId="1280"/>
    <cellStyle name="40% - 강조색3 2 25" xfId="1281"/>
    <cellStyle name="40% - 강조색3 2 26" xfId="1282"/>
    <cellStyle name="40% - 강조색3 2 27" xfId="1283"/>
    <cellStyle name="40% - 강조색3 2 28" xfId="1284"/>
    <cellStyle name="40% - 강조색3 2 29" xfId="1285"/>
    <cellStyle name="40% - 강조색3 2 3" xfId="148"/>
    <cellStyle name="40% - 강조색3 2 3 2" xfId="323"/>
    <cellStyle name="40% - 강조색3 2 3_5" xfId="488"/>
    <cellStyle name="40% - 강조색3 2 30" xfId="1286"/>
    <cellStyle name="40% - 강조색3 2 31" xfId="1287"/>
    <cellStyle name="40% - 강조색3 2 32" xfId="1288"/>
    <cellStyle name="40% - 강조색3 2 33" xfId="1289"/>
    <cellStyle name="40% - 강조색3 2 34" xfId="1290"/>
    <cellStyle name="40% - 강조색3 2 35" xfId="1291"/>
    <cellStyle name="40% - 강조색3 2 36" xfId="1292"/>
    <cellStyle name="40% - 강조색3 2 37" xfId="1293"/>
    <cellStyle name="40% - 강조색3 2 38" xfId="1294"/>
    <cellStyle name="40% - 강조색3 2 39" xfId="1295"/>
    <cellStyle name="40% - 강조색3 2 4" xfId="192"/>
    <cellStyle name="40% - 강조색3 2 4 2" xfId="367"/>
    <cellStyle name="40% - 강조색3 2 4_5" xfId="489"/>
    <cellStyle name="40% - 강조색3 2 40" xfId="1296"/>
    <cellStyle name="40% - 강조색3 2 41" xfId="1297"/>
    <cellStyle name="40% - 강조색3 2 42" xfId="1298"/>
    <cellStyle name="40% - 강조색3 2 43" xfId="1299"/>
    <cellStyle name="40% - 강조색3 2 44" xfId="1300"/>
    <cellStyle name="40% - 강조색3 2 45" xfId="1301"/>
    <cellStyle name="40% - 강조색3 2 46" xfId="1302"/>
    <cellStyle name="40% - 강조색3 2 47" xfId="1303"/>
    <cellStyle name="40% - 강조색3 2 48" xfId="1304"/>
    <cellStyle name="40% - 강조색3 2 49" xfId="1305"/>
    <cellStyle name="40% - 강조색3 2 5" xfId="235"/>
    <cellStyle name="40% - 강조색3 2 50" xfId="1306"/>
    <cellStyle name="40% - 강조색3 2 51" xfId="1307"/>
    <cellStyle name="40% - 강조색3 2 52" xfId="1308"/>
    <cellStyle name="40% - 강조색3 2 53" xfId="1309"/>
    <cellStyle name="40% - 강조색3 2 54" xfId="1310"/>
    <cellStyle name="40% - 강조색3 2 55" xfId="1311"/>
    <cellStyle name="40% - 강조색3 2 56" xfId="1312"/>
    <cellStyle name="40% - 강조색3 2 57" xfId="1313"/>
    <cellStyle name="40% - 강조색3 2 58" xfId="1314"/>
    <cellStyle name="40% - 강조색3 2 59" xfId="1315"/>
    <cellStyle name="40% - 강조색3 2 6" xfId="1316"/>
    <cellStyle name="40% - 강조색3 2 60" xfId="1317"/>
    <cellStyle name="40% - 강조색3 2 61" xfId="1318"/>
    <cellStyle name="40% - 강조색3 2 62" xfId="1319"/>
    <cellStyle name="40% - 강조색3 2 63" xfId="1320"/>
    <cellStyle name="40% - 강조색3 2 64" xfId="1321"/>
    <cellStyle name="40% - 강조색3 2 65" xfId="1322"/>
    <cellStyle name="40% - 강조색3 2 66" xfId="1323"/>
    <cellStyle name="40% - 강조색3 2 67" xfId="1324"/>
    <cellStyle name="40% - 강조색3 2 68" xfId="1325"/>
    <cellStyle name="40% - 강조색3 2 69" xfId="1326"/>
    <cellStyle name="40% - 강조색3 2 7" xfId="1327"/>
    <cellStyle name="40% - 강조색3 2 70" xfId="1328"/>
    <cellStyle name="40% - 강조색3 2 71" xfId="1329"/>
    <cellStyle name="40% - 강조색3 2 72" xfId="1330"/>
    <cellStyle name="40% - 강조색3 2 8" xfId="1331"/>
    <cellStyle name="40% - 강조색3 2 9" xfId="1332"/>
    <cellStyle name="40% - 강조색3 2_5" xfId="486"/>
    <cellStyle name="40% - 강조색3 3" xfId="72"/>
    <cellStyle name="40% - 강조색3 3 2" xfId="118"/>
    <cellStyle name="40% - 강조색3 3 2 2" xfId="293"/>
    <cellStyle name="40% - 강조색3 3 2_5" xfId="491"/>
    <cellStyle name="40% - 강조색3 3 3" xfId="162"/>
    <cellStyle name="40% - 강조색3 3 3 2" xfId="337"/>
    <cellStyle name="40% - 강조색3 3 3_5" xfId="492"/>
    <cellStyle name="40% - 강조색3 3 4" xfId="206"/>
    <cellStyle name="40% - 강조색3 3 4 2" xfId="381"/>
    <cellStyle name="40% - 강조색3 3 4_5" xfId="493"/>
    <cellStyle name="40% - 강조색3 3 5" xfId="249"/>
    <cellStyle name="40% - 강조색3 3_5" xfId="490"/>
    <cellStyle name="40% - 강조색3 4" xfId="86"/>
    <cellStyle name="40% - 강조색3 4 2" xfId="263"/>
    <cellStyle name="40% - 강조색3 4_5" xfId="494"/>
    <cellStyle name="40% - 강조색3 5" xfId="132"/>
    <cellStyle name="40% - 강조색3 5 2" xfId="307"/>
    <cellStyle name="40% - 강조색3 5_5" xfId="495"/>
    <cellStyle name="40% - 강조색3 6" xfId="176"/>
    <cellStyle name="40% - 강조색3 6 2" xfId="351"/>
    <cellStyle name="40% - 강조색3 6_5" xfId="496"/>
    <cellStyle name="40% - 강조색3 7" xfId="217"/>
    <cellStyle name="40% - 강조색3 8" xfId="1333"/>
    <cellStyle name="40% - 강조색3 9" xfId="1334"/>
    <cellStyle name="40% - 강조색4" xfId="31" builtinId="43" customBuiltin="1"/>
    <cellStyle name="40% - 강조색4 10" xfId="1335"/>
    <cellStyle name="40% - 강조색4 11" xfId="1336"/>
    <cellStyle name="40% - 강조색4 12" xfId="1337"/>
    <cellStyle name="40% - 강조색4 13" xfId="1338"/>
    <cellStyle name="40% - 강조색4 14" xfId="1339"/>
    <cellStyle name="40% - 강조색4 2" xfId="60"/>
    <cellStyle name="40% - 강조색4 2 10" xfId="1340"/>
    <cellStyle name="40% - 강조색4 2 11" xfId="1341"/>
    <cellStyle name="40% - 강조색4 2 12" xfId="1342"/>
    <cellStyle name="40% - 강조색4 2 13" xfId="1343"/>
    <cellStyle name="40% - 강조색4 2 14" xfId="1344"/>
    <cellStyle name="40% - 강조색4 2 15" xfId="1345"/>
    <cellStyle name="40% - 강조색4 2 16" xfId="1346"/>
    <cellStyle name="40% - 강조색4 2 17" xfId="1347"/>
    <cellStyle name="40% - 강조색4 2 18" xfId="1348"/>
    <cellStyle name="40% - 강조색4 2 19" xfId="1349"/>
    <cellStyle name="40% - 강조색4 2 2" xfId="106"/>
    <cellStyle name="40% - 강조색4 2 2 2" xfId="281"/>
    <cellStyle name="40% - 강조색4 2 2_5" xfId="498"/>
    <cellStyle name="40% - 강조색4 2 20" xfId="1350"/>
    <cellStyle name="40% - 강조색4 2 21" xfId="1351"/>
    <cellStyle name="40% - 강조색4 2 22" xfId="1352"/>
    <cellStyle name="40% - 강조색4 2 23" xfId="1353"/>
    <cellStyle name="40% - 강조색4 2 24" xfId="1354"/>
    <cellStyle name="40% - 강조색4 2 25" xfId="1355"/>
    <cellStyle name="40% - 강조색4 2 26" xfId="1356"/>
    <cellStyle name="40% - 강조색4 2 27" xfId="1357"/>
    <cellStyle name="40% - 강조색4 2 28" xfId="1358"/>
    <cellStyle name="40% - 강조색4 2 29" xfId="1359"/>
    <cellStyle name="40% - 강조색4 2 3" xfId="150"/>
    <cellStyle name="40% - 강조색4 2 3 2" xfId="325"/>
    <cellStyle name="40% - 강조색4 2 3_5" xfId="499"/>
    <cellStyle name="40% - 강조색4 2 30" xfId="1360"/>
    <cellStyle name="40% - 강조색4 2 31" xfId="1361"/>
    <cellStyle name="40% - 강조색4 2 32" xfId="1362"/>
    <cellStyle name="40% - 강조색4 2 33" xfId="1363"/>
    <cellStyle name="40% - 강조색4 2 34" xfId="1364"/>
    <cellStyle name="40% - 강조색4 2 35" xfId="1365"/>
    <cellStyle name="40% - 강조색4 2 36" xfId="1366"/>
    <cellStyle name="40% - 강조색4 2 37" xfId="1367"/>
    <cellStyle name="40% - 강조색4 2 38" xfId="1368"/>
    <cellStyle name="40% - 강조색4 2 39" xfId="1369"/>
    <cellStyle name="40% - 강조색4 2 4" xfId="194"/>
    <cellStyle name="40% - 강조색4 2 4 2" xfId="369"/>
    <cellStyle name="40% - 강조색4 2 4_5" xfId="500"/>
    <cellStyle name="40% - 강조색4 2 40" xfId="1370"/>
    <cellStyle name="40% - 강조색4 2 41" xfId="1371"/>
    <cellStyle name="40% - 강조색4 2 42" xfId="1372"/>
    <cellStyle name="40% - 강조색4 2 43" xfId="1373"/>
    <cellStyle name="40% - 강조색4 2 44" xfId="1374"/>
    <cellStyle name="40% - 강조색4 2 45" xfId="1375"/>
    <cellStyle name="40% - 강조색4 2 46" xfId="1376"/>
    <cellStyle name="40% - 강조색4 2 47" xfId="1377"/>
    <cellStyle name="40% - 강조색4 2 48" xfId="1378"/>
    <cellStyle name="40% - 강조색4 2 49" xfId="1379"/>
    <cellStyle name="40% - 강조색4 2 5" xfId="237"/>
    <cellStyle name="40% - 강조색4 2 50" xfId="1380"/>
    <cellStyle name="40% - 강조색4 2 51" xfId="1381"/>
    <cellStyle name="40% - 강조색4 2 52" xfId="1382"/>
    <cellStyle name="40% - 강조색4 2 53" xfId="1383"/>
    <cellStyle name="40% - 강조색4 2 54" xfId="1384"/>
    <cellStyle name="40% - 강조색4 2 55" xfId="1385"/>
    <cellStyle name="40% - 강조색4 2 56" xfId="1386"/>
    <cellStyle name="40% - 강조색4 2 57" xfId="1387"/>
    <cellStyle name="40% - 강조색4 2 58" xfId="1388"/>
    <cellStyle name="40% - 강조색4 2 59" xfId="1389"/>
    <cellStyle name="40% - 강조색4 2 6" xfId="1390"/>
    <cellStyle name="40% - 강조색4 2 60" xfId="1391"/>
    <cellStyle name="40% - 강조색4 2 61" xfId="1392"/>
    <cellStyle name="40% - 강조색4 2 62" xfId="1393"/>
    <cellStyle name="40% - 강조색4 2 63" xfId="1394"/>
    <cellStyle name="40% - 강조색4 2 64" xfId="1395"/>
    <cellStyle name="40% - 강조색4 2 65" xfId="1396"/>
    <cellStyle name="40% - 강조색4 2 66" xfId="1397"/>
    <cellStyle name="40% - 강조색4 2 67" xfId="1398"/>
    <cellStyle name="40% - 강조색4 2 68" xfId="1399"/>
    <cellStyle name="40% - 강조색4 2 69" xfId="1400"/>
    <cellStyle name="40% - 강조색4 2 7" xfId="1401"/>
    <cellStyle name="40% - 강조색4 2 70" xfId="1402"/>
    <cellStyle name="40% - 강조색4 2 71" xfId="1403"/>
    <cellStyle name="40% - 강조색4 2 72" xfId="1404"/>
    <cellStyle name="40% - 강조색4 2 8" xfId="1405"/>
    <cellStyle name="40% - 강조색4 2 9" xfId="1406"/>
    <cellStyle name="40% - 강조색4 2_5" xfId="497"/>
    <cellStyle name="40% - 강조색4 3" xfId="74"/>
    <cellStyle name="40% - 강조색4 3 2" xfId="120"/>
    <cellStyle name="40% - 강조색4 3 2 2" xfId="295"/>
    <cellStyle name="40% - 강조색4 3 2_5" xfId="502"/>
    <cellStyle name="40% - 강조색4 3 3" xfId="164"/>
    <cellStyle name="40% - 강조색4 3 3 2" xfId="339"/>
    <cellStyle name="40% - 강조색4 3 3_5" xfId="503"/>
    <cellStyle name="40% - 강조색4 3 4" xfId="208"/>
    <cellStyle name="40% - 강조색4 3 4 2" xfId="383"/>
    <cellStyle name="40% - 강조색4 3 4_5" xfId="504"/>
    <cellStyle name="40% - 강조색4 3 5" xfId="251"/>
    <cellStyle name="40% - 강조색4 3_5" xfId="501"/>
    <cellStyle name="40% - 강조색4 4" xfId="88"/>
    <cellStyle name="40% - 강조색4 4 2" xfId="265"/>
    <cellStyle name="40% - 강조색4 4_5" xfId="505"/>
    <cellStyle name="40% - 강조색4 5" xfId="134"/>
    <cellStyle name="40% - 강조색4 5 2" xfId="309"/>
    <cellStyle name="40% - 강조색4 5_5" xfId="506"/>
    <cellStyle name="40% - 강조색4 6" xfId="178"/>
    <cellStyle name="40% - 강조색4 6 2" xfId="353"/>
    <cellStyle name="40% - 강조색4 6_5" xfId="507"/>
    <cellStyle name="40% - 강조색4 7" xfId="221"/>
    <cellStyle name="40% - 강조색4 8" xfId="1407"/>
    <cellStyle name="40% - 강조색4 9" xfId="1408"/>
    <cellStyle name="40% - 강조색5" xfId="35" builtinId="47" customBuiltin="1"/>
    <cellStyle name="40% - 강조색5 10" xfId="1409"/>
    <cellStyle name="40% - 강조색5 11" xfId="1410"/>
    <cellStyle name="40% - 강조색5 12" xfId="1411"/>
    <cellStyle name="40% - 강조색5 13" xfId="1412"/>
    <cellStyle name="40% - 강조색5 14" xfId="1413"/>
    <cellStyle name="40% - 강조색5 2" xfId="62"/>
    <cellStyle name="40% - 강조색5 2 10" xfId="1414"/>
    <cellStyle name="40% - 강조색5 2 11" xfId="1415"/>
    <cellStyle name="40% - 강조색5 2 12" xfId="1416"/>
    <cellStyle name="40% - 강조색5 2 13" xfId="1417"/>
    <cellStyle name="40% - 강조색5 2 14" xfId="1418"/>
    <cellStyle name="40% - 강조색5 2 15" xfId="1419"/>
    <cellStyle name="40% - 강조색5 2 16" xfId="1420"/>
    <cellStyle name="40% - 강조색5 2 17" xfId="1421"/>
    <cellStyle name="40% - 강조색5 2 18" xfId="1422"/>
    <cellStyle name="40% - 강조색5 2 19" xfId="1423"/>
    <cellStyle name="40% - 강조색5 2 2" xfId="108"/>
    <cellStyle name="40% - 강조색5 2 2 2" xfId="283"/>
    <cellStyle name="40% - 강조색5 2 2_5" xfId="509"/>
    <cellStyle name="40% - 강조색5 2 20" xfId="1424"/>
    <cellStyle name="40% - 강조색5 2 21" xfId="1425"/>
    <cellStyle name="40% - 강조색5 2 22" xfId="1426"/>
    <cellStyle name="40% - 강조색5 2 23" xfId="1427"/>
    <cellStyle name="40% - 강조색5 2 24" xfId="1428"/>
    <cellStyle name="40% - 강조색5 2 25" xfId="1429"/>
    <cellStyle name="40% - 강조색5 2 26" xfId="1430"/>
    <cellStyle name="40% - 강조색5 2 27" xfId="1431"/>
    <cellStyle name="40% - 강조색5 2 28" xfId="1432"/>
    <cellStyle name="40% - 강조색5 2 29" xfId="1433"/>
    <cellStyle name="40% - 강조색5 2 3" xfId="152"/>
    <cellStyle name="40% - 강조색5 2 3 2" xfId="327"/>
    <cellStyle name="40% - 강조색5 2 3_5" xfId="510"/>
    <cellStyle name="40% - 강조색5 2 30" xfId="1434"/>
    <cellStyle name="40% - 강조색5 2 31" xfId="1435"/>
    <cellStyle name="40% - 강조색5 2 32" xfId="1436"/>
    <cellStyle name="40% - 강조색5 2 33" xfId="1437"/>
    <cellStyle name="40% - 강조색5 2 34" xfId="1438"/>
    <cellStyle name="40% - 강조색5 2 35" xfId="1439"/>
    <cellStyle name="40% - 강조색5 2 36" xfId="1440"/>
    <cellStyle name="40% - 강조색5 2 37" xfId="1441"/>
    <cellStyle name="40% - 강조색5 2 38" xfId="1442"/>
    <cellStyle name="40% - 강조색5 2 39" xfId="1443"/>
    <cellStyle name="40% - 강조색5 2 4" xfId="196"/>
    <cellStyle name="40% - 강조색5 2 4 2" xfId="371"/>
    <cellStyle name="40% - 강조색5 2 4_5" xfId="511"/>
    <cellStyle name="40% - 강조색5 2 40" xfId="1444"/>
    <cellStyle name="40% - 강조색5 2 41" xfId="1445"/>
    <cellStyle name="40% - 강조색5 2 42" xfId="1446"/>
    <cellStyle name="40% - 강조색5 2 43" xfId="1447"/>
    <cellStyle name="40% - 강조색5 2 44" xfId="1448"/>
    <cellStyle name="40% - 강조색5 2 45" xfId="1449"/>
    <cellStyle name="40% - 강조색5 2 46" xfId="1450"/>
    <cellStyle name="40% - 강조색5 2 47" xfId="1451"/>
    <cellStyle name="40% - 강조색5 2 48" xfId="1452"/>
    <cellStyle name="40% - 강조색5 2 49" xfId="1453"/>
    <cellStyle name="40% - 강조색5 2 5" xfId="239"/>
    <cellStyle name="40% - 강조색5 2 50" xfId="1454"/>
    <cellStyle name="40% - 강조색5 2 51" xfId="1455"/>
    <cellStyle name="40% - 강조색5 2 52" xfId="1456"/>
    <cellStyle name="40% - 강조색5 2 53" xfId="1457"/>
    <cellStyle name="40% - 강조색5 2 54" xfId="1458"/>
    <cellStyle name="40% - 강조색5 2 55" xfId="1459"/>
    <cellStyle name="40% - 강조색5 2 56" xfId="1460"/>
    <cellStyle name="40% - 강조색5 2 57" xfId="1461"/>
    <cellStyle name="40% - 강조색5 2 58" xfId="1462"/>
    <cellStyle name="40% - 강조색5 2 59" xfId="1463"/>
    <cellStyle name="40% - 강조색5 2 6" xfId="1464"/>
    <cellStyle name="40% - 강조색5 2 60" xfId="1465"/>
    <cellStyle name="40% - 강조색5 2 61" xfId="1466"/>
    <cellStyle name="40% - 강조색5 2 62" xfId="1467"/>
    <cellStyle name="40% - 강조색5 2 63" xfId="1468"/>
    <cellStyle name="40% - 강조색5 2 64" xfId="1469"/>
    <cellStyle name="40% - 강조색5 2 65" xfId="1470"/>
    <cellStyle name="40% - 강조색5 2 66" xfId="1471"/>
    <cellStyle name="40% - 강조색5 2 67" xfId="1472"/>
    <cellStyle name="40% - 강조색5 2 68" xfId="1473"/>
    <cellStyle name="40% - 강조색5 2 69" xfId="1474"/>
    <cellStyle name="40% - 강조색5 2 7" xfId="1475"/>
    <cellStyle name="40% - 강조색5 2 70" xfId="1476"/>
    <cellStyle name="40% - 강조색5 2 71" xfId="1477"/>
    <cellStyle name="40% - 강조색5 2 72" xfId="1478"/>
    <cellStyle name="40% - 강조색5 2 8" xfId="1479"/>
    <cellStyle name="40% - 강조색5 2 9" xfId="1480"/>
    <cellStyle name="40% - 강조색5 2_5" xfId="508"/>
    <cellStyle name="40% - 강조색5 3" xfId="76"/>
    <cellStyle name="40% - 강조색5 3 2" xfId="122"/>
    <cellStyle name="40% - 강조색5 3 2 2" xfId="297"/>
    <cellStyle name="40% - 강조색5 3 2_5" xfId="513"/>
    <cellStyle name="40% - 강조색5 3 3" xfId="166"/>
    <cellStyle name="40% - 강조색5 3 3 2" xfId="341"/>
    <cellStyle name="40% - 강조색5 3 3_5" xfId="514"/>
    <cellStyle name="40% - 강조색5 3 4" xfId="210"/>
    <cellStyle name="40% - 강조색5 3 4 2" xfId="385"/>
    <cellStyle name="40% - 강조색5 3 4_5" xfId="515"/>
    <cellStyle name="40% - 강조색5 3 5" xfId="253"/>
    <cellStyle name="40% - 강조색5 3_5" xfId="512"/>
    <cellStyle name="40% - 강조색5 4" xfId="90"/>
    <cellStyle name="40% - 강조색5 4 2" xfId="267"/>
    <cellStyle name="40% - 강조색5 4_5" xfId="516"/>
    <cellStyle name="40% - 강조색5 5" xfId="136"/>
    <cellStyle name="40% - 강조색5 5 2" xfId="311"/>
    <cellStyle name="40% - 강조색5 5_5" xfId="517"/>
    <cellStyle name="40% - 강조색5 6" xfId="180"/>
    <cellStyle name="40% - 강조색5 6 2" xfId="355"/>
    <cellStyle name="40% - 강조색5 6_5" xfId="518"/>
    <cellStyle name="40% - 강조색5 7" xfId="223"/>
    <cellStyle name="40% - 강조색5 8" xfId="1481"/>
    <cellStyle name="40% - 강조색5 9" xfId="1482"/>
    <cellStyle name="40% - 강조색6" xfId="39" builtinId="51" customBuiltin="1"/>
    <cellStyle name="40% - 강조색6 10" xfId="1483"/>
    <cellStyle name="40% - 강조색6 11" xfId="1484"/>
    <cellStyle name="40% - 강조색6 12" xfId="1485"/>
    <cellStyle name="40% - 강조색6 13" xfId="1486"/>
    <cellStyle name="40% - 강조색6 14" xfId="1487"/>
    <cellStyle name="40% - 강조색6 2" xfId="64"/>
    <cellStyle name="40% - 강조색6 2 10" xfId="1488"/>
    <cellStyle name="40% - 강조색6 2 11" xfId="1489"/>
    <cellStyle name="40% - 강조색6 2 12" xfId="1490"/>
    <cellStyle name="40% - 강조색6 2 13" xfId="1491"/>
    <cellStyle name="40% - 강조색6 2 14" xfId="1492"/>
    <cellStyle name="40% - 강조색6 2 15" xfId="1493"/>
    <cellStyle name="40% - 강조색6 2 16" xfId="1494"/>
    <cellStyle name="40% - 강조색6 2 17" xfId="1495"/>
    <cellStyle name="40% - 강조색6 2 18" xfId="1496"/>
    <cellStyle name="40% - 강조색6 2 19" xfId="1497"/>
    <cellStyle name="40% - 강조색6 2 2" xfId="110"/>
    <cellStyle name="40% - 강조색6 2 2 2" xfId="285"/>
    <cellStyle name="40% - 강조색6 2 2_5" xfId="520"/>
    <cellStyle name="40% - 강조색6 2 20" xfId="1498"/>
    <cellStyle name="40% - 강조색6 2 21" xfId="1499"/>
    <cellStyle name="40% - 강조색6 2 22" xfId="1500"/>
    <cellStyle name="40% - 강조색6 2 23" xfId="1501"/>
    <cellStyle name="40% - 강조색6 2 24" xfId="1502"/>
    <cellStyle name="40% - 강조색6 2 25" xfId="1503"/>
    <cellStyle name="40% - 강조색6 2 26" xfId="1504"/>
    <cellStyle name="40% - 강조색6 2 27" xfId="1505"/>
    <cellStyle name="40% - 강조색6 2 28" xfId="1506"/>
    <cellStyle name="40% - 강조색6 2 29" xfId="1507"/>
    <cellStyle name="40% - 강조색6 2 3" xfId="154"/>
    <cellStyle name="40% - 강조색6 2 3 2" xfId="329"/>
    <cellStyle name="40% - 강조색6 2 3_5" xfId="521"/>
    <cellStyle name="40% - 강조색6 2 30" xfId="1508"/>
    <cellStyle name="40% - 강조색6 2 31" xfId="1509"/>
    <cellStyle name="40% - 강조색6 2 32" xfId="1510"/>
    <cellStyle name="40% - 강조색6 2 33" xfId="1511"/>
    <cellStyle name="40% - 강조색6 2 34" xfId="1512"/>
    <cellStyle name="40% - 강조색6 2 35" xfId="1513"/>
    <cellStyle name="40% - 강조색6 2 36" xfId="1514"/>
    <cellStyle name="40% - 강조색6 2 37" xfId="1515"/>
    <cellStyle name="40% - 강조색6 2 38" xfId="1516"/>
    <cellStyle name="40% - 강조색6 2 39" xfId="1517"/>
    <cellStyle name="40% - 강조색6 2 4" xfId="198"/>
    <cellStyle name="40% - 강조색6 2 4 2" xfId="373"/>
    <cellStyle name="40% - 강조색6 2 4_5" xfId="522"/>
    <cellStyle name="40% - 강조색6 2 40" xfId="1518"/>
    <cellStyle name="40% - 강조색6 2 41" xfId="1519"/>
    <cellStyle name="40% - 강조색6 2 42" xfId="1520"/>
    <cellStyle name="40% - 강조색6 2 43" xfId="1521"/>
    <cellStyle name="40% - 강조색6 2 44" xfId="1522"/>
    <cellStyle name="40% - 강조색6 2 45" xfId="1523"/>
    <cellStyle name="40% - 강조색6 2 46" xfId="1524"/>
    <cellStyle name="40% - 강조색6 2 47" xfId="1525"/>
    <cellStyle name="40% - 강조색6 2 48" xfId="1526"/>
    <cellStyle name="40% - 강조색6 2 49" xfId="1527"/>
    <cellStyle name="40% - 강조색6 2 5" xfId="241"/>
    <cellStyle name="40% - 강조색6 2 50" xfId="1528"/>
    <cellStyle name="40% - 강조색6 2 51" xfId="1529"/>
    <cellStyle name="40% - 강조색6 2 52" xfId="1530"/>
    <cellStyle name="40% - 강조색6 2 53" xfId="1531"/>
    <cellStyle name="40% - 강조색6 2 54" xfId="1532"/>
    <cellStyle name="40% - 강조색6 2 55" xfId="1533"/>
    <cellStyle name="40% - 강조색6 2 56" xfId="1534"/>
    <cellStyle name="40% - 강조색6 2 57" xfId="1535"/>
    <cellStyle name="40% - 강조색6 2 58" xfId="1536"/>
    <cellStyle name="40% - 강조색6 2 59" xfId="1537"/>
    <cellStyle name="40% - 강조색6 2 6" xfId="1538"/>
    <cellStyle name="40% - 강조색6 2 60" xfId="1539"/>
    <cellStyle name="40% - 강조색6 2 61" xfId="1540"/>
    <cellStyle name="40% - 강조색6 2 62" xfId="1541"/>
    <cellStyle name="40% - 강조색6 2 63" xfId="1542"/>
    <cellStyle name="40% - 강조색6 2 64" xfId="1543"/>
    <cellStyle name="40% - 강조색6 2 65" xfId="1544"/>
    <cellStyle name="40% - 강조색6 2 66" xfId="1545"/>
    <cellStyle name="40% - 강조색6 2 67" xfId="1546"/>
    <cellStyle name="40% - 강조색6 2 68" xfId="1547"/>
    <cellStyle name="40% - 강조색6 2 69" xfId="1548"/>
    <cellStyle name="40% - 강조색6 2 7" xfId="1549"/>
    <cellStyle name="40% - 강조색6 2 70" xfId="1550"/>
    <cellStyle name="40% - 강조색6 2 71" xfId="1551"/>
    <cellStyle name="40% - 강조색6 2 72" xfId="1552"/>
    <cellStyle name="40% - 강조색6 2 8" xfId="1553"/>
    <cellStyle name="40% - 강조색6 2 9" xfId="1554"/>
    <cellStyle name="40% - 강조색6 2_5" xfId="519"/>
    <cellStyle name="40% - 강조색6 3" xfId="78"/>
    <cellStyle name="40% - 강조색6 3 2" xfId="124"/>
    <cellStyle name="40% - 강조색6 3 2 2" xfId="299"/>
    <cellStyle name="40% - 강조색6 3 2_5" xfId="524"/>
    <cellStyle name="40% - 강조색6 3 3" xfId="168"/>
    <cellStyle name="40% - 강조색6 3 3 2" xfId="343"/>
    <cellStyle name="40% - 강조색6 3 3_5" xfId="525"/>
    <cellStyle name="40% - 강조색6 3 4" xfId="212"/>
    <cellStyle name="40% - 강조색6 3 4 2" xfId="387"/>
    <cellStyle name="40% - 강조색6 3 4_5" xfId="526"/>
    <cellStyle name="40% - 강조색6 3 5" xfId="255"/>
    <cellStyle name="40% - 강조색6 3_5" xfId="523"/>
    <cellStyle name="40% - 강조색6 4" xfId="92"/>
    <cellStyle name="40% - 강조색6 4 2" xfId="269"/>
    <cellStyle name="40% - 강조색6 4_5" xfId="527"/>
    <cellStyle name="40% - 강조색6 5" xfId="138"/>
    <cellStyle name="40% - 강조색6 5 2" xfId="313"/>
    <cellStyle name="40% - 강조색6 5_5" xfId="528"/>
    <cellStyle name="40% - 강조색6 6" xfId="182"/>
    <cellStyle name="40% - 강조색6 6 2" xfId="357"/>
    <cellStyle name="40% - 강조색6 6_5" xfId="529"/>
    <cellStyle name="40% - 강조색6 7" xfId="225"/>
    <cellStyle name="40% - 강조색6 8" xfId="1555"/>
    <cellStyle name="40% - 강조색6 9" xfId="1556"/>
    <cellStyle name="60% - 강조색1" xfId="23" builtinId="32" customBuiltin="1"/>
    <cellStyle name="60% - 강조색1 10" xfId="1557"/>
    <cellStyle name="60% - 강조색1 11" xfId="1558"/>
    <cellStyle name="60% - 강조색1 12" xfId="1559"/>
    <cellStyle name="60% - 강조색1 13" xfId="1560"/>
    <cellStyle name="60% - 강조색1 14" xfId="1561"/>
    <cellStyle name="60% - 강조색1 2" xfId="1562"/>
    <cellStyle name="60% - 강조색1 3" xfId="1563"/>
    <cellStyle name="60% - 강조색1 4" xfId="1564"/>
    <cellStyle name="60% - 강조색1 5" xfId="1565"/>
    <cellStyle name="60% - 강조색1 6" xfId="1566"/>
    <cellStyle name="60% - 강조색1 7" xfId="1567"/>
    <cellStyle name="60% - 강조색1 8" xfId="1568"/>
    <cellStyle name="60% - 강조색1 9" xfId="1569"/>
    <cellStyle name="60% - 강조색2" xfId="27" builtinId="36" customBuiltin="1"/>
    <cellStyle name="60% - 강조색2 10" xfId="1570"/>
    <cellStyle name="60% - 강조색2 11" xfId="1571"/>
    <cellStyle name="60% - 강조색2 12" xfId="1572"/>
    <cellStyle name="60% - 강조색2 13" xfId="1573"/>
    <cellStyle name="60% - 강조색2 14" xfId="1574"/>
    <cellStyle name="60% - 강조색2 2" xfId="1575"/>
    <cellStyle name="60% - 강조색2 3" xfId="1576"/>
    <cellStyle name="60% - 강조색2 4" xfId="1577"/>
    <cellStyle name="60% - 강조색2 5" xfId="1578"/>
    <cellStyle name="60% - 강조색2 6" xfId="1579"/>
    <cellStyle name="60% - 강조색2 7" xfId="1580"/>
    <cellStyle name="60% - 강조색2 8" xfId="1581"/>
    <cellStyle name="60% - 강조색2 9" xfId="1582"/>
    <cellStyle name="60% - 강조색3" xfId="28" builtinId="40" customBuiltin="1"/>
    <cellStyle name="60% - 강조색3 10" xfId="1583"/>
    <cellStyle name="60% - 강조색3 11" xfId="1584"/>
    <cellStyle name="60% - 강조색3 12" xfId="1585"/>
    <cellStyle name="60% - 강조색3 13" xfId="1586"/>
    <cellStyle name="60% - 강조색3 14" xfId="1587"/>
    <cellStyle name="60% - 강조색3 2" xfId="1588"/>
    <cellStyle name="60% - 강조색3 3" xfId="1589"/>
    <cellStyle name="60% - 강조색3 4" xfId="1590"/>
    <cellStyle name="60% - 강조색3 5" xfId="1591"/>
    <cellStyle name="60% - 강조색3 6" xfId="1592"/>
    <cellStyle name="60% - 강조색3 7" xfId="1593"/>
    <cellStyle name="60% - 강조색3 8" xfId="1594"/>
    <cellStyle name="60% - 강조색3 9" xfId="1595"/>
    <cellStyle name="60% - 강조색4" xfId="32" builtinId="44" customBuiltin="1"/>
    <cellStyle name="60% - 강조색4 10" xfId="1596"/>
    <cellStyle name="60% - 강조색4 11" xfId="1597"/>
    <cellStyle name="60% - 강조색4 12" xfId="1598"/>
    <cellStyle name="60% - 강조색4 13" xfId="1599"/>
    <cellStyle name="60% - 강조색4 14" xfId="1600"/>
    <cellStyle name="60% - 강조색4 2" xfId="1601"/>
    <cellStyle name="60% - 강조색4 3" xfId="1602"/>
    <cellStyle name="60% - 강조색4 4" xfId="1603"/>
    <cellStyle name="60% - 강조색4 5" xfId="1604"/>
    <cellStyle name="60% - 강조색4 6" xfId="1605"/>
    <cellStyle name="60% - 강조색4 7" xfId="1606"/>
    <cellStyle name="60% - 강조색4 8" xfId="1607"/>
    <cellStyle name="60% - 강조색4 9" xfId="1608"/>
    <cellStyle name="60% - 강조색5" xfId="36" builtinId="48" customBuiltin="1"/>
    <cellStyle name="60% - 강조색5 10" xfId="1609"/>
    <cellStyle name="60% - 강조색5 11" xfId="1610"/>
    <cellStyle name="60% - 강조색5 12" xfId="1611"/>
    <cellStyle name="60% - 강조색5 13" xfId="1612"/>
    <cellStyle name="60% - 강조색5 14" xfId="1613"/>
    <cellStyle name="60% - 강조색5 2" xfId="1614"/>
    <cellStyle name="60% - 강조색5 3" xfId="1615"/>
    <cellStyle name="60% - 강조색5 4" xfId="1616"/>
    <cellStyle name="60% - 강조색5 5" xfId="1617"/>
    <cellStyle name="60% - 강조색5 6" xfId="1618"/>
    <cellStyle name="60% - 강조색5 7" xfId="1619"/>
    <cellStyle name="60% - 강조색5 8" xfId="1620"/>
    <cellStyle name="60% - 강조색5 9" xfId="1621"/>
    <cellStyle name="60% - 강조색6" xfId="40" builtinId="52" customBuiltin="1"/>
    <cellStyle name="60% - 강조색6 10" xfId="1622"/>
    <cellStyle name="60% - 강조색6 11" xfId="1623"/>
    <cellStyle name="60% - 강조색6 12" xfId="1624"/>
    <cellStyle name="60% - 강조색6 13" xfId="1625"/>
    <cellStyle name="60% - 강조색6 14" xfId="1626"/>
    <cellStyle name="60% - 강조색6 2" xfId="1627"/>
    <cellStyle name="60% - 강조색6 3" xfId="1628"/>
    <cellStyle name="60% - 강조색6 4" xfId="1629"/>
    <cellStyle name="60% - 강조색6 5" xfId="1630"/>
    <cellStyle name="60% - 강조색6 6" xfId="1631"/>
    <cellStyle name="60% - 강조색6 7" xfId="1632"/>
    <cellStyle name="60% - 강조색6 8" xfId="1633"/>
    <cellStyle name="60% - 강조색6 9" xfId="1634"/>
    <cellStyle name="9.8" xfId="1635"/>
    <cellStyle name="Normal_Sheet1" xfId="1636"/>
    <cellStyle name="강조색1" xfId="1" builtinId="29" customBuiltin="1"/>
    <cellStyle name="강조색1 10" xfId="1637"/>
    <cellStyle name="강조색1 11" xfId="1638"/>
    <cellStyle name="강조색1 12" xfId="1639"/>
    <cellStyle name="강조색1 13" xfId="1640"/>
    <cellStyle name="강조색1 14" xfId="1641"/>
    <cellStyle name="강조색1 2" xfId="1642"/>
    <cellStyle name="강조색1 3" xfId="1643"/>
    <cellStyle name="강조색1 4" xfId="1644"/>
    <cellStyle name="강조색1 5" xfId="1645"/>
    <cellStyle name="강조색1 6" xfId="1646"/>
    <cellStyle name="강조색1 7" xfId="1647"/>
    <cellStyle name="강조색1 8" xfId="1648"/>
    <cellStyle name="강조색1 9" xfId="1649"/>
    <cellStyle name="강조색2" xfId="24" builtinId="33" customBuiltin="1"/>
    <cellStyle name="강조색2 10" xfId="1650"/>
    <cellStyle name="강조색2 11" xfId="1651"/>
    <cellStyle name="강조색2 12" xfId="1652"/>
    <cellStyle name="강조색2 13" xfId="1653"/>
    <cellStyle name="강조색2 14" xfId="1654"/>
    <cellStyle name="강조색2 2" xfId="1655"/>
    <cellStyle name="강조색2 3" xfId="1656"/>
    <cellStyle name="강조색2 4" xfId="1657"/>
    <cellStyle name="강조색2 5" xfId="1658"/>
    <cellStyle name="강조색2 6" xfId="1659"/>
    <cellStyle name="강조색2 7" xfId="1660"/>
    <cellStyle name="강조색2 8" xfId="1661"/>
    <cellStyle name="강조색2 9" xfId="1662"/>
    <cellStyle name="강조색3" xfId="4" builtinId="37" customBuiltin="1"/>
    <cellStyle name="강조색3 10" xfId="1663"/>
    <cellStyle name="강조색3 11" xfId="1664"/>
    <cellStyle name="강조색3 12" xfId="1665"/>
    <cellStyle name="강조색3 13" xfId="1666"/>
    <cellStyle name="강조색3 14" xfId="1667"/>
    <cellStyle name="강조색3 2" xfId="1668"/>
    <cellStyle name="강조색3 3" xfId="1669"/>
    <cellStyle name="강조색3 4" xfId="1670"/>
    <cellStyle name="강조색3 5" xfId="1671"/>
    <cellStyle name="강조색3 6" xfId="1672"/>
    <cellStyle name="강조색3 7" xfId="1673"/>
    <cellStyle name="강조색3 8" xfId="1674"/>
    <cellStyle name="강조색3 9" xfId="1675"/>
    <cellStyle name="강조색4" xfId="29" builtinId="41" customBuiltin="1"/>
    <cellStyle name="강조색4 10" xfId="1676"/>
    <cellStyle name="강조색4 11" xfId="1677"/>
    <cellStyle name="강조색4 12" xfId="1678"/>
    <cellStyle name="강조색4 13" xfId="1679"/>
    <cellStyle name="강조색4 14" xfId="1680"/>
    <cellStyle name="강조색4 2" xfId="1681"/>
    <cellStyle name="강조색4 3" xfId="1682"/>
    <cellStyle name="강조색4 4" xfId="1683"/>
    <cellStyle name="강조색4 5" xfId="1684"/>
    <cellStyle name="강조색4 6" xfId="1685"/>
    <cellStyle name="강조색4 7" xfId="1686"/>
    <cellStyle name="강조색4 8" xfId="1687"/>
    <cellStyle name="강조색4 9" xfId="1688"/>
    <cellStyle name="강조색5" xfId="33" builtinId="45" customBuiltin="1"/>
    <cellStyle name="강조색5 10" xfId="1689"/>
    <cellStyle name="강조색5 11" xfId="1690"/>
    <cellStyle name="강조색5 12" xfId="1691"/>
    <cellStyle name="강조색5 13" xfId="1692"/>
    <cellStyle name="강조색5 14" xfId="1693"/>
    <cellStyle name="강조색5 2" xfId="1694"/>
    <cellStyle name="강조색5 3" xfId="1695"/>
    <cellStyle name="강조색5 4" xfId="1696"/>
    <cellStyle name="강조색5 5" xfId="1697"/>
    <cellStyle name="강조색5 6" xfId="1698"/>
    <cellStyle name="강조색5 7" xfId="1699"/>
    <cellStyle name="강조색5 8" xfId="1700"/>
    <cellStyle name="강조색5 9" xfId="1701"/>
    <cellStyle name="강조색6" xfId="37" builtinId="49" customBuiltin="1"/>
    <cellStyle name="강조색6 10" xfId="1702"/>
    <cellStyle name="강조색6 11" xfId="1703"/>
    <cellStyle name="강조색6 12" xfId="1704"/>
    <cellStyle name="강조색6 13" xfId="1705"/>
    <cellStyle name="강조색6 14" xfId="1706"/>
    <cellStyle name="강조색6 2" xfId="1707"/>
    <cellStyle name="강조색6 3" xfId="1708"/>
    <cellStyle name="강조색6 4" xfId="1709"/>
    <cellStyle name="강조색6 5" xfId="1710"/>
    <cellStyle name="강조색6 6" xfId="1711"/>
    <cellStyle name="강조색6 7" xfId="1712"/>
    <cellStyle name="강조색6 8" xfId="1713"/>
    <cellStyle name="강조색6 9" xfId="1714"/>
    <cellStyle name="경고문" xfId="20" builtinId="11" customBuiltin="1"/>
    <cellStyle name="경고문 10" xfId="1715"/>
    <cellStyle name="경고문 11" xfId="1716"/>
    <cellStyle name="경고문 12" xfId="1717"/>
    <cellStyle name="경고문 13" xfId="1718"/>
    <cellStyle name="경고문 14" xfId="1719"/>
    <cellStyle name="경고문 2" xfId="1720"/>
    <cellStyle name="경고문 3" xfId="1721"/>
    <cellStyle name="경고문 4" xfId="1722"/>
    <cellStyle name="경고문 5" xfId="1723"/>
    <cellStyle name="경고문 6" xfId="1724"/>
    <cellStyle name="경고문 7" xfId="1725"/>
    <cellStyle name="경고문 8" xfId="1726"/>
    <cellStyle name="경고문 9" xfId="1727"/>
    <cellStyle name="계산" xfId="17" builtinId="22" customBuiltin="1"/>
    <cellStyle name="계산 10" xfId="1728"/>
    <cellStyle name="계산 11" xfId="1729"/>
    <cellStyle name="계산 12" xfId="1730"/>
    <cellStyle name="계산 13" xfId="1731"/>
    <cellStyle name="계산 14" xfId="1732"/>
    <cellStyle name="계산 2" xfId="1733"/>
    <cellStyle name="계산 3" xfId="1734"/>
    <cellStyle name="계산 4" xfId="1735"/>
    <cellStyle name="계산 5" xfId="1736"/>
    <cellStyle name="계산 6" xfId="1737"/>
    <cellStyle name="계산 7" xfId="1738"/>
    <cellStyle name="계산 8" xfId="1739"/>
    <cellStyle name="계산 9" xfId="1740"/>
    <cellStyle name="나쁨" xfId="13" builtinId="27" customBuiltin="1"/>
    <cellStyle name="나쁨 10" xfId="1741"/>
    <cellStyle name="나쁨 11" xfId="1742"/>
    <cellStyle name="나쁨 12" xfId="1743"/>
    <cellStyle name="나쁨 13" xfId="1744"/>
    <cellStyle name="나쁨 14" xfId="1745"/>
    <cellStyle name="나쁨 2" xfId="1746"/>
    <cellStyle name="나쁨 3" xfId="1747"/>
    <cellStyle name="나쁨 4" xfId="1748"/>
    <cellStyle name="나쁨 5" xfId="1749"/>
    <cellStyle name="나쁨 6" xfId="1750"/>
    <cellStyle name="나쁨 7" xfId="1751"/>
    <cellStyle name="나쁨 8" xfId="1752"/>
    <cellStyle name="나쁨 9" xfId="1753"/>
    <cellStyle name="메모 10" xfId="1754"/>
    <cellStyle name="메모 11" xfId="1755"/>
    <cellStyle name="메모 12" xfId="1756"/>
    <cellStyle name="메모 13" xfId="1757"/>
    <cellStyle name="메모 14" xfId="1758"/>
    <cellStyle name="메모 15" xfId="1759"/>
    <cellStyle name="메모 2" xfId="50"/>
    <cellStyle name="메모 2 2" xfId="96"/>
    <cellStyle name="메모 2 2 2" xfId="271"/>
    <cellStyle name="메모 2 2 3" xfId="1760"/>
    <cellStyle name="메모 2 2 4" xfId="1761"/>
    <cellStyle name="메모 2 2 5" xfId="1762"/>
    <cellStyle name="메모 2 3" xfId="140"/>
    <cellStyle name="메모 2 3 2" xfId="315"/>
    <cellStyle name="메모 2 4" xfId="184"/>
    <cellStyle name="메모 2 4 2" xfId="359"/>
    <cellStyle name="메모 2 5" xfId="227"/>
    <cellStyle name="메모 3" xfId="52"/>
    <cellStyle name="메모 3 2" xfId="98"/>
    <cellStyle name="메모 3 2 2" xfId="273"/>
    <cellStyle name="메모 3 3" xfId="142"/>
    <cellStyle name="메모 3 3 2" xfId="317"/>
    <cellStyle name="메모 3 4" xfId="186"/>
    <cellStyle name="메모 3 4 2" xfId="361"/>
    <cellStyle name="메모 3 5" xfId="229"/>
    <cellStyle name="메모 4" xfId="66"/>
    <cellStyle name="메모 4 2" xfId="112"/>
    <cellStyle name="메모 4 2 2" xfId="287"/>
    <cellStyle name="메모 4 3" xfId="156"/>
    <cellStyle name="메모 4 3 2" xfId="331"/>
    <cellStyle name="메모 4 4" xfId="200"/>
    <cellStyle name="메모 4 4 2" xfId="375"/>
    <cellStyle name="메모 4 5" xfId="243"/>
    <cellStyle name="메모 5" xfId="80"/>
    <cellStyle name="메모 5 2" xfId="257"/>
    <cellStyle name="메모 6" xfId="126"/>
    <cellStyle name="메모 6 2" xfId="301"/>
    <cellStyle name="메모 7" xfId="170"/>
    <cellStyle name="메모 7 2" xfId="345"/>
    <cellStyle name="메모 8" xfId="1763"/>
    <cellStyle name="메모 9" xfId="1764"/>
    <cellStyle name="백분율" xfId="392" builtinId="5"/>
    <cellStyle name="백분율 12" xfId="1765"/>
    <cellStyle name="백분율 2" xfId="46"/>
    <cellStyle name="백분율 2 10" xfId="1766"/>
    <cellStyle name="백분율 2 11" xfId="1767"/>
    <cellStyle name="백분율 2 12" xfId="1768"/>
    <cellStyle name="백분율 2 13" xfId="1769"/>
    <cellStyle name="백분율 2 14" xfId="1770"/>
    <cellStyle name="백분율 2 15" xfId="1771"/>
    <cellStyle name="백분율 2 16" xfId="1772"/>
    <cellStyle name="백분율 2 17" xfId="1773"/>
    <cellStyle name="백분율 2 18" xfId="1774"/>
    <cellStyle name="백분율 2 19" xfId="1775"/>
    <cellStyle name="백분율 2 2" xfId="47"/>
    <cellStyle name="백분율 2 2 10" xfId="1776"/>
    <cellStyle name="백분율 2 2 11" xfId="1777"/>
    <cellStyle name="백분율 2 2 12" xfId="1778"/>
    <cellStyle name="백분율 2 2 13" xfId="1779"/>
    <cellStyle name="백분율 2 2 14" xfId="1780"/>
    <cellStyle name="백분율 2 2 15" xfId="1781"/>
    <cellStyle name="백분율 2 2 16" xfId="1782"/>
    <cellStyle name="백분율 2 2 17" xfId="1783"/>
    <cellStyle name="백분율 2 2 18" xfId="1784"/>
    <cellStyle name="백분율 2 2 19" xfId="1785"/>
    <cellStyle name="백분율 2 2 2" xfId="1786"/>
    <cellStyle name="백분율 2 2 20" xfId="1787"/>
    <cellStyle name="백분율 2 2 21" xfId="1788"/>
    <cellStyle name="백분율 2 2 22" xfId="1789"/>
    <cellStyle name="백분율 2 2 23" xfId="1790"/>
    <cellStyle name="백분율 2 2 24" xfId="1791"/>
    <cellStyle name="백분율 2 2 25" xfId="1792"/>
    <cellStyle name="백분율 2 2 26" xfId="1793"/>
    <cellStyle name="백분율 2 2 27" xfId="1794"/>
    <cellStyle name="백분율 2 2 28" xfId="1795"/>
    <cellStyle name="백분율 2 2 29" xfId="1796"/>
    <cellStyle name="백분율 2 2 3" xfId="1797"/>
    <cellStyle name="백분율 2 2 30" xfId="1798"/>
    <cellStyle name="백분율 2 2 31" xfId="1799"/>
    <cellStyle name="백분율 2 2 32" xfId="1800"/>
    <cellStyle name="백분율 2 2 33" xfId="1801"/>
    <cellStyle name="백분율 2 2 34" xfId="1802"/>
    <cellStyle name="백분율 2 2 35" xfId="1803"/>
    <cellStyle name="백분율 2 2 36" xfId="1804"/>
    <cellStyle name="백분율 2 2 37" xfId="1805"/>
    <cellStyle name="백분율 2 2 38" xfId="1806"/>
    <cellStyle name="백분율 2 2 39" xfId="1807"/>
    <cellStyle name="백분율 2 2 4" xfId="1808"/>
    <cellStyle name="백분율 2 2 40" xfId="1809"/>
    <cellStyle name="백분율 2 2 41" xfId="1810"/>
    <cellStyle name="백분율 2 2 42" xfId="1811"/>
    <cellStyle name="백분율 2 2 43" xfId="1812"/>
    <cellStyle name="백분율 2 2 44" xfId="1813"/>
    <cellStyle name="백분율 2 2 45" xfId="1814"/>
    <cellStyle name="백분율 2 2 46" xfId="1815"/>
    <cellStyle name="백분율 2 2 47" xfId="1816"/>
    <cellStyle name="백분율 2 2 48" xfId="1817"/>
    <cellStyle name="백분율 2 2 49" xfId="1818"/>
    <cellStyle name="백분율 2 2 5" xfId="1819"/>
    <cellStyle name="백분율 2 2 50" xfId="1820"/>
    <cellStyle name="백분율 2 2 51" xfId="1821"/>
    <cellStyle name="백분율 2 2 52" xfId="1822"/>
    <cellStyle name="백분율 2 2 53" xfId="1823"/>
    <cellStyle name="백분율 2 2 54" xfId="1824"/>
    <cellStyle name="백분율 2 2 55" xfId="1825"/>
    <cellStyle name="백분율 2 2 56" xfId="1826"/>
    <cellStyle name="백분율 2 2 57" xfId="1827"/>
    <cellStyle name="백분율 2 2 58" xfId="1828"/>
    <cellStyle name="백분율 2 2 59" xfId="1829"/>
    <cellStyle name="백분율 2 2 6" xfId="1830"/>
    <cellStyle name="백분율 2 2 60" xfId="1831"/>
    <cellStyle name="백분율 2 2 61" xfId="1832"/>
    <cellStyle name="백분율 2 2 62" xfId="1833"/>
    <cellStyle name="백분율 2 2 63" xfId="1834"/>
    <cellStyle name="백분율 2 2 64" xfId="1835"/>
    <cellStyle name="백분율 2 2 65" xfId="1836"/>
    <cellStyle name="백분율 2 2 66" xfId="1837"/>
    <cellStyle name="백분율 2 2 67" xfId="1838"/>
    <cellStyle name="백분율 2 2 68" xfId="1839"/>
    <cellStyle name="백분율 2 2 69" xfId="1840"/>
    <cellStyle name="백분율 2 2 7" xfId="1841"/>
    <cellStyle name="백분율 2 2 70" xfId="1842"/>
    <cellStyle name="백분율 2 2 71" xfId="1843"/>
    <cellStyle name="백분율 2 2 72" xfId="1844"/>
    <cellStyle name="백분율 2 2 73" xfId="1845"/>
    <cellStyle name="백분율 2 2 74" xfId="1846"/>
    <cellStyle name="백분율 2 2 8" xfId="1847"/>
    <cellStyle name="백분율 2 2 9" xfId="1848"/>
    <cellStyle name="백분율 2 20" xfId="1849"/>
    <cellStyle name="백분율 2 21" xfId="1850"/>
    <cellStyle name="백분율 2 22" xfId="1851"/>
    <cellStyle name="백분율 2 23" xfId="1852"/>
    <cellStyle name="백분율 2 3" xfId="1853"/>
    <cellStyle name="백분율 2 3 10" xfId="1854"/>
    <cellStyle name="백분율 2 3 11" xfId="1855"/>
    <cellStyle name="백분율 2 3 12" xfId="1856"/>
    <cellStyle name="백분율 2 3 13" xfId="1857"/>
    <cellStyle name="백분율 2 3 14" xfId="1858"/>
    <cellStyle name="백분율 2 3 15" xfId="1859"/>
    <cellStyle name="백분율 2 3 16" xfId="1860"/>
    <cellStyle name="백분율 2 3 17" xfId="1861"/>
    <cellStyle name="백분율 2 3 18" xfId="1862"/>
    <cellStyle name="백분율 2 3 19" xfId="1863"/>
    <cellStyle name="백분율 2 3 2" xfId="1864"/>
    <cellStyle name="백분율 2 3 20" xfId="1865"/>
    <cellStyle name="백분율 2 3 21" xfId="1866"/>
    <cellStyle name="백분율 2 3 22" xfId="1867"/>
    <cellStyle name="백분율 2 3 23" xfId="1868"/>
    <cellStyle name="백분율 2 3 24" xfId="1869"/>
    <cellStyle name="백분율 2 3 25" xfId="1870"/>
    <cellStyle name="백분율 2 3 26" xfId="1871"/>
    <cellStyle name="백분율 2 3 27" xfId="1872"/>
    <cellStyle name="백분율 2 3 28" xfId="1873"/>
    <cellStyle name="백분율 2 3 29" xfId="1874"/>
    <cellStyle name="백분율 2 3 3" xfId="1875"/>
    <cellStyle name="백분율 2 3 30" xfId="1876"/>
    <cellStyle name="백분율 2 3 31" xfId="1877"/>
    <cellStyle name="백분율 2 3 32" xfId="1878"/>
    <cellStyle name="백분율 2 3 33" xfId="1879"/>
    <cellStyle name="백분율 2 3 34" xfId="1880"/>
    <cellStyle name="백분율 2 3 35" xfId="1881"/>
    <cellStyle name="백분율 2 3 36" xfId="1882"/>
    <cellStyle name="백분율 2 3 37" xfId="1883"/>
    <cellStyle name="백분율 2 3 38" xfId="1884"/>
    <cellStyle name="백분율 2 3 39" xfId="1885"/>
    <cellStyle name="백분율 2 3 4" xfId="1886"/>
    <cellStyle name="백분율 2 3 40" xfId="1887"/>
    <cellStyle name="백분율 2 3 41" xfId="1888"/>
    <cellStyle name="백분율 2 3 42" xfId="1889"/>
    <cellStyle name="백분율 2 3 43" xfId="1890"/>
    <cellStyle name="백분율 2 3 44" xfId="1891"/>
    <cellStyle name="백분율 2 3 45" xfId="1892"/>
    <cellStyle name="백분율 2 3 46" xfId="1893"/>
    <cellStyle name="백분율 2 3 47" xfId="1894"/>
    <cellStyle name="백분율 2 3 48" xfId="1895"/>
    <cellStyle name="백분율 2 3 49" xfId="1896"/>
    <cellStyle name="백분율 2 3 5" xfId="1897"/>
    <cellStyle name="백분율 2 3 50" xfId="1898"/>
    <cellStyle name="백분율 2 3 51" xfId="1899"/>
    <cellStyle name="백분율 2 3 52" xfId="1900"/>
    <cellStyle name="백분율 2 3 53" xfId="1901"/>
    <cellStyle name="백분율 2 3 54" xfId="1902"/>
    <cellStyle name="백분율 2 3 55" xfId="1903"/>
    <cellStyle name="백분율 2 3 56" xfId="1904"/>
    <cellStyle name="백분율 2 3 57" xfId="1905"/>
    <cellStyle name="백분율 2 3 58" xfId="1906"/>
    <cellStyle name="백분율 2 3 59" xfId="1907"/>
    <cellStyle name="백분율 2 3 6" xfId="1908"/>
    <cellStyle name="백분율 2 3 60" xfId="1909"/>
    <cellStyle name="백분율 2 3 61" xfId="1910"/>
    <cellStyle name="백분율 2 3 62" xfId="1911"/>
    <cellStyle name="백분율 2 3 63" xfId="1912"/>
    <cellStyle name="백분율 2 3 64" xfId="1913"/>
    <cellStyle name="백분율 2 3 65" xfId="1914"/>
    <cellStyle name="백분율 2 3 66" xfId="1915"/>
    <cellStyle name="백분율 2 3 67" xfId="1916"/>
    <cellStyle name="백분율 2 3 68" xfId="1917"/>
    <cellStyle name="백분율 2 3 69" xfId="1918"/>
    <cellStyle name="백분율 2 3 7" xfId="1919"/>
    <cellStyle name="백분율 2 3 70" xfId="1920"/>
    <cellStyle name="백분율 2 3 71" xfId="1921"/>
    <cellStyle name="백분율 2 3 72" xfId="1922"/>
    <cellStyle name="백분율 2 3 73" xfId="1923"/>
    <cellStyle name="백분율 2 3 74" xfId="1924"/>
    <cellStyle name="백분율 2 3 8" xfId="1925"/>
    <cellStyle name="백분율 2 3 9" xfId="1926"/>
    <cellStyle name="백분율 2 4" xfId="1927"/>
    <cellStyle name="백분율 2 4 10" xfId="1928"/>
    <cellStyle name="백분율 2 4 11" xfId="1929"/>
    <cellStyle name="백분율 2 4 12" xfId="1930"/>
    <cellStyle name="백분율 2 4 13" xfId="1931"/>
    <cellStyle name="백분율 2 4 14" xfId="1932"/>
    <cellStyle name="백분율 2 4 15" xfId="1933"/>
    <cellStyle name="백분율 2 4 16" xfId="1934"/>
    <cellStyle name="백분율 2 4 17" xfId="1935"/>
    <cellStyle name="백분율 2 4 18" xfId="1936"/>
    <cellStyle name="백분율 2 4 19" xfId="1937"/>
    <cellStyle name="백분율 2 4 2" xfId="1938"/>
    <cellStyle name="백분율 2 4 20" xfId="1939"/>
    <cellStyle name="백분율 2 4 21" xfId="1940"/>
    <cellStyle name="백분율 2 4 22" xfId="1941"/>
    <cellStyle name="백분율 2 4 23" xfId="1942"/>
    <cellStyle name="백분율 2 4 24" xfId="1943"/>
    <cellStyle name="백분율 2 4 25" xfId="1944"/>
    <cellStyle name="백분율 2 4 26" xfId="1945"/>
    <cellStyle name="백분율 2 4 27" xfId="1946"/>
    <cellStyle name="백분율 2 4 28" xfId="1947"/>
    <cellStyle name="백분율 2 4 29" xfId="1948"/>
    <cellStyle name="백분율 2 4 3" xfId="1949"/>
    <cellStyle name="백분율 2 4 30" xfId="1950"/>
    <cellStyle name="백분율 2 4 31" xfId="1951"/>
    <cellStyle name="백분율 2 4 32" xfId="1952"/>
    <cellStyle name="백분율 2 4 33" xfId="1953"/>
    <cellStyle name="백분율 2 4 34" xfId="1954"/>
    <cellStyle name="백분율 2 4 35" xfId="1955"/>
    <cellStyle name="백분율 2 4 36" xfId="1956"/>
    <cellStyle name="백분율 2 4 37" xfId="1957"/>
    <cellStyle name="백분율 2 4 38" xfId="1958"/>
    <cellStyle name="백분율 2 4 39" xfId="1959"/>
    <cellStyle name="백분율 2 4 4" xfId="1960"/>
    <cellStyle name="백분율 2 4 40" xfId="1961"/>
    <cellStyle name="백분율 2 4 41" xfId="1962"/>
    <cellStyle name="백분율 2 4 42" xfId="1963"/>
    <cellStyle name="백분율 2 4 43" xfId="1964"/>
    <cellStyle name="백분율 2 4 44" xfId="1965"/>
    <cellStyle name="백분율 2 4 45" xfId="1966"/>
    <cellStyle name="백분율 2 4 46" xfId="1967"/>
    <cellStyle name="백분율 2 4 47" xfId="1968"/>
    <cellStyle name="백분율 2 4 48" xfId="1969"/>
    <cellStyle name="백분율 2 4 49" xfId="1970"/>
    <cellStyle name="백분율 2 4 5" xfId="1971"/>
    <cellStyle name="백분율 2 4 50" xfId="1972"/>
    <cellStyle name="백분율 2 4 51" xfId="1973"/>
    <cellStyle name="백분율 2 4 52" xfId="1974"/>
    <cellStyle name="백분율 2 4 53" xfId="1975"/>
    <cellStyle name="백분율 2 4 54" xfId="1976"/>
    <cellStyle name="백분율 2 4 55" xfId="1977"/>
    <cellStyle name="백분율 2 4 56" xfId="1978"/>
    <cellStyle name="백분율 2 4 57" xfId="1979"/>
    <cellStyle name="백분율 2 4 58" xfId="1980"/>
    <cellStyle name="백분율 2 4 59" xfId="1981"/>
    <cellStyle name="백분율 2 4 6" xfId="1982"/>
    <cellStyle name="백분율 2 4 60" xfId="1983"/>
    <cellStyle name="백분율 2 4 61" xfId="1984"/>
    <cellStyle name="백분율 2 4 62" xfId="1985"/>
    <cellStyle name="백분율 2 4 63" xfId="1986"/>
    <cellStyle name="백분율 2 4 64" xfId="1987"/>
    <cellStyle name="백분율 2 4 65" xfId="1988"/>
    <cellStyle name="백분율 2 4 66" xfId="1989"/>
    <cellStyle name="백분율 2 4 67" xfId="1990"/>
    <cellStyle name="백분율 2 4 68" xfId="1991"/>
    <cellStyle name="백분율 2 4 69" xfId="1992"/>
    <cellStyle name="백분율 2 4 7" xfId="1993"/>
    <cellStyle name="백분율 2 4 70" xfId="1994"/>
    <cellStyle name="백분율 2 4 71" xfId="1995"/>
    <cellStyle name="백분율 2 4 72" xfId="1996"/>
    <cellStyle name="백분율 2 4 73" xfId="1997"/>
    <cellStyle name="백분율 2 4 74" xfId="1998"/>
    <cellStyle name="백분율 2 4 8" xfId="1999"/>
    <cellStyle name="백분율 2 4 9" xfId="2000"/>
    <cellStyle name="백분율 2 5" xfId="2001"/>
    <cellStyle name="백분율 2 5 10" xfId="2002"/>
    <cellStyle name="백분율 2 5 11" xfId="2003"/>
    <cellStyle name="백분율 2 5 12" xfId="2004"/>
    <cellStyle name="백분율 2 5 13" xfId="2005"/>
    <cellStyle name="백분율 2 5 14" xfId="2006"/>
    <cellStyle name="백분율 2 5 15" xfId="2007"/>
    <cellStyle name="백분율 2 5 16" xfId="2008"/>
    <cellStyle name="백분율 2 5 17" xfId="2009"/>
    <cellStyle name="백분율 2 5 18" xfId="2010"/>
    <cellStyle name="백분율 2 5 19" xfId="2011"/>
    <cellStyle name="백분율 2 5 2" xfId="2012"/>
    <cellStyle name="백분율 2 5 20" xfId="2013"/>
    <cellStyle name="백분율 2 5 21" xfId="2014"/>
    <cellStyle name="백분율 2 5 22" xfId="2015"/>
    <cellStyle name="백분율 2 5 23" xfId="2016"/>
    <cellStyle name="백분율 2 5 24" xfId="2017"/>
    <cellStyle name="백분율 2 5 25" xfId="2018"/>
    <cellStyle name="백분율 2 5 26" xfId="2019"/>
    <cellStyle name="백분율 2 5 27" xfId="2020"/>
    <cellStyle name="백분율 2 5 28" xfId="2021"/>
    <cellStyle name="백분율 2 5 29" xfId="2022"/>
    <cellStyle name="백분율 2 5 3" xfId="2023"/>
    <cellStyle name="백분율 2 5 30" xfId="2024"/>
    <cellStyle name="백분율 2 5 31" xfId="2025"/>
    <cellStyle name="백분율 2 5 32" xfId="2026"/>
    <cellStyle name="백분율 2 5 33" xfId="2027"/>
    <cellStyle name="백분율 2 5 34" xfId="2028"/>
    <cellStyle name="백분율 2 5 35" xfId="2029"/>
    <cellStyle name="백분율 2 5 36" xfId="2030"/>
    <cellStyle name="백분율 2 5 37" xfId="2031"/>
    <cellStyle name="백분율 2 5 38" xfId="2032"/>
    <cellStyle name="백분율 2 5 39" xfId="2033"/>
    <cellStyle name="백분율 2 5 4" xfId="2034"/>
    <cellStyle name="백분율 2 5 40" xfId="2035"/>
    <cellStyle name="백분율 2 5 41" xfId="2036"/>
    <cellStyle name="백분율 2 5 42" xfId="2037"/>
    <cellStyle name="백분율 2 5 43" xfId="2038"/>
    <cellStyle name="백분율 2 5 44" xfId="2039"/>
    <cellStyle name="백분율 2 5 45" xfId="2040"/>
    <cellStyle name="백분율 2 5 46" xfId="2041"/>
    <cellStyle name="백분율 2 5 47" xfId="2042"/>
    <cellStyle name="백분율 2 5 48" xfId="2043"/>
    <cellStyle name="백분율 2 5 49" xfId="2044"/>
    <cellStyle name="백분율 2 5 5" xfId="2045"/>
    <cellStyle name="백분율 2 5 50" xfId="2046"/>
    <cellStyle name="백분율 2 5 51" xfId="2047"/>
    <cellStyle name="백분율 2 5 52" xfId="2048"/>
    <cellStyle name="백분율 2 5 53" xfId="2049"/>
    <cellStyle name="백분율 2 5 54" xfId="2050"/>
    <cellStyle name="백분율 2 5 55" xfId="2051"/>
    <cellStyle name="백분율 2 5 56" xfId="2052"/>
    <cellStyle name="백분율 2 5 57" xfId="2053"/>
    <cellStyle name="백분율 2 5 58" xfId="2054"/>
    <cellStyle name="백분율 2 5 59" xfId="2055"/>
    <cellStyle name="백분율 2 5 6" xfId="2056"/>
    <cellStyle name="백분율 2 5 60" xfId="2057"/>
    <cellStyle name="백분율 2 5 61" xfId="2058"/>
    <cellStyle name="백분율 2 5 62" xfId="2059"/>
    <cellStyle name="백분율 2 5 63" xfId="2060"/>
    <cellStyle name="백분율 2 5 64" xfId="2061"/>
    <cellStyle name="백분율 2 5 65" xfId="2062"/>
    <cellStyle name="백분율 2 5 66" xfId="2063"/>
    <cellStyle name="백분율 2 5 67" xfId="2064"/>
    <cellStyle name="백분율 2 5 68" xfId="2065"/>
    <cellStyle name="백분율 2 5 69" xfId="2066"/>
    <cellStyle name="백분율 2 5 7" xfId="2067"/>
    <cellStyle name="백분율 2 5 70" xfId="2068"/>
    <cellStyle name="백분율 2 5 71" xfId="2069"/>
    <cellStyle name="백분율 2 5 72" xfId="2070"/>
    <cellStyle name="백분율 2 5 73" xfId="2071"/>
    <cellStyle name="백분율 2 5 74" xfId="2072"/>
    <cellStyle name="백분율 2 5 8" xfId="2073"/>
    <cellStyle name="백분율 2 5 9" xfId="2074"/>
    <cellStyle name="백분율 2 6" xfId="2075"/>
    <cellStyle name="백분율 2 7" xfId="2076"/>
    <cellStyle name="백분율 2 8" xfId="2077"/>
    <cellStyle name="백분율 2 9" xfId="2078"/>
    <cellStyle name="백분율 3" xfId="94"/>
    <cellStyle name="백분율 3 2" xfId="2079"/>
    <cellStyle name="백분율 3 3" xfId="2080"/>
    <cellStyle name="백분율 3 4" xfId="2081"/>
    <cellStyle name="백분율 3 5" xfId="2082"/>
    <cellStyle name="백분율 3 6" xfId="2083"/>
    <cellStyle name="백분율 3 7" xfId="2084"/>
    <cellStyle name="백분율 4" xfId="43"/>
    <cellStyle name="백분율 4 2" xfId="2085"/>
    <cellStyle name="백분율 4 3" xfId="2086"/>
    <cellStyle name="백분율 4 4" xfId="2087"/>
    <cellStyle name="백분율 4 5" xfId="2088"/>
    <cellStyle name="백분율 4 6" xfId="2089"/>
    <cellStyle name="백분율 4 7" xfId="2090"/>
    <cellStyle name="백분율 5" xfId="2091"/>
    <cellStyle name="백분율 8" xfId="2092"/>
    <cellStyle name="백분율 8 10" xfId="2093"/>
    <cellStyle name="백분율 8 11" xfId="2094"/>
    <cellStyle name="백분율 8 12" xfId="2095"/>
    <cellStyle name="백분율 8 13" xfId="2096"/>
    <cellStyle name="백분율 8 14" xfId="2097"/>
    <cellStyle name="백분율 8 15" xfId="2098"/>
    <cellStyle name="백분율 8 16" xfId="2099"/>
    <cellStyle name="백분율 8 17" xfId="2100"/>
    <cellStyle name="백분율 8 18" xfId="2101"/>
    <cellStyle name="백분율 8 19" xfId="2102"/>
    <cellStyle name="백분율 8 2" xfId="2103"/>
    <cellStyle name="백분율 8 20" xfId="2104"/>
    <cellStyle name="백분율 8 21" xfId="2105"/>
    <cellStyle name="백분율 8 22" xfId="2106"/>
    <cellStyle name="백분율 8 23" xfId="2107"/>
    <cellStyle name="백분율 8 24" xfId="2108"/>
    <cellStyle name="백분율 8 25" xfId="2109"/>
    <cellStyle name="백분율 8 26" xfId="2110"/>
    <cellStyle name="백분율 8 27" xfId="2111"/>
    <cellStyle name="백분율 8 28" xfId="2112"/>
    <cellStyle name="백분율 8 29" xfId="2113"/>
    <cellStyle name="백분율 8 3" xfId="2114"/>
    <cellStyle name="백분율 8 30" xfId="2115"/>
    <cellStyle name="백분율 8 31" xfId="2116"/>
    <cellStyle name="백분율 8 32" xfId="2117"/>
    <cellStyle name="백분율 8 33" xfId="2118"/>
    <cellStyle name="백분율 8 34" xfId="2119"/>
    <cellStyle name="백분율 8 35" xfId="2120"/>
    <cellStyle name="백분율 8 36" xfId="2121"/>
    <cellStyle name="백분율 8 37" xfId="2122"/>
    <cellStyle name="백분율 8 38" xfId="2123"/>
    <cellStyle name="백분율 8 39" xfId="2124"/>
    <cellStyle name="백분율 8 4" xfId="2125"/>
    <cellStyle name="백분율 8 40" xfId="2126"/>
    <cellStyle name="백분율 8 41" xfId="2127"/>
    <cellStyle name="백분율 8 42" xfId="2128"/>
    <cellStyle name="백분율 8 43" xfId="2129"/>
    <cellStyle name="백분율 8 44" xfId="2130"/>
    <cellStyle name="백분율 8 45" xfId="2131"/>
    <cellStyle name="백분율 8 46" xfId="2132"/>
    <cellStyle name="백분율 8 47" xfId="2133"/>
    <cellStyle name="백분율 8 48" xfId="2134"/>
    <cellStyle name="백분율 8 49" xfId="2135"/>
    <cellStyle name="백분율 8 5" xfId="2136"/>
    <cellStyle name="백분율 8 50" xfId="2137"/>
    <cellStyle name="백분율 8 51" xfId="2138"/>
    <cellStyle name="백분율 8 52" xfId="2139"/>
    <cellStyle name="백분율 8 53" xfId="2140"/>
    <cellStyle name="백분율 8 54" xfId="2141"/>
    <cellStyle name="백분율 8 55" xfId="2142"/>
    <cellStyle name="백분율 8 56" xfId="2143"/>
    <cellStyle name="백분율 8 57" xfId="2144"/>
    <cellStyle name="백분율 8 58" xfId="2145"/>
    <cellStyle name="백분율 8 59" xfId="2146"/>
    <cellStyle name="백분율 8 6" xfId="2147"/>
    <cellStyle name="백분율 8 60" xfId="2148"/>
    <cellStyle name="백분율 8 61" xfId="2149"/>
    <cellStyle name="백분율 8 62" xfId="2150"/>
    <cellStyle name="백분율 8 63" xfId="2151"/>
    <cellStyle name="백분율 8 64" xfId="2152"/>
    <cellStyle name="백분율 8 65" xfId="2153"/>
    <cellStyle name="백분율 8 66" xfId="2154"/>
    <cellStyle name="백분율 8 67" xfId="2155"/>
    <cellStyle name="백분율 8 68" xfId="2156"/>
    <cellStyle name="백분율 8 69" xfId="2157"/>
    <cellStyle name="백분율 8 7" xfId="2158"/>
    <cellStyle name="백분율 8 70" xfId="2159"/>
    <cellStyle name="백분율 8 71" xfId="2160"/>
    <cellStyle name="백분율 8 72" xfId="2161"/>
    <cellStyle name="백분율 8 73" xfId="2162"/>
    <cellStyle name="백분율 8 74" xfId="2163"/>
    <cellStyle name="백분율 8 75" xfId="2164"/>
    <cellStyle name="백분율 8 76" xfId="2165"/>
    <cellStyle name="백분율 8 77" xfId="2166"/>
    <cellStyle name="백분율 8 8" xfId="2167"/>
    <cellStyle name="백분율 8 9" xfId="2168"/>
    <cellStyle name="보통" xfId="14" builtinId="28" customBuiltin="1"/>
    <cellStyle name="보통 10" xfId="2169"/>
    <cellStyle name="보통 11" xfId="2170"/>
    <cellStyle name="보통 12" xfId="2171"/>
    <cellStyle name="보통 13" xfId="2172"/>
    <cellStyle name="보통 14" xfId="2173"/>
    <cellStyle name="보통 2" xfId="2174"/>
    <cellStyle name="보통 3" xfId="2175"/>
    <cellStyle name="보통 4" xfId="2176"/>
    <cellStyle name="보통 5" xfId="2177"/>
    <cellStyle name="보통 6" xfId="2178"/>
    <cellStyle name="보통 7" xfId="2179"/>
    <cellStyle name="보통 8" xfId="2180"/>
    <cellStyle name="보통 9" xfId="2181"/>
    <cellStyle name="설명 텍스트" xfId="21" builtinId="53" customBuiltin="1"/>
    <cellStyle name="설명 텍스트 10" xfId="2182"/>
    <cellStyle name="설명 텍스트 11" xfId="2183"/>
    <cellStyle name="설명 텍스트 12" xfId="2184"/>
    <cellStyle name="설명 텍스트 13" xfId="2185"/>
    <cellStyle name="설명 텍스트 14" xfId="2186"/>
    <cellStyle name="설명 텍스트 2" xfId="2187"/>
    <cellStyle name="설명 텍스트 3" xfId="2188"/>
    <cellStyle name="설명 텍스트 4" xfId="2189"/>
    <cellStyle name="설명 텍스트 5" xfId="2190"/>
    <cellStyle name="설명 텍스트 6" xfId="2191"/>
    <cellStyle name="설명 텍스트 7" xfId="2192"/>
    <cellStyle name="설명 텍스트 8" xfId="2193"/>
    <cellStyle name="설명 텍스트 9" xfId="2194"/>
    <cellStyle name="셀 확인" xfId="19" builtinId="23" customBuiltin="1"/>
    <cellStyle name="셀 확인 10" xfId="2195"/>
    <cellStyle name="셀 확인 11" xfId="2196"/>
    <cellStyle name="셀 확인 12" xfId="2197"/>
    <cellStyle name="셀 확인 13" xfId="2198"/>
    <cellStyle name="셀 확인 14" xfId="2199"/>
    <cellStyle name="셀 확인 2" xfId="2200"/>
    <cellStyle name="셀 확인 3" xfId="2201"/>
    <cellStyle name="셀 확인 4" xfId="2202"/>
    <cellStyle name="셀 확인 5" xfId="2203"/>
    <cellStyle name="셀 확인 6" xfId="2204"/>
    <cellStyle name="셀 확인 7" xfId="2205"/>
    <cellStyle name="셀 확인 8" xfId="2206"/>
    <cellStyle name="셀 확인 9" xfId="2207"/>
    <cellStyle name="쉼표 [0] 10" xfId="2208"/>
    <cellStyle name="쉼표 [0] 2" xfId="2209"/>
    <cellStyle name="쉼표 [0] 2 10" xfId="2210"/>
    <cellStyle name="쉼표 [0] 2 11" xfId="2211"/>
    <cellStyle name="쉼표 [0] 2 12" xfId="2212"/>
    <cellStyle name="쉼표 [0] 2 13" xfId="2213"/>
    <cellStyle name="쉼표 [0] 2 14" xfId="2214"/>
    <cellStyle name="쉼표 [0] 2 15" xfId="2215"/>
    <cellStyle name="쉼표 [0] 2 16" xfId="2216"/>
    <cellStyle name="쉼표 [0] 2 17" xfId="2217"/>
    <cellStyle name="쉼표 [0] 2 18" xfId="2218"/>
    <cellStyle name="쉼표 [0] 2 19" xfId="2219"/>
    <cellStyle name="쉼표 [0] 2 2" xfId="2220"/>
    <cellStyle name="쉼표 [0] 2 2 10" xfId="2221"/>
    <cellStyle name="쉼표 [0] 2 2 11" xfId="2222"/>
    <cellStyle name="쉼표 [0] 2 2 12" xfId="2223"/>
    <cellStyle name="쉼표 [0] 2 2 13" xfId="2224"/>
    <cellStyle name="쉼표 [0] 2 2 14" xfId="2225"/>
    <cellStyle name="쉼표 [0] 2 2 15" xfId="2226"/>
    <cellStyle name="쉼표 [0] 2 2 16" xfId="2227"/>
    <cellStyle name="쉼표 [0] 2 2 17" xfId="2228"/>
    <cellStyle name="쉼표 [0] 2 2 18" xfId="2229"/>
    <cellStyle name="쉼표 [0] 2 2 19" xfId="2230"/>
    <cellStyle name="쉼표 [0] 2 2 2" xfId="2231"/>
    <cellStyle name="쉼표 [0] 2 2 20" xfId="2232"/>
    <cellStyle name="쉼표 [0] 2 2 21" xfId="2233"/>
    <cellStyle name="쉼표 [0] 2 2 22" xfId="2234"/>
    <cellStyle name="쉼표 [0] 2 2 23" xfId="2235"/>
    <cellStyle name="쉼표 [0] 2 2 24" xfId="2236"/>
    <cellStyle name="쉼표 [0] 2 2 25" xfId="2237"/>
    <cellStyle name="쉼표 [0] 2 2 26" xfId="2238"/>
    <cellStyle name="쉼표 [0] 2 2 27" xfId="2239"/>
    <cellStyle name="쉼표 [0] 2 2 28" xfId="2240"/>
    <cellStyle name="쉼표 [0] 2 2 29" xfId="2241"/>
    <cellStyle name="쉼표 [0] 2 2 3" xfId="2242"/>
    <cellStyle name="쉼표 [0] 2 2 30" xfId="2243"/>
    <cellStyle name="쉼표 [0] 2 2 31" xfId="2244"/>
    <cellStyle name="쉼표 [0] 2 2 32" xfId="2245"/>
    <cellStyle name="쉼표 [0] 2 2 33" xfId="2246"/>
    <cellStyle name="쉼표 [0] 2 2 34" xfId="2247"/>
    <cellStyle name="쉼표 [0] 2 2 35" xfId="2248"/>
    <cellStyle name="쉼표 [0] 2 2 36" xfId="2249"/>
    <cellStyle name="쉼표 [0] 2 2 37" xfId="2250"/>
    <cellStyle name="쉼표 [0] 2 2 38" xfId="2251"/>
    <cellStyle name="쉼표 [0] 2 2 39" xfId="2252"/>
    <cellStyle name="쉼표 [0] 2 2 4" xfId="2253"/>
    <cellStyle name="쉼표 [0] 2 2 40" xfId="2254"/>
    <cellStyle name="쉼표 [0] 2 2 41" xfId="2255"/>
    <cellStyle name="쉼표 [0] 2 2 42" xfId="2256"/>
    <cellStyle name="쉼표 [0] 2 2 43" xfId="2257"/>
    <cellStyle name="쉼표 [0] 2 2 44" xfId="2258"/>
    <cellStyle name="쉼표 [0] 2 2 45" xfId="2259"/>
    <cellStyle name="쉼표 [0] 2 2 46" xfId="2260"/>
    <cellStyle name="쉼표 [0] 2 2 47" xfId="2261"/>
    <cellStyle name="쉼표 [0] 2 2 48" xfId="2262"/>
    <cellStyle name="쉼표 [0] 2 2 49" xfId="2263"/>
    <cellStyle name="쉼표 [0] 2 2 5" xfId="2264"/>
    <cellStyle name="쉼표 [0] 2 2 50" xfId="2265"/>
    <cellStyle name="쉼표 [0] 2 2 51" xfId="2266"/>
    <cellStyle name="쉼표 [0] 2 2 52" xfId="2267"/>
    <cellStyle name="쉼표 [0] 2 2 53" xfId="2268"/>
    <cellStyle name="쉼표 [0] 2 2 54" xfId="2269"/>
    <cellStyle name="쉼표 [0] 2 2 55" xfId="2270"/>
    <cellStyle name="쉼표 [0] 2 2 56" xfId="2271"/>
    <cellStyle name="쉼표 [0] 2 2 57" xfId="2272"/>
    <cellStyle name="쉼표 [0] 2 2 58" xfId="2273"/>
    <cellStyle name="쉼표 [0] 2 2 59" xfId="2274"/>
    <cellStyle name="쉼표 [0] 2 2 6" xfId="2275"/>
    <cellStyle name="쉼표 [0] 2 2 60" xfId="2276"/>
    <cellStyle name="쉼표 [0] 2 2 61" xfId="2277"/>
    <cellStyle name="쉼표 [0] 2 2 62" xfId="2278"/>
    <cellStyle name="쉼표 [0] 2 2 63" xfId="2279"/>
    <cellStyle name="쉼표 [0] 2 2 64" xfId="2280"/>
    <cellStyle name="쉼표 [0] 2 2 65" xfId="2281"/>
    <cellStyle name="쉼표 [0] 2 2 66" xfId="2282"/>
    <cellStyle name="쉼표 [0] 2 2 67" xfId="2283"/>
    <cellStyle name="쉼표 [0] 2 2 68" xfId="2284"/>
    <cellStyle name="쉼표 [0] 2 2 69" xfId="2285"/>
    <cellStyle name="쉼표 [0] 2 2 7" xfId="2286"/>
    <cellStyle name="쉼표 [0] 2 2 70" xfId="2287"/>
    <cellStyle name="쉼표 [0] 2 2 71" xfId="2288"/>
    <cellStyle name="쉼표 [0] 2 2 72" xfId="2289"/>
    <cellStyle name="쉼표 [0] 2 2 73" xfId="2290"/>
    <cellStyle name="쉼표 [0] 2 2 74" xfId="2291"/>
    <cellStyle name="쉼표 [0] 2 2 8" xfId="2292"/>
    <cellStyle name="쉼표 [0] 2 2 9" xfId="2293"/>
    <cellStyle name="쉼표 [0] 2 20" xfId="2294"/>
    <cellStyle name="쉼표 [0] 2 21" xfId="2295"/>
    <cellStyle name="쉼표 [0] 2 22" xfId="2296"/>
    <cellStyle name="쉼표 [0] 2 23" xfId="2297"/>
    <cellStyle name="쉼표 [0] 2 24" xfId="2298"/>
    <cellStyle name="쉼표 [0] 2 25" xfId="2299"/>
    <cellStyle name="쉼표 [0] 2 3" xfId="2300"/>
    <cellStyle name="쉼표 [0] 2 3 10" xfId="2301"/>
    <cellStyle name="쉼표 [0] 2 3 11" xfId="2302"/>
    <cellStyle name="쉼표 [0] 2 3 12" xfId="2303"/>
    <cellStyle name="쉼표 [0] 2 3 13" xfId="2304"/>
    <cellStyle name="쉼표 [0] 2 3 14" xfId="2305"/>
    <cellStyle name="쉼표 [0] 2 3 15" xfId="2306"/>
    <cellStyle name="쉼표 [0] 2 3 16" xfId="2307"/>
    <cellStyle name="쉼표 [0] 2 3 17" xfId="2308"/>
    <cellStyle name="쉼표 [0] 2 3 18" xfId="2309"/>
    <cellStyle name="쉼표 [0] 2 3 19" xfId="2310"/>
    <cellStyle name="쉼표 [0] 2 3 2" xfId="2311"/>
    <cellStyle name="쉼표 [0] 2 3 20" xfId="2312"/>
    <cellStyle name="쉼표 [0] 2 3 21" xfId="2313"/>
    <cellStyle name="쉼표 [0] 2 3 22" xfId="2314"/>
    <cellStyle name="쉼표 [0] 2 3 23" xfId="2315"/>
    <cellStyle name="쉼표 [0] 2 3 24" xfId="2316"/>
    <cellStyle name="쉼표 [0] 2 3 25" xfId="2317"/>
    <cellStyle name="쉼표 [0] 2 3 26" xfId="2318"/>
    <cellStyle name="쉼표 [0] 2 3 27" xfId="2319"/>
    <cellStyle name="쉼표 [0] 2 3 28" xfId="2320"/>
    <cellStyle name="쉼표 [0] 2 3 29" xfId="2321"/>
    <cellStyle name="쉼표 [0] 2 3 3" xfId="2322"/>
    <cellStyle name="쉼표 [0] 2 3 30" xfId="2323"/>
    <cellStyle name="쉼표 [0] 2 3 31" xfId="2324"/>
    <cellStyle name="쉼표 [0] 2 3 32" xfId="2325"/>
    <cellStyle name="쉼표 [0] 2 3 33" xfId="2326"/>
    <cellStyle name="쉼표 [0] 2 3 34" xfId="2327"/>
    <cellStyle name="쉼표 [0] 2 3 35" xfId="2328"/>
    <cellStyle name="쉼표 [0] 2 3 36" xfId="2329"/>
    <cellStyle name="쉼표 [0] 2 3 37" xfId="2330"/>
    <cellStyle name="쉼표 [0] 2 3 38" xfId="2331"/>
    <cellStyle name="쉼표 [0] 2 3 39" xfId="2332"/>
    <cellStyle name="쉼표 [0] 2 3 4" xfId="2333"/>
    <cellStyle name="쉼표 [0] 2 3 40" xfId="2334"/>
    <cellStyle name="쉼표 [0] 2 3 41" xfId="2335"/>
    <cellStyle name="쉼표 [0] 2 3 42" xfId="2336"/>
    <cellStyle name="쉼표 [0] 2 3 43" xfId="2337"/>
    <cellStyle name="쉼표 [0] 2 3 44" xfId="2338"/>
    <cellStyle name="쉼표 [0] 2 3 45" xfId="2339"/>
    <cellStyle name="쉼표 [0] 2 3 46" xfId="2340"/>
    <cellStyle name="쉼표 [0] 2 3 47" xfId="2341"/>
    <cellStyle name="쉼표 [0] 2 3 48" xfId="2342"/>
    <cellStyle name="쉼표 [0] 2 3 49" xfId="2343"/>
    <cellStyle name="쉼표 [0] 2 3 5" xfId="2344"/>
    <cellStyle name="쉼표 [0] 2 3 50" xfId="2345"/>
    <cellStyle name="쉼표 [0] 2 3 51" xfId="2346"/>
    <cellStyle name="쉼표 [0] 2 3 52" xfId="2347"/>
    <cellStyle name="쉼표 [0] 2 3 53" xfId="2348"/>
    <cellStyle name="쉼표 [0] 2 3 54" xfId="2349"/>
    <cellStyle name="쉼표 [0] 2 3 55" xfId="2350"/>
    <cellStyle name="쉼표 [0] 2 3 56" xfId="2351"/>
    <cellStyle name="쉼표 [0] 2 3 57" xfId="2352"/>
    <cellStyle name="쉼표 [0] 2 3 58" xfId="2353"/>
    <cellStyle name="쉼표 [0] 2 3 59" xfId="2354"/>
    <cellStyle name="쉼표 [0] 2 3 6" xfId="2355"/>
    <cellStyle name="쉼표 [0] 2 3 60" xfId="2356"/>
    <cellStyle name="쉼표 [0] 2 3 61" xfId="2357"/>
    <cellStyle name="쉼표 [0] 2 3 62" xfId="2358"/>
    <cellStyle name="쉼표 [0] 2 3 63" xfId="2359"/>
    <cellStyle name="쉼표 [0] 2 3 64" xfId="2360"/>
    <cellStyle name="쉼표 [0] 2 3 65" xfId="2361"/>
    <cellStyle name="쉼표 [0] 2 3 66" xfId="2362"/>
    <cellStyle name="쉼표 [0] 2 3 67" xfId="2363"/>
    <cellStyle name="쉼표 [0] 2 3 68" xfId="2364"/>
    <cellStyle name="쉼표 [0] 2 3 69" xfId="2365"/>
    <cellStyle name="쉼표 [0] 2 3 7" xfId="2366"/>
    <cellStyle name="쉼표 [0] 2 3 70" xfId="2367"/>
    <cellStyle name="쉼표 [0] 2 3 71" xfId="2368"/>
    <cellStyle name="쉼표 [0] 2 3 72" xfId="2369"/>
    <cellStyle name="쉼표 [0] 2 3 73" xfId="2370"/>
    <cellStyle name="쉼표 [0] 2 3 74" xfId="2371"/>
    <cellStyle name="쉼표 [0] 2 3 8" xfId="2372"/>
    <cellStyle name="쉼표 [0] 2 3 9" xfId="2373"/>
    <cellStyle name="쉼표 [0] 2 4" xfId="2374"/>
    <cellStyle name="쉼표 [0] 2 4 10" xfId="2375"/>
    <cellStyle name="쉼표 [0] 2 4 11" xfId="2376"/>
    <cellStyle name="쉼표 [0] 2 4 12" xfId="2377"/>
    <cellStyle name="쉼표 [0] 2 4 13" xfId="2378"/>
    <cellStyle name="쉼표 [0] 2 4 14" xfId="2379"/>
    <cellStyle name="쉼표 [0] 2 4 15" xfId="2380"/>
    <cellStyle name="쉼표 [0] 2 4 16" xfId="2381"/>
    <cellStyle name="쉼표 [0] 2 4 17" xfId="2382"/>
    <cellStyle name="쉼표 [0] 2 4 18" xfId="2383"/>
    <cellStyle name="쉼표 [0] 2 4 19" xfId="2384"/>
    <cellStyle name="쉼표 [0] 2 4 2" xfId="2385"/>
    <cellStyle name="쉼표 [0] 2 4 20" xfId="2386"/>
    <cellStyle name="쉼표 [0] 2 4 21" xfId="2387"/>
    <cellStyle name="쉼표 [0] 2 4 22" xfId="2388"/>
    <cellStyle name="쉼표 [0] 2 4 23" xfId="2389"/>
    <cellStyle name="쉼표 [0] 2 4 24" xfId="2390"/>
    <cellStyle name="쉼표 [0] 2 4 25" xfId="2391"/>
    <cellStyle name="쉼표 [0] 2 4 26" xfId="2392"/>
    <cellStyle name="쉼표 [0] 2 4 27" xfId="2393"/>
    <cellStyle name="쉼표 [0] 2 4 28" xfId="2394"/>
    <cellStyle name="쉼표 [0] 2 4 29" xfId="2395"/>
    <cellStyle name="쉼표 [0] 2 4 3" xfId="2396"/>
    <cellStyle name="쉼표 [0] 2 4 30" xfId="2397"/>
    <cellStyle name="쉼표 [0] 2 4 31" xfId="2398"/>
    <cellStyle name="쉼표 [0] 2 4 32" xfId="2399"/>
    <cellStyle name="쉼표 [0] 2 4 33" xfId="2400"/>
    <cellStyle name="쉼표 [0] 2 4 34" xfId="2401"/>
    <cellStyle name="쉼표 [0] 2 4 35" xfId="2402"/>
    <cellStyle name="쉼표 [0] 2 4 36" xfId="2403"/>
    <cellStyle name="쉼표 [0] 2 4 37" xfId="2404"/>
    <cellStyle name="쉼표 [0] 2 4 38" xfId="2405"/>
    <cellStyle name="쉼표 [0] 2 4 39" xfId="2406"/>
    <cellStyle name="쉼표 [0] 2 4 4" xfId="2407"/>
    <cellStyle name="쉼표 [0] 2 4 40" xfId="2408"/>
    <cellStyle name="쉼표 [0] 2 4 41" xfId="2409"/>
    <cellStyle name="쉼표 [0] 2 4 42" xfId="2410"/>
    <cellStyle name="쉼표 [0] 2 4 43" xfId="2411"/>
    <cellStyle name="쉼표 [0] 2 4 44" xfId="2412"/>
    <cellStyle name="쉼표 [0] 2 4 45" xfId="2413"/>
    <cellStyle name="쉼표 [0] 2 4 46" xfId="2414"/>
    <cellStyle name="쉼표 [0] 2 4 47" xfId="2415"/>
    <cellStyle name="쉼표 [0] 2 4 48" xfId="2416"/>
    <cellStyle name="쉼표 [0] 2 4 49" xfId="2417"/>
    <cellStyle name="쉼표 [0] 2 4 5" xfId="2418"/>
    <cellStyle name="쉼표 [0] 2 4 50" xfId="2419"/>
    <cellStyle name="쉼표 [0] 2 4 51" xfId="2420"/>
    <cellStyle name="쉼표 [0] 2 4 52" xfId="2421"/>
    <cellStyle name="쉼표 [0] 2 4 53" xfId="2422"/>
    <cellStyle name="쉼표 [0] 2 4 54" xfId="2423"/>
    <cellStyle name="쉼표 [0] 2 4 55" xfId="2424"/>
    <cellStyle name="쉼표 [0] 2 4 56" xfId="2425"/>
    <cellStyle name="쉼표 [0] 2 4 57" xfId="2426"/>
    <cellStyle name="쉼표 [0] 2 4 58" xfId="2427"/>
    <cellStyle name="쉼표 [0] 2 4 59" xfId="2428"/>
    <cellStyle name="쉼표 [0] 2 4 6" xfId="2429"/>
    <cellStyle name="쉼표 [0] 2 4 60" xfId="2430"/>
    <cellStyle name="쉼표 [0] 2 4 61" xfId="2431"/>
    <cellStyle name="쉼표 [0] 2 4 62" xfId="2432"/>
    <cellStyle name="쉼표 [0] 2 4 63" xfId="2433"/>
    <cellStyle name="쉼표 [0] 2 4 64" xfId="2434"/>
    <cellStyle name="쉼표 [0] 2 4 65" xfId="2435"/>
    <cellStyle name="쉼표 [0] 2 4 66" xfId="2436"/>
    <cellStyle name="쉼표 [0] 2 4 67" xfId="2437"/>
    <cellStyle name="쉼표 [0] 2 4 68" xfId="2438"/>
    <cellStyle name="쉼표 [0] 2 4 69" xfId="2439"/>
    <cellStyle name="쉼표 [0] 2 4 7" xfId="2440"/>
    <cellStyle name="쉼표 [0] 2 4 70" xfId="2441"/>
    <cellStyle name="쉼표 [0] 2 4 71" xfId="2442"/>
    <cellStyle name="쉼표 [0] 2 4 72" xfId="2443"/>
    <cellStyle name="쉼표 [0] 2 4 73" xfId="2444"/>
    <cellStyle name="쉼표 [0] 2 4 74" xfId="2445"/>
    <cellStyle name="쉼표 [0] 2 4 8" xfId="2446"/>
    <cellStyle name="쉼표 [0] 2 4 9" xfId="2447"/>
    <cellStyle name="쉼표 [0] 2 5" xfId="2448"/>
    <cellStyle name="쉼표 [0] 2 5 10" xfId="2449"/>
    <cellStyle name="쉼표 [0] 2 5 11" xfId="2450"/>
    <cellStyle name="쉼표 [0] 2 5 12" xfId="2451"/>
    <cellStyle name="쉼표 [0] 2 5 13" xfId="2452"/>
    <cellStyle name="쉼표 [0] 2 5 14" xfId="2453"/>
    <cellStyle name="쉼표 [0] 2 5 15" xfId="2454"/>
    <cellStyle name="쉼표 [0] 2 5 16" xfId="2455"/>
    <cellStyle name="쉼표 [0] 2 5 17" xfId="2456"/>
    <cellStyle name="쉼표 [0] 2 5 18" xfId="2457"/>
    <cellStyle name="쉼표 [0] 2 5 19" xfId="2458"/>
    <cellStyle name="쉼표 [0] 2 5 2" xfId="2459"/>
    <cellStyle name="쉼표 [0] 2 5 20" xfId="2460"/>
    <cellStyle name="쉼표 [0] 2 5 21" xfId="2461"/>
    <cellStyle name="쉼표 [0] 2 5 22" xfId="2462"/>
    <cellStyle name="쉼표 [0] 2 5 23" xfId="2463"/>
    <cellStyle name="쉼표 [0] 2 5 24" xfId="2464"/>
    <cellStyle name="쉼표 [0] 2 5 25" xfId="2465"/>
    <cellStyle name="쉼표 [0] 2 5 26" xfId="2466"/>
    <cellStyle name="쉼표 [0] 2 5 27" xfId="2467"/>
    <cellStyle name="쉼표 [0] 2 5 28" xfId="2468"/>
    <cellStyle name="쉼표 [0] 2 5 29" xfId="2469"/>
    <cellStyle name="쉼표 [0] 2 5 3" xfId="2470"/>
    <cellStyle name="쉼표 [0] 2 5 30" xfId="2471"/>
    <cellStyle name="쉼표 [0] 2 5 31" xfId="2472"/>
    <cellStyle name="쉼표 [0] 2 5 32" xfId="2473"/>
    <cellStyle name="쉼표 [0] 2 5 33" xfId="2474"/>
    <cellStyle name="쉼표 [0] 2 5 34" xfId="2475"/>
    <cellStyle name="쉼표 [0] 2 5 35" xfId="2476"/>
    <cellStyle name="쉼표 [0] 2 5 36" xfId="2477"/>
    <cellStyle name="쉼표 [0] 2 5 37" xfId="2478"/>
    <cellStyle name="쉼표 [0] 2 5 38" xfId="2479"/>
    <cellStyle name="쉼표 [0] 2 5 39" xfId="2480"/>
    <cellStyle name="쉼표 [0] 2 5 4" xfId="2481"/>
    <cellStyle name="쉼표 [0] 2 5 40" xfId="2482"/>
    <cellStyle name="쉼표 [0] 2 5 41" xfId="2483"/>
    <cellStyle name="쉼표 [0] 2 5 42" xfId="2484"/>
    <cellStyle name="쉼표 [0] 2 5 43" xfId="2485"/>
    <cellStyle name="쉼표 [0] 2 5 44" xfId="2486"/>
    <cellStyle name="쉼표 [0] 2 5 45" xfId="2487"/>
    <cellStyle name="쉼표 [0] 2 5 46" xfId="2488"/>
    <cellStyle name="쉼표 [0] 2 5 47" xfId="2489"/>
    <cellStyle name="쉼표 [0] 2 5 48" xfId="2490"/>
    <cellStyle name="쉼표 [0] 2 5 49" xfId="2491"/>
    <cellStyle name="쉼표 [0] 2 5 5" xfId="2492"/>
    <cellStyle name="쉼표 [0] 2 5 50" xfId="2493"/>
    <cellStyle name="쉼표 [0] 2 5 51" xfId="2494"/>
    <cellStyle name="쉼표 [0] 2 5 52" xfId="2495"/>
    <cellStyle name="쉼표 [0] 2 5 53" xfId="2496"/>
    <cellStyle name="쉼표 [0] 2 5 54" xfId="2497"/>
    <cellStyle name="쉼표 [0] 2 5 55" xfId="2498"/>
    <cellStyle name="쉼표 [0] 2 5 56" xfId="2499"/>
    <cellStyle name="쉼표 [0] 2 5 57" xfId="2500"/>
    <cellStyle name="쉼표 [0] 2 5 58" xfId="2501"/>
    <cellStyle name="쉼표 [0] 2 5 59" xfId="2502"/>
    <cellStyle name="쉼표 [0] 2 5 6" xfId="2503"/>
    <cellStyle name="쉼표 [0] 2 5 60" xfId="2504"/>
    <cellStyle name="쉼표 [0] 2 5 61" xfId="2505"/>
    <cellStyle name="쉼표 [0] 2 5 62" xfId="2506"/>
    <cellStyle name="쉼표 [0] 2 5 63" xfId="2507"/>
    <cellStyle name="쉼표 [0] 2 5 64" xfId="2508"/>
    <cellStyle name="쉼표 [0] 2 5 65" xfId="2509"/>
    <cellStyle name="쉼표 [0] 2 5 66" xfId="2510"/>
    <cellStyle name="쉼표 [0] 2 5 67" xfId="2511"/>
    <cellStyle name="쉼표 [0] 2 5 68" xfId="2512"/>
    <cellStyle name="쉼표 [0] 2 5 69" xfId="2513"/>
    <cellStyle name="쉼표 [0] 2 5 7" xfId="2514"/>
    <cellStyle name="쉼표 [0] 2 5 70" xfId="2515"/>
    <cellStyle name="쉼표 [0] 2 5 71" xfId="2516"/>
    <cellStyle name="쉼표 [0] 2 5 72" xfId="2517"/>
    <cellStyle name="쉼표 [0] 2 5 73" xfId="2518"/>
    <cellStyle name="쉼표 [0] 2 5 74" xfId="2519"/>
    <cellStyle name="쉼표 [0] 2 5 8" xfId="2520"/>
    <cellStyle name="쉼표 [0] 2 5 9" xfId="2521"/>
    <cellStyle name="쉼표 [0] 2 6" xfId="2522"/>
    <cellStyle name="쉼표 [0] 2 7" xfId="2523"/>
    <cellStyle name="쉼표 [0] 2 8" xfId="2524"/>
    <cellStyle name="쉼표 [0] 2 9" xfId="2525"/>
    <cellStyle name="쉼표 [0] 3" xfId="2526"/>
    <cellStyle name="쉼표 [0] 3 2" xfId="2527"/>
    <cellStyle name="쉼표 [0] 3 3" xfId="2528"/>
    <cellStyle name="쉼표 [0] 3 4" xfId="2529"/>
    <cellStyle name="쉼표 [0] 3 5" xfId="2530"/>
    <cellStyle name="쉼표 [0] 3 6" xfId="2531"/>
    <cellStyle name="쉼표 [0] 3 7" xfId="2532"/>
    <cellStyle name="쉼표 [0] 4" xfId="2533"/>
    <cellStyle name="쉼표 [0] 4 2" xfId="2534"/>
    <cellStyle name="쉼표 [0] 4 2 2" xfId="2535"/>
    <cellStyle name="쉼표 [0] 4 3" xfId="2536"/>
    <cellStyle name="쉼표 [0] 4 4" xfId="2537"/>
    <cellStyle name="쉼표 [0] 4 5" xfId="2538"/>
    <cellStyle name="쉼표 [0] 5" xfId="2539"/>
    <cellStyle name="쉼표 [0] 5 2" xfId="2540"/>
    <cellStyle name="쉼표 [0] 6" xfId="2541"/>
    <cellStyle name="쉼표 [0] 6 2" xfId="2542"/>
    <cellStyle name="쉼표 [0] 7" xfId="2543"/>
    <cellStyle name="쉼표 [0] 7 2" xfId="2544"/>
    <cellStyle name="쉼표 [0] 8" xfId="2545"/>
    <cellStyle name="쉼표 [0] 8 2" xfId="2546"/>
    <cellStyle name="쉼표 [0] 8 2 2" xfId="2547"/>
    <cellStyle name="쉼표 [0] 8 2 3" xfId="2548"/>
    <cellStyle name="쉼표 [0] 9" xfId="2549"/>
    <cellStyle name="연결된 셀" xfId="18" builtinId="24" customBuiltin="1"/>
    <cellStyle name="연결된 셀 10" xfId="2550"/>
    <cellStyle name="연결된 셀 11" xfId="2551"/>
    <cellStyle name="연결된 셀 12" xfId="2552"/>
    <cellStyle name="연결된 셀 13" xfId="2553"/>
    <cellStyle name="연결된 셀 14" xfId="2554"/>
    <cellStyle name="연결된 셀 2" xfId="2555"/>
    <cellStyle name="연결된 셀 3" xfId="2556"/>
    <cellStyle name="연결된 셀 4" xfId="2557"/>
    <cellStyle name="연결된 셀 5" xfId="2558"/>
    <cellStyle name="연결된 셀 6" xfId="2559"/>
    <cellStyle name="연결된 셀 7" xfId="2560"/>
    <cellStyle name="연결된 셀 8" xfId="2561"/>
    <cellStyle name="연결된 셀 9" xfId="2562"/>
    <cellStyle name="요약" xfId="22" builtinId="25" customBuiltin="1"/>
    <cellStyle name="요약 10" xfId="2563"/>
    <cellStyle name="요약 11" xfId="2564"/>
    <cellStyle name="요약 12" xfId="2565"/>
    <cellStyle name="요약 13" xfId="2566"/>
    <cellStyle name="요약 14" xfId="2567"/>
    <cellStyle name="요약 2" xfId="2568"/>
    <cellStyle name="요약 3" xfId="2569"/>
    <cellStyle name="요약 4" xfId="2570"/>
    <cellStyle name="요약 5" xfId="2571"/>
    <cellStyle name="요약 6" xfId="2572"/>
    <cellStyle name="요약 7" xfId="2573"/>
    <cellStyle name="요약 8" xfId="2574"/>
    <cellStyle name="요약 9" xfId="2575"/>
    <cellStyle name="입력" xfId="15" builtinId="20" customBuiltin="1"/>
    <cellStyle name="입력 10" xfId="2576"/>
    <cellStyle name="입력 11" xfId="2577"/>
    <cellStyle name="입력 12" xfId="2578"/>
    <cellStyle name="입력 13" xfId="2579"/>
    <cellStyle name="입력 14" xfId="2580"/>
    <cellStyle name="입력 2" xfId="2581"/>
    <cellStyle name="입력 3" xfId="2582"/>
    <cellStyle name="입력 4" xfId="2583"/>
    <cellStyle name="입력 5" xfId="2584"/>
    <cellStyle name="입력 6" xfId="2585"/>
    <cellStyle name="입력 7" xfId="2586"/>
    <cellStyle name="입력 8" xfId="2587"/>
    <cellStyle name="입력 9" xfId="2588"/>
    <cellStyle name="제목" xfId="7" builtinId="15" customBuiltin="1"/>
    <cellStyle name="제목 1" xfId="8" builtinId="16" customBuiltin="1"/>
    <cellStyle name="제목 1 10" xfId="2589"/>
    <cellStyle name="제목 1 11" xfId="2590"/>
    <cellStyle name="제목 1 12" xfId="2591"/>
    <cellStyle name="제목 1 13" xfId="2592"/>
    <cellStyle name="제목 1 14" xfId="2593"/>
    <cellStyle name="제목 1 2" xfId="2594"/>
    <cellStyle name="제목 1 3" xfId="2595"/>
    <cellStyle name="제목 1 4" xfId="2596"/>
    <cellStyle name="제목 1 5" xfId="2597"/>
    <cellStyle name="제목 1 6" xfId="2598"/>
    <cellStyle name="제목 1 7" xfId="2599"/>
    <cellStyle name="제목 1 8" xfId="2600"/>
    <cellStyle name="제목 1 9" xfId="2601"/>
    <cellStyle name="제목 10" xfId="2602"/>
    <cellStyle name="제목 11" xfId="2603"/>
    <cellStyle name="제목 12" xfId="2604"/>
    <cellStyle name="제목 13" xfId="2605"/>
    <cellStyle name="제목 14" xfId="2606"/>
    <cellStyle name="제목 15" xfId="2607"/>
    <cellStyle name="제목 16" xfId="2608"/>
    <cellStyle name="제목 17" xfId="2609"/>
    <cellStyle name="제목 2" xfId="9" builtinId="17" customBuiltin="1"/>
    <cellStyle name="제목 2 10" xfId="2610"/>
    <cellStyle name="제목 2 11" xfId="2611"/>
    <cellStyle name="제목 2 12" xfId="2612"/>
    <cellStyle name="제목 2 13" xfId="2613"/>
    <cellStyle name="제목 2 14" xfId="2614"/>
    <cellStyle name="제목 2 2" xfId="2615"/>
    <cellStyle name="제목 2 3" xfId="2616"/>
    <cellStyle name="제목 2 4" xfId="2617"/>
    <cellStyle name="제목 2 5" xfId="2618"/>
    <cellStyle name="제목 2 6" xfId="2619"/>
    <cellStyle name="제목 2 7" xfId="2620"/>
    <cellStyle name="제목 2 8" xfId="2621"/>
    <cellStyle name="제목 2 9" xfId="2622"/>
    <cellStyle name="제목 3" xfId="10" builtinId="18" customBuiltin="1"/>
    <cellStyle name="제목 3 10" xfId="2623"/>
    <cellStyle name="제목 3 11" xfId="2624"/>
    <cellStyle name="제목 3 12" xfId="2625"/>
    <cellStyle name="제목 3 13" xfId="2626"/>
    <cellStyle name="제목 3 14" xfId="2627"/>
    <cellStyle name="제목 3 2" xfId="2628"/>
    <cellStyle name="제목 3 2 10" xfId="2629"/>
    <cellStyle name="제목 3 2 10 10" xfId="2630"/>
    <cellStyle name="제목 3 2 10 11" xfId="2631"/>
    <cellStyle name="제목 3 2 10 12" xfId="2632"/>
    <cellStyle name="제목 3 2 10 13" xfId="2633"/>
    <cellStyle name="제목 3 2 10 14" xfId="2634"/>
    <cellStyle name="제목 3 2 10 15" xfId="2635"/>
    <cellStyle name="제목 3 2 10 16" xfId="2636"/>
    <cellStyle name="제목 3 2 10 17" xfId="2637"/>
    <cellStyle name="제목 3 2 10 18" xfId="2638"/>
    <cellStyle name="제목 3 2 10 19" xfId="2639"/>
    <cellStyle name="제목 3 2 10 2" xfId="2640"/>
    <cellStyle name="제목 3 2 10 2 10" xfId="2641"/>
    <cellStyle name="제목 3 2 10 2 11" xfId="2642"/>
    <cellStyle name="제목 3 2 10 2 12" xfId="2643"/>
    <cellStyle name="제목 3 2 10 2 13" xfId="2644"/>
    <cellStyle name="제목 3 2 10 2 14" xfId="2645"/>
    <cellStyle name="제목 3 2 10 2 15" xfId="2646"/>
    <cellStyle name="제목 3 2 10 2 16" xfId="2647"/>
    <cellStyle name="제목 3 2 10 2 17" xfId="2648"/>
    <cellStyle name="제목 3 2 10 2 18" xfId="2649"/>
    <cellStyle name="제목 3 2 10 2 19" xfId="2650"/>
    <cellStyle name="제목 3 2 10 2 2" xfId="2651"/>
    <cellStyle name="제목 3 2 10 2 20" xfId="2652"/>
    <cellStyle name="제목 3 2 10 2 21" xfId="2653"/>
    <cellStyle name="제목 3 2 10 2 22" xfId="2654"/>
    <cellStyle name="제목 3 2 10 2 23" xfId="2655"/>
    <cellStyle name="제목 3 2 10 2 24" xfId="2656"/>
    <cellStyle name="제목 3 2 10 2 25" xfId="2657"/>
    <cellStyle name="제목 3 2 10 2 26" xfId="2658"/>
    <cellStyle name="제목 3 2 10 2 27" xfId="2659"/>
    <cellStyle name="제목 3 2 10 2 28" xfId="2660"/>
    <cellStyle name="제목 3 2 10 2 29" xfId="2661"/>
    <cellStyle name="제목 3 2 10 2 3" xfId="2662"/>
    <cellStyle name="제목 3 2 10 2 30" xfId="2663"/>
    <cellStyle name="제목 3 2 10 2 31" xfId="2664"/>
    <cellStyle name="제목 3 2 10 2 32" xfId="2665"/>
    <cellStyle name="제목 3 2 10 2 33" xfId="2666"/>
    <cellStyle name="제목 3 2 10 2 34" xfId="2667"/>
    <cellStyle name="제목 3 2 10 2 35" xfId="2668"/>
    <cellStyle name="제목 3 2 10 2 36" xfId="2669"/>
    <cellStyle name="제목 3 2 10 2 37" xfId="2670"/>
    <cellStyle name="제목 3 2 10 2 38" xfId="2671"/>
    <cellStyle name="제목 3 2 10 2 39" xfId="2672"/>
    <cellStyle name="제목 3 2 10 2 4" xfId="2673"/>
    <cellStyle name="제목 3 2 10 2 40" xfId="2674"/>
    <cellStyle name="제목 3 2 10 2 41" xfId="2675"/>
    <cellStyle name="제목 3 2 10 2 42" xfId="2676"/>
    <cellStyle name="제목 3 2 10 2 43" xfId="2677"/>
    <cellStyle name="제목 3 2 10 2 44" xfId="2678"/>
    <cellStyle name="제목 3 2 10 2 45" xfId="2679"/>
    <cellStyle name="제목 3 2 10 2 46" xfId="2680"/>
    <cellStyle name="제목 3 2 10 2 47" xfId="2681"/>
    <cellStyle name="제목 3 2 10 2 48" xfId="2682"/>
    <cellStyle name="제목 3 2 10 2 49" xfId="2683"/>
    <cellStyle name="제목 3 2 10 2 5" xfId="2684"/>
    <cellStyle name="제목 3 2 10 2 50" xfId="2685"/>
    <cellStyle name="제목 3 2 10 2 51" xfId="2686"/>
    <cellStyle name="제목 3 2 10 2 52" xfId="2687"/>
    <cellStyle name="제목 3 2 10 2 53" xfId="2688"/>
    <cellStyle name="제목 3 2 10 2 54" xfId="2689"/>
    <cellStyle name="제목 3 2 10 2 55" xfId="2690"/>
    <cellStyle name="제목 3 2 10 2 56" xfId="2691"/>
    <cellStyle name="제목 3 2 10 2 57" xfId="2692"/>
    <cellStyle name="제목 3 2 10 2 58" xfId="2693"/>
    <cellStyle name="제목 3 2 10 2 59" xfId="2694"/>
    <cellStyle name="제목 3 2 10 2 6" xfId="2695"/>
    <cellStyle name="제목 3 2 10 2 60" xfId="2696"/>
    <cellStyle name="제목 3 2 10 2 61" xfId="2697"/>
    <cellStyle name="제목 3 2 10 2 62" xfId="2698"/>
    <cellStyle name="제목 3 2 10 2 63" xfId="2699"/>
    <cellStyle name="제목 3 2 10 2 64" xfId="2700"/>
    <cellStyle name="제목 3 2 10 2 65" xfId="2701"/>
    <cellStyle name="제목 3 2 10 2 66" xfId="2702"/>
    <cellStyle name="제목 3 2 10 2 67" xfId="2703"/>
    <cellStyle name="제목 3 2 10 2 68" xfId="2704"/>
    <cellStyle name="제목 3 2 10 2 69" xfId="2705"/>
    <cellStyle name="제목 3 2 10 2 7" xfId="2706"/>
    <cellStyle name="제목 3 2 10 2 70" xfId="2707"/>
    <cellStyle name="제목 3 2 10 2 71" xfId="2708"/>
    <cellStyle name="제목 3 2 10 2 72" xfId="2709"/>
    <cellStyle name="제목 3 2 10 2 8" xfId="2710"/>
    <cellStyle name="제목 3 2 10 2 9" xfId="2711"/>
    <cellStyle name="제목 3 2 10 20" xfId="2712"/>
    <cellStyle name="제목 3 2 10 21" xfId="2713"/>
    <cellStyle name="제목 3 2 10 22" xfId="2714"/>
    <cellStyle name="제목 3 2 10 23" xfId="2715"/>
    <cellStyle name="제목 3 2 10 24" xfId="2716"/>
    <cellStyle name="제목 3 2 10 25" xfId="2717"/>
    <cellStyle name="제목 3 2 10 26" xfId="2718"/>
    <cellStyle name="제목 3 2 10 27" xfId="2719"/>
    <cellStyle name="제목 3 2 10 28" xfId="2720"/>
    <cellStyle name="제목 3 2 10 29" xfId="2721"/>
    <cellStyle name="제목 3 2 10 3" xfId="2722"/>
    <cellStyle name="제목 3 2 10 30" xfId="2723"/>
    <cellStyle name="제목 3 2 10 31" xfId="2724"/>
    <cellStyle name="제목 3 2 10 32" xfId="2725"/>
    <cellStyle name="제목 3 2 10 33" xfId="2726"/>
    <cellStyle name="제목 3 2 10 34" xfId="2727"/>
    <cellStyle name="제목 3 2 10 35" xfId="2728"/>
    <cellStyle name="제목 3 2 10 36" xfId="2729"/>
    <cellStyle name="제목 3 2 10 37" xfId="2730"/>
    <cellStyle name="제목 3 2 10 38" xfId="2731"/>
    <cellStyle name="제목 3 2 10 39" xfId="2732"/>
    <cellStyle name="제목 3 2 10 4" xfId="2733"/>
    <cellStyle name="제목 3 2 10 40" xfId="2734"/>
    <cellStyle name="제목 3 2 10 41" xfId="2735"/>
    <cellStyle name="제목 3 2 10 42" xfId="2736"/>
    <cellStyle name="제목 3 2 10 43" xfId="2737"/>
    <cellStyle name="제목 3 2 10 44" xfId="2738"/>
    <cellStyle name="제목 3 2 10 45" xfId="2739"/>
    <cellStyle name="제목 3 2 10 46" xfId="2740"/>
    <cellStyle name="제목 3 2 10 47" xfId="2741"/>
    <cellStyle name="제목 3 2 10 48" xfId="2742"/>
    <cellStyle name="제목 3 2 10 49" xfId="2743"/>
    <cellStyle name="제목 3 2 10 5" xfId="2744"/>
    <cellStyle name="제목 3 2 10 50" xfId="2745"/>
    <cellStyle name="제목 3 2 10 51" xfId="2746"/>
    <cellStyle name="제목 3 2 10 52" xfId="2747"/>
    <cellStyle name="제목 3 2 10 53" xfId="2748"/>
    <cellStyle name="제목 3 2 10 54" xfId="2749"/>
    <cellStyle name="제목 3 2 10 55" xfId="2750"/>
    <cellStyle name="제목 3 2 10 56" xfId="2751"/>
    <cellStyle name="제목 3 2 10 57" xfId="2752"/>
    <cellStyle name="제목 3 2 10 58" xfId="2753"/>
    <cellStyle name="제목 3 2 10 59" xfId="2754"/>
    <cellStyle name="제목 3 2 10 6" xfId="2755"/>
    <cellStyle name="제목 3 2 10 60" xfId="2756"/>
    <cellStyle name="제목 3 2 10 61" xfId="2757"/>
    <cellStyle name="제목 3 2 10 62" xfId="2758"/>
    <cellStyle name="제목 3 2 10 63" xfId="2759"/>
    <cellStyle name="제목 3 2 10 64" xfId="2760"/>
    <cellStyle name="제목 3 2 10 65" xfId="2761"/>
    <cellStyle name="제목 3 2 10 66" xfId="2762"/>
    <cellStyle name="제목 3 2 10 67" xfId="2763"/>
    <cellStyle name="제목 3 2 10 68" xfId="2764"/>
    <cellStyle name="제목 3 2 10 69" xfId="2765"/>
    <cellStyle name="제목 3 2 10 7" xfId="2766"/>
    <cellStyle name="제목 3 2 10 70" xfId="2767"/>
    <cellStyle name="제목 3 2 10 71" xfId="2768"/>
    <cellStyle name="제목 3 2 10 72" xfId="2769"/>
    <cellStyle name="제목 3 2 10 73" xfId="2770"/>
    <cellStyle name="제목 3 2 10 8" xfId="2771"/>
    <cellStyle name="제목 3 2 10 9" xfId="2772"/>
    <cellStyle name="제목 3 2 11" xfId="2773"/>
    <cellStyle name="제목 3 2 11 10" xfId="2774"/>
    <cellStyle name="제목 3 2 11 11" xfId="2775"/>
    <cellStyle name="제목 3 2 11 12" xfId="2776"/>
    <cellStyle name="제목 3 2 11 13" xfId="2777"/>
    <cellStyle name="제목 3 2 11 14" xfId="2778"/>
    <cellStyle name="제목 3 2 11 15" xfId="2779"/>
    <cellStyle name="제목 3 2 11 16" xfId="2780"/>
    <cellStyle name="제목 3 2 11 17" xfId="2781"/>
    <cellStyle name="제목 3 2 11 18" xfId="2782"/>
    <cellStyle name="제목 3 2 11 19" xfId="2783"/>
    <cellStyle name="제목 3 2 11 2" xfId="2784"/>
    <cellStyle name="제목 3 2 11 2 10" xfId="2785"/>
    <cellStyle name="제목 3 2 11 2 11" xfId="2786"/>
    <cellStyle name="제목 3 2 11 2 12" xfId="2787"/>
    <cellStyle name="제목 3 2 11 2 13" xfId="2788"/>
    <cellStyle name="제목 3 2 11 2 14" xfId="2789"/>
    <cellStyle name="제목 3 2 11 2 15" xfId="2790"/>
    <cellStyle name="제목 3 2 11 2 16" xfId="2791"/>
    <cellStyle name="제목 3 2 11 2 17" xfId="2792"/>
    <cellStyle name="제목 3 2 11 2 18" xfId="2793"/>
    <cellStyle name="제목 3 2 11 2 19" xfId="2794"/>
    <cellStyle name="제목 3 2 11 2 2" xfId="2795"/>
    <cellStyle name="제목 3 2 11 2 20" xfId="2796"/>
    <cellStyle name="제목 3 2 11 2 21" xfId="2797"/>
    <cellStyle name="제목 3 2 11 2 22" xfId="2798"/>
    <cellStyle name="제목 3 2 11 2 23" xfId="2799"/>
    <cellStyle name="제목 3 2 11 2 24" xfId="2800"/>
    <cellStyle name="제목 3 2 11 2 25" xfId="2801"/>
    <cellStyle name="제목 3 2 11 2 26" xfId="2802"/>
    <cellStyle name="제목 3 2 11 2 27" xfId="2803"/>
    <cellStyle name="제목 3 2 11 2 28" xfId="2804"/>
    <cellStyle name="제목 3 2 11 2 29" xfId="2805"/>
    <cellStyle name="제목 3 2 11 2 3" xfId="2806"/>
    <cellStyle name="제목 3 2 11 2 30" xfId="2807"/>
    <cellStyle name="제목 3 2 11 2 31" xfId="2808"/>
    <cellStyle name="제목 3 2 11 2 32" xfId="2809"/>
    <cellStyle name="제목 3 2 11 2 33" xfId="2810"/>
    <cellStyle name="제목 3 2 11 2 34" xfId="2811"/>
    <cellStyle name="제목 3 2 11 2 35" xfId="2812"/>
    <cellStyle name="제목 3 2 11 2 36" xfId="2813"/>
    <cellStyle name="제목 3 2 11 2 37" xfId="2814"/>
    <cellStyle name="제목 3 2 11 2 38" xfId="2815"/>
    <cellStyle name="제목 3 2 11 2 39" xfId="2816"/>
    <cellStyle name="제목 3 2 11 2 4" xfId="2817"/>
    <cellStyle name="제목 3 2 11 2 40" xfId="2818"/>
    <cellStyle name="제목 3 2 11 2 41" xfId="2819"/>
    <cellStyle name="제목 3 2 11 2 42" xfId="2820"/>
    <cellStyle name="제목 3 2 11 2 43" xfId="2821"/>
    <cellStyle name="제목 3 2 11 2 44" xfId="2822"/>
    <cellStyle name="제목 3 2 11 2 45" xfId="2823"/>
    <cellStyle name="제목 3 2 11 2 46" xfId="2824"/>
    <cellStyle name="제목 3 2 11 2 47" xfId="2825"/>
    <cellStyle name="제목 3 2 11 2 48" xfId="2826"/>
    <cellStyle name="제목 3 2 11 2 49" xfId="2827"/>
    <cellStyle name="제목 3 2 11 2 5" xfId="2828"/>
    <cellStyle name="제목 3 2 11 2 50" xfId="2829"/>
    <cellStyle name="제목 3 2 11 2 51" xfId="2830"/>
    <cellStyle name="제목 3 2 11 2 52" xfId="2831"/>
    <cellStyle name="제목 3 2 11 2 53" xfId="2832"/>
    <cellStyle name="제목 3 2 11 2 54" xfId="2833"/>
    <cellStyle name="제목 3 2 11 2 55" xfId="2834"/>
    <cellStyle name="제목 3 2 11 2 56" xfId="2835"/>
    <cellStyle name="제목 3 2 11 2 57" xfId="2836"/>
    <cellStyle name="제목 3 2 11 2 58" xfId="2837"/>
    <cellStyle name="제목 3 2 11 2 59" xfId="2838"/>
    <cellStyle name="제목 3 2 11 2 6" xfId="2839"/>
    <cellStyle name="제목 3 2 11 2 60" xfId="2840"/>
    <cellStyle name="제목 3 2 11 2 61" xfId="2841"/>
    <cellStyle name="제목 3 2 11 2 62" xfId="2842"/>
    <cellStyle name="제목 3 2 11 2 63" xfId="2843"/>
    <cellStyle name="제목 3 2 11 2 64" xfId="2844"/>
    <cellStyle name="제목 3 2 11 2 65" xfId="2845"/>
    <cellStyle name="제목 3 2 11 2 66" xfId="2846"/>
    <cellStyle name="제목 3 2 11 2 67" xfId="2847"/>
    <cellStyle name="제목 3 2 11 2 68" xfId="2848"/>
    <cellStyle name="제목 3 2 11 2 69" xfId="2849"/>
    <cellStyle name="제목 3 2 11 2 7" xfId="2850"/>
    <cellStyle name="제목 3 2 11 2 70" xfId="2851"/>
    <cellStyle name="제목 3 2 11 2 71" xfId="2852"/>
    <cellStyle name="제목 3 2 11 2 72" xfId="2853"/>
    <cellStyle name="제목 3 2 11 2 8" xfId="2854"/>
    <cellStyle name="제목 3 2 11 2 9" xfId="2855"/>
    <cellStyle name="제목 3 2 11 20" xfId="2856"/>
    <cellStyle name="제목 3 2 11 21" xfId="2857"/>
    <cellStyle name="제목 3 2 11 22" xfId="2858"/>
    <cellStyle name="제목 3 2 11 23" xfId="2859"/>
    <cellStyle name="제목 3 2 11 24" xfId="2860"/>
    <cellStyle name="제목 3 2 11 25" xfId="2861"/>
    <cellStyle name="제목 3 2 11 26" xfId="2862"/>
    <cellStyle name="제목 3 2 11 27" xfId="2863"/>
    <cellStyle name="제목 3 2 11 28" xfId="2864"/>
    <cellStyle name="제목 3 2 11 29" xfId="2865"/>
    <cellStyle name="제목 3 2 11 3" xfId="2866"/>
    <cellStyle name="제목 3 2 11 30" xfId="2867"/>
    <cellStyle name="제목 3 2 11 31" xfId="2868"/>
    <cellStyle name="제목 3 2 11 32" xfId="2869"/>
    <cellStyle name="제목 3 2 11 33" xfId="2870"/>
    <cellStyle name="제목 3 2 11 34" xfId="2871"/>
    <cellStyle name="제목 3 2 11 35" xfId="2872"/>
    <cellStyle name="제목 3 2 11 36" xfId="2873"/>
    <cellStyle name="제목 3 2 11 37" xfId="2874"/>
    <cellStyle name="제목 3 2 11 38" xfId="2875"/>
    <cellStyle name="제목 3 2 11 39" xfId="2876"/>
    <cellStyle name="제목 3 2 11 4" xfId="2877"/>
    <cellStyle name="제목 3 2 11 40" xfId="2878"/>
    <cellStyle name="제목 3 2 11 41" xfId="2879"/>
    <cellStyle name="제목 3 2 11 42" xfId="2880"/>
    <cellStyle name="제목 3 2 11 43" xfId="2881"/>
    <cellStyle name="제목 3 2 11 44" xfId="2882"/>
    <cellStyle name="제목 3 2 11 45" xfId="2883"/>
    <cellStyle name="제목 3 2 11 46" xfId="2884"/>
    <cellStyle name="제목 3 2 11 47" xfId="2885"/>
    <cellStyle name="제목 3 2 11 48" xfId="2886"/>
    <cellStyle name="제목 3 2 11 49" xfId="2887"/>
    <cellStyle name="제목 3 2 11 5" xfId="2888"/>
    <cellStyle name="제목 3 2 11 50" xfId="2889"/>
    <cellStyle name="제목 3 2 11 51" xfId="2890"/>
    <cellStyle name="제목 3 2 11 52" xfId="2891"/>
    <cellStyle name="제목 3 2 11 53" xfId="2892"/>
    <cellStyle name="제목 3 2 11 54" xfId="2893"/>
    <cellStyle name="제목 3 2 11 55" xfId="2894"/>
    <cellStyle name="제목 3 2 11 56" xfId="2895"/>
    <cellStyle name="제목 3 2 11 57" xfId="2896"/>
    <cellStyle name="제목 3 2 11 58" xfId="2897"/>
    <cellStyle name="제목 3 2 11 59" xfId="2898"/>
    <cellStyle name="제목 3 2 11 6" xfId="2899"/>
    <cellStyle name="제목 3 2 11 60" xfId="2900"/>
    <cellStyle name="제목 3 2 11 61" xfId="2901"/>
    <cellStyle name="제목 3 2 11 62" xfId="2902"/>
    <cellStyle name="제목 3 2 11 63" xfId="2903"/>
    <cellStyle name="제목 3 2 11 64" xfId="2904"/>
    <cellStyle name="제목 3 2 11 65" xfId="2905"/>
    <cellStyle name="제목 3 2 11 66" xfId="2906"/>
    <cellStyle name="제목 3 2 11 67" xfId="2907"/>
    <cellStyle name="제목 3 2 11 68" xfId="2908"/>
    <cellStyle name="제목 3 2 11 69" xfId="2909"/>
    <cellStyle name="제목 3 2 11 7" xfId="2910"/>
    <cellStyle name="제목 3 2 11 70" xfId="2911"/>
    <cellStyle name="제목 3 2 11 71" xfId="2912"/>
    <cellStyle name="제목 3 2 11 72" xfId="2913"/>
    <cellStyle name="제목 3 2 11 73" xfId="2914"/>
    <cellStyle name="제목 3 2 11 8" xfId="2915"/>
    <cellStyle name="제목 3 2 11 9" xfId="2916"/>
    <cellStyle name="제목 3 2 12" xfId="2917"/>
    <cellStyle name="제목 3 2 12 10" xfId="2918"/>
    <cellStyle name="제목 3 2 12 11" xfId="2919"/>
    <cellStyle name="제목 3 2 12 12" xfId="2920"/>
    <cellStyle name="제목 3 2 12 13" xfId="2921"/>
    <cellStyle name="제목 3 2 12 14" xfId="2922"/>
    <cellStyle name="제목 3 2 12 15" xfId="2923"/>
    <cellStyle name="제목 3 2 12 16" xfId="2924"/>
    <cellStyle name="제목 3 2 12 17" xfId="2925"/>
    <cellStyle name="제목 3 2 12 18" xfId="2926"/>
    <cellStyle name="제목 3 2 12 19" xfId="2927"/>
    <cellStyle name="제목 3 2 12 2" xfId="2928"/>
    <cellStyle name="제목 3 2 12 2 10" xfId="2929"/>
    <cellStyle name="제목 3 2 12 2 11" xfId="2930"/>
    <cellStyle name="제목 3 2 12 2 12" xfId="2931"/>
    <cellStyle name="제목 3 2 12 2 13" xfId="2932"/>
    <cellStyle name="제목 3 2 12 2 14" xfId="2933"/>
    <cellStyle name="제목 3 2 12 2 15" xfId="2934"/>
    <cellStyle name="제목 3 2 12 2 16" xfId="2935"/>
    <cellStyle name="제목 3 2 12 2 17" xfId="2936"/>
    <cellStyle name="제목 3 2 12 2 18" xfId="2937"/>
    <cellStyle name="제목 3 2 12 2 19" xfId="2938"/>
    <cellStyle name="제목 3 2 12 2 2" xfId="2939"/>
    <cellStyle name="제목 3 2 12 2 20" xfId="2940"/>
    <cellStyle name="제목 3 2 12 2 21" xfId="2941"/>
    <cellStyle name="제목 3 2 12 2 22" xfId="2942"/>
    <cellStyle name="제목 3 2 12 2 23" xfId="2943"/>
    <cellStyle name="제목 3 2 12 2 24" xfId="2944"/>
    <cellStyle name="제목 3 2 12 2 25" xfId="2945"/>
    <cellStyle name="제목 3 2 12 2 26" xfId="2946"/>
    <cellStyle name="제목 3 2 12 2 27" xfId="2947"/>
    <cellStyle name="제목 3 2 12 2 28" xfId="2948"/>
    <cellStyle name="제목 3 2 12 2 29" xfId="2949"/>
    <cellStyle name="제목 3 2 12 2 3" xfId="2950"/>
    <cellStyle name="제목 3 2 12 2 30" xfId="2951"/>
    <cellStyle name="제목 3 2 12 2 31" xfId="2952"/>
    <cellStyle name="제목 3 2 12 2 32" xfId="2953"/>
    <cellStyle name="제목 3 2 12 2 33" xfId="2954"/>
    <cellStyle name="제목 3 2 12 2 34" xfId="2955"/>
    <cellStyle name="제목 3 2 12 2 35" xfId="2956"/>
    <cellStyle name="제목 3 2 12 2 36" xfId="2957"/>
    <cellStyle name="제목 3 2 12 2 37" xfId="2958"/>
    <cellStyle name="제목 3 2 12 2 38" xfId="2959"/>
    <cellStyle name="제목 3 2 12 2 39" xfId="2960"/>
    <cellStyle name="제목 3 2 12 2 4" xfId="2961"/>
    <cellStyle name="제목 3 2 12 2 40" xfId="2962"/>
    <cellStyle name="제목 3 2 12 2 41" xfId="2963"/>
    <cellStyle name="제목 3 2 12 2 42" xfId="2964"/>
    <cellStyle name="제목 3 2 12 2 43" xfId="2965"/>
    <cellStyle name="제목 3 2 12 2 44" xfId="2966"/>
    <cellStyle name="제목 3 2 12 2 45" xfId="2967"/>
    <cellStyle name="제목 3 2 12 2 46" xfId="2968"/>
    <cellStyle name="제목 3 2 12 2 47" xfId="2969"/>
    <cellStyle name="제목 3 2 12 2 48" xfId="2970"/>
    <cellStyle name="제목 3 2 12 2 49" xfId="2971"/>
    <cellStyle name="제목 3 2 12 2 5" xfId="2972"/>
    <cellStyle name="제목 3 2 12 2 50" xfId="2973"/>
    <cellStyle name="제목 3 2 12 2 51" xfId="2974"/>
    <cellStyle name="제목 3 2 12 2 52" xfId="2975"/>
    <cellStyle name="제목 3 2 12 2 53" xfId="2976"/>
    <cellStyle name="제목 3 2 12 2 54" xfId="2977"/>
    <cellStyle name="제목 3 2 12 2 55" xfId="2978"/>
    <cellStyle name="제목 3 2 12 2 56" xfId="2979"/>
    <cellStyle name="제목 3 2 12 2 57" xfId="2980"/>
    <cellStyle name="제목 3 2 12 2 58" xfId="2981"/>
    <cellStyle name="제목 3 2 12 2 59" xfId="2982"/>
    <cellStyle name="제목 3 2 12 2 6" xfId="2983"/>
    <cellStyle name="제목 3 2 12 2 60" xfId="2984"/>
    <cellStyle name="제목 3 2 12 2 61" xfId="2985"/>
    <cellStyle name="제목 3 2 12 2 62" xfId="2986"/>
    <cellStyle name="제목 3 2 12 2 63" xfId="2987"/>
    <cellStyle name="제목 3 2 12 2 64" xfId="2988"/>
    <cellStyle name="제목 3 2 12 2 65" xfId="2989"/>
    <cellStyle name="제목 3 2 12 2 66" xfId="2990"/>
    <cellStyle name="제목 3 2 12 2 67" xfId="2991"/>
    <cellStyle name="제목 3 2 12 2 68" xfId="2992"/>
    <cellStyle name="제목 3 2 12 2 69" xfId="2993"/>
    <cellStyle name="제목 3 2 12 2 7" xfId="2994"/>
    <cellStyle name="제목 3 2 12 2 70" xfId="2995"/>
    <cellStyle name="제목 3 2 12 2 71" xfId="2996"/>
    <cellStyle name="제목 3 2 12 2 72" xfId="2997"/>
    <cellStyle name="제목 3 2 12 2 8" xfId="2998"/>
    <cellStyle name="제목 3 2 12 2 9" xfId="2999"/>
    <cellStyle name="제목 3 2 12 20" xfId="3000"/>
    <cellStyle name="제목 3 2 12 21" xfId="3001"/>
    <cellStyle name="제목 3 2 12 22" xfId="3002"/>
    <cellStyle name="제목 3 2 12 23" xfId="3003"/>
    <cellStyle name="제목 3 2 12 24" xfId="3004"/>
    <cellStyle name="제목 3 2 12 25" xfId="3005"/>
    <cellStyle name="제목 3 2 12 26" xfId="3006"/>
    <cellStyle name="제목 3 2 12 27" xfId="3007"/>
    <cellStyle name="제목 3 2 12 28" xfId="3008"/>
    <cellStyle name="제목 3 2 12 29" xfId="3009"/>
    <cellStyle name="제목 3 2 12 3" xfId="3010"/>
    <cellStyle name="제목 3 2 12 30" xfId="3011"/>
    <cellStyle name="제목 3 2 12 31" xfId="3012"/>
    <cellStyle name="제목 3 2 12 32" xfId="3013"/>
    <cellStyle name="제목 3 2 12 33" xfId="3014"/>
    <cellStyle name="제목 3 2 12 34" xfId="3015"/>
    <cellStyle name="제목 3 2 12 35" xfId="3016"/>
    <cellStyle name="제목 3 2 12 36" xfId="3017"/>
    <cellStyle name="제목 3 2 12 37" xfId="3018"/>
    <cellStyle name="제목 3 2 12 38" xfId="3019"/>
    <cellStyle name="제목 3 2 12 39" xfId="3020"/>
    <cellStyle name="제목 3 2 12 4" xfId="3021"/>
    <cellStyle name="제목 3 2 12 40" xfId="3022"/>
    <cellStyle name="제목 3 2 12 41" xfId="3023"/>
    <cellStyle name="제목 3 2 12 42" xfId="3024"/>
    <cellStyle name="제목 3 2 12 43" xfId="3025"/>
    <cellStyle name="제목 3 2 12 44" xfId="3026"/>
    <cellStyle name="제목 3 2 12 45" xfId="3027"/>
    <cellStyle name="제목 3 2 12 46" xfId="3028"/>
    <cellStyle name="제목 3 2 12 47" xfId="3029"/>
    <cellStyle name="제목 3 2 12 48" xfId="3030"/>
    <cellStyle name="제목 3 2 12 49" xfId="3031"/>
    <cellStyle name="제목 3 2 12 5" xfId="3032"/>
    <cellStyle name="제목 3 2 12 50" xfId="3033"/>
    <cellStyle name="제목 3 2 12 51" xfId="3034"/>
    <cellStyle name="제목 3 2 12 52" xfId="3035"/>
    <cellStyle name="제목 3 2 12 53" xfId="3036"/>
    <cellStyle name="제목 3 2 12 54" xfId="3037"/>
    <cellStyle name="제목 3 2 12 55" xfId="3038"/>
    <cellStyle name="제목 3 2 12 56" xfId="3039"/>
    <cellStyle name="제목 3 2 12 57" xfId="3040"/>
    <cellStyle name="제목 3 2 12 58" xfId="3041"/>
    <cellStyle name="제목 3 2 12 59" xfId="3042"/>
    <cellStyle name="제목 3 2 12 6" xfId="3043"/>
    <cellStyle name="제목 3 2 12 60" xfId="3044"/>
    <cellStyle name="제목 3 2 12 61" xfId="3045"/>
    <cellStyle name="제목 3 2 12 62" xfId="3046"/>
    <cellStyle name="제목 3 2 12 63" xfId="3047"/>
    <cellStyle name="제목 3 2 12 64" xfId="3048"/>
    <cellStyle name="제목 3 2 12 65" xfId="3049"/>
    <cellStyle name="제목 3 2 12 66" xfId="3050"/>
    <cellStyle name="제목 3 2 12 67" xfId="3051"/>
    <cellStyle name="제목 3 2 12 68" xfId="3052"/>
    <cellStyle name="제목 3 2 12 69" xfId="3053"/>
    <cellStyle name="제목 3 2 12 7" xfId="3054"/>
    <cellStyle name="제목 3 2 12 70" xfId="3055"/>
    <cellStyle name="제목 3 2 12 71" xfId="3056"/>
    <cellStyle name="제목 3 2 12 72" xfId="3057"/>
    <cellStyle name="제목 3 2 12 73" xfId="3058"/>
    <cellStyle name="제목 3 2 12 8" xfId="3059"/>
    <cellStyle name="제목 3 2 12 9" xfId="3060"/>
    <cellStyle name="제목 3 2 13" xfId="3061"/>
    <cellStyle name="제목 3 2 13 10" xfId="3062"/>
    <cellStyle name="제목 3 2 13 11" xfId="3063"/>
    <cellStyle name="제목 3 2 13 12" xfId="3064"/>
    <cellStyle name="제목 3 2 13 13" xfId="3065"/>
    <cellStyle name="제목 3 2 13 14" xfId="3066"/>
    <cellStyle name="제목 3 2 13 15" xfId="3067"/>
    <cellStyle name="제목 3 2 13 16" xfId="3068"/>
    <cellStyle name="제목 3 2 13 17" xfId="3069"/>
    <cellStyle name="제목 3 2 13 18" xfId="3070"/>
    <cellStyle name="제목 3 2 13 19" xfId="3071"/>
    <cellStyle name="제목 3 2 13 2" xfId="3072"/>
    <cellStyle name="제목 3 2 13 2 10" xfId="3073"/>
    <cellStyle name="제목 3 2 13 2 11" xfId="3074"/>
    <cellStyle name="제목 3 2 13 2 12" xfId="3075"/>
    <cellStyle name="제목 3 2 13 2 13" xfId="3076"/>
    <cellStyle name="제목 3 2 13 2 14" xfId="3077"/>
    <cellStyle name="제목 3 2 13 2 15" xfId="3078"/>
    <cellStyle name="제목 3 2 13 2 16" xfId="3079"/>
    <cellStyle name="제목 3 2 13 2 17" xfId="3080"/>
    <cellStyle name="제목 3 2 13 2 18" xfId="3081"/>
    <cellStyle name="제목 3 2 13 2 19" xfId="3082"/>
    <cellStyle name="제목 3 2 13 2 2" xfId="3083"/>
    <cellStyle name="제목 3 2 13 2 20" xfId="3084"/>
    <cellStyle name="제목 3 2 13 2 21" xfId="3085"/>
    <cellStyle name="제목 3 2 13 2 22" xfId="3086"/>
    <cellStyle name="제목 3 2 13 2 23" xfId="3087"/>
    <cellStyle name="제목 3 2 13 2 24" xfId="3088"/>
    <cellStyle name="제목 3 2 13 2 25" xfId="3089"/>
    <cellStyle name="제목 3 2 13 2 26" xfId="3090"/>
    <cellStyle name="제목 3 2 13 2 27" xfId="3091"/>
    <cellStyle name="제목 3 2 13 2 28" xfId="3092"/>
    <cellStyle name="제목 3 2 13 2 29" xfId="3093"/>
    <cellStyle name="제목 3 2 13 2 3" xfId="3094"/>
    <cellStyle name="제목 3 2 13 2 30" xfId="3095"/>
    <cellStyle name="제목 3 2 13 2 31" xfId="3096"/>
    <cellStyle name="제목 3 2 13 2 32" xfId="3097"/>
    <cellStyle name="제목 3 2 13 2 33" xfId="3098"/>
    <cellStyle name="제목 3 2 13 2 34" xfId="3099"/>
    <cellStyle name="제목 3 2 13 2 35" xfId="3100"/>
    <cellStyle name="제목 3 2 13 2 36" xfId="3101"/>
    <cellStyle name="제목 3 2 13 2 37" xfId="3102"/>
    <cellStyle name="제목 3 2 13 2 38" xfId="3103"/>
    <cellStyle name="제목 3 2 13 2 39" xfId="3104"/>
    <cellStyle name="제목 3 2 13 2 4" xfId="3105"/>
    <cellStyle name="제목 3 2 13 2 40" xfId="3106"/>
    <cellStyle name="제목 3 2 13 2 41" xfId="3107"/>
    <cellStyle name="제목 3 2 13 2 42" xfId="3108"/>
    <cellStyle name="제목 3 2 13 2 43" xfId="3109"/>
    <cellStyle name="제목 3 2 13 2 44" xfId="3110"/>
    <cellStyle name="제목 3 2 13 2 45" xfId="3111"/>
    <cellStyle name="제목 3 2 13 2 46" xfId="3112"/>
    <cellStyle name="제목 3 2 13 2 47" xfId="3113"/>
    <cellStyle name="제목 3 2 13 2 48" xfId="3114"/>
    <cellStyle name="제목 3 2 13 2 49" xfId="3115"/>
    <cellStyle name="제목 3 2 13 2 5" xfId="3116"/>
    <cellStyle name="제목 3 2 13 2 50" xfId="3117"/>
    <cellStyle name="제목 3 2 13 2 51" xfId="3118"/>
    <cellStyle name="제목 3 2 13 2 52" xfId="3119"/>
    <cellStyle name="제목 3 2 13 2 53" xfId="3120"/>
    <cellStyle name="제목 3 2 13 2 54" xfId="3121"/>
    <cellStyle name="제목 3 2 13 2 55" xfId="3122"/>
    <cellStyle name="제목 3 2 13 2 56" xfId="3123"/>
    <cellStyle name="제목 3 2 13 2 57" xfId="3124"/>
    <cellStyle name="제목 3 2 13 2 58" xfId="3125"/>
    <cellStyle name="제목 3 2 13 2 59" xfId="3126"/>
    <cellStyle name="제목 3 2 13 2 6" xfId="3127"/>
    <cellStyle name="제목 3 2 13 2 60" xfId="3128"/>
    <cellStyle name="제목 3 2 13 2 61" xfId="3129"/>
    <cellStyle name="제목 3 2 13 2 62" xfId="3130"/>
    <cellStyle name="제목 3 2 13 2 63" xfId="3131"/>
    <cellStyle name="제목 3 2 13 2 64" xfId="3132"/>
    <cellStyle name="제목 3 2 13 2 65" xfId="3133"/>
    <cellStyle name="제목 3 2 13 2 66" xfId="3134"/>
    <cellStyle name="제목 3 2 13 2 67" xfId="3135"/>
    <cellStyle name="제목 3 2 13 2 68" xfId="3136"/>
    <cellStyle name="제목 3 2 13 2 69" xfId="3137"/>
    <cellStyle name="제목 3 2 13 2 7" xfId="3138"/>
    <cellStyle name="제목 3 2 13 2 70" xfId="3139"/>
    <cellStyle name="제목 3 2 13 2 71" xfId="3140"/>
    <cellStyle name="제목 3 2 13 2 72" xfId="3141"/>
    <cellStyle name="제목 3 2 13 2 8" xfId="3142"/>
    <cellStyle name="제목 3 2 13 2 9" xfId="3143"/>
    <cellStyle name="제목 3 2 13 20" xfId="3144"/>
    <cellStyle name="제목 3 2 13 21" xfId="3145"/>
    <cellStyle name="제목 3 2 13 22" xfId="3146"/>
    <cellStyle name="제목 3 2 13 23" xfId="3147"/>
    <cellStyle name="제목 3 2 13 24" xfId="3148"/>
    <cellStyle name="제목 3 2 13 25" xfId="3149"/>
    <cellStyle name="제목 3 2 13 26" xfId="3150"/>
    <cellStyle name="제목 3 2 13 27" xfId="3151"/>
    <cellStyle name="제목 3 2 13 28" xfId="3152"/>
    <cellStyle name="제목 3 2 13 29" xfId="3153"/>
    <cellStyle name="제목 3 2 13 3" xfId="3154"/>
    <cellStyle name="제목 3 2 13 30" xfId="3155"/>
    <cellStyle name="제목 3 2 13 31" xfId="3156"/>
    <cellStyle name="제목 3 2 13 32" xfId="3157"/>
    <cellStyle name="제목 3 2 13 33" xfId="3158"/>
    <cellStyle name="제목 3 2 13 34" xfId="3159"/>
    <cellStyle name="제목 3 2 13 35" xfId="3160"/>
    <cellStyle name="제목 3 2 13 36" xfId="3161"/>
    <cellStyle name="제목 3 2 13 37" xfId="3162"/>
    <cellStyle name="제목 3 2 13 38" xfId="3163"/>
    <cellStyle name="제목 3 2 13 39" xfId="3164"/>
    <cellStyle name="제목 3 2 13 4" xfId="3165"/>
    <cellStyle name="제목 3 2 13 40" xfId="3166"/>
    <cellStyle name="제목 3 2 13 41" xfId="3167"/>
    <cellStyle name="제목 3 2 13 42" xfId="3168"/>
    <cellStyle name="제목 3 2 13 43" xfId="3169"/>
    <cellStyle name="제목 3 2 13 44" xfId="3170"/>
    <cellStyle name="제목 3 2 13 45" xfId="3171"/>
    <cellStyle name="제목 3 2 13 46" xfId="3172"/>
    <cellStyle name="제목 3 2 13 47" xfId="3173"/>
    <cellStyle name="제목 3 2 13 48" xfId="3174"/>
    <cellStyle name="제목 3 2 13 49" xfId="3175"/>
    <cellStyle name="제목 3 2 13 5" xfId="3176"/>
    <cellStyle name="제목 3 2 13 50" xfId="3177"/>
    <cellStyle name="제목 3 2 13 51" xfId="3178"/>
    <cellStyle name="제목 3 2 13 52" xfId="3179"/>
    <cellStyle name="제목 3 2 13 53" xfId="3180"/>
    <cellStyle name="제목 3 2 13 54" xfId="3181"/>
    <cellStyle name="제목 3 2 13 55" xfId="3182"/>
    <cellStyle name="제목 3 2 13 56" xfId="3183"/>
    <cellStyle name="제목 3 2 13 57" xfId="3184"/>
    <cellStyle name="제목 3 2 13 58" xfId="3185"/>
    <cellStyle name="제목 3 2 13 59" xfId="3186"/>
    <cellStyle name="제목 3 2 13 6" xfId="3187"/>
    <cellStyle name="제목 3 2 13 60" xfId="3188"/>
    <cellStyle name="제목 3 2 13 61" xfId="3189"/>
    <cellStyle name="제목 3 2 13 62" xfId="3190"/>
    <cellStyle name="제목 3 2 13 63" xfId="3191"/>
    <cellStyle name="제목 3 2 13 64" xfId="3192"/>
    <cellStyle name="제목 3 2 13 65" xfId="3193"/>
    <cellStyle name="제목 3 2 13 66" xfId="3194"/>
    <cellStyle name="제목 3 2 13 67" xfId="3195"/>
    <cellStyle name="제목 3 2 13 68" xfId="3196"/>
    <cellStyle name="제목 3 2 13 69" xfId="3197"/>
    <cellStyle name="제목 3 2 13 7" xfId="3198"/>
    <cellStyle name="제목 3 2 13 70" xfId="3199"/>
    <cellStyle name="제목 3 2 13 71" xfId="3200"/>
    <cellStyle name="제목 3 2 13 72" xfId="3201"/>
    <cellStyle name="제목 3 2 13 73" xfId="3202"/>
    <cellStyle name="제목 3 2 13 8" xfId="3203"/>
    <cellStyle name="제목 3 2 13 9" xfId="3204"/>
    <cellStyle name="제목 3 2 14" xfId="3205"/>
    <cellStyle name="제목 3 2 14 10" xfId="3206"/>
    <cellStyle name="제목 3 2 14 11" xfId="3207"/>
    <cellStyle name="제목 3 2 14 12" xfId="3208"/>
    <cellStyle name="제목 3 2 14 13" xfId="3209"/>
    <cellStyle name="제목 3 2 14 14" xfId="3210"/>
    <cellStyle name="제목 3 2 14 15" xfId="3211"/>
    <cellStyle name="제목 3 2 14 16" xfId="3212"/>
    <cellStyle name="제목 3 2 14 17" xfId="3213"/>
    <cellStyle name="제목 3 2 14 18" xfId="3214"/>
    <cellStyle name="제목 3 2 14 19" xfId="3215"/>
    <cellStyle name="제목 3 2 14 2" xfId="3216"/>
    <cellStyle name="제목 3 2 14 2 10" xfId="3217"/>
    <cellStyle name="제목 3 2 14 2 11" xfId="3218"/>
    <cellStyle name="제목 3 2 14 2 12" xfId="3219"/>
    <cellStyle name="제목 3 2 14 2 13" xfId="3220"/>
    <cellStyle name="제목 3 2 14 2 14" xfId="3221"/>
    <cellStyle name="제목 3 2 14 2 15" xfId="3222"/>
    <cellStyle name="제목 3 2 14 2 16" xfId="3223"/>
    <cellStyle name="제목 3 2 14 2 17" xfId="3224"/>
    <cellStyle name="제목 3 2 14 2 18" xfId="3225"/>
    <cellStyle name="제목 3 2 14 2 19" xfId="3226"/>
    <cellStyle name="제목 3 2 14 2 2" xfId="3227"/>
    <cellStyle name="제목 3 2 14 2 20" xfId="3228"/>
    <cellStyle name="제목 3 2 14 2 21" xfId="3229"/>
    <cellStyle name="제목 3 2 14 2 22" xfId="3230"/>
    <cellStyle name="제목 3 2 14 2 23" xfId="3231"/>
    <cellStyle name="제목 3 2 14 2 24" xfId="3232"/>
    <cellStyle name="제목 3 2 14 2 25" xfId="3233"/>
    <cellStyle name="제목 3 2 14 2 26" xfId="3234"/>
    <cellStyle name="제목 3 2 14 2 27" xfId="3235"/>
    <cellStyle name="제목 3 2 14 2 28" xfId="3236"/>
    <cellStyle name="제목 3 2 14 2 29" xfId="3237"/>
    <cellStyle name="제목 3 2 14 2 3" xfId="3238"/>
    <cellStyle name="제목 3 2 14 2 30" xfId="3239"/>
    <cellStyle name="제목 3 2 14 2 31" xfId="3240"/>
    <cellStyle name="제목 3 2 14 2 32" xfId="3241"/>
    <cellStyle name="제목 3 2 14 2 33" xfId="3242"/>
    <cellStyle name="제목 3 2 14 2 34" xfId="3243"/>
    <cellStyle name="제목 3 2 14 2 35" xfId="3244"/>
    <cellStyle name="제목 3 2 14 2 36" xfId="3245"/>
    <cellStyle name="제목 3 2 14 2 37" xfId="3246"/>
    <cellStyle name="제목 3 2 14 2 38" xfId="3247"/>
    <cellStyle name="제목 3 2 14 2 39" xfId="3248"/>
    <cellStyle name="제목 3 2 14 2 4" xfId="3249"/>
    <cellStyle name="제목 3 2 14 2 40" xfId="3250"/>
    <cellStyle name="제목 3 2 14 2 41" xfId="3251"/>
    <cellStyle name="제목 3 2 14 2 42" xfId="3252"/>
    <cellStyle name="제목 3 2 14 2 43" xfId="3253"/>
    <cellStyle name="제목 3 2 14 2 44" xfId="3254"/>
    <cellStyle name="제목 3 2 14 2 45" xfId="3255"/>
    <cellStyle name="제목 3 2 14 2 46" xfId="3256"/>
    <cellStyle name="제목 3 2 14 2 47" xfId="3257"/>
    <cellStyle name="제목 3 2 14 2 48" xfId="3258"/>
    <cellStyle name="제목 3 2 14 2 49" xfId="3259"/>
    <cellStyle name="제목 3 2 14 2 5" xfId="3260"/>
    <cellStyle name="제목 3 2 14 2 50" xfId="3261"/>
    <cellStyle name="제목 3 2 14 2 51" xfId="3262"/>
    <cellStyle name="제목 3 2 14 2 52" xfId="3263"/>
    <cellStyle name="제목 3 2 14 2 53" xfId="3264"/>
    <cellStyle name="제목 3 2 14 2 54" xfId="3265"/>
    <cellStyle name="제목 3 2 14 2 55" xfId="3266"/>
    <cellStyle name="제목 3 2 14 2 56" xfId="3267"/>
    <cellStyle name="제목 3 2 14 2 57" xfId="3268"/>
    <cellStyle name="제목 3 2 14 2 58" xfId="3269"/>
    <cellStyle name="제목 3 2 14 2 59" xfId="3270"/>
    <cellStyle name="제목 3 2 14 2 6" xfId="3271"/>
    <cellStyle name="제목 3 2 14 2 60" xfId="3272"/>
    <cellStyle name="제목 3 2 14 2 61" xfId="3273"/>
    <cellStyle name="제목 3 2 14 2 62" xfId="3274"/>
    <cellStyle name="제목 3 2 14 2 63" xfId="3275"/>
    <cellStyle name="제목 3 2 14 2 64" xfId="3276"/>
    <cellStyle name="제목 3 2 14 2 65" xfId="3277"/>
    <cellStyle name="제목 3 2 14 2 66" xfId="3278"/>
    <cellStyle name="제목 3 2 14 2 67" xfId="3279"/>
    <cellStyle name="제목 3 2 14 2 68" xfId="3280"/>
    <cellStyle name="제목 3 2 14 2 69" xfId="3281"/>
    <cellStyle name="제목 3 2 14 2 7" xfId="3282"/>
    <cellStyle name="제목 3 2 14 2 70" xfId="3283"/>
    <cellStyle name="제목 3 2 14 2 71" xfId="3284"/>
    <cellStyle name="제목 3 2 14 2 72" xfId="3285"/>
    <cellStyle name="제목 3 2 14 2 8" xfId="3286"/>
    <cellStyle name="제목 3 2 14 2 9" xfId="3287"/>
    <cellStyle name="제목 3 2 14 20" xfId="3288"/>
    <cellStyle name="제목 3 2 14 21" xfId="3289"/>
    <cellStyle name="제목 3 2 14 22" xfId="3290"/>
    <cellStyle name="제목 3 2 14 23" xfId="3291"/>
    <cellStyle name="제목 3 2 14 24" xfId="3292"/>
    <cellStyle name="제목 3 2 14 25" xfId="3293"/>
    <cellStyle name="제목 3 2 14 26" xfId="3294"/>
    <cellStyle name="제목 3 2 14 27" xfId="3295"/>
    <cellStyle name="제목 3 2 14 28" xfId="3296"/>
    <cellStyle name="제목 3 2 14 29" xfId="3297"/>
    <cellStyle name="제목 3 2 14 3" xfId="3298"/>
    <cellStyle name="제목 3 2 14 30" xfId="3299"/>
    <cellStyle name="제목 3 2 14 31" xfId="3300"/>
    <cellStyle name="제목 3 2 14 32" xfId="3301"/>
    <cellStyle name="제목 3 2 14 33" xfId="3302"/>
    <cellStyle name="제목 3 2 14 34" xfId="3303"/>
    <cellStyle name="제목 3 2 14 35" xfId="3304"/>
    <cellStyle name="제목 3 2 14 36" xfId="3305"/>
    <cellStyle name="제목 3 2 14 37" xfId="3306"/>
    <cellStyle name="제목 3 2 14 38" xfId="3307"/>
    <cellStyle name="제목 3 2 14 39" xfId="3308"/>
    <cellStyle name="제목 3 2 14 4" xfId="3309"/>
    <cellStyle name="제목 3 2 14 40" xfId="3310"/>
    <cellStyle name="제목 3 2 14 41" xfId="3311"/>
    <cellStyle name="제목 3 2 14 42" xfId="3312"/>
    <cellStyle name="제목 3 2 14 43" xfId="3313"/>
    <cellStyle name="제목 3 2 14 44" xfId="3314"/>
    <cellStyle name="제목 3 2 14 45" xfId="3315"/>
    <cellStyle name="제목 3 2 14 46" xfId="3316"/>
    <cellStyle name="제목 3 2 14 47" xfId="3317"/>
    <cellStyle name="제목 3 2 14 48" xfId="3318"/>
    <cellStyle name="제목 3 2 14 49" xfId="3319"/>
    <cellStyle name="제목 3 2 14 5" xfId="3320"/>
    <cellStyle name="제목 3 2 14 50" xfId="3321"/>
    <cellStyle name="제목 3 2 14 51" xfId="3322"/>
    <cellStyle name="제목 3 2 14 52" xfId="3323"/>
    <cellStyle name="제목 3 2 14 53" xfId="3324"/>
    <cellStyle name="제목 3 2 14 54" xfId="3325"/>
    <cellStyle name="제목 3 2 14 55" xfId="3326"/>
    <cellStyle name="제목 3 2 14 56" xfId="3327"/>
    <cellStyle name="제목 3 2 14 57" xfId="3328"/>
    <cellStyle name="제목 3 2 14 58" xfId="3329"/>
    <cellStyle name="제목 3 2 14 59" xfId="3330"/>
    <cellStyle name="제목 3 2 14 6" xfId="3331"/>
    <cellStyle name="제목 3 2 14 60" xfId="3332"/>
    <cellStyle name="제목 3 2 14 61" xfId="3333"/>
    <cellStyle name="제목 3 2 14 62" xfId="3334"/>
    <cellStyle name="제목 3 2 14 63" xfId="3335"/>
    <cellStyle name="제목 3 2 14 64" xfId="3336"/>
    <cellStyle name="제목 3 2 14 65" xfId="3337"/>
    <cellStyle name="제목 3 2 14 66" xfId="3338"/>
    <cellStyle name="제목 3 2 14 67" xfId="3339"/>
    <cellStyle name="제목 3 2 14 68" xfId="3340"/>
    <cellStyle name="제목 3 2 14 69" xfId="3341"/>
    <cellStyle name="제목 3 2 14 7" xfId="3342"/>
    <cellStyle name="제목 3 2 14 70" xfId="3343"/>
    <cellStyle name="제목 3 2 14 71" xfId="3344"/>
    <cellStyle name="제목 3 2 14 72" xfId="3345"/>
    <cellStyle name="제목 3 2 14 73" xfId="3346"/>
    <cellStyle name="제목 3 2 14 8" xfId="3347"/>
    <cellStyle name="제목 3 2 14 9" xfId="3348"/>
    <cellStyle name="제목 3 2 15" xfId="3349"/>
    <cellStyle name="제목 3 2 15 10" xfId="3350"/>
    <cellStyle name="제목 3 2 15 11" xfId="3351"/>
    <cellStyle name="제목 3 2 15 12" xfId="3352"/>
    <cellStyle name="제목 3 2 15 13" xfId="3353"/>
    <cellStyle name="제목 3 2 15 14" xfId="3354"/>
    <cellStyle name="제목 3 2 15 15" xfId="3355"/>
    <cellStyle name="제목 3 2 15 16" xfId="3356"/>
    <cellStyle name="제목 3 2 15 17" xfId="3357"/>
    <cellStyle name="제목 3 2 15 18" xfId="3358"/>
    <cellStyle name="제목 3 2 15 19" xfId="3359"/>
    <cellStyle name="제목 3 2 15 2" xfId="3360"/>
    <cellStyle name="제목 3 2 15 20" xfId="3361"/>
    <cellStyle name="제목 3 2 15 21" xfId="3362"/>
    <cellStyle name="제목 3 2 15 22" xfId="3363"/>
    <cellStyle name="제목 3 2 15 23" xfId="3364"/>
    <cellStyle name="제목 3 2 15 24" xfId="3365"/>
    <cellStyle name="제목 3 2 15 25" xfId="3366"/>
    <cellStyle name="제목 3 2 15 26" xfId="3367"/>
    <cellStyle name="제목 3 2 15 27" xfId="3368"/>
    <cellStyle name="제목 3 2 15 28" xfId="3369"/>
    <cellStyle name="제목 3 2 15 29" xfId="3370"/>
    <cellStyle name="제목 3 2 15 3" xfId="3371"/>
    <cellStyle name="제목 3 2 15 30" xfId="3372"/>
    <cellStyle name="제목 3 2 15 31" xfId="3373"/>
    <cellStyle name="제목 3 2 15 32" xfId="3374"/>
    <cellStyle name="제목 3 2 15 33" xfId="3375"/>
    <cellStyle name="제목 3 2 15 34" xfId="3376"/>
    <cellStyle name="제목 3 2 15 35" xfId="3377"/>
    <cellStyle name="제목 3 2 15 36" xfId="3378"/>
    <cellStyle name="제목 3 2 15 37" xfId="3379"/>
    <cellStyle name="제목 3 2 15 38" xfId="3380"/>
    <cellStyle name="제목 3 2 15 39" xfId="3381"/>
    <cellStyle name="제목 3 2 15 4" xfId="3382"/>
    <cellStyle name="제목 3 2 15 40" xfId="3383"/>
    <cellStyle name="제목 3 2 15 41" xfId="3384"/>
    <cellStyle name="제목 3 2 15 42" xfId="3385"/>
    <cellStyle name="제목 3 2 15 43" xfId="3386"/>
    <cellStyle name="제목 3 2 15 44" xfId="3387"/>
    <cellStyle name="제목 3 2 15 45" xfId="3388"/>
    <cellStyle name="제목 3 2 15 46" xfId="3389"/>
    <cellStyle name="제목 3 2 15 47" xfId="3390"/>
    <cellStyle name="제목 3 2 15 48" xfId="3391"/>
    <cellStyle name="제목 3 2 15 49" xfId="3392"/>
    <cellStyle name="제목 3 2 15 5" xfId="3393"/>
    <cellStyle name="제목 3 2 15 50" xfId="3394"/>
    <cellStyle name="제목 3 2 15 51" xfId="3395"/>
    <cellStyle name="제목 3 2 15 52" xfId="3396"/>
    <cellStyle name="제목 3 2 15 53" xfId="3397"/>
    <cellStyle name="제목 3 2 15 54" xfId="3398"/>
    <cellStyle name="제목 3 2 15 55" xfId="3399"/>
    <cellStyle name="제목 3 2 15 56" xfId="3400"/>
    <cellStyle name="제목 3 2 15 57" xfId="3401"/>
    <cellStyle name="제목 3 2 15 58" xfId="3402"/>
    <cellStyle name="제목 3 2 15 59" xfId="3403"/>
    <cellStyle name="제목 3 2 15 6" xfId="3404"/>
    <cellStyle name="제목 3 2 15 60" xfId="3405"/>
    <cellStyle name="제목 3 2 15 61" xfId="3406"/>
    <cellStyle name="제목 3 2 15 62" xfId="3407"/>
    <cellStyle name="제목 3 2 15 63" xfId="3408"/>
    <cellStyle name="제목 3 2 15 64" xfId="3409"/>
    <cellStyle name="제목 3 2 15 65" xfId="3410"/>
    <cellStyle name="제목 3 2 15 66" xfId="3411"/>
    <cellStyle name="제목 3 2 15 67" xfId="3412"/>
    <cellStyle name="제목 3 2 15 68" xfId="3413"/>
    <cellStyle name="제목 3 2 15 69" xfId="3414"/>
    <cellStyle name="제목 3 2 15 7" xfId="3415"/>
    <cellStyle name="제목 3 2 15 70" xfId="3416"/>
    <cellStyle name="제목 3 2 15 71" xfId="3417"/>
    <cellStyle name="제목 3 2 15 72" xfId="3418"/>
    <cellStyle name="제목 3 2 15 8" xfId="3419"/>
    <cellStyle name="제목 3 2 15 9" xfId="3420"/>
    <cellStyle name="제목 3 2 16" xfId="3421"/>
    <cellStyle name="제목 3 2 16 10" xfId="3422"/>
    <cellStyle name="제목 3 2 16 11" xfId="3423"/>
    <cellStyle name="제목 3 2 16 12" xfId="3424"/>
    <cellStyle name="제목 3 2 16 13" xfId="3425"/>
    <cellStyle name="제목 3 2 16 14" xfId="3426"/>
    <cellStyle name="제목 3 2 16 15" xfId="3427"/>
    <cellStyle name="제목 3 2 16 16" xfId="3428"/>
    <cellStyle name="제목 3 2 16 17" xfId="3429"/>
    <cellStyle name="제목 3 2 16 18" xfId="3430"/>
    <cellStyle name="제목 3 2 16 19" xfId="3431"/>
    <cellStyle name="제목 3 2 16 2" xfId="3432"/>
    <cellStyle name="제목 3 2 16 20" xfId="3433"/>
    <cellStyle name="제목 3 2 16 21" xfId="3434"/>
    <cellStyle name="제목 3 2 16 22" xfId="3435"/>
    <cellStyle name="제목 3 2 16 23" xfId="3436"/>
    <cellStyle name="제목 3 2 16 24" xfId="3437"/>
    <cellStyle name="제목 3 2 16 25" xfId="3438"/>
    <cellStyle name="제목 3 2 16 26" xfId="3439"/>
    <cellStyle name="제목 3 2 16 27" xfId="3440"/>
    <cellStyle name="제목 3 2 16 28" xfId="3441"/>
    <cellStyle name="제목 3 2 16 29" xfId="3442"/>
    <cellStyle name="제목 3 2 16 3" xfId="3443"/>
    <cellStyle name="제목 3 2 16 30" xfId="3444"/>
    <cellStyle name="제목 3 2 16 31" xfId="3445"/>
    <cellStyle name="제목 3 2 16 32" xfId="3446"/>
    <cellStyle name="제목 3 2 16 33" xfId="3447"/>
    <cellStyle name="제목 3 2 16 34" xfId="3448"/>
    <cellStyle name="제목 3 2 16 35" xfId="3449"/>
    <cellStyle name="제목 3 2 16 36" xfId="3450"/>
    <cellStyle name="제목 3 2 16 37" xfId="3451"/>
    <cellStyle name="제목 3 2 16 38" xfId="3452"/>
    <cellStyle name="제목 3 2 16 39" xfId="3453"/>
    <cellStyle name="제목 3 2 16 4" xfId="3454"/>
    <cellStyle name="제목 3 2 16 40" xfId="3455"/>
    <cellStyle name="제목 3 2 16 41" xfId="3456"/>
    <cellStyle name="제목 3 2 16 42" xfId="3457"/>
    <cellStyle name="제목 3 2 16 43" xfId="3458"/>
    <cellStyle name="제목 3 2 16 44" xfId="3459"/>
    <cellStyle name="제목 3 2 16 45" xfId="3460"/>
    <cellStyle name="제목 3 2 16 46" xfId="3461"/>
    <cellStyle name="제목 3 2 16 47" xfId="3462"/>
    <cellStyle name="제목 3 2 16 48" xfId="3463"/>
    <cellStyle name="제목 3 2 16 49" xfId="3464"/>
    <cellStyle name="제목 3 2 16 5" xfId="3465"/>
    <cellStyle name="제목 3 2 16 50" xfId="3466"/>
    <cellStyle name="제목 3 2 16 51" xfId="3467"/>
    <cellStyle name="제목 3 2 16 52" xfId="3468"/>
    <cellStyle name="제목 3 2 16 53" xfId="3469"/>
    <cellStyle name="제목 3 2 16 54" xfId="3470"/>
    <cellStyle name="제목 3 2 16 55" xfId="3471"/>
    <cellStyle name="제목 3 2 16 56" xfId="3472"/>
    <cellStyle name="제목 3 2 16 57" xfId="3473"/>
    <cellStyle name="제목 3 2 16 58" xfId="3474"/>
    <cellStyle name="제목 3 2 16 59" xfId="3475"/>
    <cellStyle name="제목 3 2 16 6" xfId="3476"/>
    <cellStyle name="제목 3 2 16 60" xfId="3477"/>
    <cellStyle name="제목 3 2 16 61" xfId="3478"/>
    <cellStyle name="제목 3 2 16 62" xfId="3479"/>
    <cellStyle name="제목 3 2 16 63" xfId="3480"/>
    <cellStyle name="제목 3 2 16 64" xfId="3481"/>
    <cellStyle name="제목 3 2 16 65" xfId="3482"/>
    <cellStyle name="제목 3 2 16 66" xfId="3483"/>
    <cellStyle name="제목 3 2 16 67" xfId="3484"/>
    <cellStyle name="제목 3 2 16 68" xfId="3485"/>
    <cellStyle name="제목 3 2 16 69" xfId="3486"/>
    <cellStyle name="제목 3 2 16 7" xfId="3487"/>
    <cellStyle name="제목 3 2 16 70" xfId="3488"/>
    <cellStyle name="제목 3 2 16 71" xfId="3489"/>
    <cellStyle name="제목 3 2 16 72" xfId="3490"/>
    <cellStyle name="제목 3 2 16 8" xfId="3491"/>
    <cellStyle name="제목 3 2 16 9" xfId="3492"/>
    <cellStyle name="제목 3 2 17" xfId="3493"/>
    <cellStyle name="제목 3 2 18" xfId="3494"/>
    <cellStyle name="제목 3 2 19" xfId="3495"/>
    <cellStyle name="제목 3 2 2" xfId="3496"/>
    <cellStyle name="제목 3 2 2 10" xfId="3497"/>
    <cellStyle name="제목 3 2 2 10 2" xfId="3498"/>
    <cellStyle name="제목 3 2 2 10 3" xfId="3499"/>
    <cellStyle name="제목 3 2 2 11" xfId="3500"/>
    <cellStyle name="제목 3 2 2 11 2" xfId="3501"/>
    <cellStyle name="제목 3 2 2 12" xfId="3502"/>
    <cellStyle name="제목 3 2 2 13" xfId="3503"/>
    <cellStyle name="제목 3 2 2 14" xfId="3504"/>
    <cellStyle name="제목 3 2 2 15" xfId="3505"/>
    <cellStyle name="제목 3 2 2 16" xfId="3506"/>
    <cellStyle name="제목 3 2 2 17" xfId="3507"/>
    <cellStyle name="제목 3 2 2 18" xfId="3508"/>
    <cellStyle name="제목 3 2 2 19" xfId="3509"/>
    <cellStyle name="제목 3 2 2 2" xfId="3510"/>
    <cellStyle name="제목 3 2 2 2 10" xfId="3511"/>
    <cellStyle name="제목 3 2 2 2 11" xfId="3512"/>
    <cellStyle name="제목 3 2 2 2 12" xfId="3513"/>
    <cellStyle name="제목 3 2 2 2 13" xfId="3514"/>
    <cellStyle name="제목 3 2 2 2 14" xfId="3515"/>
    <cellStyle name="제목 3 2 2 2 15" xfId="3516"/>
    <cellStyle name="제목 3 2 2 2 16" xfId="3517"/>
    <cellStyle name="제목 3 2 2 2 17" xfId="3518"/>
    <cellStyle name="제목 3 2 2 2 18" xfId="3519"/>
    <cellStyle name="제목 3 2 2 2 19" xfId="3520"/>
    <cellStyle name="제목 3 2 2 2 2" xfId="3521"/>
    <cellStyle name="제목 3 2 2 2 20" xfId="3522"/>
    <cellStyle name="제목 3 2 2 2 21" xfId="3523"/>
    <cellStyle name="제목 3 2 2 2 22" xfId="3524"/>
    <cellStyle name="제목 3 2 2 2 23" xfId="3525"/>
    <cellStyle name="제목 3 2 2 2 24" xfId="3526"/>
    <cellStyle name="제목 3 2 2 2 25" xfId="3527"/>
    <cellStyle name="제목 3 2 2 2 26" xfId="3528"/>
    <cellStyle name="제목 3 2 2 2 27" xfId="3529"/>
    <cellStyle name="제목 3 2 2 2 28" xfId="3530"/>
    <cellStyle name="제목 3 2 2 2 29" xfId="3531"/>
    <cellStyle name="제목 3 2 2 2 3" xfId="3532"/>
    <cellStyle name="제목 3 2 2 2 30" xfId="3533"/>
    <cellStyle name="제목 3 2 2 2 31" xfId="3534"/>
    <cellStyle name="제목 3 2 2 2 32" xfId="3535"/>
    <cellStyle name="제목 3 2 2 2 33" xfId="3536"/>
    <cellStyle name="제목 3 2 2 2 34" xfId="3537"/>
    <cellStyle name="제목 3 2 2 2 35" xfId="3538"/>
    <cellStyle name="제목 3 2 2 2 36" xfId="3539"/>
    <cellStyle name="제목 3 2 2 2 37" xfId="3540"/>
    <cellStyle name="제목 3 2 2 2 38" xfId="3541"/>
    <cellStyle name="제목 3 2 2 2 39" xfId="3542"/>
    <cellStyle name="제목 3 2 2 2 4" xfId="3543"/>
    <cellStyle name="제목 3 2 2 2 40" xfId="3544"/>
    <cellStyle name="제목 3 2 2 2 41" xfId="3545"/>
    <cellStyle name="제목 3 2 2 2 42" xfId="3546"/>
    <cellStyle name="제목 3 2 2 2 43" xfId="3547"/>
    <cellStyle name="제목 3 2 2 2 44" xfId="3548"/>
    <cellStyle name="제목 3 2 2 2 45" xfId="3549"/>
    <cellStyle name="제목 3 2 2 2 46" xfId="3550"/>
    <cellStyle name="제목 3 2 2 2 47" xfId="3551"/>
    <cellStyle name="제목 3 2 2 2 48" xfId="3552"/>
    <cellStyle name="제목 3 2 2 2 49" xfId="3553"/>
    <cellStyle name="제목 3 2 2 2 5" xfId="3554"/>
    <cellStyle name="제목 3 2 2 2 50" xfId="3555"/>
    <cellStyle name="제목 3 2 2 2 51" xfId="3556"/>
    <cellStyle name="제목 3 2 2 2 52" xfId="3557"/>
    <cellStyle name="제목 3 2 2 2 53" xfId="3558"/>
    <cellStyle name="제목 3 2 2 2 54" xfId="3559"/>
    <cellStyle name="제목 3 2 2 2 55" xfId="3560"/>
    <cellStyle name="제목 3 2 2 2 56" xfId="3561"/>
    <cellStyle name="제목 3 2 2 2 57" xfId="3562"/>
    <cellStyle name="제목 3 2 2 2 58" xfId="3563"/>
    <cellStyle name="제목 3 2 2 2 59" xfId="3564"/>
    <cellStyle name="제목 3 2 2 2 6" xfId="3565"/>
    <cellStyle name="제목 3 2 2 2 60" xfId="3566"/>
    <cellStyle name="제목 3 2 2 2 61" xfId="3567"/>
    <cellStyle name="제목 3 2 2 2 62" xfId="3568"/>
    <cellStyle name="제목 3 2 2 2 63" xfId="3569"/>
    <cellStyle name="제목 3 2 2 2 64" xfId="3570"/>
    <cellStyle name="제목 3 2 2 2 65" xfId="3571"/>
    <cellStyle name="제목 3 2 2 2 66" xfId="3572"/>
    <cellStyle name="제목 3 2 2 2 67" xfId="3573"/>
    <cellStyle name="제목 3 2 2 2 68" xfId="3574"/>
    <cellStyle name="제목 3 2 2 2 69" xfId="3575"/>
    <cellStyle name="제목 3 2 2 2 7" xfId="3576"/>
    <cellStyle name="제목 3 2 2 2 70" xfId="3577"/>
    <cellStyle name="제목 3 2 2 2 71" xfId="3578"/>
    <cellStyle name="제목 3 2 2 2 72" xfId="3579"/>
    <cellStyle name="제목 3 2 2 2 8" xfId="3580"/>
    <cellStyle name="제목 3 2 2 2 9" xfId="3581"/>
    <cellStyle name="제목 3 2 2 20" xfId="3582"/>
    <cellStyle name="제목 3 2 2 21" xfId="3583"/>
    <cellStyle name="제목 3 2 2 22" xfId="3584"/>
    <cellStyle name="제목 3 2 2 23" xfId="3585"/>
    <cellStyle name="제목 3 2 2 24" xfId="3586"/>
    <cellStyle name="제목 3 2 2 25" xfId="3587"/>
    <cellStyle name="제목 3 2 2 26" xfId="3588"/>
    <cellStyle name="제목 3 2 2 27" xfId="3589"/>
    <cellStyle name="제목 3 2 2 28" xfId="3590"/>
    <cellStyle name="제목 3 2 2 29" xfId="3591"/>
    <cellStyle name="제목 3 2 2 3" xfId="3592"/>
    <cellStyle name="제목 3 2 2 3 2" xfId="3593"/>
    <cellStyle name="제목 3 2 2 3 3" xfId="3594"/>
    <cellStyle name="제목 3 2 2 30" xfId="3595"/>
    <cellStyle name="제목 3 2 2 31" xfId="3596"/>
    <cellStyle name="제목 3 2 2 32" xfId="3597"/>
    <cellStyle name="제목 3 2 2 33" xfId="3598"/>
    <cellStyle name="제목 3 2 2 34" xfId="3599"/>
    <cellStyle name="제목 3 2 2 35" xfId="3600"/>
    <cellStyle name="제목 3 2 2 36" xfId="3601"/>
    <cellStyle name="제목 3 2 2 37" xfId="3602"/>
    <cellStyle name="제목 3 2 2 38" xfId="3603"/>
    <cellStyle name="제목 3 2 2 39" xfId="3604"/>
    <cellStyle name="제목 3 2 2 4" xfId="3605"/>
    <cellStyle name="제목 3 2 2 4 2" xfId="3606"/>
    <cellStyle name="제목 3 2 2 4 3" xfId="3607"/>
    <cellStyle name="제목 3 2 2 40" xfId="3608"/>
    <cellStyle name="제목 3 2 2 41" xfId="3609"/>
    <cellStyle name="제목 3 2 2 42" xfId="3610"/>
    <cellStyle name="제목 3 2 2 43" xfId="3611"/>
    <cellStyle name="제목 3 2 2 44" xfId="3612"/>
    <cellStyle name="제목 3 2 2 45" xfId="3613"/>
    <cellStyle name="제목 3 2 2 46" xfId="3614"/>
    <cellStyle name="제목 3 2 2 47" xfId="3615"/>
    <cellStyle name="제목 3 2 2 48" xfId="3616"/>
    <cellStyle name="제목 3 2 2 49" xfId="3617"/>
    <cellStyle name="제목 3 2 2 5" xfId="3618"/>
    <cellStyle name="제목 3 2 2 5 2" xfId="3619"/>
    <cellStyle name="제목 3 2 2 5 3" xfId="3620"/>
    <cellStyle name="제목 3 2 2 50" xfId="3621"/>
    <cellStyle name="제목 3 2 2 51" xfId="3622"/>
    <cellStyle name="제목 3 2 2 52" xfId="3623"/>
    <cellStyle name="제목 3 2 2 53" xfId="3624"/>
    <cellStyle name="제목 3 2 2 54" xfId="3625"/>
    <cellStyle name="제목 3 2 2 55" xfId="3626"/>
    <cellStyle name="제목 3 2 2 56" xfId="3627"/>
    <cellStyle name="제목 3 2 2 57" xfId="3628"/>
    <cellStyle name="제목 3 2 2 58" xfId="3629"/>
    <cellStyle name="제목 3 2 2 59" xfId="3630"/>
    <cellStyle name="제목 3 2 2 6" xfId="3631"/>
    <cellStyle name="제목 3 2 2 6 2" xfId="3632"/>
    <cellStyle name="제목 3 2 2 6 3" xfId="3633"/>
    <cellStyle name="제목 3 2 2 60" xfId="3634"/>
    <cellStyle name="제목 3 2 2 61" xfId="3635"/>
    <cellStyle name="제목 3 2 2 62" xfId="3636"/>
    <cellStyle name="제목 3 2 2 63" xfId="3637"/>
    <cellStyle name="제목 3 2 2 64" xfId="3638"/>
    <cellStyle name="제목 3 2 2 65" xfId="3639"/>
    <cellStyle name="제목 3 2 2 66" xfId="3640"/>
    <cellStyle name="제목 3 2 2 67" xfId="3641"/>
    <cellStyle name="제목 3 2 2 68" xfId="3642"/>
    <cellStyle name="제목 3 2 2 69" xfId="3643"/>
    <cellStyle name="제목 3 2 2 7" xfId="3644"/>
    <cellStyle name="제목 3 2 2 7 2" xfId="3645"/>
    <cellStyle name="제목 3 2 2 7 3" xfId="3646"/>
    <cellStyle name="제목 3 2 2 70" xfId="3647"/>
    <cellStyle name="제목 3 2 2 71" xfId="3648"/>
    <cellStyle name="제목 3 2 2 72" xfId="3649"/>
    <cellStyle name="제목 3 2 2 73" xfId="3650"/>
    <cellStyle name="제목 3 2 2 8" xfId="3651"/>
    <cellStyle name="제목 3 2 2 8 2" xfId="3652"/>
    <cellStyle name="제목 3 2 2 8 3" xfId="3653"/>
    <cellStyle name="제목 3 2 2 9" xfId="3654"/>
    <cellStyle name="제목 3 2 2 9 2" xfId="3655"/>
    <cellStyle name="제목 3 2 2 9 3" xfId="3656"/>
    <cellStyle name="제목 3 2 20" xfId="3657"/>
    <cellStyle name="제목 3 2 21" xfId="3658"/>
    <cellStyle name="제목 3 2 22" xfId="3659"/>
    <cellStyle name="제목 3 2 23" xfId="3660"/>
    <cellStyle name="제목 3 2 24" xfId="3661"/>
    <cellStyle name="제목 3 2 25" xfId="3662"/>
    <cellStyle name="제목 3 2 26" xfId="3663"/>
    <cellStyle name="제목 3 2 27" xfId="3664"/>
    <cellStyle name="제목 3 2 28" xfId="3665"/>
    <cellStyle name="제목 3 2 29" xfId="3666"/>
    <cellStyle name="제목 3 2 3" xfId="3667"/>
    <cellStyle name="제목 3 2 3 10" xfId="3668"/>
    <cellStyle name="제목 3 2 3 10 2" xfId="3669"/>
    <cellStyle name="제목 3 2 3 10 3" xfId="3670"/>
    <cellStyle name="제목 3 2 3 11" xfId="3671"/>
    <cellStyle name="제목 3 2 3 11 2" xfId="3672"/>
    <cellStyle name="제목 3 2 3 12" xfId="3673"/>
    <cellStyle name="제목 3 2 3 13" xfId="3674"/>
    <cellStyle name="제목 3 2 3 14" xfId="3675"/>
    <cellStyle name="제목 3 2 3 15" xfId="3676"/>
    <cellStyle name="제목 3 2 3 16" xfId="3677"/>
    <cellStyle name="제목 3 2 3 17" xfId="3678"/>
    <cellStyle name="제목 3 2 3 18" xfId="3679"/>
    <cellStyle name="제목 3 2 3 19" xfId="3680"/>
    <cellStyle name="제목 3 2 3 2" xfId="3681"/>
    <cellStyle name="제목 3 2 3 2 10" xfId="3682"/>
    <cellStyle name="제목 3 2 3 2 11" xfId="3683"/>
    <cellStyle name="제목 3 2 3 2 12" xfId="3684"/>
    <cellStyle name="제목 3 2 3 2 13" xfId="3685"/>
    <cellStyle name="제목 3 2 3 2 14" xfId="3686"/>
    <cellStyle name="제목 3 2 3 2 15" xfId="3687"/>
    <cellStyle name="제목 3 2 3 2 16" xfId="3688"/>
    <cellStyle name="제목 3 2 3 2 17" xfId="3689"/>
    <cellStyle name="제목 3 2 3 2 18" xfId="3690"/>
    <cellStyle name="제목 3 2 3 2 19" xfId="3691"/>
    <cellStyle name="제목 3 2 3 2 2" xfId="3692"/>
    <cellStyle name="제목 3 2 3 2 20" xfId="3693"/>
    <cellStyle name="제목 3 2 3 2 21" xfId="3694"/>
    <cellStyle name="제목 3 2 3 2 22" xfId="3695"/>
    <cellStyle name="제목 3 2 3 2 23" xfId="3696"/>
    <cellStyle name="제목 3 2 3 2 24" xfId="3697"/>
    <cellStyle name="제목 3 2 3 2 25" xfId="3698"/>
    <cellStyle name="제목 3 2 3 2 26" xfId="3699"/>
    <cellStyle name="제목 3 2 3 2 27" xfId="3700"/>
    <cellStyle name="제목 3 2 3 2 28" xfId="3701"/>
    <cellStyle name="제목 3 2 3 2 29" xfId="3702"/>
    <cellStyle name="제목 3 2 3 2 3" xfId="3703"/>
    <cellStyle name="제목 3 2 3 2 30" xfId="3704"/>
    <cellStyle name="제목 3 2 3 2 31" xfId="3705"/>
    <cellStyle name="제목 3 2 3 2 32" xfId="3706"/>
    <cellStyle name="제목 3 2 3 2 33" xfId="3707"/>
    <cellStyle name="제목 3 2 3 2 34" xfId="3708"/>
    <cellStyle name="제목 3 2 3 2 35" xfId="3709"/>
    <cellStyle name="제목 3 2 3 2 36" xfId="3710"/>
    <cellStyle name="제목 3 2 3 2 37" xfId="3711"/>
    <cellStyle name="제목 3 2 3 2 38" xfId="3712"/>
    <cellStyle name="제목 3 2 3 2 39" xfId="3713"/>
    <cellStyle name="제목 3 2 3 2 4" xfId="3714"/>
    <cellStyle name="제목 3 2 3 2 40" xfId="3715"/>
    <cellStyle name="제목 3 2 3 2 41" xfId="3716"/>
    <cellStyle name="제목 3 2 3 2 42" xfId="3717"/>
    <cellStyle name="제목 3 2 3 2 43" xfId="3718"/>
    <cellStyle name="제목 3 2 3 2 44" xfId="3719"/>
    <cellStyle name="제목 3 2 3 2 45" xfId="3720"/>
    <cellStyle name="제목 3 2 3 2 46" xfId="3721"/>
    <cellStyle name="제목 3 2 3 2 47" xfId="3722"/>
    <cellStyle name="제목 3 2 3 2 48" xfId="3723"/>
    <cellStyle name="제목 3 2 3 2 49" xfId="3724"/>
    <cellStyle name="제목 3 2 3 2 5" xfId="3725"/>
    <cellStyle name="제목 3 2 3 2 50" xfId="3726"/>
    <cellStyle name="제목 3 2 3 2 51" xfId="3727"/>
    <cellStyle name="제목 3 2 3 2 52" xfId="3728"/>
    <cellStyle name="제목 3 2 3 2 53" xfId="3729"/>
    <cellStyle name="제목 3 2 3 2 54" xfId="3730"/>
    <cellStyle name="제목 3 2 3 2 55" xfId="3731"/>
    <cellStyle name="제목 3 2 3 2 56" xfId="3732"/>
    <cellStyle name="제목 3 2 3 2 57" xfId="3733"/>
    <cellStyle name="제목 3 2 3 2 58" xfId="3734"/>
    <cellStyle name="제목 3 2 3 2 59" xfId="3735"/>
    <cellStyle name="제목 3 2 3 2 6" xfId="3736"/>
    <cellStyle name="제목 3 2 3 2 60" xfId="3737"/>
    <cellStyle name="제목 3 2 3 2 61" xfId="3738"/>
    <cellStyle name="제목 3 2 3 2 62" xfId="3739"/>
    <cellStyle name="제목 3 2 3 2 63" xfId="3740"/>
    <cellStyle name="제목 3 2 3 2 64" xfId="3741"/>
    <cellStyle name="제목 3 2 3 2 65" xfId="3742"/>
    <cellStyle name="제목 3 2 3 2 66" xfId="3743"/>
    <cellStyle name="제목 3 2 3 2 67" xfId="3744"/>
    <cellStyle name="제목 3 2 3 2 68" xfId="3745"/>
    <cellStyle name="제목 3 2 3 2 69" xfId="3746"/>
    <cellStyle name="제목 3 2 3 2 7" xfId="3747"/>
    <cellStyle name="제목 3 2 3 2 70" xfId="3748"/>
    <cellStyle name="제목 3 2 3 2 71" xfId="3749"/>
    <cellStyle name="제목 3 2 3 2 72" xfId="3750"/>
    <cellStyle name="제목 3 2 3 2 8" xfId="3751"/>
    <cellStyle name="제목 3 2 3 2 9" xfId="3752"/>
    <cellStyle name="제목 3 2 3 20" xfId="3753"/>
    <cellStyle name="제목 3 2 3 21" xfId="3754"/>
    <cellStyle name="제목 3 2 3 22" xfId="3755"/>
    <cellStyle name="제목 3 2 3 23" xfId="3756"/>
    <cellStyle name="제목 3 2 3 24" xfId="3757"/>
    <cellStyle name="제목 3 2 3 25" xfId="3758"/>
    <cellStyle name="제목 3 2 3 26" xfId="3759"/>
    <cellStyle name="제목 3 2 3 27" xfId="3760"/>
    <cellStyle name="제목 3 2 3 28" xfId="3761"/>
    <cellStyle name="제목 3 2 3 29" xfId="3762"/>
    <cellStyle name="제목 3 2 3 3" xfId="3763"/>
    <cellStyle name="제목 3 2 3 3 2" xfId="3764"/>
    <cellStyle name="제목 3 2 3 3 3" xfId="3765"/>
    <cellStyle name="제목 3 2 3 30" xfId="3766"/>
    <cellStyle name="제목 3 2 3 31" xfId="3767"/>
    <cellStyle name="제목 3 2 3 32" xfId="3768"/>
    <cellStyle name="제목 3 2 3 33" xfId="3769"/>
    <cellStyle name="제목 3 2 3 34" xfId="3770"/>
    <cellStyle name="제목 3 2 3 35" xfId="3771"/>
    <cellStyle name="제목 3 2 3 36" xfId="3772"/>
    <cellStyle name="제목 3 2 3 37" xfId="3773"/>
    <cellStyle name="제목 3 2 3 38" xfId="3774"/>
    <cellStyle name="제목 3 2 3 39" xfId="3775"/>
    <cellStyle name="제목 3 2 3 4" xfId="3776"/>
    <cellStyle name="제목 3 2 3 4 2" xfId="3777"/>
    <cellStyle name="제목 3 2 3 4 3" xfId="3778"/>
    <cellStyle name="제목 3 2 3 40" xfId="3779"/>
    <cellStyle name="제목 3 2 3 41" xfId="3780"/>
    <cellStyle name="제목 3 2 3 42" xfId="3781"/>
    <cellStyle name="제목 3 2 3 43" xfId="3782"/>
    <cellStyle name="제목 3 2 3 44" xfId="3783"/>
    <cellStyle name="제목 3 2 3 45" xfId="3784"/>
    <cellStyle name="제목 3 2 3 46" xfId="3785"/>
    <cellStyle name="제목 3 2 3 47" xfId="3786"/>
    <cellStyle name="제목 3 2 3 48" xfId="3787"/>
    <cellStyle name="제목 3 2 3 49" xfId="3788"/>
    <cellStyle name="제목 3 2 3 5" xfId="3789"/>
    <cellStyle name="제목 3 2 3 5 2" xfId="3790"/>
    <cellStyle name="제목 3 2 3 5 3" xfId="3791"/>
    <cellStyle name="제목 3 2 3 50" xfId="3792"/>
    <cellStyle name="제목 3 2 3 51" xfId="3793"/>
    <cellStyle name="제목 3 2 3 52" xfId="3794"/>
    <cellStyle name="제목 3 2 3 53" xfId="3795"/>
    <cellStyle name="제목 3 2 3 54" xfId="3796"/>
    <cellStyle name="제목 3 2 3 55" xfId="3797"/>
    <cellStyle name="제목 3 2 3 56" xfId="3798"/>
    <cellStyle name="제목 3 2 3 57" xfId="3799"/>
    <cellStyle name="제목 3 2 3 58" xfId="3800"/>
    <cellStyle name="제목 3 2 3 59" xfId="3801"/>
    <cellStyle name="제목 3 2 3 6" xfId="3802"/>
    <cellStyle name="제목 3 2 3 6 2" xfId="3803"/>
    <cellStyle name="제목 3 2 3 6 3" xfId="3804"/>
    <cellStyle name="제목 3 2 3 60" xfId="3805"/>
    <cellStyle name="제목 3 2 3 61" xfId="3806"/>
    <cellStyle name="제목 3 2 3 62" xfId="3807"/>
    <cellStyle name="제목 3 2 3 63" xfId="3808"/>
    <cellStyle name="제목 3 2 3 64" xfId="3809"/>
    <cellStyle name="제목 3 2 3 65" xfId="3810"/>
    <cellStyle name="제목 3 2 3 66" xfId="3811"/>
    <cellStyle name="제목 3 2 3 67" xfId="3812"/>
    <cellStyle name="제목 3 2 3 68" xfId="3813"/>
    <cellStyle name="제목 3 2 3 69" xfId="3814"/>
    <cellStyle name="제목 3 2 3 7" xfId="3815"/>
    <cellStyle name="제목 3 2 3 7 2" xfId="3816"/>
    <cellStyle name="제목 3 2 3 7 3" xfId="3817"/>
    <cellStyle name="제목 3 2 3 70" xfId="3818"/>
    <cellStyle name="제목 3 2 3 71" xfId="3819"/>
    <cellStyle name="제목 3 2 3 72" xfId="3820"/>
    <cellStyle name="제목 3 2 3 73" xfId="3821"/>
    <cellStyle name="제목 3 2 3 8" xfId="3822"/>
    <cellStyle name="제목 3 2 3 8 2" xfId="3823"/>
    <cellStyle name="제목 3 2 3 8 3" xfId="3824"/>
    <cellStyle name="제목 3 2 3 9" xfId="3825"/>
    <cellStyle name="제목 3 2 3 9 2" xfId="3826"/>
    <cellStyle name="제목 3 2 3 9 3" xfId="3827"/>
    <cellStyle name="제목 3 2 30" xfId="3828"/>
    <cellStyle name="제목 3 2 31" xfId="3829"/>
    <cellStyle name="제목 3 2 32" xfId="3830"/>
    <cellStyle name="제목 3 2 33" xfId="3831"/>
    <cellStyle name="제목 3 2 34" xfId="3832"/>
    <cellStyle name="제목 3 2 35" xfId="3833"/>
    <cellStyle name="제목 3 2 36" xfId="3834"/>
    <cellStyle name="제목 3 2 37" xfId="3835"/>
    <cellStyle name="제목 3 2 38" xfId="3836"/>
    <cellStyle name="제목 3 2 39" xfId="3837"/>
    <cellStyle name="제목 3 2 4" xfId="3838"/>
    <cellStyle name="제목 3 2 4 10" xfId="3839"/>
    <cellStyle name="제목 3 2 4 10 2" xfId="3840"/>
    <cellStyle name="제목 3 2 4 10 3" xfId="3841"/>
    <cellStyle name="제목 3 2 4 11" xfId="3842"/>
    <cellStyle name="제목 3 2 4 11 2" xfId="3843"/>
    <cellStyle name="제목 3 2 4 12" xfId="3844"/>
    <cellStyle name="제목 3 2 4 13" xfId="3845"/>
    <cellStyle name="제목 3 2 4 14" xfId="3846"/>
    <cellStyle name="제목 3 2 4 15" xfId="3847"/>
    <cellStyle name="제목 3 2 4 16" xfId="3848"/>
    <cellStyle name="제목 3 2 4 17" xfId="3849"/>
    <cellStyle name="제목 3 2 4 18" xfId="3850"/>
    <cellStyle name="제목 3 2 4 19" xfId="3851"/>
    <cellStyle name="제목 3 2 4 2" xfId="3852"/>
    <cellStyle name="제목 3 2 4 2 10" xfId="3853"/>
    <cellStyle name="제목 3 2 4 2 11" xfId="3854"/>
    <cellStyle name="제목 3 2 4 2 12" xfId="3855"/>
    <cellStyle name="제목 3 2 4 2 13" xfId="3856"/>
    <cellStyle name="제목 3 2 4 2 14" xfId="3857"/>
    <cellStyle name="제목 3 2 4 2 15" xfId="3858"/>
    <cellStyle name="제목 3 2 4 2 16" xfId="3859"/>
    <cellStyle name="제목 3 2 4 2 17" xfId="3860"/>
    <cellStyle name="제목 3 2 4 2 18" xfId="3861"/>
    <cellStyle name="제목 3 2 4 2 19" xfId="3862"/>
    <cellStyle name="제목 3 2 4 2 2" xfId="3863"/>
    <cellStyle name="제목 3 2 4 2 20" xfId="3864"/>
    <cellStyle name="제목 3 2 4 2 21" xfId="3865"/>
    <cellStyle name="제목 3 2 4 2 22" xfId="3866"/>
    <cellStyle name="제목 3 2 4 2 23" xfId="3867"/>
    <cellStyle name="제목 3 2 4 2 24" xfId="3868"/>
    <cellStyle name="제목 3 2 4 2 25" xfId="3869"/>
    <cellStyle name="제목 3 2 4 2 26" xfId="3870"/>
    <cellStyle name="제목 3 2 4 2 27" xfId="3871"/>
    <cellStyle name="제목 3 2 4 2 28" xfId="3872"/>
    <cellStyle name="제목 3 2 4 2 29" xfId="3873"/>
    <cellStyle name="제목 3 2 4 2 3" xfId="3874"/>
    <cellStyle name="제목 3 2 4 2 30" xfId="3875"/>
    <cellStyle name="제목 3 2 4 2 31" xfId="3876"/>
    <cellStyle name="제목 3 2 4 2 32" xfId="3877"/>
    <cellStyle name="제목 3 2 4 2 33" xfId="3878"/>
    <cellStyle name="제목 3 2 4 2 34" xfId="3879"/>
    <cellStyle name="제목 3 2 4 2 35" xfId="3880"/>
    <cellStyle name="제목 3 2 4 2 36" xfId="3881"/>
    <cellStyle name="제목 3 2 4 2 37" xfId="3882"/>
    <cellStyle name="제목 3 2 4 2 38" xfId="3883"/>
    <cellStyle name="제목 3 2 4 2 39" xfId="3884"/>
    <cellStyle name="제목 3 2 4 2 4" xfId="3885"/>
    <cellStyle name="제목 3 2 4 2 40" xfId="3886"/>
    <cellStyle name="제목 3 2 4 2 41" xfId="3887"/>
    <cellStyle name="제목 3 2 4 2 42" xfId="3888"/>
    <cellStyle name="제목 3 2 4 2 43" xfId="3889"/>
    <cellStyle name="제목 3 2 4 2 44" xfId="3890"/>
    <cellStyle name="제목 3 2 4 2 45" xfId="3891"/>
    <cellStyle name="제목 3 2 4 2 46" xfId="3892"/>
    <cellStyle name="제목 3 2 4 2 47" xfId="3893"/>
    <cellStyle name="제목 3 2 4 2 48" xfId="3894"/>
    <cellStyle name="제목 3 2 4 2 49" xfId="3895"/>
    <cellStyle name="제목 3 2 4 2 5" xfId="3896"/>
    <cellStyle name="제목 3 2 4 2 50" xfId="3897"/>
    <cellStyle name="제목 3 2 4 2 51" xfId="3898"/>
    <cellStyle name="제목 3 2 4 2 52" xfId="3899"/>
    <cellStyle name="제목 3 2 4 2 53" xfId="3900"/>
    <cellStyle name="제목 3 2 4 2 54" xfId="3901"/>
    <cellStyle name="제목 3 2 4 2 55" xfId="3902"/>
    <cellStyle name="제목 3 2 4 2 56" xfId="3903"/>
    <cellStyle name="제목 3 2 4 2 57" xfId="3904"/>
    <cellStyle name="제목 3 2 4 2 58" xfId="3905"/>
    <cellStyle name="제목 3 2 4 2 59" xfId="3906"/>
    <cellStyle name="제목 3 2 4 2 6" xfId="3907"/>
    <cellStyle name="제목 3 2 4 2 60" xfId="3908"/>
    <cellStyle name="제목 3 2 4 2 61" xfId="3909"/>
    <cellStyle name="제목 3 2 4 2 62" xfId="3910"/>
    <cellStyle name="제목 3 2 4 2 63" xfId="3911"/>
    <cellStyle name="제목 3 2 4 2 64" xfId="3912"/>
    <cellStyle name="제목 3 2 4 2 65" xfId="3913"/>
    <cellStyle name="제목 3 2 4 2 66" xfId="3914"/>
    <cellStyle name="제목 3 2 4 2 67" xfId="3915"/>
    <cellStyle name="제목 3 2 4 2 68" xfId="3916"/>
    <cellStyle name="제목 3 2 4 2 69" xfId="3917"/>
    <cellStyle name="제목 3 2 4 2 7" xfId="3918"/>
    <cellStyle name="제목 3 2 4 2 70" xfId="3919"/>
    <cellStyle name="제목 3 2 4 2 71" xfId="3920"/>
    <cellStyle name="제목 3 2 4 2 72" xfId="3921"/>
    <cellStyle name="제목 3 2 4 2 8" xfId="3922"/>
    <cellStyle name="제목 3 2 4 2 9" xfId="3923"/>
    <cellStyle name="제목 3 2 4 20" xfId="3924"/>
    <cellStyle name="제목 3 2 4 21" xfId="3925"/>
    <cellStyle name="제목 3 2 4 22" xfId="3926"/>
    <cellStyle name="제목 3 2 4 23" xfId="3927"/>
    <cellStyle name="제목 3 2 4 24" xfId="3928"/>
    <cellStyle name="제목 3 2 4 25" xfId="3929"/>
    <cellStyle name="제목 3 2 4 26" xfId="3930"/>
    <cellStyle name="제목 3 2 4 27" xfId="3931"/>
    <cellStyle name="제목 3 2 4 28" xfId="3932"/>
    <cellStyle name="제목 3 2 4 29" xfId="3933"/>
    <cellStyle name="제목 3 2 4 3" xfId="3934"/>
    <cellStyle name="제목 3 2 4 3 2" xfId="3935"/>
    <cellStyle name="제목 3 2 4 3 3" xfId="3936"/>
    <cellStyle name="제목 3 2 4 30" xfId="3937"/>
    <cellStyle name="제목 3 2 4 31" xfId="3938"/>
    <cellStyle name="제목 3 2 4 32" xfId="3939"/>
    <cellStyle name="제목 3 2 4 33" xfId="3940"/>
    <cellStyle name="제목 3 2 4 34" xfId="3941"/>
    <cellStyle name="제목 3 2 4 35" xfId="3942"/>
    <cellStyle name="제목 3 2 4 36" xfId="3943"/>
    <cellStyle name="제목 3 2 4 37" xfId="3944"/>
    <cellStyle name="제목 3 2 4 38" xfId="3945"/>
    <cellStyle name="제목 3 2 4 39" xfId="3946"/>
    <cellStyle name="제목 3 2 4 4" xfId="3947"/>
    <cellStyle name="제목 3 2 4 4 2" xfId="3948"/>
    <cellStyle name="제목 3 2 4 4 3" xfId="3949"/>
    <cellStyle name="제목 3 2 4 40" xfId="3950"/>
    <cellStyle name="제목 3 2 4 41" xfId="3951"/>
    <cellStyle name="제목 3 2 4 42" xfId="3952"/>
    <cellStyle name="제목 3 2 4 43" xfId="3953"/>
    <cellStyle name="제목 3 2 4 44" xfId="3954"/>
    <cellStyle name="제목 3 2 4 45" xfId="3955"/>
    <cellStyle name="제목 3 2 4 46" xfId="3956"/>
    <cellStyle name="제목 3 2 4 47" xfId="3957"/>
    <cellStyle name="제목 3 2 4 48" xfId="3958"/>
    <cellStyle name="제목 3 2 4 49" xfId="3959"/>
    <cellStyle name="제목 3 2 4 5" xfId="3960"/>
    <cellStyle name="제목 3 2 4 5 2" xfId="3961"/>
    <cellStyle name="제목 3 2 4 5 3" xfId="3962"/>
    <cellStyle name="제목 3 2 4 50" xfId="3963"/>
    <cellStyle name="제목 3 2 4 51" xfId="3964"/>
    <cellStyle name="제목 3 2 4 52" xfId="3965"/>
    <cellStyle name="제목 3 2 4 53" xfId="3966"/>
    <cellStyle name="제목 3 2 4 54" xfId="3967"/>
    <cellStyle name="제목 3 2 4 55" xfId="3968"/>
    <cellStyle name="제목 3 2 4 56" xfId="3969"/>
    <cellStyle name="제목 3 2 4 57" xfId="3970"/>
    <cellStyle name="제목 3 2 4 58" xfId="3971"/>
    <cellStyle name="제목 3 2 4 59" xfId="3972"/>
    <cellStyle name="제목 3 2 4 6" xfId="3973"/>
    <cellStyle name="제목 3 2 4 6 2" xfId="3974"/>
    <cellStyle name="제목 3 2 4 6 3" xfId="3975"/>
    <cellStyle name="제목 3 2 4 60" xfId="3976"/>
    <cellStyle name="제목 3 2 4 61" xfId="3977"/>
    <cellStyle name="제목 3 2 4 62" xfId="3978"/>
    <cellStyle name="제목 3 2 4 63" xfId="3979"/>
    <cellStyle name="제목 3 2 4 64" xfId="3980"/>
    <cellStyle name="제목 3 2 4 65" xfId="3981"/>
    <cellStyle name="제목 3 2 4 66" xfId="3982"/>
    <cellStyle name="제목 3 2 4 67" xfId="3983"/>
    <cellStyle name="제목 3 2 4 68" xfId="3984"/>
    <cellStyle name="제목 3 2 4 69" xfId="3985"/>
    <cellStyle name="제목 3 2 4 7" xfId="3986"/>
    <cellStyle name="제목 3 2 4 7 2" xfId="3987"/>
    <cellStyle name="제목 3 2 4 7 3" xfId="3988"/>
    <cellStyle name="제목 3 2 4 70" xfId="3989"/>
    <cellStyle name="제목 3 2 4 71" xfId="3990"/>
    <cellStyle name="제목 3 2 4 72" xfId="3991"/>
    <cellStyle name="제목 3 2 4 73" xfId="3992"/>
    <cellStyle name="제목 3 2 4 8" xfId="3993"/>
    <cellStyle name="제목 3 2 4 8 2" xfId="3994"/>
    <cellStyle name="제목 3 2 4 8 3" xfId="3995"/>
    <cellStyle name="제목 3 2 4 9" xfId="3996"/>
    <cellStyle name="제목 3 2 4 9 2" xfId="3997"/>
    <cellStyle name="제목 3 2 4 9 3" xfId="3998"/>
    <cellStyle name="제목 3 2 40" xfId="3999"/>
    <cellStyle name="제목 3 2 41" xfId="4000"/>
    <cellStyle name="제목 3 2 42" xfId="4001"/>
    <cellStyle name="제목 3 2 43" xfId="4002"/>
    <cellStyle name="제목 3 2 44" xfId="4003"/>
    <cellStyle name="제목 3 2 45" xfId="4004"/>
    <cellStyle name="제목 3 2 46" xfId="4005"/>
    <cellStyle name="제목 3 2 47" xfId="4006"/>
    <cellStyle name="제목 3 2 48" xfId="4007"/>
    <cellStyle name="제목 3 2 49" xfId="4008"/>
    <cellStyle name="제목 3 2 5" xfId="4009"/>
    <cellStyle name="제목 3 2 5 10" xfId="4010"/>
    <cellStyle name="제목 3 2 5 10 2" xfId="4011"/>
    <cellStyle name="제목 3 2 5 11" xfId="4012"/>
    <cellStyle name="제목 3 2 5 12" xfId="4013"/>
    <cellStyle name="제목 3 2 5 13" xfId="4014"/>
    <cellStyle name="제목 3 2 5 14" xfId="4015"/>
    <cellStyle name="제목 3 2 5 15" xfId="4016"/>
    <cellStyle name="제목 3 2 5 16" xfId="4017"/>
    <cellStyle name="제목 3 2 5 17" xfId="4018"/>
    <cellStyle name="제목 3 2 5 18" xfId="4019"/>
    <cellStyle name="제목 3 2 5 19" xfId="4020"/>
    <cellStyle name="제목 3 2 5 2" xfId="4021"/>
    <cellStyle name="제목 3 2 5 2 10" xfId="4022"/>
    <cellStyle name="제목 3 2 5 2 11" xfId="4023"/>
    <cellStyle name="제목 3 2 5 2 12" xfId="4024"/>
    <cellStyle name="제목 3 2 5 2 13" xfId="4025"/>
    <cellStyle name="제목 3 2 5 2 14" xfId="4026"/>
    <cellStyle name="제목 3 2 5 2 15" xfId="4027"/>
    <cellStyle name="제목 3 2 5 2 16" xfId="4028"/>
    <cellStyle name="제목 3 2 5 2 17" xfId="4029"/>
    <cellStyle name="제목 3 2 5 2 18" xfId="4030"/>
    <cellStyle name="제목 3 2 5 2 19" xfId="4031"/>
    <cellStyle name="제목 3 2 5 2 2" xfId="4032"/>
    <cellStyle name="제목 3 2 5 2 20" xfId="4033"/>
    <cellStyle name="제목 3 2 5 2 21" xfId="4034"/>
    <cellStyle name="제목 3 2 5 2 22" xfId="4035"/>
    <cellStyle name="제목 3 2 5 2 23" xfId="4036"/>
    <cellStyle name="제목 3 2 5 2 24" xfId="4037"/>
    <cellStyle name="제목 3 2 5 2 25" xfId="4038"/>
    <cellStyle name="제목 3 2 5 2 26" xfId="4039"/>
    <cellStyle name="제목 3 2 5 2 27" xfId="4040"/>
    <cellStyle name="제목 3 2 5 2 28" xfId="4041"/>
    <cellStyle name="제목 3 2 5 2 29" xfId="4042"/>
    <cellStyle name="제목 3 2 5 2 3" xfId="4043"/>
    <cellStyle name="제목 3 2 5 2 30" xfId="4044"/>
    <cellStyle name="제목 3 2 5 2 31" xfId="4045"/>
    <cellStyle name="제목 3 2 5 2 32" xfId="4046"/>
    <cellStyle name="제목 3 2 5 2 33" xfId="4047"/>
    <cellStyle name="제목 3 2 5 2 34" xfId="4048"/>
    <cellStyle name="제목 3 2 5 2 35" xfId="4049"/>
    <cellStyle name="제목 3 2 5 2 36" xfId="4050"/>
    <cellStyle name="제목 3 2 5 2 37" xfId="4051"/>
    <cellStyle name="제목 3 2 5 2 38" xfId="4052"/>
    <cellStyle name="제목 3 2 5 2 39" xfId="4053"/>
    <cellStyle name="제목 3 2 5 2 4" xfId="4054"/>
    <cellStyle name="제목 3 2 5 2 40" xfId="4055"/>
    <cellStyle name="제목 3 2 5 2 41" xfId="4056"/>
    <cellStyle name="제목 3 2 5 2 42" xfId="4057"/>
    <cellStyle name="제목 3 2 5 2 43" xfId="4058"/>
    <cellStyle name="제목 3 2 5 2 44" xfId="4059"/>
    <cellStyle name="제목 3 2 5 2 45" xfId="4060"/>
    <cellStyle name="제목 3 2 5 2 46" xfId="4061"/>
    <cellStyle name="제목 3 2 5 2 47" xfId="4062"/>
    <cellStyle name="제목 3 2 5 2 48" xfId="4063"/>
    <cellStyle name="제목 3 2 5 2 49" xfId="4064"/>
    <cellStyle name="제목 3 2 5 2 5" xfId="4065"/>
    <cellStyle name="제목 3 2 5 2 50" xfId="4066"/>
    <cellStyle name="제목 3 2 5 2 51" xfId="4067"/>
    <cellStyle name="제목 3 2 5 2 52" xfId="4068"/>
    <cellStyle name="제목 3 2 5 2 53" xfId="4069"/>
    <cellStyle name="제목 3 2 5 2 54" xfId="4070"/>
    <cellStyle name="제목 3 2 5 2 55" xfId="4071"/>
    <cellStyle name="제목 3 2 5 2 56" xfId="4072"/>
    <cellStyle name="제목 3 2 5 2 57" xfId="4073"/>
    <cellStyle name="제목 3 2 5 2 58" xfId="4074"/>
    <cellStyle name="제목 3 2 5 2 59" xfId="4075"/>
    <cellStyle name="제목 3 2 5 2 6" xfId="4076"/>
    <cellStyle name="제목 3 2 5 2 60" xfId="4077"/>
    <cellStyle name="제목 3 2 5 2 61" xfId="4078"/>
    <cellStyle name="제목 3 2 5 2 62" xfId="4079"/>
    <cellStyle name="제목 3 2 5 2 63" xfId="4080"/>
    <cellStyle name="제목 3 2 5 2 64" xfId="4081"/>
    <cellStyle name="제목 3 2 5 2 65" xfId="4082"/>
    <cellStyle name="제목 3 2 5 2 66" xfId="4083"/>
    <cellStyle name="제목 3 2 5 2 67" xfId="4084"/>
    <cellStyle name="제목 3 2 5 2 68" xfId="4085"/>
    <cellStyle name="제목 3 2 5 2 69" xfId="4086"/>
    <cellStyle name="제목 3 2 5 2 7" xfId="4087"/>
    <cellStyle name="제목 3 2 5 2 70" xfId="4088"/>
    <cellStyle name="제목 3 2 5 2 71" xfId="4089"/>
    <cellStyle name="제목 3 2 5 2 72" xfId="4090"/>
    <cellStyle name="제목 3 2 5 2 8" xfId="4091"/>
    <cellStyle name="제목 3 2 5 2 9" xfId="4092"/>
    <cellStyle name="제목 3 2 5 20" xfId="4093"/>
    <cellStyle name="제목 3 2 5 21" xfId="4094"/>
    <cellStyle name="제목 3 2 5 22" xfId="4095"/>
    <cellStyle name="제목 3 2 5 23" xfId="4096"/>
    <cellStyle name="제목 3 2 5 24" xfId="4097"/>
    <cellStyle name="제목 3 2 5 25" xfId="4098"/>
    <cellStyle name="제목 3 2 5 26" xfId="4099"/>
    <cellStyle name="제목 3 2 5 27" xfId="4100"/>
    <cellStyle name="제목 3 2 5 28" xfId="4101"/>
    <cellStyle name="제목 3 2 5 29" xfId="4102"/>
    <cellStyle name="제목 3 2 5 3" xfId="4103"/>
    <cellStyle name="제목 3 2 5 3 2" xfId="4104"/>
    <cellStyle name="제목 3 2 5 3 3" xfId="4105"/>
    <cellStyle name="제목 3 2 5 30" xfId="4106"/>
    <cellStyle name="제목 3 2 5 31" xfId="4107"/>
    <cellStyle name="제목 3 2 5 32" xfId="4108"/>
    <cellStyle name="제목 3 2 5 33" xfId="4109"/>
    <cellStyle name="제목 3 2 5 34" xfId="4110"/>
    <cellStyle name="제목 3 2 5 35" xfId="4111"/>
    <cellStyle name="제목 3 2 5 36" xfId="4112"/>
    <cellStyle name="제목 3 2 5 37" xfId="4113"/>
    <cellStyle name="제목 3 2 5 38" xfId="4114"/>
    <cellStyle name="제목 3 2 5 39" xfId="4115"/>
    <cellStyle name="제목 3 2 5 4" xfId="4116"/>
    <cellStyle name="제목 3 2 5 4 2" xfId="4117"/>
    <cellStyle name="제목 3 2 5 4 3" xfId="4118"/>
    <cellStyle name="제목 3 2 5 40" xfId="4119"/>
    <cellStyle name="제목 3 2 5 41" xfId="4120"/>
    <cellStyle name="제목 3 2 5 42" xfId="4121"/>
    <cellStyle name="제목 3 2 5 43" xfId="4122"/>
    <cellStyle name="제목 3 2 5 44" xfId="4123"/>
    <cellStyle name="제목 3 2 5 45" xfId="4124"/>
    <cellStyle name="제목 3 2 5 46" xfId="4125"/>
    <cellStyle name="제목 3 2 5 47" xfId="4126"/>
    <cellStyle name="제목 3 2 5 48" xfId="4127"/>
    <cellStyle name="제목 3 2 5 49" xfId="4128"/>
    <cellStyle name="제목 3 2 5 5" xfId="4129"/>
    <cellStyle name="제목 3 2 5 5 2" xfId="4130"/>
    <cellStyle name="제목 3 2 5 5 3" xfId="4131"/>
    <cellStyle name="제목 3 2 5 50" xfId="4132"/>
    <cellStyle name="제목 3 2 5 51" xfId="4133"/>
    <cellStyle name="제목 3 2 5 52" xfId="4134"/>
    <cellStyle name="제목 3 2 5 53" xfId="4135"/>
    <cellStyle name="제목 3 2 5 54" xfId="4136"/>
    <cellStyle name="제목 3 2 5 55" xfId="4137"/>
    <cellStyle name="제목 3 2 5 56" xfId="4138"/>
    <cellStyle name="제목 3 2 5 57" xfId="4139"/>
    <cellStyle name="제목 3 2 5 58" xfId="4140"/>
    <cellStyle name="제목 3 2 5 59" xfId="4141"/>
    <cellStyle name="제목 3 2 5 6" xfId="4142"/>
    <cellStyle name="제목 3 2 5 6 2" xfId="4143"/>
    <cellStyle name="제목 3 2 5 6 3" xfId="4144"/>
    <cellStyle name="제목 3 2 5 60" xfId="4145"/>
    <cellStyle name="제목 3 2 5 61" xfId="4146"/>
    <cellStyle name="제목 3 2 5 62" xfId="4147"/>
    <cellStyle name="제목 3 2 5 63" xfId="4148"/>
    <cellStyle name="제목 3 2 5 64" xfId="4149"/>
    <cellStyle name="제목 3 2 5 65" xfId="4150"/>
    <cellStyle name="제목 3 2 5 66" xfId="4151"/>
    <cellStyle name="제목 3 2 5 67" xfId="4152"/>
    <cellStyle name="제목 3 2 5 68" xfId="4153"/>
    <cellStyle name="제목 3 2 5 69" xfId="4154"/>
    <cellStyle name="제목 3 2 5 7" xfId="4155"/>
    <cellStyle name="제목 3 2 5 7 2" xfId="4156"/>
    <cellStyle name="제목 3 2 5 7 3" xfId="4157"/>
    <cellStyle name="제목 3 2 5 70" xfId="4158"/>
    <cellStyle name="제목 3 2 5 71" xfId="4159"/>
    <cellStyle name="제목 3 2 5 72" xfId="4160"/>
    <cellStyle name="제목 3 2 5 73" xfId="4161"/>
    <cellStyle name="제목 3 2 5 8" xfId="4162"/>
    <cellStyle name="제목 3 2 5 8 2" xfId="4163"/>
    <cellStyle name="제목 3 2 5 8 3" xfId="4164"/>
    <cellStyle name="제목 3 2 5 9" xfId="4165"/>
    <cellStyle name="제목 3 2 5 9 2" xfId="4166"/>
    <cellStyle name="제목 3 2 5 9 3" xfId="4167"/>
    <cellStyle name="제목 3 2 50" xfId="4168"/>
    <cellStyle name="제목 3 2 51" xfId="4169"/>
    <cellStyle name="제목 3 2 52" xfId="4170"/>
    <cellStyle name="제목 3 2 53" xfId="4171"/>
    <cellStyle name="제목 3 2 54" xfId="4172"/>
    <cellStyle name="제목 3 2 55" xfId="4173"/>
    <cellStyle name="제목 3 2 56" xfId="4174"/>
    <cellStyle name="제목 3 2 57" xfId="4175"/>
    <cellStyle name="제목 3 2 58" xfId="4176"/>
    <cellStyle name="제목 3 2 59" xfId="4177"/>
    <cellStyle name="제목 3 2 6" xfId="4178"/>
    <cellStyle name="제목 3 2 6 10" xfId="4179"/>
    <cellStyle name="제목 3 2 6 10 2" xfId="4180"/>
    <cellStyle name="제목 3 2 6 11" xfId="4181"/>
    <cellStyle name="제목 3 2 6 12" xfId="4182"/>
    <cellStyle name="제목 3 2 6 13" xfId="4183"/>
    <cellStyle name="제목 3 2 6 14" xfId="4184"/>
    <cellStyle name="제목 3 2 6 15" xfId="4185"/>
    <cellStyle name="제목 3 2 6 16" xfId="4186"/>
    <cellStyle name="제목 3 2 6 17" xfId="4187"/>
    <cellStyle name="제목 3 2 6 18" xfId="4188"/>
    <cellStyle name="제목 3 2 6 19" xfId="4189"/>
    <cellStyle name="제목 3 2 6 2" xfId="4190"/>
    <cellStyle name="제목 3 2 6 2 10" xfId="4191"/>
    <cellStyle name="제목 3 2 6 2 11" xfId="4192"/>
    <cellStyle name="제목 3 2 6 2 12" xfId="4193"/>
    <cellStyle name="제목 3 2 6 2 13" xfId="4194"/>
    <cellStyle name="제목 3 2 6 2 14" xfId="4195"/>
    <cellStyle name="제목 3 2 6 2 15" xfId="4196"/>
    <cellStyle name="제목 3 2 6 2 16" xfId="4197"/>
    <cellStyle name="제목 3 2 6 2 17" xfId="4198"/>
    <cellStyle name="제목 3 2 6 2 18" xfId="4199"/>
    <cellStyle name="제목 3 2 6 2 19" xfId="4200"/>
    <cellStyle name="제목 3 2 6 2 2" xfId="4201"/>
    <cellStyle name="제목 3 2 6 2 20" xfId="4202"/>
    <cellStyle name="제목 3 2 6 2 21" xfId="4203"/>
    <cellStyle name="제목 3 2 6 2 22" xfId="4204"/>
    <cellStyle name="제목 3 2 6 2 23" xfId="4205"/>
    <cellStyle name="제목 3 2 6 2 24" xfId="4206"/>
    <cellStyle name="제목 3 2 6 2 25" xfId="4207"/>
    <cellStyle name="제목 3 2 6 2 26" xfId="4208"/>
    <cellStyle name="제목 3 2 6 2 27" xfId="4209"/>
    <cellStyle name="제목 3 2 6 2 28" xfId="4210"/>
    <cellStyle name="제목 3 2 6 2 29" xfId="4211"/>
    <cellStyle name="제목 3 2 6 2 3" xfId="4212"/>
    <cellStyle name="제목 3 2 6 2 30" xfId="4213"/>
    <cellStyle name="제목 3 2 6 2 31" xfId="4214"/>
    <cellStyle name="제목 3 2 6 2 32" xfId="4215"/>
    <cellStyle name="제목 3 2 6 2 33" xfId="4216"/>
    <cellStyle name="제목 3 2 6 2 34" xfId="4217"/>
    <cellStyle name="제목 3 2 6 2 35" xfId="4218"/>
    <cellStyle name="제목 3 2 6 2 36" xfId="4219"/>
    <cellStyle name="제목 3 2 6 2 37" xfId="4220"/>
    <cellStyle name="제목 3 2 6 2 38" xfId="4221"/>
    <cellStyle name="제목 3 2 6 2 39" xfId="4222"/>
    <cellStyle name="제목 3 2 6 2 4" xfId="4223"/>
    <cellStyle name="제목 3 2 6 2 40" xfId="4224"/>
    <cellStyle name="제목 3 2 6 2 41" xfId="4225"/>
    <cellStyle name="제목 3 2 6 2 42" xfId="4226"/>
    <cellStyle name="제목 3 2 6 2 43" xfId="4227"/>
    <cellStyle name="제목 3 2 6 2 44" xfId="4228"/>
    <cellStyle name="제목 3 2 6 2 45" xfId="4229"/>
    <cellStyle name="제목 3 2 6 2 46" xfId="4230"/>
    <cellStyle name="제목 3 2 6 2 47" xfId="4231"/>
    <cellStyle name="제목 3 2 6 2 48" xfId="4232"/>
    <cellStyle name="제목 3 2 6 2 49" xfId="4233"/>
    <cellStyle name="제목 3 2 6 2 5" xfId="4234"/>
    <cellStyle name="제목 3 2 6 2 50" xfId="4235"/>
    <cellStyle name="제목 3 2 6 2 51" xfId="4236"/>
    <cellStyle name="제목 3 2 6 2 52" xfId="4237"/>
    <cellStyle name="제목 3 2 6 2 53" xfId="4238"/>
    <cellStyle name="제목 3 2 6 2 54" xfId="4239"/>
    <cellStyle name="제목 3 2 6 2 55" xfId="4240"/>
    <cellStyle name="제목 3 2 6 2 56" xfId="4241"/>
    <cellStyle name="제목 3 2 6 2 57" xfId="4242"/>
    <cellStyle name="제목 3 2 6 2 58" xfId="4243"/>
    <cellStyle name="제목 3 2 6 2 59" xfId="4244"/>
    <cellStyle name="제목 3 2 6 2 6" xfId="4245"/>
    <cellStyle name="제목 3 2 6 2 60" xfId="4246"/>
    <cellStyle name="제목 3 2 6 2 61" xfId="4247"/>
    <cellStyle name="제목 3 2 6 2 62" xfId="4248"/>
    <cellStyle name="제목 3 2 6 2 63" xfId="4249"/>
    <cellStyle name="제목 3 2 6 2 64" xfId="4250"/>
    <cellStyle name="제목 3 2 6 2 65" xfId="4251"/>
    <cellStyle name="제목 3 2 6 2 66" xfId="4252"/>
    <cellStyle name="제목 3 2 6 2 67" xfId="4253"/>
    <cellStyle name="제목 3 2 6 2 68" xfId="4254"/>
    <cellStyle name="제목 3 2 6 2 69" xfId="4255"/>
    <cellStyle name="제목 3 2 6 2 7" xfId="4256"/>
    <cellStyle name="제목 3 2 6 2 70" xfId="4257"/>
    <cellStyle name="제목 3 2 6 2 71" xfId="4258"/>
    <cellStyle name="제목 3 2 6 2 72" xfId="4259"/>
    <cellStyle name="제목 3 2 6 2 8" xfId="4260"/>
    <cellStyle name="제목 3 2 6 2 9" xfId="4261"/>
    <cellStyle name="제목 3 2 6 20" xfId="4262"/>
    <cellStyle name="제목 3 2 6 21" xfId="4263"/>
    <cellStyle name="제목 3 2 6 22" xfId="4264"/>
    <cellStyle name="제목 3 2 6 23" xfId="4265"/>
    <cellStyle name="제목 3 2 6 24" xfId="4266"/>
    <cellStyle name="제목 3 2 6 25" xfId="4267"/>
    <cellStyle name="제목 3 2 6 26" xfId="4268"/>
    <cellStyle name="제목 3 2 6 27" xfId="4269"/>
    <cellStyle name="제목 3 2 6 28" xfId="4270"/>
    <cellStyle name="제목 3 2 6 29" xfId="4271"/>
    <cellStyle name="제목 3 2 6 3" xfId="4272"/>
    <cellStyle name="제목 3 2 6 3 2" xfId="4273"/>
    <cellStyle name="제목 3 2 6 3 3" xfId="4274"/>
    <cellStyle name="제목 3 2 6 30" xfId="4275"/>
    <cellStyle name="제목 3 2 6 31" xfId="4276"/>
    <cellStyle name="제목 3 2 6 32" xfId="4277"/>
    <cellStyle name="제목 3 2 6 33" xfId="4278"/>
    <cellStyle name="제목 3 2 6 34" xfId="4279"/>
    <cellStyle name="제목 3 2 6 35" xfId="4280"/>
    <cellStyle name="제목 3 2 6 36" xfId="4281"/>
    <cellStyle name="제목 3 2 6 37" xfId="4282"/>
    <cellStyle name="제목 3 2 6 38" xfId="4283"/>
    <cellStyle name="제목 3 2 6 39" xfId="4284"/>
    <cellStyle name="제목 3 2 6 4" xfId="4285"/>
    <cellStyle name="제목 3 2 6 4 2" xfId="4286"/>
    <cellStyle name="제목 3 2 6 4 3" xfId="4287"/>
    <cellStyle name="제목 3 2 6 40" xfId="4288"/>
    <cellStyle name="제목 3 2 6 41" xfId="4289"/>
    <cellStyle name="제목 3 2 6 42" xfId="4290"/>
    <cellStyle name="제목 3 2 6 43" xfId="4291"/>
    <cellStyle name="제목 3 2 6 44" xfId="4292"/>
    <cellStyle name="제목 3 2 6 45" xfId="4293"/>
    <cellStyle name="제목 3 2 6 46" xfId="4294"/>
    <cellStyle name="제목 3 2 6 47" xfId="4295"/>
    <cellStyle name="제목 3 2 6 48" xfId="4296"/>
    <cellStyle name="제목 3 2 6 49" xfId="4297"/>
    <cellStyle name="제목 3 2 6 5" xfId="4298"/>
    <cellStyle name="제목 3 2 6 5 2" xfId="4299"/>
    <cellStyle name="제목 3 2 6 5 3" xfId="4300"/>
    <cellStyle name="제목 3 2 6 50" xfId="4301"/>
    <cellStyle name="제목 3 2 6 51" xfId="4302"/>
    <cellStyle name="제목 3 2 6 52" xfId="4303"/>
    <cellStyle name="제목 3 2 6 53" xfId="4304"/>
    <cellStyle name="제목 3 2 6 54" xfId="4305"/>
    <cellStyle name="제목 3 2 6 55" xfId="4306"/>
    <cellStyle name="제목 3 2 6 56" xfId="4307"/>
    <cellStyle name="제목 3 2 6 57" xfId="4308"/>
    <cellStyle name="제목 3 2 6 58" xfId="4309"/>
    <cellStyle name="제목 3 2 6 59" xfId="4310"/>
    <cellStyle name="제목 3 2 6 6" xfId="4311"/>
    <cellStyle name="제목 3 2 6 6 2" xfId="4312"/>
    <cellStyle name="제목 3 2 6 6 3" xfId="4313"/>
    <cellStyle name="제목 3 2 6 60" xfId="4314"/>
    <cellStyle name="제목 3 2 6 61" xfId="4315"/>
    <cellStyle name="제목 3 2 6 62" xfId="4316"/>
    <cellStyle name="제목 3 2 6 63" xfId="4317"/>
    <cellStyle name="제목 3 2 6 64" xfId="4318"/>
    <cellStyle name="제목 3 2 6 65" xfId="4319"/>
    <cellStyle name="제목 3 2 6 66" xfId="4320"/>
    <cellStyle name="제목 3 2 6 67" xfId="4321"/>
    <cellStyle name="제목 3 2 6 68" xfId="4322"/>
    <cellStyle name="제목 3 2 6 69" xfId="4323"/>
    <cellStyle name="제목 3 2 6 7" xfId="4324"/>
    <cellStyle name="제목 3 2 6 7 2" xfId="4325"/>
    <cellStyle name="제목 3 2 6 7 3" xfId="4326"/>
    <cellStyle name="제목 3 2 6 70" xfId="4327"/>
    <cellStyle name="제목 3 2 6 71" xfId="4328"/>
    <cellStyle name="제목 3 2 6 72" xfId="4329"/>
    <cellStyle name="제목 3 2 6 73" xfId="4330"/>
    <cellStyle name="제목 3 2 6 8" xfId="4331"/>
    <cellStyle name="제목 3 2 6 8 2" xfId="4332"/>
    <cellStyle name="제목 3 2 6 8 3" xfId="4333"/>
    <cellStyle name="제목 3 2 6 9" xfId="4334"/>
    <cellStyle name="제목 3 2 6 9 2" xfId="4335"/>
    <cellStyle name="제목 3 2 6 9 3" xfId="4336"/>
    <cellStyle name="제목 3 2 60" xfId="4337"/>
    <cellStyle name="제목 3 2 61" xfId="4338"/>
    <cellStyle name="제목 3 2 62" xfId="4339"/>
    <cellStyle name="제목 3 2 63" xfId="4340"/>
    <cellStyle name="제목 3 2 64" xfId="4341"/>
    <cellStyle name="제목 3 2 65" xfId="4342"/>
    <cellStyle name="제목 3 2 66" xfId="4343"/>
    <cellStyle name="제목 3 2 67" xfId="4344"/>
    <cellStyle name="제목 3 2 68" xfId="4345"/>
    <cellStyle name="제목 3 2 69" xfId="4346"/>
    <cellStyle name="제목 3 2 7" xfId="4347"/>
    <cellStyle name="제목 3 2 7 10" xfId="4348"/>
    <cellStyle name="제목 3 2 7 11" xfId="4349"/>
    <cellStyle name="제목 3 2 7 12" xfId="4350"/>
    <cellStyle name="제목 3 2 7 13" xfId="4351"/>
    <cellStyle name="제목 3 2 7 14" xfId="4352"/>
    <cellStyle name="제목 3 2 7 15" xfId="4353"/>
    <cellStyle name="제목 3 2 7 16" xfId="4354"/>
    <cellStyle name="제목 3 2 7 17" xfId="4355"/>
    <cellStyle name="제목 3 2 7 18" xfId="4356"/>
    <cellStyle name="제목 3 2 7 19" xfId="4357"/>
    <cellStyle name="제목 3 2 7 2" xfId="4358"/>
    <cellStyle name="제목 3 2 7 2 10" xfId="4359"/>
    <cellStyle name="제목 3 2 7 2 11" xfId="4360"/>
    <cellStyle name="제목 3 2 7 2 12" xfId="4361"/>
    <cellStyle name="제목 3 2 7 2 13" xfId="4362"/>
    <cellStyle name="제목 3 2 7 2 14" xfId="4363"/>
    <cellStyle name="제목 3 2 7 2 15" xfId="4364"/>
    <cellStyle name="제목 3 2 7 2 16" xfId="4365"/>
    <cellStyle name="제목 3 2 7 2 17" xfId="4366"/>
    <cellStyle name="제목 3 2 7 2 18" xfId="4367"/>
    <cellStyle name="제목 3 2 7 2 19" xfId="4368"/>
    <cellStyle name="제목 3 2 7 2 2" xfId="4369"/>
    <cellStyle name="제목 3 2 7 2 20" xfId="4370"/>
    <cellStyle name="제목 3 2 7 2 21" xfId="4371"/>
    <cellStyle name="제목 3 2 7 2 22" xfId="4372"/>
    <cellStyle name="제목 3 2 7 2 23" xfId="4373"/>
    <cellStyle name="제목 3 2 7 2 24" xfId="4374"/>
    <cellStyle name="제목 3 2 7 2 25" xfId="4375"/>
    <cellStyle name="제목 3 2 7 2 26" xfId="4376"/>
    <cellStyle name="제목 3 2 7 2 27" xfId="4377"/>
    <cellStyle name="제목 3 2 7 2 28" xfId="4378"/>
    <cellStyle name="제목 3 2 7 2 29" xfId="4379"/>
    <cellStyle name="제목 3 2 7 2 3" xfId="4380"/>
    <cellStyle name="제목 3 2 7 2 30" xfId="4381"/>
    <cellStyle name="제목 3 2 7 2 31" xfId="4382"/>
    <cellStyle name="제목 3 2 7 2 32" xfId="4383"/>
    <cellStyle name="제목 3 2 7 2 33" xfId="4384"/>
    <cellStyle name="제목 3 2 7 2 34" xfId="4385"/>
    <cellStyle name="제목 3 2 7 2 35" xfId="4386"/>
    <cellStyle name="제목 3 2 7 2 36" xfId="4387"/>
    <cellStyle name="제목 3 2 7 2 37" xfId="4388"/>
    <cellStyle name="제목 3 2 7 2 38" xfId="4389"/>
    <cellStyle name="제목 3 2 7 2 39" xfId="4390"/>
    <cellStyle name="제목 3 2 7 2 4" xfId="4391"/>
    <cellStyle name="제목 3 2 7 2 40" xfId="4392"/>
    <cellStyle name="제목 3 2 7 2 41" xfId="4393"/>
    <cellStyle name="제목 3 2 7 2 42" xfId="4394"/>
    <cellStyle name="제목 3 2 7 2 43" xfId="4395"/>
    <cellStyle name="제목 3 2 7 2 44" xfId="4396"/>
    <cellStyle name="제목 3 2 7 2 45" xfId="4397"/>
    <cellStyle name="제목 3 2 7 2 46" xfId="4398"/>
    <cellStyle name="제목 3 2 7 2 47" xfId="4399"/>
    <cellStyle name="제목 3 2 7 2 48" xfId="4400"/>
    <cellStyle name="제목 3 2 7 2 49" xfId="4401"/>
    <cellStyle name="제목 3 2 7 2 5" xfId="4402"/>
    <cellStyle name="제목 3 2 7 2 50" xfId="4403"/>
    <cellStyle name="제목 3 2 7 2 51" xfId="4404"/>
    <cellStyle name="제목 3 2 7 2 52" xfId="4405"/>
    <cellStyle name="제목 3 2 7 2 53" xfId="4406"/>
    <cellStyle name="제목 3 2 7 2 54" xfId="4407"/>
    <cellStyle name="제목 3 2 7 2 55" xfId="4408"/>
    <cellStyle name="제목 3 2 7 2 56" xfId="4409"/>
    <cellStyle name="제목 3 2 7 2 57" xfId="4410"/>
    <cellStyle name="제목 3 2 7 2 58" xfId="4411"/>
    <cellStyle name="제목 3 2 7 2 59" xfId="4412"/>
    <cellStyle name="제목 3 2 7 2 6" xfId="4413"/>
    <cellStyle name="제목 3 2 7 2 60" xfId="4414"/>
    <cellStyle name="제목 3 2 7 2 61" xfId="4415"/>
    <cellStyle name="제목 3 2 7 2 62" xfId="4416"/>
    <cellStyle name="제목 3 2 7 2 63" xfId="4417"/>
    <cellStyle name="제목 3 2 7 2 64" xfId="4418"/>
    <cellStyle name="제목 3 2 7 2 65" xfId="4419"/>
    <cellStyle name="제목 3 2 7 2 66" xfId="4420"/>
    <cellStyle name="제목 3 2 7 2 67" xfId="4421"/>
    <cellStyle name="제목 3 2 7 2 68" xfId="4422"/>
    <cellStyle name="제목 3 2 7 2 69" xfId="4423"/>
    <cellStyle name="제목 3 2 7 2 7" xfId="4424"/>
    <cellStyle name="제목 3 2 7 2 70" xfId="4425"/>
    <cellStyle name="제목 3 2 7 2 71" xfId="4426"/>
    <cellStyle name="제목 3 2 7 2 72" xfId="4427"/>
    <cellStyle name="제목 3 2 7 2 8" xfId="4428"/>
    <cellStyle name="제목 3 2 7 2 9" xfId="4429"/>
    <cellStyle name="제목 3 2 7 20" xfId="4430"/>
    <cellStyle name="제목 3 2 7 21" xfId="4431"/>
    <cellStyle name="제목 3 2 7 22" xfId="4432"/>
    <cellStyle name="제목 3 2 7 23" xfId="4433"/>
    <cellStyle name="제목 3 2 7 24" xfId="4434"/>
    <cellStyle name="제목 3 2 7 25" xfId="4435"/>
    <cellStyle name="제목 3 2 7 26" xfId="4436"/>
    <cellStyle name="제목 3 2 7 27" xfId="4437"/>
    <cellStyle name="제목 3 2 7 28" xfId="4438"/>
    <cellStyle name="제목 3 2 7 29" xfId="4439"/>
    <cellStyle name="제목 3 2 7 3" xfId="4440"/>
    <cellStyle name="제목 3 2 7 30" xfId="4441"/>
    <cellStyle name="제목 3 2 7 31" xfId="4442"/>
    <cellStyle name="제목 3 2 7 32" xfId="4443"/>
    <cellStyle name="제목 3 2 7 33" xfId="4444"/>
    <cellStyle name="제목 3 2 7 34" xfId="4445"/>
    <cellStyle name="제목 3 2 7 35" xfId="4446"/>
    <cellStyle name="제목 3 2 7 36" xfId="4447"/>
    <cellStyle name="제목 3 2 7 37" xfId="4448"/>
    <cellStyle name="제목 3 2 7 38" xfId="4449"/>
    <cellStyle name="제목 3 2 7 39" xfId="4450"/>
    <cellStyle name="제목 3 2 7 4" xfId="4451"/>
    <cellStyle name="제목 3 2 7 40" xfId="4452"/>
    <cellStyle name="제목 3 2 7 41" xfId="4453"/>
    <cellStyle name="제목 3 2 7 42" xfId="4454"/>
    <cellStyle name="제목 3 2 7 43" xfId="4455"/>
    <cellStyle name="제목 3 2 7 44" xfId="4456"/>
    <cellStyle name="제목 3 2 7 45" xfId="4457"/>
    <cellStyle name="제목 3 2 7 46" xfId="4458"/>
    <cellStyle name="제목 3 2 7 47" xfId="4459"/>
    <cellStyle name="제목 3 2 7 48" xfId="4460"/>
    <cellStyle name="제목 3 2 7 49" xfId="4461"/>
    <cellStyle name="제목 3 2 7 5" xfId="4462"/>
    <cellStyle name="제목 3 2 7 50" xfId="4463"/>
    <cellStyle name="제목 3 2 7 51" xfId="4464"/>
    <cellStyle name="제목 3 2 7 52" xfId="4465"/>
    <cellStyle name="제목 3 2 7 53" xfId="4466"/>
    <cellStyle name="제목 3 2 7 54" xfId="4467"/>
    <cellStyle name="제목 3 2 7 55" xfId="4468"/>
    <cellStyle name="제목 3 2 7 56" xfId="4469"/>
    <cellStyle name="제목 3 2 7 57" xfId="4470"/>
    <cellStyle name="제목 3 2 7 58" xfId="4471"/>
    <cellStyle name="제목 3 2 7 59" xfId="4472"/>
    <cellStyle name="제목 3 2 7 6" xfId="4473"/>
    <cellStyle name="제목 3 2 7 60" xfId="4474"/>
    <cellStyle name="제목 3 2 7 61" xfId="4475"/>
    <cellStyle name="제목 3 2 7 62" xfId="4476"/>
    <cellStyle name="제목 3 2 7 63" xfId="4477"/>
    <cellStyle name="제목 3 2 7 64" xfId="4478"/>
    <cellStyle name="제목 3 2 7 65" xfId="4479"/>
    <cellStyle name="제목 3 2 7 66" xfId="4480"/>
    <cellStyle name="제목 3 2 7 67" xfId="4481"/>
    <cellStyle name="제목 3 2 7 68" xfId="4482"/>
    <cellStyle name="제목 3 2 7 69" xfId="4483"/>
    <cellStyle name="제목 3 2 7 7" xfId="4484"/>
    <cellStyle name="제목 3 2 7 70" xfId="4485"/>
    <cellStyle name="제목 3 2 7 71" xfId="4486"/>
    <cellStyle name="제목 3 2 7 72" xfId="4487"/>
    <cellStyle name="제목 3 2 7 73" xfId="4488"/>
    <cellStyle name="제목 3 2 7 8" xfId="4489"/>
    <cellStyle name="제목 3 2 7 9" xfId="4490"/>
    <cellStyle name="제목 3 2 70" xfId="4491"/>
    <cellStyle name="제목 3 2 71" xfId="4492"/>
    <cellStyle name="제목 3 2 72" xfId="4493"/>
    <cellStyle name="제목 3 2 73" xfId="4494"/>
    <cellStyle name="제목 3 2 74" xfId="4495"/>
    <cellStyle name="제목 3 2 75" xfId="4496"/>
    <cellStyle name="제목 3 2 76" xfId="4497"/>
    <cellStyle name="제목 3 2 77" xfId="4498"/>
    <cellStyle name="제목 3 2 78" xfId="4499"/>
    <cellStyle name="제목 3 2 79" xfId="4500"/>
    <cellStyle name="제목 3 2 8" xfId="4501"/>
    <cellStyle name="제목 3 2 8 10" xfId="4502"/>
    <cellStyle name="제목 3 2 8 11" xfId="4503"/>
    <cellStyle name="제목 3 2 8 12" xfId="4504"/>
    <cellStyle name="제목 3 2 8 13" xfId="4505"/>
    <cellStyle name="제목 3 2 8 14" xfId="4506"/>
    <cellStyle name="제목 3 2 8 15" xfId="4507"/>
    <cellStyle name="제목 3 2 8 16" xfId="4508"/>
    <cellStyle name="제목 3 2 8 17" xfId="4509"/>
    <cellStyle name="제목 3 2 8 18" xfId="4510"/>
    <cellStyle name="제목 3 2 8 19" xfId="4511"/>
    <cellStyle name="제목 3 2 8 2" xfId="4512"/>
    <cellStyle name="제목 3 2 8 2 10" xfId="4513"/>
    <cellStyle name="제목 3 2 8 2 11" xfId="4514"/>
    <cellStyle name="제목 3 2 8 2 12" xfId="4515"/>
    <cellStyle name="제목 3 2 8 2 13" xfId="4516"/>
    <cellStyle name="제목 3 2 8 2 14" xfId="4517"/>
    <cellStyle name="제목 3 2 8 2 15" xfId="4518"/>
    <cellStyle name="제목 3 2 8 2 16" xfId="4519"/>
    <cellStyle name="제목 3 2 8 2 17" xfId="4520"/>
    <cellStyle name="제목 3 2 8 2 18" xfId="4521"/>
    <cellStyle name="제목 3 2 8 2 19" xfId="4522"/>
    <cellStyle name="제목 3 2 8 2 2" xfId="4523"/>
    <cellStyle name="제목 3 2 8 2 20" xfId="4524"/>
    <cellStyle name="제목 3 2 8 2 21" xfId="4525"/>
    <cellStyle name="제목 3 2 8 2 22" xfId="4526"/>
    <cellStyle name="제목 3 2 8 2 23" xfId="4527"/>
    <cellStyle name="제목 3 2 8 2 24" xfId="4528"/>
    <cellStyle name="제목 3 2 8 2 25" xfId="4529"/>
    <cellStyle name="제목 3 2 8 2 26" xfId="4530"/>
    <cellStyle name="제목 3 2 8 2 27" xfId="4531"/>
    <cellStyle name="제목 3 2 8 2 28" xfId="4532"/>
    <cellStyle name="제목 3 2 8 2 29" xfId="4533"/>
    <cellStyle name="제목 3 2 8 2 3" xfId="4534"/>
    <cellStyle name="제목 3 2 8 2 30" xfId="4535"/>
    <cellStyle name="제목 3 2 8 2 31" xfId="4536"/>
    <cellStyle name="제목 3 2 8 2 32" xfId="4537"/>
    <cellStyle name="제목 3 2 8 2 33" xfId="4538"/>
    <cellStyle name="제목 3 2 8 2 34" xfId="4539"/>
    <cellStyle name="제목 3 2 8 2 35" xfId="4540"/>
    <cellStyle name="제목 3 2 8 2 36" xfId="4541"/>
    <cellStyle name="제목 3 2 8 2 37" xfId="4542"/>
    <cellStyle name="제목 3 2 8 2 38" xfId="4543"/>
    <cellStyle name="제목 3 2 8 2 39" xfId="4544"/>
    <cellStyle name="제목 3 2 8 2 4" xfId="4545"/>
    <cellStyle name="제목 3 2 8 2 40" xfId="4546"/>
    <cellStyle name="제목 3 2 8 2 41" xfId="4547"/>
    <cellStyle name="제목 3 2 8 2 42" xfId="4548"/>
    <cellStyle name="제목 3 2 8 2 43" xfId="4549"/>
    <cellStyle name="제목 3 2 8 2 44" xfId="4550"/>
    <cellStyle name="제목 3 2 8 2 45" xfId="4551"/>
    <cellStyle name="제목 3 2 8 2 46" xfId="4552"/>
    <cellStyle name="제목 3 2 8 2 47" xfId="4553"/>
    <cellStyle name="제목 3 2 8 2 48" xfId="4554"/>
    <cellStyle name="제목 3 2 8 2 49" xfId="4555"/>
    <cellStyle name="제목 3 2 8 2 5" xfId="4556"/>
    <cellStyle name="제목 3 2 8 2 50" xfId="4557"/>
    <cellStyle name="제목 3 2 8 2 51" xfId="4558"/>
    <cellStyle name="제목 3 2 8 2 52" xfId="4559"/>
    <cellStyle name="제목 3 2 8 2 53" xfId="4560"/>
    <cellStyle name="제목 3 2 8 2 54" xfId="4561"/>
    <cellStyle name="제목 3 2 8 2 55" xfId="4562"/>
    <cellStyle name="제목 3 2 8 2 56" xfId="4563"/>
    <cellStyle name="제목 3 2 8 2 57" xfId="4564"/>
    <cellStyle name="제목 3 2 8 2 58" xfId="4565"/>
    <cellStyle name="제목 3 2 8 2 59" xfId="4566"/>
    <cellStyle name="제목 3 2 8 2 6" xfId="4567"/>
    <cellStyle name="제목 3 2 8 2 60" xfId="4568"/>
    <cellStyle name="제목 3 2 8 2 61" xfId="4569"/>
    <cellStyle name="제목 3 2 8 2 62" xfId="4570"/>
    <cellStyle name="제목 3 2 8 2 63" xfId="4571"/>
    <cellStyle name="제목 3 2 8 2 64" xfId="4572"/>
    <cellStyle name="제목 3 2 8 2 65" xfId="4573"/>
    <cellStyle name="제목 3 2 8 2 66" xfId="4574"/>
    <cellStyle name="제목 3 2 8 2 67" xfId="4575"/>
    <cellStyle name="제목 3 2 8 2 68" xfId="4576"/>
    <cellStyle name="제목 3 2 8 2 69" xfId="4577"/>
    <cellStyle name="제목 3 2 8 2 7" xfId="4578"/>
    <cellStyle name="제목 3 2 8 2 70" xfId="4579"/>
    <cellStyle name="제목 3 2 8 2 71" xfId="4580"/>
    <cellStyle name="제목 3 2 8 2 72" xfId="4581"/>
    <cellStyle name="제목 3 2 8 2 8" xfId="4582"/>
    <cellStyle name="제목 3 2 8 2 9" xfId="4583"/>
    <cellStyle name="제목 3 2 8 20" xfId="4584"/>
    <cellStyle name="제목 3 2 8 21" xfId="4585"/>
    <cellStyle name="제목 3 2 8 22" xfId="4586"/>
    <cellStyle name="제목 3 2 8 23" xfId="4587"/>
    <cellStyle name="제목 3 2 8 24" xfId="4588"/>
    <cellStyle name="제목 3 2 8 25" xfId="4589"/>
    <cellStyle name="제목 3 2 8 26" xfId="4590"/>
    <cellStyle name="제목 3 2 8 27" xfId="4591"/>
    <cellStyle name="제목 3 2 8 28" xfId="4592"/>
    <cellStyle name="제목 3 2 8 29" xfId="4593"/>
    <cellStyle name="제목 3 2 8 3" xfId="4594"/>
    <cellStyle name="제목 3 2 8 30" xfId="4595"/>
    <cellStyle name="제목 3 2 8 31" xfId="4596"/>
    <cellStyle name="제목 3 2 8 32" xfId="4597"/>
    <cellStyle name="제목 3 2 8 33" xfId="4598"/>
    <cellStyle name="제목 3 2 8 34" xfId="4599"/>
    <cellStyle name="제목 3 2 8 35" xfId="4600"/>
    <cellStyle name="제목 3 2 8 36" xfId="4601"/>
    <cellStyle name="제목 3 2 8 37" xfId="4602"/>
    <cellStyle name="제목 3 2 8 38" xfId="4603"/>
    <cellStyle name="제목 3 2 8 39" xfId="4604"/>
    <cellStyle name="제목 3 2 8 4" xfId="4605"/>
    <cellStyle name="제목 3 2 8 40" xfId="4606"/>
    <cellStyle name="제목 3 2 8 41" xfId="4607"/>
    <cellStyle name="제목 3 2 8 42" xfId="4608"/>
    <cellStyle name="제목 3 2 8 43" xfId="4609"/>
    <cellStyle name="제목 3 2 8 44" xfId="4610"/>
    <cellStyle name="제목 3 2 8 45" xfId="4611"/>
    <cellStyle name="제목 3 2 8 46" xfId="4612"/>
    <cellStyle name="제목 3 2 8 47" xfId="4613"/>
    <cellStyle name="제목 3 2 8 48" xfId="4614"/>
    <cellStyle name="제목 3 2 8 49" xfId="4615"/>
    <cellStyle name="제목 3 2 8 5" xfId="4616"/>
    <cellStyle name="제목 3 2 8 50" xfId="4617"/>
    <cellStyle name="제목 3 2 8 51" xfId="4618"/>
    <cellStyle name="제목 3 2 8 52" xfId="4619"/>
    <cellStyle name="제목 3 2 8 53" xfId="4620"/>
    <cellStyle name="제목 3 2 8 54" xfId="4621"/>
    <cellStyle name="제목 3 2 8 55" xfId="4622"/>
    <cellStyle name="제목 3 2 8 56" xfId="4623"/>
    <cellStyle name="제목 3 2 8 57" xfId="4624"/>
    <cellStyle name="제목 3 2 8 58" xfId="4625"/>
    <cellStyle name="제목 3 2 8 59" xfId="4626"/>
    <cellStyle name="제목 3 2 8 6" xfId="4627"/>
    <cellStyle name="제목 3 2 8 60" xfId="4628"/>
    <cellStyle name="제목 3 2 8 61" xfId="4629"/>
    <cellStyle name="제목 3 2 8 62" xfId="4630"/>
    <cellStyle name="제목 3 2 8 63" xfId="4631"/>
    <cellStyle name="제목 3 2 8 64" xfId="4632"/>
    <cellStyle name="제목 3 2 8 65" xfId="4633"/>
    <cellStyle name="제목 3 2 8 66" xfId="4634"/>
    <cellStyle name="제목 3 2 8 67" xfId="4635"/>
    <cellStyle name="제목 3 2 8 68" xfId="4636"/>
    <cellStyle name="제목 3 2 8 69" xfId="4637"/>
    <cellStyle name="제목 3 2 8 7" xfId="4638"/>
    <cellStyle name="제목 3 2 8 70" xfId="4639"/>
    <cellStyle name="제목 3 2 8 71" xfId="4640"/>
    <cellStyle name="제목 3 2 8 72" xfId="4641"/>
    <cellStyle name="제목 3 2 8 73" xfId="4642"/>
    <cellStyle name="제목 3 2 8 8" xfId="4643"/>
    <cellStyle name="제목 3 2 8 9" xfId="4644"/>
    <cellStyle name="제목 3 2 80" xfId="4645"/>
    <cellStyle name="제목 3 2 81" xfId="4646"/>
    <cellStyle name="제목 3 2 82" xfId="4647"/>
    <cellStyle name="제목 3 2 83" xfId="4648"/>
    <cellStyle name="제목 3 2 84" xfId="4649"/>
    <cellStyle name="제목 3 2 85" xfId="4650"/>
    <cellStyle name="제목 3 2 86" xfId="4651"/>
    <cellStyle name="제목 3 2 87" xfId="4652"/>
    <cellStyle name="제목 3 2 88" xfId="4653"/>
    <cellStyle name="제목 3 2 9" xfId="4654"/>
    <cellStyle name="제목 3 2 9 10" xfId="4655"/>
    <cellStyle name="제목 3 2 9 11" xfId="4656"/>
    <cellStyle name="제목 3 2 9 12" xfId="4657"/>
    <cellStyle name="제목 3 2 9 13" xfId="4658"/>
    <cellStyle name="제목 3 2 9 14" xfId="4659"/>
    <cellStyle name="제목 3 2 9 15" xfId="4660"/>
    <cellStyle name="제목 3 2 9 16" xfId="4661"/>
    <cellStyle name="제목 3 2 9 17" xfId="4662"/>
    <cellStyle name="제목 3 2 9 18" xfId="4663"/>
    <cellStyle name="제목 3 2 9 19" xfId="4664"/>
    <cellStyle name="제목 3 2 9 2" xfId="4665"/>
    <cellStyle name="제목 3 2 9 2 10" xfId="4666"/>
    <cellStyle name="제목 3 2 9 2 11" xfId="4667"/>
    <cellStyle name="제목 3 2 9 2 12" xfId="4668"/>
    <cellStyle name="제목 3 2 9 2 13" xfId="4669"/>
    <cellStyle name="제목 3 2 9 2 14" xfId="4670"/>
    <cellStyle name="제목 3 2 9 2 15" xfId="4671"/>
    <cellStyle name="제목 3 2 9 2 16" xfId="4672"/>
    <cellStyle name="제목 3 2 9 2 17" xfId="4673"/>
    <cellStyle name="제목 3 2 9 2 18" xfId="4674"/>
    <cellStyle name="제목 3 2 9 2 19" xfId="4675"/>
    <cellStyle name="제목 3 2 9 2 2" xfId="4676"/>
    <cellStyle name="제목 3 2 9 2 20" xfId="4677"/>
    <cellStyle name="제목 3 2 9 2 21" xfId="4678"/>
    <cellStyle name="제목 3 2 9 2 22" xfId="4679"/>
    <cellStyle name="제목 3 2 9 2 23" xfId="4680"/>
    <cellStyle name="제목 3 2 9 2 24" xfId="4681"/>
    <cellStyle name="제목 3 2 9 2 25" xfId="4682"/>
    <cellStyle name="제목 3 2 9 2 26" xfId="4683"/>
    <cellStyle name="제목 3 2 9 2 27" xfId="4684"/>
    <cellStyle name="제목 3 2 9 2 28" xfId="4685"/>
    <cellStyle name="제목 3 2 9 2 29" xfId="4686"/>
    <cellStyle name="제목 3 2 9 2 3" xfId="4687"/>
    <cellStyle name="제목 3 2 9 2 30" xfId="4688"/>
    <cellStyle name="제목 3 2 9 2 31" xfId="4689"/>
    <cellStyle name="제목 3 2 9 2 32" xfId="4690"/>
    <cellStyle name="제목 3 2 9 2 33" xfId="4691"/>
    <cellStyle name="제목 3 2 9 2 34" xfId="4692"/>
    <cellStyle name="제목 3 2 9 2 35" xfId="4693"/>
    <cellStyle name="제목 3 2 9 2 36" xfId="4694"/>
    <cellStyle name="제목 3 2 9 2 37" xfId="4695"/>
    <cellStyle name="제목 3 2 9 2 38" xfId="4696"/>
    <cellStyle name="제목 3 2 9 2 39" xfId="4697"/>
    <cellStyle name="제목 3 2 9 2 4" xfId="4698"/>
    <cellStyle name="제목 3 2 9 2 40" xfId="4699"/>
    <cellStyle name="제목 3 2 9 2 41" xfId="4700"/>
    <cellStyle name="제목 3 2 9 2 42" xfId="4701"/>
    <cellStyle name="제목 3 2 9 2 43" xfId="4702"/>
    <cellStyle name="제목 3 2 9 2 44" xfId="4703"/>
    <cellStyle name="제목 3 2 9 2 45" xfId="4704"/>
    <cellStyle name="제목 3 2 9 2 46" xfId="4705"/>
    <cellStyle name="제목 3 2 9 2 47" xfId="4706"/>
    <cellStyle name="제목 3 2 9 2 48" xfId="4707"/>
    <cellStyle name="제목 3 2 9 2 49" xfId="4708"/>
    <cellStyle name="제목 3 2 9 2 5" xfId="4709"/>
    <cellStyle name="제목 3 2 9 2 50" xfId="4710"/>
    <cellStyle name="제목 3 2 9 2 51" xfId="4711"/>
    <cellStyle name="제목 3 2 9 2 52" xfId="4712"/>
    <cellStyle name="제목 3 2 9 2 53" xfId="4713"/>
    <cellStyle name="제목 3 2 9 2 54" xfId="4714"/>
    <cellStyle name="제목 3 2 9 2 55" xfId="4715"/>
    <cellStyle name="제목 3 2 9 2 56" xfId="4716"/>
    <cellStyle name="제목 3 2 9 2 57" xfId="4717"/>
    <cellStyle name="제목 3 2 9 2 58" xfId="4718"/>
    <cellStyle name="제목 3 2 9 2 59" xfId="4719"/>
    <cellStyle name="제목 3 2 9 2 6" xfId="4720"/>
    <cellStyle name="제목 3 2 9 2 60" xfId="4721"/>
    <cellStyle name="제목 3 2 9 2 61" xfId="4722"/>
    <cellStyle name="제목 3 2 9 2 62" xfId="4723"/>
    <cellStyle name="제목 3 2 9 2 63" xfId="4724"/>
    <cellStyle name="제목 3 2 9 2 64" xfId="4725"/>
    <cellStyle name="제목 3 2 9 2 65" xfId="4726"/>
    <cellStyle name="제목 3 2 9 2 66" xfId="4727"/>
    <cellStyle name="제목 3 2 9 2 67" xfId="4728"/>
    <cellStyle name="제목 3 2 9 2 68" xfId="4729"/>
    <cellStyle name="제목 3 2 9 2 69" xfId="4730"/>
    <cellStyle name="제목 3 2 9 2 7" xfId="4731"/>
    <cellStyle name="제목 3 2 9 2 70" xfId="4732"/>
    <cellStyle name="제목 3 2 9 2 71" xfId="4733"/>
    <cellStyle name="제목 3 2 9 2 72" xfId="4734"/>
    <cellStyle name="제목 3 2 9 2 8" xfId="4735"/>
    <cellStyle name="제목 3 2 9 2 9" xfId="4736"/>
    <cellStyle name="제목 3 2 9 20" xfId="4737"/>
    <cellStyle name="제목 3 2 9 21" xfId="4738"/>
    <cellStyle name="제목 3 2 9 22" xfId="4739"/>
    <cellStyle name="제목 3 2 9 23" xfId="4740"/>
    <cellStyle name="제목 3 2 9 24" xfId="4741"/>
    <cellStyle name="제목 3 2 9 25" xfId="4742"/>
    <cellStyle name="제목 3 2 9 26" xfId="4743"/>
    <cellStyle name="제목 3 2 9 27" xfId="4744"/>
    <cellStyle name="제목 3 2 9 28" xfId="4745"/>
    <cellStyle name="제목 3 2 9 29" xfId="4746"/>
    <cellStyle name="제목 3 2 9 3" xfId="4747"/>
    <cellStyle name="제목 3 2 9 30" xfId="4748"/>
    <cellStyle name="제목 3 2 9 31" xfId="4749"/>
    <cellStyle name="제목 3 2 9 32" xfId="4750"/>
    <cellStyle name="제목 3 2 9 33" xfId="4751"/>
    <cellStyle name="제목 3 2 9 34" xfId="4752"/>
    <cellStyle name="제목 3 2 9 35" xfId="4753"/>
    <cellStyle name="제목 3 2 9 36" xfId="4754"/>
    <cellStyle name="제목 3 2 9 37" xfId="4755"/>
    <cellStyle name="제목 3 2 9 38" xfId="4756"/>
    <cellStyle name="제목 3 2 9 39" xfId="4757"/>
    <cellStyle name="제목 3 2 9 4" xfId="4758"/>
    <cellStyle name="제목 3 2 9 40" xfId="4759"/>
    <cellStyle name="제목 3 2 9 41" xfId="4760"/>
    <cellStyle name="제목 3 2 9 42" xfId="4761"/>
    <cellStyle name="제목 3 2 9 43" xfId="4762"/>
    <cellStyle name="제목 3 2 9 44" xfId="4763"/>
    <cellStyle name="제목 3 2 9 45" xfId="4764"/>
    <cellStyle name="제목 3 2 9 46" xfId="4765"/>
    <cellStyle name="제목 3 2 9 47" xfId="4766"/>
    <cellStyle name="제목 3 2 9 48" xfId="4767"/>
    <cellStyle name="제목 3 2 9 49" xfId="4768"/>
    <cellStyle name="제목 3 2 9 5" xfId="4769"/>
    <cellStyle name="제목 3 2 9 50" xfId="4770"/>
    <cellStyle name="제목 3 2 9 51" xfId="4771"/>
    <cellStyle name="제목 3 2 9 52" xfId="4772"/>
    <cellStyle name="제목 3 2 9 53" xfId="4773"/>
    <cellStyle name="제목 3 2 9 54" xfId="4774"/>
    <cellStyle name="제목 3 2 9 55" xfId="4775"/>
    <cellStyle name="제목 3 2 9 56" xfId="4776"/>
    <cellStyle name="제목 3 2 9 57" xfId="4777"/>
    <cellStyle name="제목 3 2 9 58" xfId="4778"/>
    <cellStyle name="제목 3 2 9 59" xfId="4779"/>
    <cellStyle name="제목 3 2 9 6" xfId="4780"/>
    <cellStyle name="제목 3 2 9 60" xfId="4781"/>
    <cellStyle name="제목 3 2 9 61" xfId="4782"/>
    <cellStyle name="제목 3 2 9 62" xfId="4783"/>
    <cellStyle name="제목 3 2 9 63" xfId="4784"/>
    <cellStyle name="제목 3 2 9 64" xfId="4785"/>
    <cellStyle name="제목 3 2 9 65" xfId="4786"/>
    <cellStyle name="제목 3 2 9 66" xfId="4787"/>
    <cellStyle name="제목 3 2 9 67" xfId="4788"/>
    <cellStyle name="제목 3 2 9 68" xfId="4789"/>
    <cellStyle name="제목 3 2 9 69" xfId="4790"/>
    <cellStyle name="제목 3 2 9 7" xfId="4791"/>
    <cellStyle name="제목 3 2 9 70" xfId="4792"/>
    <cellStyle name="제목 3 2 9 71" xfId="4793"/>
    <cellStyle name="제목 3 2 9 72" xfId="4794"/>
    <cellStyle name="제목 3 2 9 73" xfId="4795"/>
    <cellStyle name="제목 3 2 9 8" xfId="4796"/>
    <cellStyle name="제목 3 2 9 9" xfId="4797"/>
    <cellStyle name="제목 3 3" xfId="4798"/>
    <cellStyle name="제목 3 4" xfId="4799"/>
    <cellStyle name="제목 3 5" xfId="4800"/>
    <cellStyle name="제목 3 6" xfId="4801"/>
    <cellStyle name="제목 3 7" xfId="4802"/>
    <cellStyle name="제목 3 8" xfId="4803"/>
    <cellStyle name="제목 3 9" xfId="4804"/>
    <cellStyle name="제목 4" xfId="11" builtinId="19" customBuiltin="1"/>
    <cellStyle name="제목 4 10" xfId="4805"/>
    <cellStyle name="제목 4 11" xfId="4806"/>
    <cellStyle name="제목 4 12" xfId="4807"/>
    <cellStyle name="제목 4 13" xfId="4808"/>
    <cellStyle name="제목 4 14" xfId="4809"/>
    <cellStyle name="제목 4 2" xfId="4810"/>
    <cellStyle name="제목 4 3" xfId="4811"/>
    <cellStyle name="제목 4 4" xfId="4812"/>
    <cellStyle name="제목 4 5" xfId="4813"/>
    <cellStyle name="제목 4 6" xfId="4814"/>
    <cellStyle name="제목 4 7" xfId="4815"/>
    <cellStyle name="제목 4 8" xfId="4816"/>
    <cellStyle name="제목 4 9" xfId="4817"/>
    <cellStyle name="제목 5" xfId="4818"/>
    <cellStyle name="제목 6" xfId="4819"/>
    <cellStyle name="제목 7" xfId="4820"/>
    <cellStyle name="제목 8" xfId="4821"/>
    <cellStyle name="제목 9" xfId="4822"/>
    <cellStyle name="좋음" xfId="12" builtinId="26" customBuiltin="1"/>
    <cellStyle name="좋음 10" xfId="4823"/>
    <cellStyle name="좋음 11" xfId="4824"/>
    <cellStyle name="좋음 12" xfId="4825"/>
    <cellStyle name="좋음 13" xfId="4826"/>
    <cellStyle name="좋음 14" xfId="4827"/>
    <cellStyle name="좋음 2" xfId="4828"/>
    <cellStyle name="좋음 3" xfId="4829"/>
    <cellStyle name="좋음 4" xfId="4830"/>
    <cellStyle name="좋음 5" xfId="4831"/>
    <cellStyle name="좋음 6" xfId="4832"/>
    <cellStyle name="좋음 7" xfId="4833"/>
    <cellStyle name="좋음 8" xfId="4834"/>
    <cellStyle name="좋음 9" xfId="4835"/>
    <cellStyle name="출력" xfId="16" builtinId="21" customBuiltin="1"/>
    <cellStyle name="출력 10" xfId="4836"/>
    <cellStyle name="출력 11" xfId="4837"/>
    <cellStyle name="출력 12" xfId="4838"/>
    <cellStyle name="출력 13" xfId="4839"/>
    <cellStyle name="출력 14" xfId="4840"/>
    <cellStyle name="출력 2" xfId="4841"/>
    <cellStyle name="출력 3" xfId="4842"/>
    <cellStyle name="출력 4" xfId="4843"/>
    <cellStyle name="출력 5" xfId="4844"/>
    <cellStyle name="출력 6" xfId="4845"/>
    <cellStyle name="출력 7" xfId="4846"/>
    <cellStyle name="출력 8" xfId="4847"/>
    <cellStyle name="출력 9" xfId="4848"/>
    <cellStyle name="표준" xfId="0" builtinId="0"/>
    <cellStyle name="표준 10" xfId="125"/>
    <cellStyle name="표준 10 10" xfId="4849"/>
    <cellStyle name="표준 10 11" xfId="4850"/>
    <cellStyle name="표준 10 12" xfId="4851"/>
    <cellStyle name="표준 10 13" xfId="4852"/>
    <cellStyle name="표준 10 14" xfId="4853"/>
    <cellStyle name="표준 10 15" xfId="4854"/>
    <cellStyle name="표준 10 16" xfId="4855"/>
    <cellStyle name="표준 10 17" xfId="4856"/>
    <cellStyle name="표준 10 18" xfId="4857"/>
    <cellStyle name="표준 10 19" xfId="4858"/>
    <cellStyle name="표준 10 2" xfId="300"/>
    <cellStyle name="표준 10 2 2" xfId="4859"/>
    <cellStyle name="표준 10 20" xfId="4860"/>
    <cellStyle name="표준 10 21" xfId="4861"/>
    <cellStyle name="표준 10 22" xfId="4862"/>
    <cellStyle name="표준 10 23" xfId="4863"/>
    <cellStyle name="표준 10 24" xfId="4864"/>
    <cellStyle name="표준 10 24 10" xfId="4865"/>
    <cellStyle name="표준 10 24 10 2" xfId="4866"/>
    <cellStyle name="표준 10 24 11" xfId="4867"/>
    <cellStyle name="표준 10 24 11 2" xfId="4868"/>
    <cellStyle name="표준 10 24 12" xfId="4869"/>
    <cellStyle name="표준 10 24 12 2" xfId="4870"/>
    <cellStyle name="표준 10 24 13" xfId="4871"/>
    <cellStyle name="표준 10 24 13 2" xfId="4872"/>
    <cellStyle name="표준 10 24 14" xfId="4873"/>
    <cellStyle name="표준 10 24 14 2" xfId="4874"/>
    <cellStyle name="표준 10 24 15" xfId="4875"/>
    <cellStyle name="표준 10 24 15 2" xfId="4876"/>
    <cellStyle name="표준 10 24 16" xfId="4877"/>
    <cellStyle name="표준 10 24 16 2" xfId="4878"/>
    <cellStyle name="표준 10 24 17" xfId="4879"/>
    <cellStyle name="표준 10 24 17 2" xfId="4880"/>
    <cellStyle name="표준 10 24 18" xfId="4881"/>
    <cellStyle name="표준 10 24 18 2" xfId="4882"/>
    <cellStyle name="표준 10 24 19" xfId="4883"/>
    <cellStyle name="표준 10 24 19 2" xfId="4884"/>
    <cellStyle name="표준 10 24 2" xfId="4885"/>
    <cellStyle name="표준 10 24 2 2" xfId="4886"/>
    <cellStyle name="표준 10 24 20" xfId="4887"/>
    <cellStyle name="표준 10 24 20 2" xfId="4888"/>
    <cellStyle name="표준 10 24 21" xfId="4889"/>
    <cellStyle name="표준 10 24 21 2" xfId="4890"/>
    <cellStyle name="표준 10 24 22" xfId="4891"/>
    <cellStyle name="표준 10 24 22 2" xfId="4892"/>
    <cellStyle name="표준 10 24 23" xfId="4893"/>
    <cellStyle name="표준 10 24 23 2" xfId="4894"/>
    <cellStyle name="표준 10 24 24" xfId="4895"/>
    <cellStyle name="표준 10 24 24 2" xfId="4896"/>
    <cellStyle name="표준 10 24 25" xfId="4897"/>
    <cellStyle name="표준 10 24 25 2" xfId="4898"/>
    <cellStyle name="표준 10 24 26" xfId="4899"/>
    <cellStyle name="표준 10 24 26 2" xfId="4900"/>
    <cellStyle name="표준 10 24 27" xfId="4901"/>
    <cellStyle name="표준 10 24 27 2" xfId="4902"/>
    <cellStyle name="표준 10 24 28" xfId="4903"/>
    <cellStyle name="표준 10 24 28 2" xfId="4904"/>
    <cellStyle name="표준 10 24 29" xfId="4905"/>
    <cellStyle name="표준 10 24 3" xfId="4906"/>
    <cellStyle name="표준 10 24 3 2" xfId="4907"/>
    <cellStyle name="표준 10 24 4" xfId="4908"/>
    <cellStyle name="표준 10 24 4 2" xfId="4909"/>
    <cellStyle name="표준 10 24 5" xfId="4910"/>
    <cellStyle name="표준 10 24 5 2" xfId="4911"/>
    <cellStyle name="표준 10 24 6" xfId="4912"/>
    <cellStyle name="표준 10 24 6 2" xfId="4913"/>
    <cellStyle name="표준 10 24 7" xfId="4914"/>
    <cellStyle name="표준 10 24 7 2" xfId="4915"/>
    <cellStyle name="표준 10 24 8" xfId="4916"/>
    <cellStyle name="표준 10 24 8 2" xfId="4917"/>
    <cellStyle name="표준 10 24 9" xfId="4918"/>
    <cellStyle name="표준 10 24 9 2" xfId="4919"/>
    <cellStyle name="표준 10 25" xfId="4920"/>
    <cellStyle name="표준 10 25 10" xfId="4921"/>
    <cellStyle name="표준 10 25 10 2" xfId="4922"/>
    <cellStyle name="표준 10 25 11" xfId="4923"/>
    <cellStyle name="표준 10 25 11 2" xfId="4924"/>
    <cellStyle name="표준 10 25 12" xfId="4925"/>
    <cellStyle name="표준 10 25 12 2" xfId="4926"/>
    <cellStyle name="표준 10 25 13" xfId="4927"/>
    <cellStyle name="표준 10 25 13 2" xfId="4928"/>
    <cellStyle name="표준 10 25 14" xfId="4929"/>
    <cellStyle name="표준 10 25 14 2" xfId="4930"/>
    <cellStyle name="표준 10 25 15" xfId="4931"/>
    <cellStyle name="표준 10 25 15 2" xfId="4932"/>
    <cellStyle name="표준 10 25 16" xfId="4933"/>
    <cellStyle name="표준 10 25 16 2" xfId="4934"/>
    <cellStyle name="표준 10 25 17" xfId="4935"/>
    <cellStyle name="표준 10 25 17 2" xfId="4936"/>
    <cellStyle name="표준 10 25 18" xfId="4937"/>
    <cellStyle name="표준 10 25 18 2" xfId="4938"/>
    <cellStyle name="표준 10 25 19" xfId="4939"/>
    <cellStyle name="표준 10 25 19 2" xfId="4940"/>
    <cellStyle name="표준 10 25 2" xfId="4941"/>
    <cellStyle name="표준 10 25 2 2" xfId="4942"/>
    <cellStyle name="표준 10 25 20" xfId="4943"/>
    <cellStyle name="표준 10 25 20 2" xfId="4944"/>
    <cellStyle name="표준 10 25 21" xfId="4945"/>
    <cellStyle name="표준 10 25 21 2" xfId="4946"/>
    <cellStyle name="표준 10 25 22" xfId="4947"/>
    <cellStyle name="표준 10 25 22 2" xfId="4948"/>
    <cellStyle name="표준 10 25 23" xfId="4949"/>
    <cellStyle name="표준 10 25 23 2" xfId="4950"/>
    <cellStyle name="표준 10 25 24" xfId="4951"/>
    <cellStyle name="표준 10 25 24 2" xfId="4952"/>
    <cellStyle name="표준 10 25 25" xfId="4953"/>
    <cellStyle name="표준 10 25 25 2" xfId="4954"/>
    <cellStyle name="표준 10 25 26" xfId="4955"/>
    <cellStyle name="표준 10 25 26 2" xfId="4956"/>
    <cellStyle name="표준 10 25 27" xfId="4957"/>
    <cellStyle name="표준 10 25 27 2" xfId="4958"/>
    <cellStyle name="표준 10 25 28" xfId="4959"/>
    <cellStyle name="표준 10 25 28 2" xfId="4960"/>
    <cellStyle name="표준 10 25 29" xfId="4961"/>
    <cellStyle name="표준 10 25 3" xfId="4962"/>
    <cellStyle name="표준 10 25 3 2" xfId="4963"/>
    <cellStyle name="표준 10 25 4" xfId="4964"/>
    <cellStyle name="표준 10 25 4 2" xfId="4965"/>
    <cellStyle name="표준 10 25 5" xfId="4966"/>
    <cellStyle name="표준 10 25 5 2" xfId="4967"/>
    <cellStyle name="표준 10 25 6" xfId="4968"/>
    <cellStyle name="표준 10 25 6 2" xfId="4969"/>
    <cellStyle name="표준 10 25 7" xfId="4970"/>
    <cellStyle name="표준 10 25 7 2" xfId="4971"/>
    <cellStyle name="표준 10 25 8" xfId="4972"/>
    <cellStyle name="표준 10 25 8 2" xfId="4973"/>
    <cellStyle name="표준 10 25 9" xfId="4974"/>
    <cellStyle name="표준 10 25 9 2" xfId="4975"/>
    <cellStyle name="표준 10 26" xfId="4976"/>
    <cellStyle name="표준 10 27" xfId="4977"/>
    <cellStyle name="표준 10 3" xfId="4978"/>
    <cellStyle name="표준 10 4" xfId="4979"/>
    <cellStyle name="표준 10 5" xfId="4980"/>
    <cellStyle name="표준 10 6" xfId="4981"/>
    <cellStyle name="표준 10 7" xfId="4982"/>
    <cellStyle name="표준 10 8" xfId="4983"/>
    <cellStyle name="표준 10 9" xfId="4984"/>
    <cellStyle name="표준 10_5" xfId="530"/>
    <cellStyle name="표준 100" xfId="630"/>
    <cellStyle name="표준 101" xfId="631"/>
    <cellStyle name="표준 102" xfId="632"/>
    <cellStyle name="표준 103" xfId="633"/>
    <cellStyle name="표준 104" xfId="634"/>
    <cellStyle name="표준 105" xfId="635"/>
    <cellStyle name="표준 106" xfId="636"/>
    <cellStyle name="표준 107" xfId="637"/>
    <cellStyle name="표준 108" xfId="393"/>
    <cellStyle name="표준 108 2" xfId="667"/>
    <cellStyle name="표준 109" xfId="395"/>
    <cellStyle name="표준 11" xfId="169"/>
    <cellStyle name="표준 11 10" xfId="4985"/>
    <cellStyle name="표준 11 11" xfId="4986"/>
    <cellStyle name="표준 11 12" xfId="4987"/>
    <cellStyle name="표준 11 13" xfId="4988"/>
    <cellStyle name="표준 11 14" xfId="4989"/>
    <cellStyle name="표준 11 15" xfId="4990"/>
    <cellStyle name="표준 11 16" xfId="4991"/>
    <cellStyle name="표준 11 17" xfId="4992"/>
    <cellStyle name="표준 11 18" xfId="4993"/>
    <cellStyle name="표준 11 19" xfId="4994"/>
    <cellStyle name="표준 11 2" xfId="344"/>
    <cellStyle name="표준 11 20" xfId="4995"/>
    <cellStyle name="표준 11 21" xfId="4996"/>
    <cellStyle name="표준 11 22" xfId="4997"/>
    <cellStyle name="표준 11 23" xfId="4998"/>
    <cellStyle name="표준 11 24" xfId="4999"/>
    <cellStyle name="표준 11 24 10" xfId="5000"/>
    <cellStyle name="표준 11 24 10 2" xfId="5001"/>
    <cellStyle name="표준 11 24 11" xfId="5002"/>
    <cellStyle name="표준 11 24 11 2" xfId="5003"/>
    <cellStyle name="표준 11 24 12" xfId="5004"/>
    <cellStyle name="표준 11 24 12 2" xfId="5005"/>
    <cellStyle name="표준 11 24 13" xfId="5006"/>
    <cellStyle name="표준 11 24 13 2" xfId="5007"/>
    <cellStyle name="표준 11 24 14" xfId="5008"/>
    <cellStyle name="표준 11 24 14 2" xfId="5009"/>
    <cellStyle name="표준 11 24 15" xfId="5010"/>
    <cellStyle name="표준 11 24 15 2" xfId="5011"/>
    <cellStyle name="표준 11 24 16" xfId="5012"/>
    <cellStyle name="표준 11 24 16 2" xfId="5013"/>
    <cellStyle name="표준 11 24 17" xfId="5014"/>
    <cellStyle name="표준 11 24 17 2" xfId="5015"/>
    <cellStyle name="표준 11 24 18" xfId="5016"/>
    <cellStyle name="표준 11 24 18 2" xfId="5017"/>
    <cellStyle name="표준 11 24 19" xfId="5018"/>
    <cellStyle name="표준 11 24 19 2" xfId="5019"/>
    <cellStyle name="표준 11 24 2" xfId="5020"/>
    <cellStyle name="표준 11 24 2 2" xfId="5021"/>
    <cellStyle name="표준 11 24 20" xfId="5022"/>
    <cellStyle name="표준 11 24 20 2" xfId="5023"/>
    <cellStyle name="표준 11 24 21" xfId="5024"/>
    <cellStyle name="표준 11 24 21 2" xfId="5025"/>
    <cellStyle name="표준 11 24 22" xfId="5026"/>
    <cellStyle name="표준 11 24 22 2" xfId="5027"/>
    <cellStyle name="표준 11 24 23" xfId="5028"/>
    <cellStyle name="표준 11 24 23 2" xfId="5029"/>
    <cellStyle name="표준 11 24 24" xfId="5030"/>
    <cellStyle name="표준 11 24 24 2" xfId="5031"/>
    <cellStyle name="표준 11 24 25" xfId="5032"/>
    <cellStyle name="표준 11 24 25 2" xfId="5033"/>
    <cellStyle name="표준 11 24 26" xfId="5034"/>
    <cellStyle name="표준 11 24 26 2" xfId="5035"/>
    <cellStyle name="표준 11 24 27" xfId="5036"/>
    <cellStyle name="표준 11 24 27 2" xfId="5037"/>
    <cellStyle name="표준 11 24 28" xfId="5038"/>
    <cellStyle name="표준 11 24 28 2" xfId="5039"/>
    <cellStyle name="표준 11 24 29" xfId="5040"/>
    <cellStyle name="표준 11 24 3" xfId="5041"/>
    <cellStyle name="표준 11 24 3 2" xfId="5042"/>
    <cellStyle name="표준 11 24 4" xfId="5043"/>
    <cellStyle name="표준 11 24 4 2" xfId="5044"/>
    <cellStyle name="표준 11 24 5" xfId="5045"/>
    <cellStyle name="표준 11 24 5 2" xfId="5046"/>
    <cellStyle name="표준 11 24 6" xfId="5047"/>
    <cellStyle name="표준 11 24 6 2" xfId="5048"/>
    <cellStyle name="표준 11 24 7" xfId="5049"/>
    <cellStyle name="표준 11 24 7 2" xfId="5050"/>
    <cellStyle name="표준 11 24 8" xfId="5051"/>
    <cellStyle name="표준 11 24 8 2" xfId="5052"/>
    <cellStyle name="표준 11 24 9" xfId="5053"/>
    <cellStyle name="표준 11 24 9 2" xfId="5054"/>
    <cellStyle name="표준 11 25" xfId="5055"/>
    <cellStyle name="표준 11 3" xfId="5056"/>
    <cellStyle name="표준 11 4" xfId="5057"/>
    <cellStyle name="표준 11 5" xfId="5058"/>
    <cellStyle name="표준 11 6" xfId="5059"/>
    <cellStyle name="표준 11 7" xfId="5060"/>
    <cellStyle name="표준 11 8" xfId="5061"/>
    <cellStyle name="표준 11 9" xfId="5062"/>
    <cellStyle name="표준 11_5" xfId="531"/>
    <cellStyle name="표준 110" xfId="639"/>
    <cellStyle name="표준 111" xfId="397"/>
    <cellStyle name="표준 112" xfId="394"/>
    <cellStyle name="표준 113" xfId="638"/>
    <cellStyle name="표준 114" xfId="396"/>
    <cellStyle name="표준 115" xfId="640"/>
    <cellStyle name="표준 116" xfId="641"/>
    <cellStyle name="표준 117" xfId="643"/>
    <cellStyle name="표준 118" xfId="652"/>
    <cellStyle name="표준 119" xfId="651"/>
    <cellStyle name="표준 12" xfId="41"/>
    <cellStyle name="표준 12 10" xfId="5063"/>
    <cellStyle name="표준 12 11" xfId="5064"/>
    <cellStyle name="표준 12 12" xfId="5065"/>
    <cellStyle name="표준 12 13" xfId="5066"/>
    <cellStyle name="표준 12 14" xfId="5067"/>
    <cellStyle name="표준 12 15" xfId="5068"/>
    <cellStyle name="표준 12 16" xfId="5069"/>
    <cellStyle name="표준 12 17" xfId="5070"/>
    <cellStyle name="표준 12 18" xfId="5071"/>
    <cellStyle name="표준 12 19" xfId="5072"/>
    <cellStyle name="표준 12 2" xfId="5073"/>
    <cellStyle name="표준 12 20" xfId="5074"/>
    <cellStyle name="표준 12 21" xfId="5075"/>
    <cellStyle name="표준 12 22" xfId="5076"/>
    <cellStyle name="표준 12 23" xfId="5077"/>
    <cellStyle name="표준 12 24" xfId="5078"/>
    <cellStyle name="표준 12 3" xfId="5079"/>
    <cellStyle name="표준 12 4" xfId="5080"/>
    <cellStyle name="표준 12 5" xfId="5081"/>
    <cellStyle name="표준 12 6" xfId="5082"/>
    <cellStyle name="표준 12 7" xfId="5083"/>
    <cellStyle name="표준 12 8" xfId="5084"/>
    <cellStyle name="표준 12 9" xfId="5085"/>
    <cellStyle name="표준 120" xfId="660"/>
    <cellStyle name="표준 121" xfId="664"/>
    <cellStyle name="표준 122" xfId="666"/>
    <cellStyle name="표준 123" xfId="665"/>
    <cellStyle name="표준 124" xfId="58676"/>
    <cellStyle name="표준 125" xfId="58677"/>
    <cellStyle name="표준 126" xfId="58680"/>
    <cellStyle name="표준 127" xfId="5086"/>
    <cellStyle name="표준 127 10" xfId="5087"/>
    <cellStyle name="표준 127 10 10" xfId="5088"/>
    <cellStyle name="표준 127 10 10 2" xfId="5089"/>
    <cellStyle name="표준 127 10 11" xfId="5090"/>
    <cellStyle name="표준 127 10 11 2" xfId="5091"/>
    <cellStyle name="표준 127 10 12" xfId="5092"/>
    <cellStyle name="표준 127 10 12 2" xfId="5093"/>
    <cellStyle name="표준 127 10 13" xfId="5094"/>
    <cellStyle name="표준 127 10 13 2" xfId="5095"/>
    <cellStyle name="표준 127 10 14" xfId="5096"/>
    <cellStyle name="표준 127 10 14 2" xfId="5097"/>
    <cellStyle name="표준 127 10 15" xfId="5098"/>
    <cellStyle name="표준 127 10 15 2" xfId="5099"/>
    <cellStyle name="표준 127 10 16" xfId="5100"/>
    <cellStyle name="표준 127 10 16 2" xfId="5101"/>
    <cellStyle name="표준 127 10 17" xfId="5102"/>
    <cellStyle name="표준 127 10 17 2" xfId="5103"/>
    <cellStyle name="표준 127 10 18" xfId="5104"/>
    <cellStyle name="표준 127 10 18 2" xfId="5105"/>
    <cellStyle name="표준 127 10 19" xfId="5106"/>
    <cellStyle name="표준 127 10 19 2" xfId="5107"/>
    <cellStyle name="표준 127 10 2" xfId="5108"/>
    <cellStyle name="표준 127 10 2 10" xfId="5109"/>
    <cellStyle name="표준 127 10 2 10 2" xfId="5110"/>
    <cellStyle name="표준 127 10 2 11" xfId="5111"/>
    <cellStyle name="표준 127 10 2 11 2" xfId="5112"/>
    <cellStyle name="표준 127 10 2 12" xfId="5113"/>
    <cellStyle name="표준 127 10 2 12 2" xfId="5114"/>
    <cellStyle name="표준 127 10 2 13" xfId="5115"/>
    <cellStyle name="표준 127 10 2 13 2" xfId="5116"/>
    <cellStyle name="표준 127 10 2 14" xfId="5117"/>
    <cellStyle name="표준 127 10 2 14 2" xfId="5118"/>
    <cellStyle name="표준 127 10 2 15" xfId="5119"/>
    <cellStyle name="표준 127 10 2 15 2" xfId="5120"/>
    <cellStyle name="표준 127 10 2 16" xfId="5121"/>
    <cellStyle name="표준 127 10 2 16 2" xfId="5122"/>
    <cellStyle name="표준 127 10 2 17" xfId="5123"/>
    <cellStyle name="표준 127 10 2 17 2" xfId="5124"/>
    <cellStyle name="표준 127 10 2 18" xfId="5125"/>
    <cellStyle name="표준 127 10 2 18 2" xfId="5126"/>
    <cellStyle name="표준 127 10 2 19" xfId="5127"/>
    <cellStyle name="표준 127 10 2 19 2" xfId="5128"/>
    <cellStyle name="표준 127 10 2 2" xfId="5129"/>
    <cellStyle name="표준 127 10 2 2 2" xfId="5130"/>
    <cellStyle name="표준 127 10 2 20" xfId="5131"/>
    <cellStyle name="표준 127 10 2 20 2" xfId="5132"/>
    <cellStyle name="표준 127 10 2 21" xfId="5133"/>
    <cellStyle name="표준 127 10 2 21 2" xfId="5134"/>
    <cellStyle name="표준 127 10 2 22" xfId="5135"/>
    <cellStyle name="표준 127 10 2 22 2" xfId="5136"/>
    <cellStyle name="표준 127 10 2 23" xfId="5137"/>
    <cellStyle name="표준 127 10 2 23 2" xfId="5138"/>
    <cellStyle name="표준 127 10 2 24" xfId="5139"/>
    <cellStyle name="표준 127 10 2 24 2" xfId="5140"/>
    <cellStyle name="표준 127 10 2 25" xfId="5141"/>
    <cellStyle name="표준 127 10 2 25 2" xfId="5142"/>
    <cellStyle name="표준 127 10 2 26" xfId="5143"/>
    <cellStyle name="표준 127 10 2 26 2" xfId="5144"/>
    <cellStyle name="표준 127 10 2 27" xfId="5145"/>
    <cellStyle name="표준 127 10 2 27 2" xfId="5146"/>
    <cellStyle name="표준 127 10 2 28" xfId="5147"/>
    <cellStyle name="표준 127 10 2 28 2" xfId="5148"/>
    <cellStyle name="표준 127 10 2 29" xfId="5149"/>
    <cellStyle name="표준 127 10 2 3" xfId="5150"/>
    <cellStyle name="표준 127 10 2 3 2" xfId="5151"/>
    <cellStyle name="표준 127 10 2 4" xfId="5152"/>
    <cellStyle name="표준 127 10 2 4 2" xfId="5153"/>
    <cellStyle name="표준 127 10 2 5" xfId="5154"/>
    <cellStyle name="표준 127 10 2 5 2" xfId="5155"/>
    <cellStyle name="표준 127 10 2 6" xfId="5156"/>
    <cellStyle name="표준 127 10 2 6 2" xfId="5157"/>
    <cellStyle name="표준 127 10 2 7" xfId="5158"/>
    <cellStyle name="표준 127 10 2 7 2" xfId="5159"/>
    <cellStyle name="표준 127 10 2 8" xfId="5160"/>
    <cellStyle name="표준 127 10 2 8 2" xfId="5161"/>
    <cellStyle name="표준 127 10 2 9" xfId="5162"/>
    <cellStyle name="표준 127 10 2 9 2" xfId="5163"/>
    <cellStyle name="표준 127 10 20" xfId="5164"/>
    <cellStyle name="표준 127 10 20 2" xfId="5165"/>
    <cellStyle name="표준 127 10 21" xfId="5166"/>
    <cellStyle name="표준 127 10 21 2" xfId="5167"/>
    <cellStyle name="표준 127 10 22" xfId="5168"/>
    <cellStyle name="표준 127 10 22 2" xfId="5169"/>
    <cellStyle name="표준 127 10 23" xfId="5170"/>
    <cellStyle name="표준 127 10 23 2" xfId="5171"/>
    <cellStyle name="표준 127 10 24" xfId="5172"/>
    <cellStyle name="표준 127 10 24 2" xfId="5173"/>
    <cellStyle name="표준 127 10 25" xfId="5174"/>
    <cellStyle name="표준 127 10 25 2" xfId="5175"/>
    <cellStyle name="표준 127 10 26" xfId="5176"/>
    <cellStyle name="표준 127 10 26 2" xfId="5177"/>
    <cellStyle name="표준 127 10 27" xfId="5178"/>
    <cellStyle name="표준 127 10 27 2" xfId="5179"/>
    <cellStyle name="표준 127 10 28" xfId="5180"/>
    <cellStyle name="표준 127 10 28 2" xfId="5181"/>
    <cellStyle name="표준 127 10 29" xfId="5182"/>
    <cellStyle name="표준 127 10 29 2" xfId="5183"/>
    <cellStyle name="표준 127 10 3" xfId="5184"/>
    <cellStyle name="표준 127 10 3 10" xfId="5185"/>
    <cellStyle name="표준 127 10 3 10 2" xfId="5186"/>
    <cellStyle name="표준 127 10 3 11" xfId="5187"/>
    <cellStyle name="표준 127 10 3 11 2" xfId="5188"/>
    <cellStyle name="표준 127 10 3 12" xfId="5189"/>
    <cellStyle name="표준 127 10 3 12 2" xfId="5190"/>
    <cellStyle name="표준 127 10 3 13" xfId="5191"/>
    <cellStyle name="표준 127 10 3 13 2" xfId="5192"/>
    <cellStyle name="표준 127 10 3 14" xfId="5193"/>
    <cellStyle name="표준 127 10 3 14 2" xfId="5194"/>
    <cellStyle name="표준 127 10 3 15" xfId="5195"/>
    <cellStyle name="표준 127 10 3 15 2" xfId="5196"/>
    <cellStyle name="표준 127 10 3 16" xfId="5197"/>
    <cellStyle name="표준 127 10 3 16 2" xfId="5198"/>
    <cellStyle name="표준 127 10 3 17" xfId="5199"/>
    <cellStyle name="표준 127 10 3 17 2" xfId="5200"/>
    <cellStyle name="표준 127 10 3 18" xfId="5201"/>
    <cellStyle name="표준 127 10 3 18 2" xfId="5202"/>
    <cellStyle name="표준 127 10 3 19" xfId="5203"/>
    <cellStyle name="표준 127 10 3 19 2" xfId="5204"/>
    <cellStyle name="표준 127 10 3 2" xfId="5205"/>
    <cellStyle name="표준 127 10 3 2 2" xfId="5206"/>
    <cellStyle name="표준 127 10 3 20" xfId="5207"/>
    <cellStyle name="표준 127 10 3 20 2" xfId="5208"/>
    <cellStyle name="표준 127 10 3 21" xfId="5209"/>
    <cellStyle name="표준 127 10 3 21 2" xfId="5210"/>
    <cellStyle name="표준 127 10 3 22" xfId="5211"/>
    <cellStyle name="표준 127 10 3 22 2" xfId="5212"/>
    <cellStyle name="표준 127 10 3 23" xfId="5213"/>
    <cellStyle name="표준 127 10 3 23 2" xfId="5214"/>
    <cellStyle name="표준 127 10 3 24" xfId="5215"/>
    <cellStyle name="표준 127 10 3 24 2" xfId="5216"/>
    <cellStyle name="표준 127 10 3 25" xfId="5217"/>
    <cellStyle name="표준 127 10 3 25 2" xfId="5218"/>
    <cellStyle name="표준 127 10 3 26" xfId="5219"/>
    <cellStyle name="표준 127 10 3 26 2" xfId="5220"/>
    <cellStyle name="표준 127 10 3 27" xfId="5221"/>
    <cellStyle name="표준 127 10 3 27 2" xfId="5222"/>
    <cellStyle name="표준 127 10 3 28" xfId="5223"/>
    <cellStyle name="표준 127 10 3 28 2" xfId="5224"/>
    <cellStyle name="표준 127 10 3 29" xfId="5225"/>
    <cellStyle name="표준 127 10 3 3" xfId="5226"/>
    <cellStyle name="표준 127 10 3 3 2" xfId="5227"/>
    <cellStyle name="표준 127 10 3 4" xfId="5228"/>
    <cellStyle name="표준 127 10 3 4 2" xfId="5229"/>
    <cellStyle name="표준 127 10 3 5" xfId="5230"/>
    <cellStyle name="표준 127 10 3 5 2" xfId="5231"/>
    <cellStyle name="표준 127 10 3 6" xfId="5232"/>
    <cellStyle name="표준 127 10 3 6 2" xfId="5233"/>
    <cellStyle name="표준 127 10 3 7" xfId="5234"/>
    <cellStyle name="표준 127 10 3 7 2" xfId="5235"/>
    <cellStyle name="표준 127 10 3 8" xfId="5236"/>
    <cellStyle name="표준 127 10 3 8 2" xfId="5237"/>
    <cellStyle name="표준 127 10 3 9" xfId="5238"/>
    <cellStyle name="표준 127 10 3 9 2" xfId="5239"/>
    <cellStyle name="표준 127 10 30" xfId="5240"/>
    <cellStyle name="표준 127 10 30 2" xfId="5241"/>
    <cellStyle name="표준 127 10 31" xfId="5242"/>
    <cellStyle name="표준 127 10 31 2" xfId="5243"/>
    <cellStyle name="표준 127 10 32" xfId="5244"/>
    <cellStyle name="표준 127 10 32 2" xfId="5245"/>
    <cellStyle name="표준 127 10 33" xfId="5246"/>
    <cellStyle name="표준 127 10 33 2" xfId="5247"/>
    <cellStyle name="표준 127 10 34" xfId="5248"/>
    <cellStyle name="표준 127 10 34 2" xfId="5249"/>
    <cellStyle name="표준 127 10 35" xfId="5250"/>
    <cellStyle name="표준 127 10 36" xfId="5251"/>
    <cellStyle name="표준 127 10 36 2" xfId="5252"/>
    <cellStyle name="표준 127 10 36 2 2" xfId="5253"/>
    <cellStyle name="표준 127 10 37" xfId="5254"/>
    <cellStyle name="표준 127 10 38" xfId="5255"/>
    <cellStyle name="표준 127 10 39" xfId="5256"/>
    <cellStyle name="표준 127 10 4" xfId="5257"/>
    <cellStyle name="표준 127 10 4 10" xfId="5258"/>
    <cellStyle name="표준 127 10 4 10 2" xfId="5259"/>
    <cellStyle name="표준 127 10 4 11" xfId="5260"/>
    <cellStyle name="표준 127 10 4 11 2" xfId="5261"/>
    <cellStyle name="표준 127 10 4 12" xfId="5262"/>
    <cellStyle name="표준 127 10 4 12 2" xfId="5263"/>
    <cellStyle name="표준 127 10 4 13" xfId="5264"/>
    <cellStyle name="표준 127 10 4 13 2" xfId="5265"/>
    <cellStyle name="표준 127 10 4 14" xfId="5266"/>
    <cellStyle name="표준 127 10 4 14 2" xfId="5267"/>
    <cellStyle name="표준 127 10 4 15" xfId="5268"/>
    <cellStyle name="표준 127 10 4 15 2" xfId="5269"/>
    <cellStyle name="표준 127 10 4 16" xfId="5270"/>
    <cellStyle name="표준 127 10 4 16 2" xfId="5271"/>
    <cellStyle name="표준 127 10 4 17" xfId="5272"/>
    <cellStyle name="표준 127 10 4 17 2" xfId="5273"/>
    <cellStyle name="표준 127 10 4 18" xfId="5274"/>
    <cellStyle name="표준 127 10 4 18 2" xfId="5275"/>
    <cellStyle name="표준 127 10 4 19" xfId="5276"/>
    <cellStyle name="표준 127 10 4 19 2" xfId="5277"/>
    <cellStyle name="표준 127 10 4 2" xfId="5278"/>
    <cellStyle name="표준 127 10 4 2 2" xfId="5279"/>
    <cellStyle name="표준 127 10 4 20" xfId="5280"/>
    <cellStyle name="표준 127 10 4 20 2" xfId="5281"/>
    <cellStyle name="표준 127 10 4 21" xfId="5282"/>
    <cellStyle name="표준 127 10 4 21 2" xfId="5283"/>
    <cellStyle name="표준 127 10 4 22" xfId="5284"/>
    <cellStyle name="표준 127 10 4 22 2" xfId="5285"/>
    <cellStyle name="표준 127 10 4 23" xfId="5286"/>
    <cellStyle name="표준 127 10 4 23 2" xfId="5287"/>
    <cellStyle name="표준 127 10 4 24" xfId="5288"/>
    <cellStyle name="표준 127 10 4 24 2" xfId="5289"/>
    <cellStyle name="표준 127 10 4 25" xfId="5290"/>
    <cellStyle name="표준 127 10 4 25 2" xfId="5291"/>
    <cellStyle name="표준 127 10 4 26" xfId="5292"/>
    <cellStyle name="표준 127 10 4 26 2" xfId="5293"/>
    <cellStyle name="표준 127 10 4 27" xfId="5294"/>
    <cellStyle name="표준 127 10 4 27 2" xfId="5295"/>
    <cellStyle name="표준 127 10 4 28" xfId="5296"/>
    <cellStyle name="표준 127 10 4 28 2" xfId="5297"/>
    <cellStyle name="표준 127 10 4 29" xfId="5298"/>
    <cellStyle name="표준 127 10 4 3" xfId="5299"/>
    <cellStyle name="표준 127 10 4 3 2" xfId="5300"/>
    <cellStyle name="표준 127 10 4 4" xfId="5301"/>
    <cellStyle name="표준 127 10 4 4 2" xfId="5302"/>
    <cellStyle name="표준 127 10 4 5" xfId="5303"/>
    <cellStyle name="표준 127 10 4 5 2" xfId="5304"/>
    <cellStyle name="표준 127 10 4 6" xfId="5305"/>
    <cellStyle name="표준 127 10 4 6 2" xfId="5306"/>
    <cellStyle name="표준 127 10 4 7" xfId="5307"/>
    <cellStyle name="표준 127 10 4 7 2" xfId="5308"/>
    <cellStyle name="표준 127 10 4 8" xfId="5309"/>
    <cellStyle name="표준 127 10 4 8 2" xfId="5310"/>
    <cellStyle name="표준 127 10 4 9" xfId="5311"/>
    <cellStyle name="표준 127 10 4 9 2" xfId="5312"/>
    <cellStyle name="표준 127 10 40" xfId="5313"/>
    <cellStyle name="표준 127 10 41" xfId="5314"/>
    <cellStyle name="표준 127 10 42" xfId="5315"/>
    <cellStyle name="표준 127 10 43" xfId="5316"/>
    <cellStyle name="표준 127 10 44" xfId="5317"/>
    <cellStyle name="표준 127 10 45" xfId="5318"/>
    <cellStyle name="표준 127 10 46" xfId="5319"/>
    <cellStyle name="표준 127 10 47" xfId="5320"/>
    <cellStyle name="표준 127 10 48" xfId="5321"/>
    <cellStyle name="표준 127 10 49" xfId="5322"/>
    <cellStyle name="표준 127 10 5" xfId="5323"/>
    <cellStyle name="표준 127 10 5 10" xfId="5324"/>
    <cellStyle name="표준 127 10 5 10 2" xfId="5325"/>
    <cellStyle name="표준 127 10 5 11" xfId="5326"/>
    <cellStyle name="표준 127 10 5 11 2" xfId="5327"/>
    <cellStyle name="표준 127 10 5 12" xfId="5328"/>
    <cellStyle name="표준 127 10 5 12 2" xfId="5329"/>
    <cellStyle name="표준 127 10 5 13" xfId="5330"/>
    <cellStyle name="표준 127 10 5 13 2" xfId="5331"/>
    <cellStyle name="표준 127 10 5 14" xfId="5332"/>
    <cellStyle name="표준 127 10 5 14 2" xfId="5333"/>
    <cellStyle name="표준 127 10 5 15" xfId="5334"/>
    <cellStyle name="표준 127 10 5 15 2" xfId="5335"/>
    <cellStyle name="표준 127 10 5 16" xfId="5336"/>
    <cellStyle name="표준 127 10 5 16 2" xfId="5337"/>
    <cellStyle name="표준 127 10 5 17" xfId="5338"/>
    <cellStyle name="표준 127 10 5 17 2" xfId="5339"/>
    <cellStyle name="표준 127 10 5 18" xfId="5340"/>
    <cellStyle name="표준 127 10 5 18 2" xfId="5341"/>
    <cellStyle name="표준 127 10 5 19" xfId="5342"/>
    <cellStyle name="표준 127 10 5 19 2" xfId="5343"/>
    <cellStyle name="표준 127 10 5 2" xfId="5344"/>
    <cellStyle name="표준 127 10 5 2 2" xfId="5345"/>
    <cellStyle name="표준 127 10 5 20" xfId="5346"/>
    <cellStyle name="표준 127 10 5 20 2" xfId="5347"/>
    <cellStyle name="표준 127 10 5 21" xfId="5348"/>
    <cellStyle name="표준 127 10 5 21 2" xfId="5349"/>
    <cellStyle name="표준 127 10 5 22" xfId="5350"/>
    <cellStyle name="표준 127 10 5 22 2" xfId="5351"/>
    <cellStyle name="표준 127 10 5 23" xfId="5352"/>
    <cellStyle name="표준 127 10 5 23 2" xfId="5353"/>
    <cellStyle name="표준 127 10 5 24" xfId="5354"/>
    <cellStyle name="표준 127 10 5 24 2" xfId="5355"/>
    <cellStyle name="표준 127 10 5 25" xfId="5356"/>
    <cellStyle name="표준 127 10 5 25 2" xfId="5357"/>
    <cellStyle name="표준 127 10 5 26" xfId="5358"/>
    <cellStyle name="표준 127 10 5 26 2" xfId="5359"/>
    <cellStyle name="표준 127 10 5 27" xfId="5360"/>
    <cellStyle name="표준 127 10 5 27 2" xfId="5361"/>
    <cellStyle name="표준 127 10 5 28" xfId="5362"/>
    <cellStyle name="표준 127 10 5 28 2" xfId="5363"/>
    <cellStyle name="표준 127 10 5 29" xfId="5364"/>
    <cellStyle name="표준 127 10 5 3" xfId="5365"/>
    <cellStyle name="표준 127 10 5 3 2" xfId="5366"/>
    <cellStyle name="표준 127 10 5 4" xfId="5367"/>
    <cellStyle name="표준 127 10 5 4 2" xfId="5368"/>
    <cellStyle name="표준 127 10 5 5" xfId="5369"/>
    <cellStyle name="표준 127 10 5 5 2" xfId="5370"/>
    <cellStyle name="표준 127 10 5 6" xfId="5371"/>
    <cellStyle name="표준 127 10 5 6 2" xfId="5372"/>
    <cellStyle name="표준 127 10 5 7" xfId="5373"/>
    <cellStyle name="표준 127 10 5 7 2" xfId="5374"/>
    <cellStyle name="표준 127 10 5 8" xfId="5375"/>
    <cellStyle name="표준 127 10 5 8 2" xfId="5376"/>
    <cellStyle name="표준 127 10 5 9" xfId="5377"/>
    <cellStyle name="표준 127 10 5 9 2" xfId="5378"/>
    <cellStyle name="표준 127 10 50" xfId="5379"/>
    <cellStyle name="표준 127 10 51" xfId="5380"/>
    <cellStyle name="표준 127 10 52" xfId="5381"/>
    <cellStyle name="표준 127 10 53" xfId="5382"/>
    <cellStyle name="표준 127 10 54" xfId="5383"/>
    <cellStyle name="표준 127 10 55" xfId="5384"/>
    <cellStyle name="표준 127 10 56" xfId="5385"/>
    <cellStyle name="표준 127 10 57" xfId="5386"/>
    <cellStyle name="표준 127 10 58" xfId="5387"/>
    <cellStyle name="표준 127 10 6" xfId="5388"/>
    <cellStyle name="표준 127 10 6 10" xfId="5389"/>
    <cellStyle name="표준 127 10 6 10 2" xfId="5390"/>
    <cellStyle name="표준 127 10 6 11" xfId="5391"/>
    <cellStyle name="표준 127 10 6 11 2" xfId="5392"/>
    <cellStyle name="표준 127 10 6 12" xfId="5393"/>
    <cellStyle name="표준 127 10 6 12 2" xfId="5394"/>
    <cellStyle name="표준 127 10 6 13" xfId="5395"/>
    <cellStyle name="표준 127 10 6 13 2" xfId="5396"/>
    <cellStyle name="표준 127 10 6 14" xfId="5397"/>
    <cellStyle name="표준 127 10 6 14 2" xfId="5398"/>
    <cellStyle name="표준 127 10 6 15" xfId="5399"/>
    <cellStyle name="표준 127 10 6 15 2" xfId="5400"/>
    <cellStyle name="표준 127 10 6 16" xfId="5401"/>
    <cellStyle name="표준 127 10 6 16 2" xfId="5402"/>
    <cellStyle name="표준 127 10 6 17" xfId="5403"/>
    <cellStyle name="표준 127 10 6 17 2" xfId="5404"/>
    <cellStyle name="표준 127 10 6 18" xfId="5405"/>
    <cellStyle name="표준 127 10 6 18 2" xfId="5406"/>
    <cellStyle name="표준 127 10 6 19" xfId="5407"/>
    <cellStyle name="표준 127 10 6 19 2" xfId="5408"/>
    <cellStyle name="표준 127 10 6 2" xfId="5409"/>
    <cellStyle name="표준 127 10 6 2 2" xfId="5410"/>
    <cellStyle name="표준 127 10 6 20" xfId="5411"/>
    <cellStyle name="표준 127 10 6 20 2" xfId="5412"/>
    <cellStyle name="표준 127 10 6 21" xfId="5413"/>
    <cellStyle name="표준 127 10 6 21 2" xfId="5414"/>
    <cellStyle name="표준 127 10 6 22" xfId="5415"/>
    <cellStyle name="표준 127 10 6 22 2" xfId="5416"/>
    <cellStyle name="표준 127 10 6 23" xfId="5417"/>
    <cellStyle name="표준 127 10 6 23 2" xfId="5418"/>
    <cellStyle name="표준 127 10 6 24" xfId="5419"/>
    <cellStyle name="표준 127 10 6 24 2" xfId="5420"/>
    <cellStyle name="표준 127 10 6 25" xfId="5421"/>
    <cellStyle name="표준 127 10 6 25 2" xfId="5422"/>
    <cellStyle name="표준 127 10 6 26" xfId="5423"/>
    <cellStyle name="표준 127 10 6 26 2" xfId="5424"/>
    <cellStyle name="표준 127 10 6 27" xfId="5425"/>
    <cellStyle name="표준 127 10 6 27 2" xfId="5426"/>
    <cellStyle name="표준 127 10 6 28" xfId="5427"/>
    <cellStyle name="표준 127 10 6 28 2" xfId="5428"/>
    <cellStyle name="표준 127 10 6 29" xfId="5429"/>
    <cellStyle name="표준 127 10 6 3" xfId="5430"/>
    <cellStyle name="표준 127 10 6 3 2" xfId="5431"/>
    <cellStyle name="표준 127 10 6 4" xfId="5432"/>
    <cellStyle name="표준 127 10 6 4 2" xfId="5433"/>
    <cellStyle name="표준 127 10 6 5" xfId="5434"/>
    <cellStyle name="표준 127 10 6 5 2" xfId="5435"/>
    <cellStyle name="표준 127 10 6 6" xfId="5436"/>
    <cellStyle name="표준 127 10 6 6 2" xfId="5437"/>
    <cellStyle name="표준 127 10 6 7" xfId="5438"/>
    <cellStyle name="표준 127 10 6 7 2" xfId="5439"/>
    <cellStyle name="표준 127 10 6 8" xfId="5440"/>
    <cellStyle name="표준 127 10 6 8 2" xfId="5441"/>
    <cellStyle name="표준 127 10 6 9" xfId="5442"/>
    <cellStyle name="표준 127 10 6 9 2" xfId="5443"/>
    <cellStyle name="표준 127 10 7" xfId="5444"/>
    <cellStyle name="표준 127 10 7 10" xfId="5445"/>
    <cellStyle name="표준 127 10 7 10 2" xfId="5446"/>
    <cellStyle name="표준 127 10 7 11" xfId="5447"/>
    <cellStyle name="표준 127 10 7 11 2" xfId="5448"/>
    <cellStyle name="표준 127 10 7 12" xfId="5449"/>
    <cellStyle name="표준 127 10 7 12 2" xfId="5450"/>
    <cellStyle name="표준 127 10 7 13" xfId="5451"/>
    <cellStyle name="표준 127 10 7 13 2" xfId="5452"/>
    <cellStyle name="표준 127 10 7 14" xfId="5453"/>
    <cellStyle name="표준 127 10 7 14 2" xfId="5454"/>
    <cellStyle name="표준 127 10 7 15" xfId="5455"/>
    <cellStyle name="표준 127 10 7 15 2" xfId="5456"/>
    <cellStyle name="표준 127 10 7 16" xfId="5457"/>
    <cellStyle name="표준 127 10 7 16 2" xfId="5458"/>
    <cellStyle name="표준 127 10 7 17" xfId="5459"/>
    <cellStyle name="표준 127 10 7 17 2" xfId="5460"/>
    <cellStyle name="표준 127 10 7 18" xfId="5461"/>
    <cellStyle name="표준 127 10 7 18 2" xfId="5462"/>
    <cellStyle name="표준 127 10 7 19" xfId="5463"/>
    <cellStyle name="표준 127 10 7 19 2" xfId="5464"/>
    <cellStyle name="표준 127 10 7 2" xfId="5465"/>
    <cellStyle name="표준 127 10 7 2 2" xfId="5466"/>
    <cellStyle name="표준 127 10 7 20" xfId="5467"/>
    <cellStyle name="표준 127 10 7 20 2" xfId="5468"/>
    <cellStyle name="표준 127 10 7 21" xfId="5469"/>
    <cellStyle name="표준 127 10 7 21 2" xfId="5470"/>
    <cellStyle name="표준 127 10 7 22" xfId="5471"/>
    <cellStyle name="표준 127 10 7 22 2" xfId="5472"/>
    <cellStyle name="표준 127 10 7 23" xfId="5473"/>
    <cellStyle name="표준 127 10 7 23 2" xfId="5474"/>
    <cellStyle name="표준 127 10 7 24" xfId="5475"/>
    <cellStyle name="표준 127 10 7 24 2" xfId="5476"/>
    <cellStyle name="표준 127 10 7 25" xfId="5477"/>
    <cellStyle name="표준 127 10 7 25 2" xfId="5478"/>
    <cellStyle name="표준 127 10 7 26" xfId="5479"/>
    <cellStyle name="표준 127 10 7 26 2" xfId="5480"/>
    <cellStyle name="표준 127 10 7 27" xfId="5481"/>
    <cellStyle name="표준 127 10 7 27 2" xfId="5482"/>
    <cellStyle name="표준 127 10 7 28" xfId="5483"/>
    <cellStyle name="표준 127 10 7 28 2" xfId="5484"/>
    <cellStyle name="표준 127 10 7 29" xfId="5485"/>
    <cellStyle name="표준 127 10 7 3" xfId="5486"/>
    <cellStyle name="표준 127 10 7 3 2" xfId="5487"/>
    <cellStyle name="표준 127 10 7 4" xfId="5488"/>
    <cellStyle name="표준 127 10 7 4 2" xfId="5489"/>
    <cellStyle name="표준 127 10 7 5" xfId="5490"/>
    <cellStyle name="표준 127 10 7 5 2" xfId="5491"/>
    <cellStyle name="표준 127 10 7 6" xfId="5492"/>
    <cellStyle name="표준 127 10 7 6 2" xfId="5493"/>
    <cellStyle name="표준 127 10 7 7" xfId="5494"/>
    <cellStyle name="표준 127 10 7 7 2" xfId="5495"/>
    <cellStyle name="표준 127 10 7 8" xfId="5496"/>
    <cellStyle name="표준 127 10 7 8 2" xfId="5497"/>
    <cellStyle name="표준 127 10 7 9" xfId="5498"/>
    <cellStyle name="표준 127 10 7 9 2" xfId="5499"/>
    <cellStyle name="표준 127 10 8" xfId="5500"/>
    <cellStyle name="표준 127 10 8 2" xfId="5501"/>
    <cellStyle name="표준 127 10 9" xfId="5502"/>
    <cellStyle name="표준 127 10 9 2" xfId="5503"/>
    <cellStyle name="표준 127 11" xfId="5504"/>
    <cellStyle name="표준 127 11 10" xfId="5505"/>
    <cellStyle name="표준 127 11 10 2" xfId="5506"/>
    <cellStyle name="표준 127 11 11" xfId="5507"/>
    <cellStyle name="표준 127 11 11 2" xfId="5508"/>
    <cellStyle name="표준 127 11 12" xfId="5509"/>
    <cellStyle name="표준 127 11 12 2" xfId="5510"/>
    <cellStyle name="표준 127 11 13" xfId="5511"/>
    <cellStyle name="표준 127 11 13 2" xfId="5512"/>
    <cellStyle name="표준 127 11 14" xfId="5513"/>
    <cellStyle name="표준 127 11 14 2" xfId="5514"/>
    <cellStyle name="표준 127 11 15" xfId="5515"/>
    <cellStyle name="표준 127 11 15 2" xfId="5516"/>
    <cellStyle name="표준 127 11 16" xfId="5517"/>
    <cellStyle name="표준 127 11 16 2" xfId="5518"/>
    <cellStyle name="표준 127 11 17" xfId="5519"/>
    <cellStyle name="표준 127 11 17 2" xfId="5520"/>
    <cellStyle name="표준 127 11 18" xfId="5521"/>
    <cellStyle name="표준 127 11 18 2" xfId="5522"/>
    <cellStyle name="표준 127 11 19" xfId="5523"/>
    <cellStyle name="표준 127 11 19 2" xfId="5524"/>
    <cellStyle name="표준 127 11 2" xfId="5525"/>
    <cellStyle name="표준 127 11 2 10" xfId="5526"/>
    <cellStyle name="표준 127 11 2 10 2" xfId="5527"/>
    <cellStyle name="표준 127 11 2 11" xfId="5528"/>
    <cellStyle name="표준 127 11 2 11 2" xfId="5529"/>
    <cellStyle name="표준 127 11 2 12" xfId="5530"/>
    <cellStyle name="표준 127 11 2 12 2" xfId="5531"/>
    <cellStyle name="표준 127 11 2 13" xfId="5532"/>
    <cellStyle name="표준 127 11 2 13 2" xfId="5533"/>
    <cellStyle name="표준 127 11 2 14" xfId="5534"/>
    <cellStyle name="표준 127 11 2 14 2" xfId="5535"/>
    <cellStyle name="표준 127 11 2 15" xfId="5536"/>
    <cellStyle name="표준 127 11 2 15 2" xfId="5537"/>
    <cellStyle name="표준 127 11 2 16" xfId="5538"/>
    <cellStyle name="표준 127 11 2 16 2" xfId="5539"/>
    <cellStyle name="표준 127 11 2 17" xfId="5540"/>
    <cellStyle name="표준 127 11 2 17 2" xfId="5541"/>
    <cellStyle name="표준 127 11 2 18" xfId="5542"/>
    <cellStyle name="표준 127 11 2 18 2" xfId="5543"/>
    <cellStyle name="표준 127 11 2 19" xfId="5544"/>
    <cellStyle name="표준 127 11 2 19 2" xfId="5545"/>
    <cellStyle name="표준 127 11 2 2" xfId="5546"/>
    <cellStyle name="표준 127 11 2 2 2" xfId="5547"/>
    <cellStyle name="표준 127 11 2 20" xfId="5548"/>
    <cellStyle name="표준 127 11 2 20 2" xfId="5549"/>
    <cellStyle name="표준 127 11 2 21" xfId="5550"/>
    <cellStyle name="표준 127 11 2 21 2" xfId="5551"/>
    <cellStyle name="표준 127 11 2 22" xfId="5552"/>
    <cellStyle name="표준 127 11 2 22 2" xfId="5553"/>
    <cellStyle name="표준 127 11 2 23" xfId="5554"/>
    <cellStyle name="표준 127 11 2 23 2" xfId="5555"/>
    <cellStyle name="표준 127 11 2 24" xfId="5556"/>
    <cellStyle name="표준 127 11 2 24 2" xfId="5557"/>
    <cellStyle name="표준 127 11 2 25" xfId="5558"/>
    <cellStyle name="표준 127 11 2 25 2" xfId="5559"/>
    <cellStyle name="표준 127 11 2 26" xfId="5560"/>
    <cellStyle name="표준 127 11 2 26 2" xfId="5561"/>
    <cellStyle name="표준 127 11 2 27" xfId="5562"/>
    <cellStyle name="표준 127 11 2 27 2" xfId="5563"/>
    <cellStyle name="표준 127 11 2 28" xfId="5564"/>
    <cellStyle name="표준 127 11 2 28 2" xfId="5565"/>
    <cellStyle name="표준 127 11 2 29" xfId="5566"/>
    <cellStyle name="표준 127 11 2 3" xfId="5567"/>
    <cellStyle name="표준 127 11 2 3 2" xfId="5568"/>
    <cellStyle name="표준 127 11 2 4" xfId="5569"/>
    <cellStyle name="표준 127 11 2 4 2" xfId="5570"/>
    <cellStyle name="표준 127 11 2 5" xfId="5571"/>
    <cellStyle name="표준 127 11 2 5 2" xfId="5572"/>
    <cellStyle name="표준 127 11 2 6" xfId="5573"/>
    <cellStyle name="표준 127 11 2 6 2" xfId="5574"/>
    <cellStyle name="표준 127 11 2 7" xfId="5575"/>
    <cellStyle name="표준 127 11 2 7 2" xfId="5576"/>
    <cellStyle name="표준 127 11 2 8" xfId="5577"/>
    <cellStyle name="표준 127 11 2 8 2" xfId="5578"/>
    <cellStyle name="표준 127 11 2 9" xfId="5579"/>
    <cellStyle name="표준 127 11 2 9 2" xfId="5580"/>
    <cellStyle name="표준 127 11 20" xfId="5581"/>
    <cellStyle name="표준 127 11 20 2" xfId="5582"/>
    <cellStyle name="표준 127 11 21" xfId="5583"/>
    <cellStyle name="표준 127 11 21 2" xfId="5584"/>
    <cellStyle name="표준 127 11 22" xfId="5585"/>
    <cellStyle name="표준 127 11 22 2" xfId="5586"/>
    <cellStyle name="표준 127 11 23" xfId="5587"/>
    <cellStyle name="표준 127 11 23 2" xfId="5588"/>
    <cellStyle name="표준 127 11 24" xfId="5589"/>
    <cellStyle name="표준 127 11 24 2" xfId="5590"/>
    <cellStyle name="표준 127 11 25" xfId="5591"/>
    <cellStyle name="표준 127 11 25 2" xfId="5592"/>
    <cellStyle name="표준 127 11 26" xfId="5593"/>
    <cellStyle name="표준 127 11 26 2" xfId="5594"/>
    <cellStyle name="표준 127 11 27" xfId="5595"/>
    <cellStyle name="표준 127 11 27 2" xfId="5596"/>
    <cellStyle name="표준 127 11 28" xfId="5597"/>
    <cellStyle name="표준 127 11 28 2" xfId="5598"/>
    <cellStyle name="표준 127 11 29" xfId="5599"/>
    <cellStyle name="표준 127 11 29 2" xfId="5600"/>
    <cellStyle name="표준 127 11 3" xfId="5601"/>
    <cellStyle name="표준 127 11 3 10" xfId="5602"/>
    <cellStyle name="표준 127 11 3 10 2" xfId="5603"/>
    <cellStyle name="표준 127 11 3 11" xfId="5604"/>
    <cellStyle name="표준 127 11 3 11 2" xfId="5605"/>
    <cellStyle name="표준 127 11 3 12" xfId="5606"/>
    <cellStyle name="표준 127 11 3 12 2" xfId="5607"/>
    <cellStyle name="표준 127 11 3 13" xfId="5608"/>
    <cellStyle name="표준 127 11 3 13 2" xfId="5609"/>
    <cellStyle name="표준 127 11 3 14" xfId="5610"/>
    <cellStyle name="표준 127 11 3 14 2" xfId="5611"/>
    <cellStyle name="표준 127 11 3 15" xfId="5612"/>
    <cellStyle name="표준 127 11 3 15 2" xfId="5613"/>
    <cellStyle name="표준 127 11 3 16" xfId="5614"/>
    <cellStyle name="표준 127 11 3 16 2" xfId="5615"/>
    <cellStyle name="표준 127 11 3 17" xfId="5616"/>
    <cellStyle name="표준 127 11 3 17 2" xfId="5617"/>
    <cellStyle name="표준 127 11 3 18" xfId="5618"/>
    <cellStyle name="표준 127 11 3 18 2" xfId="5619"/>
    <cellStyle name="표준 127 11 3 19" xfId="5620"/>
    <cellStyle name="표준 127 11 3 19 2" xfId="5621"/>
    <cellStyle name="표준 127 11 3 2" xfId="5622"/>
    <cellStyle name="표준 127 11 3 2 2" xfId="5623"/>
    <cellStyle name="표준 127 11 3 20" xfId="5624"/>
    <cellStyle name="표준 127 11 3 20 2" xfId="5625"/>
    <cellStyle name="표준 127 11 3 21" xfId="5626"/>
    <cellStyle name="표준 127 11 3 21 2" xfId="5627"/>
    <cellStyle name="표준 127 11 3 22" xfId="5628"/>
    <cellStyle name="표준 127 11 3 22 2" xfId="5629"/>
    <cellStyle name="표준 127 11 3 23" xfId="5630"/>
    <cellStyle name="표준 127 11 3 23 2" xfId="5631"/>
    <cellStyle name="표준 127 11 3 24" xfId="5632"/>
    <cellStyle name="표준 127 11 3 24 2" xfId="5633"/>
    <cellStyle name="표준 127 11 3 25" xfId="5634"/>
    <cellStyle name="표준 127 11 3 25 2" xfId="5635"/>
    <cellStyle name="표준 127 11 3 26" xfId="5636"/>
    <cellStyle name="표준 127 11 3 26 2" xfId="5637"/>
    <cellStyle name="표준 127 11 3 27" xfId="5638"/>
    <cellStyle name="표준 127 11 3 27 2" xfId="5639"/>
    <cellStyle name="표준 127 11 3 28" xfId="5640"/>
    <cellStyle name="표준 127 11 3 28 2" xfId="5641"/>
    <cellStyle name="표준 127 11 3 29" xfId="5642"/>
    <cellStyle name="표준 127 11 3 3" xfId="5643"/>
    <cellStyle name="표준 127 11 3 3 2" xfId="5644"/>
    <cellStyle name="표준 127 11 3 4" xfId="5645"/>
    <cellStyle name="표준 127 11 3 4 2" xfId="5646"/>
    <cellStyle name="표준 127 11 3 5" xfId="5647"/>
    <cellStyle name="표준 127 11 3 5 2" xfId="5648"/>
    <cellStyle name="표준 127 11 3 6" xfId="5649"/>
    <cellStyle name="표준 127 11 3 6 2" xfId="5650"/>
    <cellStyle name="표준 127 11 3 7" xfId="5651"/>
    <cellStyle name="표준 127 11 3 7 2" xfId="5652"/>
    <cellStyle name="표준 127 11 3 8" xfId="5653"/>
    <cellStyle name="표준 127 11 3 8 2" xfId="5654"/>
    <cellStyle name="표준 127 11 3 9" xfId="5655"/>
    <cellStyle name="표준 127 11 3 9 2" xfId="5656"/>
    <cellStyle name="표준 127 11 30" xfId="5657"/>
    <cellStyle name="표준 127 11 30 2" xfId="5658"/>
    <cellStyle name="표준 127 11 31" xfId="5659"/>
    <cellStyle name="표준 127 11 31 2" xfId="5660"/>
    <cellStyle name="표준 127 11 32" xfId="5661"/>
    <cellStyle name="표준 127 11 32 2" xfId="5662"/>
    <cellStyle name="표준 127 11 33" xfId="5663"/>
    <cellStyle name="표준 127 11 33 2" xfId="5664"/>
    <cellStyle name="표준 127 11 34" xfId="5665"/>
    <cellStyle name="표준 127 11 34 2" xfId="5666"/>
    <cellStyle name="표준 127 11 35" xfId="5667"/>
    <cellStyle name="표준 127 11 36" xfId="5668"/>
    <cellStyle name="표준 127 11 37" xfId="5669"/>
    <cellStyle name="표준 127 11 38" xfId="5670"/>
    <cellStyle name="표준 127 11 39" xfId="5671"/>
    <cellStyle name="표준 127 11 4" xfId="5672"/>
    <cellStyle name="표준 127 11 4 10" xfId="5673"/>
    <cellStyle name="표준 127 11 4 10 2" xfId="5674"/>
    <cellStyle name="표준 127 11 4 11" xfId="5675"/>
    <cellStyle name="표준 127 11 4 11 2" xfId="5676"/>
    <cellStyle name="표준 127 11 4 12" xfId="5677"/>
    <cellStyle name="표준 127 11 4 12 2" xfId="5678"/>
    <cellStyle name="표준 127 11 4 13" xfId="5679"/>
    <cellStyle name="표준 127 11 4 13 2" xfId="5680"/>
    <cellStyle name="표준 127 11 4 14" xfId="5681"/>
    <cellStyle name="표준 127 11 4 14 2" xfId="5682"/>
    <cellStyle name="표준 127 11 4 15" xfId="5683"/>
    <cellStyle name="표준 127 11 4 15 2" xfId="5684"/>
    <cellStyle name="표준 127 11 4 16" xfId="5685"/>
    <cellStyle name="표준 127 11 4 16 2" xfId="5686"/>
    <cellStyle name="표준 127 11 4 17" xfId="5687"/>
    <cellStyle name="표준 127 11 4 17 2" xfId="5688"/>
    <cellStyle name="표준 127 11 4 18" xfId="5689"/>
    <cellStyle name="표준 127 11 4 18 2" xfId="5690"/>
    <cellStyle name="표준 127 11 4 19" xfId="5691"/>
    <cellStyle name="표준 127 11 4 19 2" xfId="5692"/>
    <cellStyle name="표준 127 11 4 2" xfId="5693"/>
    <cellStyle name="표준 127 11 4 2 2" xfId="5694"/>
    <cellStyle name="표준 127 11 4 20" xfId="5695"/>
    <cellStyle name="표준 127 11 4 20 2" xfId="5696"/>
    <cellStyle name="표준 127 11 4 21" xfId="5697"/>
    <cellStyle name="표준 127 11 4 21 2" xfId="5698"/>
    <cellStyle name="표준 127 11 4 22" xfId="5699"/>
    <cellStyle name="표준 127 11 4 22 2" xfId="5700"/>
    <cellStyle name="표준 127 11 4 23" xfId="5701"/>
    <cellStyle name="표준 127 11 4 23 2" xfId="5702"/>
    <cellStyle name="표준 127 11 4 24" xfId="5703"/>
    <cellStyle name="표준 127 11 4 24 2" xfId="5704"/>
    <cellStyle name="표준 127 11 4 25" xfId="5705"/>
    <cellStyle name="표준 127 11 4 25 2" xfId="5706"/>
    <cellStyle name="표준 127 11 4 26" xfId="5707"/>
    <cellStyle name="표준 127 11 4 26 2" xfId="5708"/>
    <cellStyle name="표준 127 11 4 27" xfId="5709"/>
    <cellStyle name="표준 127 11 4 27 2" xfId="5710"/>
    <cellStyle name="표준 127 11 4 28" xfId="5711"/>
    <cellStyle name="표준 127 11 4 28 2" xfId="5712"/>
    <cellStyle name="표준 127 11 4 29" xfId="5713"/>
    <cellStyle name="표준 127 11 4 3" xfId="5714"/>
    <cellStyle name="표준 127 11 4 3 2" xfId="5715"/>
    <cellStyle name="표준 127 11 4 4" xfId="5716"/>
    <cellStyle name="표준 127 11 4 4 2" xfId="5717"/>
    <cellStyle name="표준 127 11 4 5" xfId="5718"/>
    <cellStyle name="표준 127 11 4 5 2" xfId="5719"/>
    <cellStyle name="표준 127 11 4 6" xfId="5720"/>
    <cellStyle name="표준 127 11 4 6 2" xfId="5721"/>
    <cellStyle name="표준 127 11 4 7" xfId="5722"/>
    <cellStyle name="표준 127 11 4 7 2" xfId="5723"/>
    <cellStyle name="표준 127 11 4 8" xfId="5724"/>
    <cellStyle name="표준 127 11 4 8 2" xfId="5725"/>
    <cellStyle name="표준 127 11 4 9" xfId="5726"/>
    <cellStyle name="표준 127 11 4 9 2" xfId="5727"/>
    <cellStyle name="표준 127 11 40" xfId="5728"/>
    <cellStyle name="표준 127 11 41" xfId="5729"/>
    <cellStyle name="표준 127 11 42" xfId="5730"/>
    <cellStyle name="표준 127 11 43" xfId="5731"/>
    <cellStyle name="표준 127 11 44" xfId="5732"/>
    <cellStyle name="표준 127 11 45" xfId="5733"/>
    <cellStyle name="표준 127 11 46" xfId="5734"/>
    <cellStyle name="표준 127 11 47" xfId="5735"/>
    <cellStyle name="표준 127 11 48" xfId="5736"/>
    <cellStyle name="표준 127 11 49" xfId="5737"/>
    <cellStyle name="표준 127 11 5" xfId="5738"/>
    <cellStyle name="표준 127 11 5 10" xfId="5739"/>
    <cellStyle name="표준 127 11 5 10 2" xfId="5740"/>
    <cellStyle name="표준 127 11 5 11" xfId="5741"/>
    <cellStyle name="표준 127 11 5 11 2" xfId="5742"/>
    <cellStyle name="표준 127 11 5 12" xfId="5743"/>
    <cellStyle name="표준 127 11 5 12 2" xfId="5744"/>
    <cellStyle name="표준 127 11 5 13" xfId="5745"/>
    <cellStyle name="표준 127 11 5 13 2" xfId="5746"/>
    <cellStyle name="표준 127 11 5 14" xfId="5747"/>
    <cellStyle name="표준 127 11 5 14 2" xfId="5748"/>
    <cellStyle name="표준 127 11 5 15" xfId="5749"/>
    <cellStyle name="표준 127 11 5 15 2" xfId="5750"/>
    <cellStyle name="표준 127 11 5 16" xfId="5751"/>
    <cellStyle name="표준 127 11 5 16 2" xfId="5752"/>
    <cellStyle name="표준 127 11 5 17" xfId="5753"/>
    <cellStyle name="표준 127 11 5 17 2" xfId="5754"/>
    <cellStyle name="표준 127 11 5 18" xfId="5755"/>
    <cellStyle name="표준 127 11 5 18 2" xfId="5756"/>
    <cellStyle name="표준 127 11 5 19" xfId="5757"/>
    <cellStyle name="표준 127 11 5 19 2" xfId="5758"/>
    <cellStyle name="표준 127 11 5 2" xfId="5759"/>
    <cellStyle name="표준 127 11 5 2 2" xfId="5760"/>
    <cellStyle name="표준 127 11 5 20" xfId="5761"/>
    <cellStyle name="표준 127 11 5 20 2" xfId="5762"/>
    <cellStyle name="표준 127 11 5 21" xfId="5763"/>
    <cellStyle name="표준 127 11 5 21 2" xfId="5764"/>
    <cellStyle name="표준 127 11 5 22" xfId="5765"/>
    <cellStyle name="표준 127 11 5 22 2" xfId="5766"/>
    <cellStyle name="표준 127 11 5 23" xfId="5767"/>
    <cellStyle name="표준 127 11 5 23 2" xfId="5768"/>
    <cellStyle name="표준 127 11 5 24" xfId="5769"/>
    <cellStyle name="표준 127 11 5 24 2" xfId="5770"/>
    <cellStyle name="표준 127 11 5 25" xfId="5771"/>
    <cellStyle name="표준 127 11 5 25 2" xfId="5772"/>
    <cellStyle name="표준 127 11 5 26" xfId="5773"/>
    <cellStyle name="표준 127 11 5 26 2" xfId="5774"/>
    <cellStyle name="표준 127 11 5 27" xfId="5775"/>
    <cellStyle name="표준 127 11 5 27 2" xfId="5776"/>
    <cellStyle name="표준 127 11 5 28" xfId="5777"/>
    <cellStyle name="표준 127 11 5 28 2" xfId="5778"/>
    <cellStyle name="표준 127 11 5 29" xfId="5779"/>
    <cellStyle name="표준 127 11 5 3" xfId="5780"/>
    <cellStyle name="표준 127 11 5 3 2" xfId="5781"/>
    <cellStyle name="표준 127 11 5 4" xfId="5782"/>
    <cellStyle name="표준 127 11 5 4 2" xfId="5783"/>
    <cellStyle name="표준 127 11 5 5" xfId="5784"/>
    <cellStyle name="표준 127 11 5 5 2" xfId="5785"/>
    <cellStyle name="표준 127 11 5 6" xfId="5786"/>
    <cellStyle name="표준 127 11 5 6 2" xfId="5787"/>
    <cellStyle name="표준 127 11 5 7" xfId="5788"/>
    <cellStyle name="표준 127 11 5 7 2" xfId="5789"/>
    <cellStyle name="표준 127 11 5 8" xfId="5790"/>
    <cellStyle name="표준 127 11 5 8 2" xfId="5791"/>
    <cellStyle name="표준 127 11 5 9" xfId="5792"/>
    <cellStyle name="표준 127 11 5 9 2" xfId="5793"/>
    <cellStyle name="표준 127 11 50" xfId="5794"/>
    <cellStyle name="표준 127 11 51" xfId="5795"/>
    <cellStyle name="표준 127 11 52" xfId="5796"/>
    <cellStyle name="표준 127 11 53" xfId="5797"/>
    <cellStyle name="표준 127 11 54" xfId="5798"/>
    <cellStyle name="표준 127 11 55" xfId="5799"/>
    <cellStyle name="표준 127 11 56" xfId="5800"/>
    <cellStyle name="표준 127 11 57" xfId="5801"/>
    <cellStyle name="표준 127 11 58" xfId="5802"/>
    <cellStyle name="표준 127 11 6" xfId="5803"/>
    <cellStyle name="표준 127 11 6 10" xfId="5804"/>
    <cellStyle name="표준 127 11 6 10 2" xfId="5805"/>
    <cellStyle name="표준 127 11 6 11" xfId="5806"/>
    <cellStyle name="표준 127 11 6 11 2" xfId="5807"/>
    <cellStyle name="표준 127 11 6 12" xfId="5808"/>
    <cellStyle name="표준 127 11 6 12 2" xfId="5809"/>
    <cellStyle name="표준 127 11 6 13" xfId="5810"/>
    <cellStyle name="표준 127 11 6 13 2" xfId="5811"/>
    <cellStyle name="표준 127 11 6 14" xfId="5812"/>
    <cellStyle name="표준 127 11 6 14 2" xfId="5813"/>
    <cellStyle name="표준 127 11 6 15" xfId="5814"/>
    <cellStyle name="표준 127 11 6 15 2" xfId="5815"/>
    <cellStyle name="표준 127 11 6 16" xfId="5816"/>
    <cellStyle name="표준 127 11 6 16 2" xfId="5817"/>
    <cellStyle name="표준 127 11 6 17" xfId="5818"/>
    <cellStyle name="표준 127 11 6 17 2" xfId="5819"/>
    <cellStyle name="표준 127 11 6 18" xfId="5820"/>
    <cellStyle name="표준 127 11 6 18 2" xfId="5821"/>
    <cellStyle name="표준 127 11 6 19" xfId="5822"/>
    <cellStyle name="표준 127 11 6 19 2" xfId="5823"/>
    <cellStyle name="표준 127 11 6 2" xfId="5824"/>
    <cellStyle name="표준 127 11 6 2 2" xfId="5825"/>
    <cellStyle name="표준 127 11 6 20" xfId="5826"/>
    <cellStyle name="표준 127 11 6 20 2" xfId="5827"/>
    <cellStyle name="표준 127 11 6 21" xfId="5828"/>
    <cellStyle name="표준 127 11 6 21 2" xfId="5829"/>
    <cellStyle name="표준 127 11 6 22" xfId="5830"/>
    <cellStyle name="표준 127 11 6 22 2" xfId="5831"/>
    <cellStyle name="표준 127 11 6 23" xfId="5832"/>
    <cellStyle name="표준 127 11 6 23 2" xfId="5833"/>
    <cellStyle name="표준 127 11 6 24" xfId="5834"/>
    <cellStyle name="표준 127 11 6 24 2" xfId="5835"/>
    <cellStyle name="표준 127 11 6 25" xfId="5836"/>
    <cellStyle name="표준 127 11 6 25 2" xfId="5837"/>
    <cellStyle name="표준 127 11 6 26" xfId="5838"/>
    <cellStyle name="표준 127 11 6 26 2" xfId="5839"/>
    <cellStyle name="표준 127 11 6 27" xfId="5840"/>
    <cellStyle name="표준 127 11 6 27 2" xfId="5841"/>
    <cellStyle name="표준 127 11 6 28" xfId="5842"/>
    <cellStyle name="표준 127 11 6 28 2" xfId="5843"/>
    <cellStyle name="표준 127 11 6 29" xfId="5844"/>
    <cellStyle name="표준 127 11 6 3" xfId="5845"/>
    <cellStyle name="표준 127 11 6 3 2" xfId="5846"/>
    <cellStyle name="표준 127 11 6 4" xfId="5847"/>
    <cellStyle name="표준 127 11 6 4 2" xfId="5848"/>
    <cellStyle name="표준 127 11 6 5" xfId="5849"/>
    <cellStyle name="표준 127 11 6 5 2" xfId="5850"/>
    <cellStyle name="표준 127 11 6 6" xfId="5851"/>
    <cellStyle name="표준 127 11 6 6 2" xfId="5852"/>
    <cellStyle name="표준 127 11 6 7" xfId="5853"/>
    <cellStyle name="표준 127 11 6 7 2" xfId="5854"/>
    <cellStyle name="표준 127 11 6 8" xfId="5855"/>
    <cellStyle name="표준 127 11 6 8 2" xfId="5856"/>
    <cellStyle name="표준 127 11 6 9" xfId="5857"/>
    <cellStyle name="표준 127 11 6 9 2" xfId="5858"/>
    <cellStyle name="표준 127 11 7" xfId="5859"/>
    <cellStyle name="표준 127 11 7 10" xfId="5860"/>
    <cellStyle name="표준 127 11 7 10 2" xfId="5861"/>
    <cellStyle name="표준 127 11 7 11" xfId="5862"/>
    <cellStyle name="표준 127 11 7 11 2" xfId="5863"/>
    <cellStyle name="표준 127 11 7 12" xfId="5864"/>
    <cellStyle name="표준 127 11 7 12 2" xfId="5865"/>
    <cellStyle name="표준 127 11 7 13" xfId="5866"/>
    <cellStyle name="표준 127 11 7 13 2" xfId="5867"/>
    <cellStyle name="표준 127 11 7 14" xfId="5868"/>
    <cellStyle name="표준 127 11 7 14 2" xfId="5869"/>
    <cellStyle name="표준 127 11 7 15" xfId="5870"/>
    <cellStyle name="표준 127 11 7 15 2" xfId="5871"/>
    <cellStyle name="표준 127 11 7 16" xfId="5872"/>
    <cellStyle name="표준 127 11 7 16 2" xfId="5873"/>
    <cellStyle name="표준 127 11 7 17" xfId="5874"/>
    <cellStyle name="표준 127 11 7 17 2" xfId="5875"/>
    <cellStyle name="표준 127 11 7 18" xfId="5876"/>
    <cellStyle name="표준 127 11 7 18 2" xfId="5877"/>
    <cellStyle name="표준 127 11 7 19" xfId="5878"/>
    <cellStyle name="표준 127 11 7 19 2" xfId="5879"/>
    <cellStyle name="표준 127 11 7 2" xfId="5880"/>
    <cellStyle name="표준 127 11 7 2 2" xfId="5881"/>
    <cellStyle name="표준 127 11 7 20" xfId="5882"/>
    <cellStyle name="표준 127 11 7 20 2" xfId="5883"/>
    <cellStyle name="표준 127 11 7 21" xfId="5884"/>
    <cellStyle name="표준 127 11 7 21 2" xfId="5885"/>
    <cellStyle name="표준 127 11 7 22" xfId="5886"/>
    <cellStyle name="표준 127 11 7 22 2" xfId="5887"/>
    <cellStyle name="표준 127 11 7 23" xfId="5888"/>
    <cellStyle name="표준 127 11 7 23 2" xfId="5889"/>
    <cellStyle name="표준 127 11 7 24" xfId="5890"/>
    <cellStyle name="표준 127 11 7 24 2" xfId="5891"/>
    <cellStyle name="표준 127 11 7 25" xfId="5892"/>
    <cellStyle name="표준 127 11 7 25 2" xfId="5893"/>
    <cellStyle name="표준 127 11 7 26" xfId="5894"/>
    <cellStyle name="표준 127 11 7 26 2" xfId="5895"/>
    <cellStyle name="표준 127 11 7 27" xfId="5896"/>
    <cellStyle name="표준 127 11 7 27 2" xfId="5897"/>
    <cellStyle name="표준 127 11 7 28" xfId="5898"/>
    <cellStyle name="표준 127 11 7 28 2" xfId="5899"/>
    <cellStyle name="표준 127 11 7 29" xfId="5900"/>
    <cellStyle name="표준 127 11 7 3" xfId="5901"/>
    <cellStyle name="표준 127 11 7 3 2" xfId="5902"/>
    <cellStyle name="표준 127 11 7 4" xfId="5903"/>
    <cellStyle name="표준 127 11 7 4 2" xfId="5904"/>
    <cellStyle name="표준 127 11 7 5" xfId="5905"/>
    <cellStyle name="표준 127 11 7 5 2" xfId="5906"/>
    <cellStyle name="표준 127 11 7 6" xfId="5907"/>
    <cellStyle name="표준 127 11 7 6 2" xfId="5908"/>
    <cellStyle name="표준 127 11 7 7" xfId="5909"/>
    <cellStyle name="표준 127 11 7 7 2" xfId="5910"/>
    <cellStyle name="표준 127 11 7 8" xfId="5911"/>
    <cellStyle name="표준 127 11 7 8 2" xfId="5912"/>
    <cellStyle name="표준 127 11 7 9" xfId="5913"/>
    <cellStyle name="표준 127 11 7 9 2" xfId="5914"/>
    <cellStyle name="표준 127 11 8" xfId="5915"/>
    <cellStyle name="표준 127 11 8 2" xfId="5916"/>
    <cellStyle name="표준 127 11 9" xfId="5917"/>
    <cellStyle name="표준 127 11 9 2" xfId="5918"/>
    <cellStyle name="표준 127 12" xfId="5919"/>
    <cellStyle name="표준 127 12 10" xfId="5920"/>
    <cellStyle name="표준 127 12 10 2" xfId="5921"/>
    <cellStyle name="표준 127 12 11" xfId="5922"/>
    <cellStyle name="표준 127 12 11 2" xfId="5923"/>
    <cellStyle name="표준 127 12 12" xfId="5924"/>
    <cellStyle name="표준 127 12 12 2" xfId="5925"/>
    <cellStyle name="표준 127 12 13" xfId="5926"/>
    <cellStyle name="표준 127 12 13 2" xfId="5927"/>
    <cellStyle name="표준 127 12 14" xfId="5928"/>
    <cellStyle name="표준 127 12 14 2" xfId="5929"/>
    <cellStyle name="표준 127 12 15" xfId="5930"/>
    <cellStyle name="표준 127 12 15 2" xfId="5931"/>
    <cellStyle name="표준 127 12 16" xfId="5932"/>
    <cellStyle name="표준 127 12 16 2" xfId="5933"/>
    <cellStyle name="표준 127 12 17" xfId="5934"/>
    <cellStyle name="표준 127 12 17 2" xfId="5935"/>
    <cellStyle name="표준 127 12 18" xfId="5936"/>
    <cellStyle name="표준 127 12 18 2" xfId="5937"/>
    <cellStyle name="표준 127 12 19" xfId="5938"/>
    <cellStyle name="표준 127 12 19 2" xfId="5939"/>
    <cellStyle name="표준 127 12 2" xfId="5940"/>
    <cellStyle name="표준 127 12 2 10" xfId="5941"/>
    <cellStyle name="표준 127 12 2 10 2" xfId="5942"/>
    <cellStyle name="표준 127 12 2 11" xfId="5943"/>
    <cellStyle name="표준 127 12 2 11 2" xfId="5944"/>
    <cellStyle name="표준 127 12 2 12" xfId="5945"/>
    <cellStyle name="표준 127 12 2 12 2" xfId="5946"/>
    <cellStyle name="표준 127 12 2 13" xfId="5947"/>
    <cellStyle name="표준 127 12 2 13 2" xfId="5948"/>
    <cellStyle name="표준 127 12 2 14" xfId="5949"/>
    <cellStyle name="표준 127 12 2 14 2" xfId="5950"/>
    <cellStyle name="표준 127 12 2 15" xfId="5951"/>
    <cellStyle name="표준 127 12 2 15 2" xfId="5952"/>
    <cellStyle name="표준 127 12 2 16" xfId="5953"/>
    <cellStyle name="표준 127 12 2 16 2" xfId="5954"/>
    <cellStyle name="표준 127 12 2 17" xfId="5955"/>
    <cellStyle name="표준 127 12 2 17 2" xfId="5956"/>
    <cellStyle name="표준 127 12 2 18" xfId="5957"/>
    <cellStyle name="표준 127 12 2 18 2" xfId="5958"/>
    <cellStyle name="표준 127 12 2 19" xfId="5959"/>
    <cellStyle name="표준 127 12 2 19 2" xfId="5960"/>
    <cellStyle name="표준 127 12 2 2" xfId="5961"/>
    <cellStyle name="표준 127 12 2 2 2" xfId="5962"/>
    <cellStyle name="표준 127 12 2 20" xfId="5963"/>
    <cellStyle name="표준 127 12 2 20 2" xfId="5964"/>
    <cellStyle name="표준 127 12 2 21" xfId="5965"/>
    <cellStyle name="표준 127 12 2 21 2" xfId="5966"/>
    <cellStyle name="표준 127 12 2 22" xfId="5967"/>
    <cellStyle name="표준 127 12 2 22 2" xfId="5968"/>
    <cellStyle name="표준 127 12 2 23" xfId="5969"/>
    <cellStyle name="표준 127 12 2 23 2" xfId="5970"/>
    <cellStyle name="표준 127 12 2 24" xfId="5971"/>
    <cellStyle name="표준 127 12 2 24 2" xfId="5972"/>
    <cellStyle name="표준 127 12 2 25" xfId="5973"/>
    <cellStyle name="표준 127 12 2 25 2" xfId="5974"/>
    <cellStyle name="표준 127 12 2 26" xfId="5975"/>
    <cellStyle name="표준 127 12 2 26 2" xfId="5976"/>
    <cellStyle name="표준 127 12 2 27" xfId="5977"/>
    <cellStyle name="표준 127 12 2 27 2" xfId="5978"/>
    <cellStyle name="표준 127 12 2 28" xfId="5979"/>
    <cellStyle name="표준 127 12 2 28 2" xfId="5980"/>
    <cellStyle name="표준 127 12 2 29" xfId="5981"/>
    <cellStyle name="표준 127 12 2 3" xfId="5982"/>
    <cellStyle name="표준 127 12 2 3 2" xfId="5983"/>
    <cellStyle name="표준 127 12 2 4" xfId="5984"/>
    <cellStyle name="표준 127 12 2 4 2" xfId="5985"/>
    <cellStyle name="표준 127 12 2 5" xfId="5986"/>
    <cellStyle name="표준 127 12 2 5 2" xfId="5987"/>
    <cellStyle name="표준 127 12 2 6" xfId="5988"/>
    <cellStyle name="표준 127 12 2 6 2" xfId="5989"/>
    <cellStyle name="표준 127 12 2 7" xfId="5990"/>
    <cellStyle name="표준 127 12 2 7 2" xfId="5991"/>
    <cellStyle name="표준 127 12 2 8" xfId="5992"/>
    <cellStyle name="표준 127 12 2 8 2" xfId="5993"/>
    <cellStyle name="표준 127 12 2 9" xfId="5994"/>
    <cellStyle name="표준 127 12 2 9 2" xfId="5995"/>
    <cellStyle name="표준 127 12 20" xfId="5996"/>
    <cellStyle name="표준 127 12 20 2" xfId="5997"/>
    <cellStyle name="표준 127 12 21" xfId="5998"/>
    <cellStyle name="표준 127 12 21 2" xfId="5999"/>
    <cellStyle name="표준 127 12 22" xfId="6000"/>
    <cellStyle name="표준 127 12 22 2" xfId="6001"/>
    <cellStyle name="표준 127 12 23" xfId="6002"/>
    <cellStyle name="표준 127 12 23 2" xfId="6003"/>
    <cellStyle name="표준 127 12 24" xfId="6004"/>
    <cellStyle name="표준 127 12 24 2" xfId="6005"/>
    <cellStyle name="표준 127 12 25" xfId="6006"/>
    <cellStyle name="표준 127 12 25 2" xfId="6007"/>
    <cellStyle name="표준 127 12 26" xfId="6008"/>
    <cellStyle name="표준 127 12 26 2" xfId="6009"/>
    <cellStyle name="표준 127 12 27" xfId="6010"/>
    <cellStyle name="표준 127 12 27 2" xfId="6011"/>
    <cellStyle name="표준 127 12 28" xfId="6012"/>
    <cellStyle name="표준 127 12 28 2" xfId="6013"/>
    <cellStyle name="표준 127 12 29" xfId="6014"/>
    <cellStyle name="표준 127 12 29 2" xfId="6015"/>
    <cellStyle name="표준 127 12 3" xfId="6016"/>
    <cellStyle name="표준 127 12 3 10" xfId="6017"/>
    <cellStyle name="표준 127 12 3 10 2" xfId="6018"/>
    <cellStyle name="표준 127 12 3 11" xfId="6019"/>
    <cellStyle name="표준 127 12 3 11 2" xfId="6020"/>
    <cellStyle name="표준 127 12 3 12" xfId="6021"/>
    <cellStyle name="표준 127 12 3 12 2" xfId="6022"/>
    <cellStyle name="표준 127 12 3 13" xfId="6023"/>
    <cellStyle name="표준 127 12 3 13 2" xfId="6024"/>
    <cellStyle name="표준 127 12 3 14" xfId="6025"/>
    <cellStyle name="표준 127 12 3 14 2" xfId="6026"/>
    <cellStyle name="표준 127 12 3 15" xfId="6027"/>
    <cellStyle name="표준 127 12 3 15 2" xfId="6028"/>
    <cellStyle name="표준 127 12 3 16" xfId="6029"/>
    <cellStyle name="표준 127 12 3 16 2" xfId="6030"/>
    <cellStyle name="표준 127 12 3 17" xfId="6031"/>
    <cellStyle name="표준 127 12 3 17 2" xfId="6032"/>
    <cellStyle name="표준 127 12 3 18" xfId="6033"/>
    <cellStyle name="표준 127 12 3 18 2" xfId="6034"/>
    <cellStyle name="표준 127 12 3 19" xfId="6035"/>
    <cellStyle name="표준 127 12 3 19 2" xfId="6036"/>
    <cellStyle name="표준 127 12 3 2" xfId="6037"/>
    <cellStyle name="표준 127 12 3 2 2" xfId="6038"/>
    <cellStyle name="표준 127 12 3 20" xfId="6039"/>
    <cellStyle name="표준 127 12 3 20 2" xfId="6040"/>
    <cellStyle name="표준 127 12 3 21" xfId="6041"/>
    <cellStyle name="표준 127 12 3 21 2" xfId="6042"/>
    <cellStyle name="표준 127 12 3 22" xfId="6043"/>
    <cellStyle name="표준 127 12 3 22 2" xfId="6044"/>
    <cellStyle name="표준 127 12 3 23" xfId="6045"/>
    <cellStyle name="표준 127 12 3 23 2" xfId="6046"/>
    <cellStyle name="표준 127 12 3 24" xfId="6047"/>
    <cellStyle name="표준 127 12 3 24 2" xfId="6048"/>
    <cellStyle name="표준 127 12 3 25" xfId="6049"/>
    <cellStyle name="표준 127 12 3 25 2" xfId="6050"/>
    <cellStyle name="표준 127 12 3 26" xfId="6051"/>
    <cellStyle name="표준 127 12 3 26 2" xfId="6052"/>
    <cellStyle name="표준 127 12 3 27" xfId="6053"/>
    <cellStyle name="표준 127 12 3 27 2" xfId="6054"/>
    <cellStyle name="표준 127 12 3 28" xfId="6055"/>
    <cellStyle name="표준 127 12 3 28 2" xfId="6056"/>
    <cellStyle name="표준 127 12 3 29" xfId="6057"/>
    <cellStyle name="표준 127 12 3 3" xfId="6058"/>
    <cellStyle name="표준 127 12 3 3 2" xfId="6059"/>
    <cellStyle name="표준 127 12 3 4" xfId="6060"/>
    <cellStyle name="표준 127 12 3 4 2" xfId="6061"/>
    <cellStyle name="표준 127 12 3 5" xfId="6062"/>
    <cellStyle name="표준 127 12 3 5 2" xfId="6063"/>
    <cellStyle name="표준 127 12 3 6" xfId="6064"/>
    <cellStyle name="표준 127 12 3 6 2" xfId="6065"/>
    <cellStyle name="표준 127 12 3 7" xfId="6066"/>
    <cellStyle name="표준 127 12 3 7 2" xfId="6067"/>
    <cellStyle name="표준 127 12 3 8" xfId="6068"/>
    <cellStyle name="표준 127 12 3 8 2" xfId="6069"/>
    <cellStyle name="표준 127 12 3 9" xfId="6070"/>
    <cellStyle name="표준 127 12 3 9 2" xfId="6071"/>
    <cellStyle name="표준 127 12 30" xfId="6072"/>
    <cellStyle name="표준 127 12 30 2" xfId="6073"/>
    <cellStyle name="표준 127 12 31" xfId="6074"/>
    <cellStyle name="표준 127 12 31 2" xfId="6075"/>
    <cellStyle name="표준 127 12 32" xfId="6076"/>
    <cellStyle name="표준 127 12 32 2" xfId="6077"/>
    <cellStyle name="표준 127 12 33" xfId="6078"/>
    <cellStyle name="표준 127 12 34" xfId="6079"/>
    <cellStyle name="표준 127 12 35" xfId="6080"/>
    <cellStyle name="표준 127 12 36" xfId="6081"/>
    <cellStyle name="표준 127 12 37" xfId="6082"/>
    <cellStyle name="표준 127 12 38" xfId="6083"/>
    <cellStyle name="표준 127 12 39" xfId="6084"/>
    <cellStyle name="표준 127 12 4" xfId="6085"/>
    <cellStyle name="표준 127 12 4 10" xfId="6086"/>
    <cellStyle name="표준 127 12 4 10 2" xfId="6087"/>
    <cellStyle name="표준 127 12 4 11" xfId="6088"/>
    <cellStyle name="표준 127 12 4 11 2" xfId="6089"/>
    <cellStyle name="표준 127 12 4 12" xfId="6090"/>
    <cellStyle name="표준 127 12 4 12 2" xfId="6091"/>
    <cellStyle name="표준 127 12 4 13" xfId="6092"/>
    <cellStyle name="표준 127 12 4 13 2" xfId="6093"/>
    <cellStyle name="표준 127 12 4 14" xfId="6094"/>
    <cellStyle name="표준 127 12 4 14 2" xfId="6095"/>
    <cellStyle name="표준 127 12 4 15" xfId="6096"/>
    <cellStyle name="표준 127 12 4 15 2" xfId="6097"/>
    <cellStyle name="표준 127 12 4 16" xfId="6098"/>
    <cellStyle name="표준 127 12 4 16 2" xfId="6099"/>
    <cellStyle name="표준 127 12 4 17" xfId="6100"/>
    <cellStyle name="표준 127 12 4 17 2" xfId="6101"/>
    <cellStyle name="표준 127 12 4 18" xfId="6102"/>
    <cellStyle name="표준 127 12 4 18 2" xfId="6103"/>
    <cellStyle name="표준 127 12 4 19" xfId="6104"/>
    <cellStyle name="표준 127 12 4 19 2" xfId="6105"/>
    <cellStyle name="표준 127 12 4 2" xfId="6106"/>
    <cellStyle name="표준 127 12 4 2 2" xfId="6107"/>
    <cellStyle name="표준 127 12 4 20" xfId="6108"/>
    <cellStyle name="표준 127 12 4 20 2" xfId="6109"/>
    <cellStyle name="표준 127 12 4 21" xfId="6110"/>
    <cellStyle name="표준 127 12 4 21 2" xfId="6111"/>
    <cellStyle name="표준 127 12 4 22" xfId="6112"/>
    <cellStyle name="표준 127 12 4 22 2" xfId="6113"/>
    <cellStyle name="표준 127 12 4 23" xfId="6114"/>
    <cellStyle name="표준 127 12 4 23 2" xfId="6115"/>
    <cellStyle name="표준 127 12 4 24" xfId="6116"/>
    <cellStyle name="표준 127 12 4 24 2" xfId="6117"/>
    <cellStyle name="표준 127 12 4 25" xfId="6118"/>
    <cellStyle name="표준 127 12 4 25 2" xfId="6119"/>
    <cellStyle name="표준 127 12 4 26" xfId="6120"/>
    <cellStyle name="표준 127 12 4 26 2" xfId="6121"/>
    <cellStyle name="표준 127 12 4 27" xfId="6122"/>
    <cellStyle name="표준 127 12 4 27 2" xfId="6123"/>
    <cellStyle name="표준 127 12 4 28" xfId="6124"/>
    <cellStyle name="표준 127 12 4 28 2" xfId="6125"/>
    <cellStyle name="표준 127 12 4 29" xfId="6126"/>
    <cellStyle name="표준 127 12 4 3" xfId="6127"/>
    <cellStyle name="표준 127 12 4 3 2" xfId="6128"/>
    <cellStyle name="표준 127 12 4 4" xfId="6129"/>
    <cellStyle name="표준 127 12 4 4 2" xfId="6130"/>
    <cellStyle name="표준 127 12 4 5" xfId="6131"/>
    <cellStyle name="표준 127 12 4 5 2" xfId="6132"/>
    <cellStyle name="표준 127 12 4 6" xfId="6133"/>
    <cellStyle name="표준 127 12 4 6 2" xfId="6134"/>
    <cellStyle name="표준 127 12 4 7" xfId="6135"/>
    <cellStyle name="표준 127 12 4 7 2" xfId="6136"/>
    <cellStyle name="표준 127 12 4 8" xfId="6137"/>
    <cellStyle name="표준 127 12 4 8 2" xfId="6138"/>
    <cellStyle name="표준 127 12 4 9" xfId="6139"/>
    <cellStyle name="표준 127 12 4 9 2" xfId="6140"/>
    <cellStyle name="표준 127 12 40" xfId="6141"/>
    <cellStyle name="표준 127 12 41" xfId="6142"/>
    <cellStyle name="표준 127 12 42" xfId="6143"/>
    <cellStyle name="표준 127 12 43" xfId="6144"/>
    <cellStyle name="표준 127 12 44" xfId="6145"/>
    <cellStyle name="표준 127 12 45" xfId="6146"/>
    <cellStyle name="표준 127 12 46" xfId="6147"/>
    <cellStyle name="표준 127 12 47" xfId="6148"/>
    <cellStyle name="표준 127 12 48" xfId="6149"/>
    <cellStyle name="표준 127 12 49" xfId="6150"/>
    <cellStyle name="표준 127 12 5" xfId="6151"/>
    <cellStyle name="표준 127 12 5 10" xfId="6152"/>
    <cellStyle name="표준 127 12 5 10 2" xfId="6153"/>
    <cellStyle name="표준 127 12 5 11" xfId="6154"/>
    <cellStyle name="표준 127 12 5 11 2" xfId="6155"/>
    <cellStyle name="표준 127 12 5 12" xfId="6156"/>
    <cellStyle name="표준 127 12 5 12 2" xfId="6157"/>
    <cellStyle name="표준 127 12 5 13" xfId="6158"/>
    <cellStyle name="표준 127 12 5 13 2" xfId="6159"/>
    <cellStyle name="표준 127 12 5 14" xfId="6160"/>
    <cellStyle name="표준 127 12 5 14 2" xfId="6161"/>
    <cellStyle name="표준 127 12 5 15" xfId="6162"/>
    <cellStyle name="표준 127 12 5 15 2" xfId="6163"/>
    <cellStyle name="표준 127 12 5 16" xfId="6164"/>
    <cellStyle name="표준 127 12 5 16 2" xfId="6165"/>
    <cellStyle name="표준 127 12 5 17" xfId="6166"/>
    <cellStyle name="표준 127 12 5 17 2" xfId="6167"/>
    <cellStyle name="표준 127 12 5 18" xfId="6168"/>
    <cellStyle name="표준 127 12 5 18 2" xfId="6169"/>
    <cellStyle name="표준 127 12 5 19" xfId="6170"/>
    <cellStyle name="표준 127 12 5 19 2" xfId="6171"/>
    <cellStyle name="표준 127 12 5 2" xfId="6172"/>
    <cellStyle name="표준 127 12 5 2 2" xfId="6173"/>
    <cellStyle name="표준 127 12 5 20" xfId="6174"/>
    <cellStyle name="표준 127 12 5 20 2" xfId="6175"/>
    <cellStyle name="표준 127 12 5 21" xfId="6176"/>
    <cellStyle name="표준 127 12 5 21 2" xfId="6177"/>
    <cellStyle name="표준 127 12 5 22" xfId="6178"/>
    <cellStyle name="표준 127 12 5 22 2" xfId="6179"/>
    <cellStyle name="표준 127 12 5 23" xfId="6180"/>
    <cellStyle name="표준 127 12 5 23 2" xfId="6181"/>
    <cellStyle name="표준 127 12 5 24" xfId="6182"/>
    <cellStyle name="표준 127 12 5 24 2" xfId="6183"/>
    <cellStyle name="표준 127 12 5 25" xfId="6184"/>
    <cellStyle name="표준 127 12 5 25 2" xfId="6185"/>
    <cellStyle name="표준 127 12 5 26" xfId="6186"/>
    <cellStyle name="표준 127 12 5 26 2" xfId="6187"/>
    <cellStyle name="표준 127 12 5 27" xfId="6188"/>
    <cellStyle name="표준 127 12 5 27 2" xfId="6189"/>
    <cellStyle name="표준 127 12 5 28" xfId="6190"/>
    <cellStyle name="표준 127 12 5 28 2" xfId="6191"/>
    <cellStyle name="표준 127 12 5 29" xfId="6192"/>
    <cellStyle name="표준 127 12 5 3" xfId="6193"/>
    <cellStyle name="표준 127 12 5 3 2" xfId="6194"/>
    <cellStyle name="표준 127 12 5 4" xfId="6195"/>
    <cellStyle name="표준 127 12 5 4 2" xfId="6196"/>
    <cellStyle name="표준 127 12 5 5" xfId="6197"/>
    <cellStyle name="표준 127 12 5 5 2" xfId="6198"/>
    <cellStyle name="표준 127 12 5 6" xfId="6199"/>
    <cellStyle name="표준 127 12 5 6 2" xfId="6200"/>
    <cellStyle name="표준 127 12 5 7" xfId="6201"/>
    <cellStyle name="표준 127 12 5 7 2" xfId="6202"/>
    <cellStyle name="표준 127 12 5 8" xfId="6203"/>
    <cellStyle name="표준 127 12 5 8 2" xfId="6204"/>
    <cellStyle name="표준 127 12 5 9" xfId="6205"/>
    <cellStyle name="표준 127 12 5 9 2" xfId="6206"/>
    <cellStyle name="표준 127 12 50" xfId="6207"/>
    <cellStyle name="표준 127 12 51" xfId="6208"/>
    <cellStyle name="표준 127 12 52" xfId="6209"/>
    <cellStyle name="표준 127 12 53" xfId="6210"/>
    <cellStyle name="표준 127 12 54" xfId="6211"/>
    <cellStyle name="표준 127 12 55" xfId="6212"/>
    <cellStyle name="표준 127 12 56" xfId="6213"/>
    <cellStyle name="표준 127 12 6" xfId="6214"/>
    <cellStyle name="표준 127 12 6 2" xfId="6215"/>
    <cellStyle name="표준 127 12 7" xfId="6216"/>
    <cellStyle name="표준 127 12 7 2" xfId="6217"/>
    <cellStyle name="표준 127 12 8" xfId="6218"/>
    <cellStyle name="표준 127 12 8 2" xfId="6219"/>
    <cellStyle name="표준 127 12 9" xfId="6220"/>
    <cellStyle name="표준 127 12 9 2" xfId="6221"/>
    <cellStyle name="표준 127 13" xfId="6222"/>
    <cellStyle name="표준 127 13 10" xfId="6223"/>
    <cellStyle name="표준 127 13 10 2" xfId="6224"/>
    <cellStyle name="표준 127 13 11" xfId="6225"/>
    <cellStyle name="표준 127 13 11 2" xfId="6226"/>
    <cellStyle name="표준 127 13 12" xfId="6227"/>
    <cellStyle name="표준 127 13 12 2" xfId="6228"/>
    <cellStyle name="표준 127 13 13" xfId="6229"/>
    <cellStyle name="표준 127 13 13 2" xfId="6230"/>
    <cellStyle name="표준 127 13 14" xfId="6231"/>
    <cellStyle name="표준 127 13 14 2" xfId="6232"/>
    <cellStyle name="표준 127 13 15" xfId="6233"/>
    <cellStyle name="표준 127 13 15 2" xfId="6234"/>
    <cellStyle name="표준 127 13 16" xfId="6235"/>
    <cellStyle name="표준 127 13 16 2" xfId="6236"/>
    <cellStyle name="표준 127 13 17" xfId="6237"/>
    <cellStyle name="표준 127 13 17 2" xfId="6238"/>
    <cellStyle name="표준 127 13 18" xfId="6239"/>
    <cellStyle name="표준 127 13 18 2" xfId="6240"/>
    <cellStyle name="표준 127 13 19" xfId="6241"/>
    <cellStyle name="표준 127 13 19 2" xfId="6242"/>
    <cellStyle name="표준 127 13 2" xfId="6243"/>
    <cellStyle name="표준 127 13 2 10" xfId="6244"/>
    <cellStyle name="표준 127 13 2 10 2" xfId="6245"/>
    <cellStyle name="표준 127 13 2 11" xfId="6246"/>
    <cellStyle name="표준 127 13 2 11 2" xfId="6247"/>
    <cellStyle name="표준 127 13 2 12" xfId="6248"/>
    <cellStyle name="표준 127 13 2 12 2" xfId="6249"/>
    <cellStyle name="표준 127 13 2 13" xfId="6250"/>
    <cellStyle name="표준 127 13 2 13 2" xfId="6251"/>
    <cellStyle name="표준 127 13 2 14" xfId="6252"/>
    <cellStyle name="표준 127 13 2 14 2" xfId="6253"/>
    <cellStyle name="표준 127 13 2 15" xfId="6254"/>
    <cellStyle name="표준 127 13 2 15 2" xfId="6255"/>
    <cellStyle name="표준 127 13 2 16" xfId="6256"/>
    <cellStyle name="표준 127 13 2 16 2" xfId="6257"/>
    <cellStyle name="표준 127 13 2 17" xfId="6258"/>
    <cellStyle name="표준 127 13 2 17 2" xfId="6259"/>
    <cellStyle name="표준 127 13 2 18" xfId="6260"/>
    <cellStyle name="표준 127 13 2 18 2" xfId="6261"/>
    <cellStyle name="표준 127 13 2 19" xfId="6262"/>
    <cellStyle name="표준 127 13 2 19 2" xfId="6263"/>
    <cellStyle name="표준 127 13 2 2" xfId="6264"/>
    <cellStyle name="표준 127 13 2 2 2" xfId="6265"/>
    <cellStyle name="표준 127 13 2 20" xfId="6266"/>
    <cellStyle name="표준 127 13 2 20 2" xfId="6267"/>
    <cellStyle name="표준 127 13 2 21" xfId="6268"/>
    <cellStyle name="표준 127 13 2 21 2" xfId="6269"/>
    <cellStyle name="표준 127 13 2 22" xfId="6270"/>
    <cellStyle name="표준 127 13 2 22 2" xfId="6271"/>
    <cellStyle name="표준 127 13 2 23" xfId="6272"/>
    <cellStyle name="표준 127 13 2 23 2" xfId="6273"/>
    <cellStyle name="표준 127 13 2 24" xfId="6274"/>
    <cellStyle name="표준 127 13 2 24 2" xfId="6275"/>
    <cellStyle name="표준 127 13 2 25" xfId="6276"/>
    <cellStyle name="표준 127 13 2 25 2" xfId="6277"/>
    <cellStyle name="표준 127 13 2 26" xfId="6278"/>
    <cellStyle name="표준 127 13 2 26 2" xfId="6279"/>
    <cellStyle name="표준 127 13 2 27" xfId="6280"/>
    <cellStyle name="표준 127 13 2 27 2" xfId="6281"/>
    <cellStyle name="표준 127 13 2 28" xfId="6282"/>
    <cellStyle name="표준 127 13 2 28 2" xfId="6283"/>
    <cellStyle name="표준 127 13 2 29" xfId="6284"/>
    <cellStyle name="표준 127 13 2 3" xfId="6285"/>
    <cellStyle name="표준 127 13 2 3 2" xfId="6286"/>
    <cellStyle name="표준 127 13 2 4" xfId="6287"/>
    <cellStyle name="표준 127 13 2 4 2" xfId="6288"/>
    <cellStyle name="표준 127 13 2 5" xfId="6289"/>
    <cellStyle name="표준 127 13 2 5 2" xfId="6290"/>
    <cellStyle name="표준 127 13 2 6" xfId="6291"/>
    <cellStyle name="표준 127 13 2 6 2" xfId="6292"/>
    <cellStyle name="표준 127 13 2 7" xfId="6293"/>
    <cellStyle name="표준 127 13 2 7 2" xfId="6294"/>
    <cellStyle name="표준 127 13 2 8" xfId="6295"/>
    <cellStyle name="표준 127 13 2 8 2" xfId="6296"/>
    <cellStyle name="표준 127 13 2 9" xfId="6297"/>
    <cellStyle name="표준 127 13 2 9 2" xfId="6298"/>
    <cellStyle name="표준 127 13 20" xfId="6299"/>
    <cellStyle name="표준 127 13 20 2" xfId="6300"/>
    <cellStyle name="표준 127 13 21" xfId="6301"/>
    <cellStyle name="표준 127 13 21 2" xfId="6302"/>
    <cellStyle name="표준 127 13 22" xfId="6303"/>
    <cellStyle name="표준 127 13 22 2" xfId="6304"/>
    <cellStyle name="표준 127 13 23" xfId="6305"/>
    <cellStyle name="표준 127 13 23 2" xfId="6306"/>
    <cellStyle name="표준 127 13 24" xfId="6307"/>
    <cellStyle name="표준 127 13 24 2" xfId="6308"/>
    <cellStyle name="표준 127 13 25" xfId="6309"/>
    <cellStyle name="표준 127 13 25 2" xfId="6310"/>
    <cellStyle name="표준 127 13 26" xfId="6311"/>
    <cellStyle name="표준 127 13 26 2" xfId="6312"/>
    <cellStyle name="표준 127 13 27" xfId="6313"/>
    <cellStyle name="표준 127 13 27 2" xfId="6314"/>
    <cellStyle name="표준 127 13 28" xfId="6315"/>
    <cellStyle name="표준 127 13 28 2" xfId="6316"/>
    <cellStyle name="표준 127 13 29" xfId="6317"/>
    <cellStyle name="표준 127 13 29 2" xfId="6318"/>
    <cellStyle name="표준 127 13 3" xfId="6319"/>
    <cellStyle name="표준 127 13 3 10" xfId="6320"/>
    <cellStyle name="표준 127 13 3 10 2" xfId="6321"/>
    <cellStyle name="표준 127 13 3 11" xfId="6322"/>
    <cellStyle name="표준 127 13 3 11 2" xfId="6323"/>
    <cellStyle name="표준 127 13 3 12" xfId="6324"/>
    <cellStyle name="표준 127 13 3 12 2" xfId="6325"/>
    <cellStyle name="표준 127 13 3 13" xfId="6326"/>
    <cellStyle name="표준 127 13 3 13 2" xfId="6327"/>
    <cellStyle name="표준 127 13 3 14" xfId="6328"/>
    <cellStyle name="표준 127 13 3 14 2" xfId="6329"/>
    <cellStyle name="표준 127 13 3 15" xfId="6330"/>
    <cellStyle name="표준 127 13 3 15 2" xfId="6331"/>
    <cellStyle name="표준 127 13 3 16" xfId="6332"/>
    <cellStyle name="표준 127 13 3 16 2" xfId="6333"/>
    <cellStyle name="표준 127 13 3 17" xfId="6334"/>
    <cellStyle name="표준 127 13 3 17 2" xfId="6335"/>
    <cellStyle name="표준 127 13 3 18" xfId="6336"/>
    <cellStyle name="표준 127 13 3 18 2" xfId="6337"/>
    <cellStyle name="표준 127 13 3 19" xfId="6338"/>
    <cellStyle name="표준 127 13 3 19 2" xfId="6339"/>
    <cellStyle name="표준 127 13 3 2" xfId="6340"/>
    <cellStyle name="표준 127 13 3 2 2" xfId="6341"/>
    <cellStyle name="표준 127 13 3 20" xfId="6342"/>
    <cellStyle name="표준 127 13 3 20 2" xfId="6343"/>
    <cellStyle name="표준 127 13 3 21" xfId="6344"/>
    <cellStyle name="표준 127 13 3 21 2" xfId="6345"/>
    <cellStyle name="표준 127 13 3 22" xfId="6346"/>
    <cellStyle name="표준 127 13 3 22 2" xfId="6347"/>
    <cellStyle name="표준 127 13 3 23" xfId="6348"/>
    <cellStyle name="표준 127 13 3 23 2" xfId="6349"/>
    <cellStyle name="표준 127 13 3 24" xfId="6350"/>
    <cellStyle name="표준 127 13 3 24 2" xfId="6351"/>
    <cellStyle name="표준 127 13 3 25" xfId="6352"/>
    <cellStyle name="표준 127 13 3 25 2" xfId="6353"/>
    <cellStyle name="표준 127 13 3 26" xfId="6354"/>
    <cellStyle name="표준 127 13 3 26 2" xfId="6355"/>
    <cellStyle name="표준 127 13 3 27" xfId="6356"/>
    <cellStyle name="표준 127 13 3 27 2" xfId="6357"/>
    <cellStyle name="표준 127 13 3 28" xfId="6358"/>
    <cellStyle name="표준 127 13 3 28 2" xfId="6359"/>
    <cellStyle name="표준 127 13 3 29" xfId="6360"/>
    <cellStyle name="표준 127 13 3 3" xfId="6361"/>
    <cellStyle name="표준 127 13 3 3 2" xfId="6362"/>
    <cellStyle name="표준 127 13 3 4" xfId="6363"/>
    <cellStyle name="표준 127 13 3 4 2" xfId="6364"/>
    <cellStyle name="표준 127 13 3 5" xfId="6365"/>
    <cellStyle name="표준 127 13 3 5 2" xfId="6366"/>
    <cellStyle name="표준 127 13 3 6" xfId="6367"/>
    <cellStyle name="표준 127 13 3 6 2" xfId="6368"/>
    <cellStyle name="표준 127 13 3 7" xfId="6369"/>
    <cellStyle name="표준 127 13 3 7 2" xfId="6370"/>
    <cellStyle name="표준 127 13 3 8" xfId="6371"/>
    <cellStyle name="표준 127 13 3 8 2" xfId="6372"/>
    <cellStyle name="표준 127 13 3 9" xfId="6373"/>
    <cellStyle name="표준 127 13 3 9 2" xfId="6374"/>
    <cellStyle name="표준 127 13 30" xfId="6375"/>
    <cellStyle name="표준 127 13 30 2" xfId="6376"/>
    <cellStyle name="표준 127 13 31" xfId="6377"/>
    <cellStyle name="표준 127 13 31 2" xfId="6378"/>
    <cellStyle name="표준 127 13 32" xfId="6379"/>
    <cellStyle name="표준 127 13 32 2" xfId="6380"/>
    <cellStyle name="표준 127 13 33" xfId="6381"/>
    <cellStyle name="표준 127 13 34" xfId="6382"/>
    <cellStyle name="표준 127 13 35" xfId="6383"/>
    <cellStyle name="표준 127 13 36" xfId="6384"/>
    <cellStyle name="표준 127 13 37" xfId="6385"/>
    <cellStyle name="표준 127 13 38" xfId="6386"/>
    <cellStyle name="표준 127 13 39" xfId="6387"/>
    <cellStyle name="표준 127 13 4" xfId="6388"/>
    <cellStyle name="표준 127 13 4 10" xfId="6389"/>
    <cellStyle name="표준 127 13 4 10 2" xfId="6390"/>
    <cellStyle name="표준 127 13 4 11" xfId="6391"/>
    <cellStyle name="표준 127 13 4 11 2" xfId="6392"/>
    <cellStyle name="표준 127 13 4 12" xfId="6393"/>
    <cellStyle name="표준 127 13 4 12 2" xfId="6394"/>
    <cellStyle name="표준 127 13 4 13" xfId="6395"/>
    <cellStyle name="표준 127 13 4 13 2" xfId="6396"/>
    <cellStyle name="표준 127 13 4 14" xfId="6397"/>
    <cellStyle name="표준 127 13 4 14 2" xfId="6398"/>
    <cellStyle name="표준 127 13 4 15" xfId="6399"/>
    <cellStyle name="표준 127 13 4 15 2" xfId="6400"/>
    <cellStyle name="표준 127 13 4 16" xfId="6401"/>
    <cellStyle name="표준 127 13 4 16 2" xfId="6402"/>
    <cellStyle name="표준 127 13 4 17" xfId="6403"/>
    <cellStyle name="표준 127 13 4 17 2" xfId="6404"/>
    <cellStyle name="표준 127 13 4 18" xfId="6405"/>
    <cellStyle name="표준 127 13 4 18 2" xfId="6406"/>
    <cellStyle name="표준 127 13 4 19" xfId="6407"/>
    <cellStyle name="표준 127 13 4 19 2" xfId="6408"/>
    <cellStyle name="표준 127 13 4 2" xfId="6409"/>
    <cellStyle name="표준 127 13 4 2 2" xfId="6410"/>
    <cellStyle name="표준 127 13 4 20" xfId="6411"/>
    <cellStyle name="표준 127 13 4 20 2" xfId="6412"/>
    <cellStyle name="표준 127 13 4 21" xfId="6413"/>
    <cellStyle name="표준 127 13 4 21 2" xfId="6414"/>
    <cellStyle name="표준 127 13 4 22" xfId="6415"/>
    <cellStyle name="표준 127 13 4 22 2" xfId="6416"/>
    <cellStyle name="표준 127 13 4 23" xfId="6417"/>
    <cellStyle name="표준 127 13 4 23 2" xfId="6418"/>
    <cellStyle name="표준 127 13 4 24" xfId="6419"/>
    <cellStyle name="표준 127 13 4 24 2" xfId="6420"/>
    <cellStyle name="표준 127 13 4 25" xfId="6421"/>
    <cellStyle name="표준 127 13 4 25 2" xfId="6422"/>
    <cellStyle name="표준 127 13 4 26" xfId="6423"/>
    <cellStyle name="표준 127 13 4 26 2" xfId="6424"/>
    <cellStyle name="표준 127 13 4 27" xfId="6425"/>
    <cellStyle name="표준 127 13 4 27 2" xfId="6426"/>
    <cellStyle name="표준 127 13 4 28" xfId="6427"/>
    <cellStyle name="표준 127 13 4 28 2" xfId="6428"/>
    <cellStyle name="표준 127 13 4 29" xfId="6429"/>
    <cellStyle name="표준 127 13 4 3" xfId="6430"/>
    <cellStyle name="표준 127 13 4 3 2" xfId="6431"/>
    <cellStyle name="표준 127 13 4 4" xfId="6432"/>
    <cellStyle name="표준 127 13 4 4 2" xfId="6433"/>
    <cellStyle name="표준 127 13 4 5" xfId="6434"/>
    <cellStyle name="표준 127 13 4 5 2" xfId="6435"/>
    <cellStyle name="표준 127 13 4 6" xfId="6436"/>
    <cellStyle name="표준 127 13 4 6 2" xfId="6437"/>
    <cellStyle name="표준 127 13 4 7" xfId="6438"/>
    <cellStyle name="표준 127 13 4 7 2" xfId="6439"/>
    <cellStyle name="표준 127 13 4 8" xfId="6440"/>
    <cellStyle name="표준 127 13 4 8 2" xfId="6441"/>
    <cellStyle name="표준 127 13 4 9" xfId="6442"/>
    <cellStyle name="표준 127 13 4 9 2" xfId="6443"/>
    <cellStyle name="표준 127 13 40" xfId="6444"/>
    <cellStyle name="표준 127 13 41" xfId="6445"/>
    <cellStyle name="표준 127 13 42" xfId="6446"/>
    <cellStyle name="표준 127 13 43" xfId="6447"/>
    <cellStyle name="표준 127 13 44" xfId="6448"/>
    <cellStyle name="표준 127 13 45" xfId="6449"/>
    <cellStyle name="표준 127 13 46" xfId="6450"/>
    <cellStyle name="표준 127 13 47" xfId="6451"/>
    <cellStyle name="표준 127 13 48" xfId="6452"/>
    <cellStyle name="표준 127 13 49" xfId="6453"/>
    <cellStyle name="표준 127 13 5" xfId="6454"/>
    <cellStyle name="표준 127 13 5 10" xfId="6455"/>
    <cellStyle name="표준 127 13 5 10 2" xfId="6456"/>
    <cellStyle name="표준 127 13 5 11" xfId="6457"/>
    <cellStyle name="표준 127 13 5 11 2" xfId="6458"/>
    <cellStyle name="표준 127 13 5 12" xfId="6459"/>
    <cellStyle name="표준 127 13 5 12 2" xfId="6460"/>
    <cellStyle name="표준 127 13 5 13" xfId="6461"/>
    <cellStyle name="표준 127 13 5 13 2" xfId="6462"/>
    <cellStyle name="표준 127 13 5 14" xfId="6463"/>
    <cellStyle name="표준 127 13 5 14 2" xfId="6464"/>
    <cellStyle name="표준 127 13 5 15" xfId="6465"/>
    <cellStyle name="표준 127 13 5 15 2" xfId="6466"/>
    <cellStyle name="표준 127 13 5 16" xfId="6467"/>
    <cellStyle name="표준 127 13 5 16 2" xfId="6468"/>
    <cellStyle name="표준 127 13 5 17" xfId="6469"/>
    <cellStyle name="표준 127 13 5 17 2" xfId="6470"/>
    <cellStyle name="표준 127 13 5 18" xfId="6471"/>
    <cellStyle name="표준 127 13 5 18 2" xfId="6472"/>
    <cellStyle name="표준 127 13 5 19" xfId="6473"/>
    <cellStyle name="표준 127 13 5 19 2" xfId="6474"/>
    <cellStyle name="표준 127 13 5 2" xfId="6475"/>
    <cellStyle name="표준 127 13 5 2 2" xfId="6476"/>
    <cellStyle name="표준 127 13 5 20" xfId="6477"/>
    <cellStyle name="표준 127 13 5 20 2" xfId="6478"/>
    <cellStyle name="표준 127 13 5 21" xfId="6479"/>
    <cellStyle name="표준 127 13 5 21 2" xfId="6480"/>
    <cellStyle name="표준 127 13 5 22" xfId="6481"/>
    <cellStyle name="표준 127 13 5 22 2" xfId="6482"/>
    <cellStyle name="표준 127 13 5 23" xfId="6483"/>
    <cellStyle name="표준 127 13 5 23 2" xfId="6484"/>
    <cellStyle name="표준 127 13 5 24" xfId="6485"/>
    <cellStyle name="표준 127 13 5 24 2" xfId="6486"/>
    <cellStyle name="표준 127 13 5 25" xfId="6487"/>
    <cellStyle name="표준 127 13 5 25 2" xfId="6488"/>
    <cellStyle name="표준 127 13 5 26" xfId="6489"/>
    <cellStyle name="표준 127 13 5 26 2" xfId="6490"/>
    <cellStyle name="표준 127 13 5 27" xfId="6491"/>
    <cellStyle name="표준 127 13 5 27 2" xfId="6492"/>
    <cellStyle name="표준 127 13 5 28" xfId="6493"/>
    <cellStyle name="표준 127 13 5 28 2" xfId="6494"/>
    <cellStyle name="표준 127 13 5 29" xfId="6495"/>
    <cellStyle name="표준 127 13 5 3" xfId="6496"/>
    <cellStyle name="표준 127 13 5 3 2" xfId="6497"/>
    <cellStyle name="표준 127 13 5 4" xfId="6498"/>
    <cellStyle name="표준 127 13 5 4 2" xfId="6499"/>
    <cellStyle name="표준 127 13 5 5" xfId="6500"/>
    <cellStyle name="표준 127 13 5 5 2" xfId="6501"/>
    <cellStyle name="표준 127 13 5 6" xfId="6502"/>
    <cellStyle name="표준 127 13 5 6 2" xfId="6503"/>
    <cellStyle name="표준 127 13 5 7" xfId="6504"/>
    <cellStyle name="표준 127 13 5 7 2" xfId="6505"/>
    <cellStyle name="표준 127 13 5 8" xfId="6506"/>
    <cellStyle name="표준 127 13 5 8 2" xfId="6507"/>
    <cellStyle name="표준 127 13 5 9" xfId="6508"/>
    <cellStyle name="표준 127 13 5 9 2" xfId="6509"/>
    <cellStyle name="표준 127 13 50" xfId="6510"/>
    <cellStyle name="표준 127 13 51" xfId="6511"/>
    <cellStyle name="표준 127 13 52" xfId="6512"/>
    <cellStyle name="표준 127 13 53" xfId="6513"/>
    <cellStyle name="표준 127 13 54" xfId="6514"/>
    <cellStyle name="표준 127 13 55" xfId="6515"/>
    <cellStyle name="표준 127 13 56" xfId="6516"/>
    <cellStyle name="표준 127 13 6" xfId="6517"/>
    <cellStyle name="표준 127 13 6 2" xfId="6518"/>
    <cellStyle name="표준 127 13 7" xfId="6519"/>
    <cellStyle name="표준 127 13 7 2" xfId="6520"/>
    <cellStyle name="표준 127 13 8" xfId="6521"/>
    <cellStyle name="표준 127 13 8 2" xfId="6522"/>
    <cellStyle name="표준 127 13 9" xfId="6523"/>
    <cellStyle name="표준 127 13 9 2" xfId="6524"/>
    <cellStyle name="표준 127 14" xfId="6525"/>
    <cellStyle name="표준 127 14 2" xfId="6526"/>
    <cellStyle name="표준 127 15" xfId="6527"/>
    <cellStyle name="표준 127 15 2" xfId="6528"/>
    <cellStyle name="표준 127 16" xfId="6529"/>
    <cellStyle name="표준 127 16 2" xfId="6530"/>
    <cellStyle name="표준 127 17" xfId="6531"/>
    <cellStyle name="표준 127 17 2" xfId="6532"/>
    <cellStyle name="표준 127 18" xfId="6533"/>
    <cellStyle name="표준 127 18 2" xfId="6534"/>
    <cellStyle name="표준 127 19" xfId="6535"/>
    <cellStyle name="표준 127 19 2" xfId="6536"/>
    <cellStyle name="표준 127 2" xfId="6537"/>
    <cellStyle name="표준 127 2 10" xfId="6538"/>
    <cellStyle name="표준 127 2 10 2" xfId="6539"/>
    <cellStyle name="표준 127 2 11" xfId="6540"/>
    <cellStyle name="표준 127 2 11 2" xfId="6541"/>
    <cellStyle name="표준 127 2 12" xfId="6542"/>
    <cellStyle name="표준 127 2 12 2" xfId="6543"/>
    <cellStyle name="표준 127 2 13" xfId="6544"/>
    <cellStyle name="표준 127 2 13 2" xfId="6545"/>
    <cellStyle name="표준 127 2 14" xfId="6546"/>
    <cellStyle name="표준 127 2 14 2" xfId="6547"/>
    <cellStyle name="표준 127 2 15" xfId="6548"/>
    <cellStyle name="표준 127 2 15 2" xfId="6549"/>
    <cellStyle name="표준 127 2 16" xfId="6550"/>
    <cellStyle name="표준 127 2 16 2" xfId="6551"/>
    <cellStyle name="표준 127 2 17" xfId="6552"/>
    <cellStyle name="표준 127 2 17 2" xfId="6553"/>
    <cellStyle name="표준 127 2 18" xfId="6554"/>
    <cellStyle name="표준 127 2 18 2" xfId="6555"/>
    <cellStyle name="표준 127 2 19" xfId="6556"/>
    <cellStyle name="표준 127 2 19 2" xfId="6557"/>
    <cellStyle name="표준 127 2 2" xfId="6558"/>
    <cellStyle name="표준 127 2 2 10" xfId="6559"/>
    <cellStyle name="표준 127 2 2 10 2" xfId="6560"/>
    <cellStyle name="표준 127 2 2 11" xfId="6561"/>
    <cellStyle name="표준 127 2 2 11 2" xfId="6562"/>
    <cellStyle name="표준 127 2 2 12" xfId="6563"/>
    <cellStyle name="표준 127 2 2 12 2" xfId="6564"/>
    <cellStyle name="표준 127 2 2 13" xfId="6565"/>
    <cellStyle name="표준 127 2 2 13 2" xfId="6566"/>
    <cellStyle name="표준 127 2 2 14" xfId="6567"/>
    <cellStyle name="표준 127 2 2 14 2" xfId="6568"/>
    <cellStyle name="표준 127 2 2 15" xfId="6569"/>
    <cellStyle name="표준 127 2 2 15 2" xfId="6570"/>
    <cellStyle name="표준 127 2 2 16" xfId="6571"/>
    <cellStyle name="표준 127 2 2 16 2" xfId="6572"/>
    <cellStyle name="표준 127 2 2 17" xfId="6573"/>
    <cellStyle name="표준 127 2 2 17 2" xfId="6574"/>
    <cellStyle name="표준 127 2 2 18" xfId="6575"/>
    <cellStyle name="표준 127 2 2 18 2" xfId="6576"/>
    <cellStyle name="표준 127 2 2 19" xfId="6577"/>
    <cellStyle name="표준 127 2 2 19 2" xfId="6578"/>
    <cellStyle name="표준 127 2 2 2" xfId="6579"/>
    <cellStyle name="표준 127 2 2 2 2" xfId="6580"/>
    <cellStyle name="표준 127 2 2 20" xfId="6581"/>
    <cellStyle name="표준 127 2 2 20 2" xfId="6582"/>
    <cellStyle name="표준 127 2 2 21" xfId="6583"/>
    <cellStyle name="표준 127 2 2 21 2" xfId="6584"/>
    <cellStyle name="표준 127 2 2 22" xfId="6585"/>
    <cellStyle name="표준 127 2 2 22 2" xfId="6586"/>
    <cellStyle name="표준 127 2 2 23" xfId="6587"/>
    <cellStyle name="표준 127 2 2 23 2" xfId="6588"/>
    <cellStyle name="표준 127 2 2 24" xfId="6589"/>
    <cellStyle name="표준 127 2 2 24 2" xfId="6590"/>
    <cellStyle name="표준 127 2 2 25" xfId="6591"/>
    <cellStyle name="표준 127 2 2 25 2" xfId="6592"/>
    <cellStyle name="표준 127 2 2 26" xfId="6593"/>
    <cellStyle name="표준 127 2 2 26 2" xfId="6594"/>
    <cellStyle name="표준 127 2 2 27" xfId="6595"/>
    <cellStyle name="표준 127 2 2 27 2" xfId="6596"/>
    <cellStyle name="표준 127 2 2 28" xfId="6597"/>
    <cellStyle name="표준 127 2 2 28 2" xfId="6598"/>
    <cellStyle name="표준 127 2 2 29" xfId="6599"/>
    <cellStyle name="표준 127 2 2 3" xfId="6600"/>
    <cellStyle name="표준 127 2 2 3 2" xfId="6601"/>
    <cellStyle name="표준 127 2 2 4" xfId="6602"/>
    <cellStyle name="표준 127 2 2 4 2" xfId="6603"/>
    <cellStyle name="표준 127 2 2 5" xfId="6604"/>
    <cellStyle name="표준 127 2 2 5 2" xfId="6605"/>
    <cellStyle name="표준 127 2 2 6" xfId="6606"/>
    <cellStyle name="표준 127 2 2 6 2" xfId="6607"/>
    <cellStyle name="표준 127 2 2 7" xfId="6608"/>
    <cellStyle name="표준 127 2 2 7 2" xfId="6609"/>
    <cellStyle name="표준 127 2 2 8" xfId="6610"/>
    <cellStyle name="표준 127 2 2 8 2" xfId="6611"/>
    <cellStyle name="표준 127 2 2 9" xfId="6612"/>
    <cellStyle name="표준 127 2 2 9 2" xfId="6613"/>
    <cellStyle name="표준 127 2 20" xfId="6614"/>
    <cellStyle name="표준 127 2 20 2" xfId="6615"/>
    <cellStyle name="표준 127 2 21" xfId="6616"/>
    <cellStyle name="표준 127 2 21 2" xfId="6617"/>
    <cellStyle name="표준 127 2 22" xfId="6618"/>
    <cellStyle name="표준 127 2 22 2" xfId="6619"/>
    <cellStyle name="표준 127 2 23" xfId="6620"/>
    <cellStyle name="표준 127 2 23 2" xfId="6621"/>
    <cellStyle name="표준 127 2 24" xfId="6622"/>
    <cellStyle name="표준 127 2 24 2" xfId="6623"/>
    <cellStyle name="표준 127 2 25" xfId="6624"/>
    <cellStyle name="표준 127 2 25 2" xfId="6625"/>
    <cellStyle name="표준 127 2 26" xfId="6626"/>
    <cellStyle name="표준 127 2 26 2" xfId="6627"/>
    <cellStyle name="표준 127 2 27" xfId="6628"/>
    <cellStyle name="표준 127 2 27 2" xfId="6629"/>
    <cellStyle name="표준 127 2 28" xfId="6630"/>
    <cellStyle name="표준 127 2 28 2" xfId="6631"/>
    <cellStyle name="표준 127 2 29" xfId="6632"/>
    <cellStyle name="표준 127 2 29 2" xfId="6633"/>
    <cellStyle name="표준 127 2 3" xfId="6634"/>
    <cellStyle name="표준 127 2 3 10" xfId="6635"/>
    <cellStyle name="표준 127 2 3 10 2" xfId="6636"/>
    <cellStyle name="표준 127 2 3 11" xfId="6637"/>
    <cellStyle name="표준 127 2 3 11 2" xfId="6638"/>
    <cellStyle name="표준 127 2 3 12" xfId="6639"/>
    <cellStyle name="표준 127 2 3 12 2" xfId="6640"/>
    <cellStyle name="표준 127 2 3 13" xfId="6641"/>
    <cellStyle name="표준 127 2 3 13 2" xfId="6642"/>
    <cellStyle name="표준 127 2 3 14" xfId="6643"/>
    <cellStyle name="표준 127 2 3 14 2" xfId="6644"/>
    <cellStyle name="표준 127 2 3 15" xfId="6645"/>
    <cellStyle name="표준 127 2 3 15 2" xfId="6646"/>
    <cellStyle name="표준 127 2 3 16" xfId="6647"/>
    <cellStyle name="표준 127 2 3 16 2" xfId="6648"/>
    <cellStyle name="표준 127 2 3 17" xfId="6649"/>
    <cellStyle name="표준 127 2 3 17 2" xfId="6650"/>
    <cellStyle name="표준 127 2 3 18" xfId="6651"/>
    <cellStyle name="표준 127 2 3 18 2" xfId="6652"/>
    <cellStyle name="표준 127 2 3 19" xfId="6653"/>
    <cellStyle name="표준 127 2 3 19 2" xfId="6654"/>
    <cellStyle name="표준 127 2 3 2" xfId="6655"/>
    <cellStyle name="표준 127 2 3 2 2" xfId="6656"/>
    <cellStyle name="표준 127 2 3 20" xfId="6657"/>
    <cellStyle name="표준 127 2 3 20 2" xfId="6658"/>
    <cellStyle name="표준 127 2 3 21" xfId="6659"/>
    <cellStyle name="표준 127 2 3 21 2" xfId="6660"/>
    <cellStyle name="표준 127 2 3 22" xfId="6661"/>
    <cellStyle name="표준 127 2 3 22 2" xfId="6662"/>
    <cellStyle name="표준 127 2 3 23" xfId="6663"/>
    <cellStyle name="표준 127 2 3 23 2" xfId="6664"/>
    <cellStyle name="표준 127 2 3 24" xfId="6665"/>
    <cellStyle name="표준 127 2 3 24 2" xfId="6666"/>
    <cellStyle name="표준 127 2 3 25" xfId="6667"/>
    <cellStyle name="표준 127 2 3 25 2" xfId="6668"/>
    <cellStyle name="표준 127 2 3 26" xfId="6669"/>
    <cellStyle name="표준 127 2 3 26 2" xfId="6670"/>
    <cellStyle name="표준 127 2 3 27" xfId="6671"/>
    <cellStyle name="표준 127 2 3 27 2" xfId="6672"/>
    <cellStyle name="표준 127 2 3 28" xfId="6673"/>
    <cellStyle name="표준 127 2 3 28 2" xfId="6674"/>
    <cellStyle name="표준 127 2 3 29" xfId="6675"/>
    <cellStyle name="표준 127 2 3 3" xfId="6676"/>
    <cellStyle name="표준 127 2 3 3 2" xfId="6677"/>
    <cellStyle name="표준 127 2 3 4" xfId="6678"/>
    <cellStyle name="표준 127 2 3 4 2" xfId="6679"/>
    <cellStyle name="표준 127 2 3 5" xfId="6680"/>
    <cellStyle name="표준 127 2 3 5 2" xfId="6681"/>
    <cellStyle name="표준 127 2 3 6" xfId="6682"/>
    <cellStyle name="표준 127 2 3 6 2" xfId="6683"/>
    <cellStyle name="표준 127 2 3 7" xfId="6684"/>
    <cellStyle name="표준 127 2 3 7 2" xfId="6685"/>
    <cellStyle name="표준 127 2 3 8" xfId="6686"/>
    <cellStyle name="표준 127 2 3 8 2" xfId="6687"/>
    <cellStyle name="표준 127 2 3 9" xfId="6688"/>
    <cellStyle name="표준 127 2 3 9 2" xfId="6689"/>
    <cellStyle name="표준 127 2 30" xfId="6690"/>
    <cellStyle name="표준 127 2 30 2" xfId="6691"/>
    <cellStyle name="표준 127 2 31" xfId="6692"/>
    <cellStyle name="표준 127 2 31 2" xfId="6693"/>
    <cellStyle name="표준 127 2 32" xfId="6694"/>
    <cellStyle name="표준 127 2 32 2" xfId="6695"/>
    <cellStyle name="표준 127 2 33" xfId="6696"/>
    <cellStyle name="표준 127 2 33 2" xfId="6697"/>
    <cellStyle name="표준 127 2 34" xfId="6698"/>
    <cellStyle name="표준 127 2 34 2" xfId="6699"/>
    <cellStyle name="표준 127 2 35" xfId="6700"/>
    <cellStyle name="표준 127 2 36" xfId="6701"/>
    <cellStyle name="표준 127 2 37" xfId="6702"/>
    <cellStyle name="표준 127 2 38" xfId="6703"/>
    <cellStyle name="표준 127 2 39" xfId="6704"/>
    <cellStyle name="표준 127 2 4" xfId="6705"/>
    <cellStyle name="표준 127 2 4 10" xfId="6706"/>
    <cellStyle name="표준 127 2 4 10 2" xfId="6707"/>
    <cellStyle name="표준 127 2 4 11" xfId="6708"/>
    <cellStyle name="표준 127 2 4 11 2" xfId="6709"/>
    <cellStyle name="표준 127 2 4 12" xfId="6710"/>
    <cellStyle name="표준 127 2 4 12 2" xfId="6711"/>
    <cellStyle name="표준 127 2 4 13" xfId="6712"/>
    <cellStyle name="표준 127 2 4 13 2" xfId="6713"/>
    <cellStyle name="표준 127 2 4 14" xfId="6714"/>
    <cellStyle name="표준 127 2 4 14 2" xfId="6715"/>
    <cellStyle name="표준 127 2 4 15" xfId="6716"/>
    <cellStyle name="표준 127 2 4 15 2" xfId="6717"/>
    <cellStyle name="표준 127 2 4 16" xfId="6718"/>
    <cellStyle name="표준 127 2 4 16 2" xfId="6719"/>
    <cellStyle name="표준 127 2 4 17" xfId="6720"/>
    <cellStyle name="표준 127 2 4 17 2" xfId="6721"/>
    <cellStyle name="표준 127 2 4 18" xfId="6722"/>
    <cellStyle name="표준 127 2 4 18 2" xfId="6723"/>
    <cellStyle name="표준 127 2 4 19" xfId="6724"/>
    <cellStyle name="표준 127 2 4 19 2" xfId="6725"/>
    <cellStyle name="표준 127 2 4 2" xfId="6726"/>
    <cellStyle name="표준 127 2 4 2 2" xfId="6727"/>
    <cellStyle name="표준 127 2 4 20" xfId="6728"/>
    <cellStyle name="표준 127 2 4 20 2" xfId="6729"/>
    <cellStyle name="표준 127 2 4 21" xfId="6730"/>
    <cellStyle name="표준 127 2 4 21 2" xfId="6731"/>
    <cellStyle name="표준 127 2 4 22" xfId="6732"/>
    <cellStyle name="표준 127 2 4 22 2" xfId="6733"/>
    <cellStyle name="표준 127 2 4 23" xfId="6734"/>
    <cellStyle name="표준 127 2 4 23 2" xfId="6735"/>
    <cellStyle name="표준 127 2 4 24" xfId="6736"/>
    <cellStyle name="표준 127 2 4 24 2" xfId="6737"/>
    <cellStyle name="표준 127 2 4 25" xfId="6738"/>
    <cellStyle name="표준 127 2 4 25 2" xfId="6739"/>
    <cellStyle name="표준 127 2 4 26" xfId="6740"/>
    <cellStyle name="표준 127 2 4 26 2" xfId="6741"/>
    <cellStyle name="표준 127 2 4 27" xfId="6742"/>
    <cellStyle name="표준 127 2 4 27 2" xfId="6743"/>
    <cellStyle name="표준 127 2 4 28" xfId="6744"/>
    <cellStyle name="표준 127 2 4 28 2" xfId="6745"/>
    <cellStyle name="표준 127 2 4 29" xfId="6746"/>
    <cellStyle name="표준 127 2 4 3" xfId="6747"/>
    <cellStyle name="표준 127 2 4 3 2" xfId="6748"/>
    <cellStyle name="표준 127 2 4 4" xfId="6749"/>
    <cellStyle name="표준 127 2 4 4 2" xfId="6750"/>
    <cellStyle name="표준 127 2 4 5" xfId="6751"/>
    <cellStyle name="표준 127 2 4 5 2" xfId="6752"/>
    <cellStyle name="표준 127 2 4 6" xfId="6753"/>
    <cellStyle name="표준 127 2 4 6 2" xfId="6754"/>
    <cellStyle name="표준 127 2 4 7" xfId="6755"/>
    <cellStyle name="표준 127 2 4 7 2" xfId="6756"/>
    <cellStyle name="표준 127 2 4 8" xfId="6757"/>
    <cellStyle name="표준 127 2 4 8 2" xfId="6758"/>
    <cellStyle name="표준 127 2 4 9" xfId="6759"/>
    <cellStyle name="표준 127 2 4 9 2" xfId="6760"/>
    <cellStyle name="표준 127 2 40" xfId="6761"/>
    <cellStyle name="표준 127 2 41" xfId="6762"/>
    <cellStyle name="표준 127 2 42" xfId="6763"/>
    <cellStyle name="표준 127 2 43" xfId="6764"/>
    <cellStyle name="표준 127 2 44" xfId="6765"/>
    <cellStyle name="표준 127 2 45" xfId="6766"/>
    <cellStyle name="표준 127 2 46" xfId="6767"/>
    <cellStyle name="표준 127 2 47" xfId="6768"/>
    <cellStyle name="표준 127 2 48" xfId="6769"/>
    <cellStyle name="표준 127 2 49" xfId="6770"/>
    <cellStyle name="표준 127 2 5" xfId="6771"/>
    <cellStyle name="표준 127 2 5 10" xfId="6772"/>
    <cellStyle name="표준 127 2 5 10 2" xfId="6773"/>
    <cellStyle name="표준 127 2 5 11" xfId="6774"/>
    <cellStyle name="표준 127 2 5 11 2" xfId="6775"/>
    <cellStyle name="표준 127 2 5 12" xfId="6776"/>
    <cellStyle name="표준 127 2 5 12 2" xfId="6777"/>
    <cellStyle name="표준 127 2 5 13" xfId="6778"/>
    <cellStyle name="표준 127 2 5 13 2" xfId="6779"/>
    <cellStyle name="표준 127 2 5 14" xfId="6780"/>
    <cellStyle name="표준 127 2 5 14 2" xfId="6781"/>
    <cellStyle name="표준 127 2 5 15" xfId="6782"/>
    <cellStyle name="표준 127 2 5 15 2" xfId="6783"/>
    <cellStyle name="표준 127 2 5 16" xfId="6784"/>
    <cellStyle name="표준 127 2 5 16 2" xfId="6785"/>
    <cellStyle name="표준 127 2 5 17" xfId="6786"/>
    <cellStyle name="표준 127 2 5 17 2" xfId="6787"/>
    <cellStyle name="표준 127 2 5 18" xfId="6788"/>
    <cellStyle name="표준 127 2 5 18 2" xfId="6789"/>
    <cellStyle name="표준 127 2 5 19" xfId="6790"/>
    <cellStyle name="표준 127 2 5 19 2" xfId="6791"/>
    <cellStyle name="표준 127 2 5 2" xfId="6792"/>
    <cellStyle name="표준 127 2 5 2 2" xfId="6793"/>
    <cellStyle name="표준 127 2 5 20" xfId="6794"/>
    <cellStyle name="표준 127 2 5 20 2" xfId="6795"/>
    <cellStyle name="표준 127 2 5 21" xfId="6796"/>
    <cellStyle name="표준 127 2 5 21 2" xfId="6797"/>
    <cellStyle name="표준 127 2 5 22" xfId="6798"/>
    <cellStyle name="표준 127 2 5 22 2" xfId="6799"/>
    <cellStyle name="표준 127 2 5 23" xfId="6800"/>
    <cellStyle name="표준 127 2 5 23 2" xfId="6801"/>
    <cellStyle name="표준 127 2 5 24" xfId="6802"/>
    <cellStyle name="표준 127 2 5 24 2" xfId="6803"/>
    <cellStyle name="표준 127 2 5 25" xfId="6804"/>
    <cellStyle name="표준 127 2 5 25 2" xfId="6805"/>
    <cellStyle name="표준 127 2 5 26" xfId="6806"/>
    <cellStyle name="표준 127 2 5 26 2" xfId="6807"/>
    <cellStyle name="표준 127 2 5 27" xfId="6808"/>
    <cellStyle name="표준 127 2 5 27 2" xfId="6809"/>
    <cellStyle name="표준 127 2 5 28" xfId="6810"/>
    <cellStyle name="표준 127 2 5 28 2" xfId="6811"/>
    <cellStyle name="표준 127 2 5 29" xfId="6812"/>
    <cellStyle name="표준 127 2 5 3" xfId="6813"/>
    <cellStyle name="표준 127 2 5 3 2" xfId="6814"/>
    <cellStyle name="표준 127 2 5 4" xfId="6815"/>
    <cellStyle name="표준 127 2 5 4 2" xfId="6816"/>
    <cellStyle name="표준 127 2 5 5" xfId="6817"/>
    <cellStyle name="표준 127 2 5 5 2" xfId="6818"/>
    <cellStyle name="표준 127 2 5 6" xfId="6819"/>
    <cellStyle name="표준 127 2 5 6 2" xfId="6820"/>
    <cellStyle name="표준 127 2 5 7" xfId="6821"/>
    <cellStyle name="표준 127 2 5 7 2" xfId="6822"/>
    <cellStyle name="표준 127 2 5 8" xfId="6823"/>
    <cellStyle name="표준 127 2 5 8 2" xfId="6824"/>
    <cellStyle name="표준 127 2 5 9" xfId="6825"/>
    <cellStyle name="표준 127 2 5 9 2" xfId="6826"/>
    <cellStyle name="표준 127 2 50" xfId="6827"/>
    <cellStyle name="표준 127 2 51" xfId="6828"/>
    <cellStyle name="표준 127 2 52" xfId="6829"/>
    <cellStyle name="표준 127 2 53" xfId="6830"/>
    <cellStyle name="표준 127 2 54" xfId="6831"/>
    <cellStyle name="표준 127 2 55" xfId="6832"/>
    <cellStyle name="표준 127 2 56" xfId="6833"/>
    <cellStyle name="표준 127 2 57" xfId="6834"/>
    <cellStyle name="표준 127 2 58" xfId="6835"/>
    <cellStyle name="표준 127 2 6" xfId="6836"/>
    <cellStyle name="표준 127 2 6 10" xfId="6837"/>
    <cellStyle name="표준 127 2 6 10 2" xfId="6838"/>
    <cellStyle name="표준 127 2 6 11" xfId="6839"/>
    <cellStyle name="표준 127 2 6 11 2" xfId="6840"/>
    <cellStyle name="표준 127 2 6 12" xfId="6841"/>
    <cellStyle name="표준 127 2 6 12 2" xfId="6842"/>
    <cellStyle name="표준 127 2 6 13" xfId="6843"/>
    <cellStyle name="표준 127 2 6 13 2" xfId="6844"/>
    <cellStyle name="표준 127 2 6 14" xfId="6845"/>
    <cellStyle name="표준 127 2 6 14 2" xfId="6846"/>
    <cellStyle name="표준 127 2 6 15" xfId="6847"/>
    <cellStyle name="표준 127 2 6 15 2" xfId="6848"/>
    <cellStyle name="표준 127 2 6 16" xfId="6849"/>
    <cellStyle name="표준 127 2 6 16 2" xfId="6850"/>
    <cellStyle name="표준 127 2 6 17" xfId="6851"/>
    <cellStyle name="표준 127 2 6 17 2" xfId="6852"/>
    <cellStyle name="표준 127 2 6 18" xfId="6853"/>
    <cellStyle name="표준 127 2 6 18 2" xfId="6854"/>
    <cellStyle name="표준 127 2 6 19" xfId="6855"/>
    <cellStyle name="표준 127 2 6 19 2" xfId="6856"/>
    <cellStyle name="표준 127 2 6 2" xfId="6857"/>
    <cellStyle name="표준 127 2 6 2 2" xfId="6858"/>
    <cellStyle name="표준 127 2 6 20" xfId="6859"/>
    <cellStyle name="표준 127 2 6 20 2" xfId="6860"/>
    <cellStyle name="표준 127 2 6 21" xfId="6861"/>
    <cellStyle name="표준 127 2 6 21 2" xfId="6862"/>
    <cellStyle name="표준 127 2 6 22" xfId="6863"/>
    <cellStyle name="표준 127 2 6 22 2" xfId="6864"/>
    <cellStyle name="표준 127 2 6 23" xfId="6865"/>
    <cellStyle name="표준 127 2 6 23 2" xfId="6866"/>
    <cellStyle name="표준 127 2 6 24" xfId="6867"/>
    <cellStyle name="표준 127 2 6 24 2" xfId="6868"/>
    <cellStyle name="표준 127 2 6 25" xfId="6869"/>
    <cellStyle name="표준 127 2 6 25 2" xfId="6870"/>
    <cellStyle name="표준 127 2 6 26" xfId="6871"/>
    <cellStyle name="표준 127 2 6 26 2" xfId="6872"/>
    <cellStyle name="표준 127 2 6 27" xfId="6873"/>
    <cellStyle name="표준 127 2 6 27 2" xfId="6874"/>
    <cellStyle name="표준 127 2 6 28" xfId="6875"/>
    <cellStyle name="표준 127 2 6 28 2" xfId="6876"/>
    <cellStyle name="표준 127 2 6 29" xfId="6877"/>
    <cellStyle name="표준 127 2 6 3" xfId="6878"/>
    <cellStyle name="표준 127 2 6 3 2" xfId="6879"/>
    <cellStyle name="표준 127 2 6 4" xfId="6880"/>
    <cellStyle name="표준 127 2 6 4 2" xfId="6881"/>
    <cellStyle name="표준 127 2 6 5" xfId="6882"/>
    <cellStyle name="표준 127 2 6 5 2" xfId="6883"/>
    <cellStyle name="표준 127 2 6 6" xfId="6884"/>
    <cellStyle name="표준 127 2 6 6 2" xfId="6885"/>
    <cellStyle name="표준 127 2 6 7" xfId="6886"/>
    <cellStyle name="표준 127 2 6 7 2" xfId="6887"/>
    <cellStyle name="표준 127 2 6 8" xfId="6888"/>
    <cellStyle name="표준 127 2 6 8 2" xfId="6889"/>
    <cellStyle name="표준 127 2 6 9" xfId="6890"/>
    <cellStyle name="표준 127 2 6 9 2" xfId="6891"/>
    <cellStyle name="표준 127 2 7" xfId="6892"/>
    <cellStyle name="표준 127 2 7 10" xfId="6893"/>
    <cellStyle name="표준 127 2 7 10 2" xfId="6894"/>
    <cellStyle name="표준 127 2 7 11" xfId="6895"/>
    <cellStyle name="표준 127 2 7 11 2" xfId="6896"/>
    <cellStyle name="표준 127 2 7 12" xfId="6897"/>
    <cellStyle name="표준 127 2 7 12 2" xfId="6898"/>
    <cellStyle name="표준 127 2 7 13" xfId="6899"/>
    <cellStyle name="표준 127 2 7 13 2" xfId="6900"/>
    <cellStyle name="표준 127 2 7 14" xfId="6901"/>
    <cellStyle name="표준 127 2 7 14 2" xfId="6902"/>
    <cellStyle name="표준 127 2 7 15" xfId="6903"/>
    <cellStyle name="표준 127 2 7 15 2" xfId="6904"/>
    <cellStyle name="표준 127 2 7 16" xfId="6905"/>
    <cellStyle name="표준 127 2 7 16 2" xfId="6906"/>
    <cellStyle name="표준 127 2 7 17" xfId="6907"/>
    <cellStyle name="표준 127 2 7 17 2" xfId="6908"/>
    <cellStyle name="표준 127 2 7 18" xfId="6909"/>
    <cellStyle name="표준 127 2 7 18 2" xfId="6910"/>
    <cellStyle name="표준 127 2 7 19" xfId="6911"/>
    <cellStyle name="표준 127 2 7 19 2" xfId="6912"/>
    <cellStyle name="표준 127 2 7 2" xfId="6913"/>
    <cellStyle name="표준 127 2 7 2 2" xfId="6914"/>
    <cellStyle name="표준 127 2 7 20" xfId="6915"/>
    <cellStyle name="표준 127 2 7 20 2" xfId="6916"/>
    <cellStyle name="표준 127 2 7 21" xfId="6917"/>
    <cellStyle name="표준 127 2 7 21 2" xfId="6918"/>
    <cellStyle name="표준 127 2 7 22" xfId="6919"/>
    <cellStyle name="표준 127 2 7 22 2" xfId="6920"/>
    <cellStyle name="표준 127 2 7 23" xfId="6921"/>
    <cellStyle name="표준 127 2 7 23 2" xfId="6922"/>
    <cellStyle name="표준 127 2 7 24" xfId="6923"/>
    <cellStyle name="표준 127 2 7 24 2" xfId="6924"/>
    <cellStyle name="표준 127 2 7 25" xfId="6925"/>
    <cellStyle name="표준 127 2 7 25 2" xfId="6926"/>
    <cellStyle name="표준 127 2 7 26" xfId="6927"/>
    <cellStyle name="표준 127 2 7 26 2" xfId="6928"/>
    <cellStyle name="표준 127 2 7 27" xfId="6929"/>
    <cellStyle name="표준 127 2 7 27 2" xfId="6930"/>
    <cellStyle name="표준 127 2 7 28" xfId="6931"/>
    <cellStyle name="표준 127 2 7 28 2" xfId="6932"/>
    <cellStyle name="표준 127 2 7 29" xfId="6933"/>
    <cellStyle name="표준 127 2 7 3" xfId="6934"/>
    <cellStyle name="표준 127 2 7 3 2" xfId="6935"/>
    <cellStyle name="표준 127 2 7 4" xfId="6936"/>
    <cellStyle name="표준 127 2 7 4 2" xfId="6937"/>
    <cellStyle name="표준 127 2 7 5" xfId="6938"/>
    <cellStyle name="표준 127 2 7 5 2" xfId="6939"/>
    <cellStyle name="표준 127 2 7 6" xfId="6940"/>
    <cellStyle name="표준 127 2 7 6 2" xfId="6941"/>
    <cellStyle name="표준 127 2 7 7" xfId="6942"/>
    <cellStyle name="표준 127 2 7 7 2" xfId="6943"/>
    <cellStyle name="표준 127 2 7 8" xfId="6944"/>
    <cellStyle name="표준 127 2 7 8 2" xfId="6945"/>
    <cellStyle name="표준 127 2 7 9" xfId="6946"/>
    <cellStyle name="표준 127 2 7 9 2" xfId="6947"/>
    <cellStyle name="표준 127 2 8" xfId="6948"/>
    <cellStyle name="표준 127 2 8 2" xfId="6949"/>
    <cellStyle name="표준 127 2 9" xfId="6950"/>
    <cellStyle name="표준 127 2 9 2" xfId="6951"/>
    <cellStyle name="표준 127 20" xfId="6952"/>
    <cellStyle name="표준 127 20 2" xfId="6953"/>
    <cellStyle name="표준 127 21" xfId="6954"/>
    <cellStyle name="표준 127 21 2" xfId="6955"/>
    <cellStyle name="표준 127 22" xfId="6956"/>
    <cellStyle name="표준 127 22 2" xfId="6957"/>
    <cellStyle name="표준 127 23" xfId="6958"/>
    <cellStyle name="표준 127 23 2" xfId="6959"/>
    <cellStyle name="표준 127 24" xfId="6960"/>
    <cellStyle name="표준 127 24 2" xfId="6961"/>
    <cellStyle name="표준 127 25" xfId="6962"/>
    <cellStyle name="표준 127 25 2" xfId="6963"/>
    <cellStyle name="표준 127 26" xfId="6964"/>
    <cellStyle name="표준 127 26 2" xfId="6965"/>
    <cellStyle name="표준 127 27" xfId="6966"/>
    <cellStyle name="표준 127 27 2" xfId="6967"/>
    <cellStyle name="표준 127 28" xfId="6968"/>
    <cellStyle name="표준 127 28 2" xfId="6969"/>
    <cellStyle name="표준 127 29" xfId="6970"/>
    <cellStyle name="표준 127 29 2" xfId="6971"/>
    <cellStyle name="표준 127 3" xfId="6972"/>
    <cellStyle name="표준 127 3 10" xfId="6973"/>
    <cellStyle name="표준 127 3 10 2" xfId="6974"/>
    <cellStyle name="표준 127 3 11" xfId="6975"/>
    <cellStyle name="표준 127 3 11 2" xfId="6976"/>
    <cellStyle name="표준 127 3 12" xfId="6977"/>
    <cellStyle name="표준 127 3 12 2" xfId="6978"/>
    <cellStyle name="표준 127 3 13" xfId="6979"/>
    <cellStyle name="표준 127 3 13 2" xfId="6980"/>
    <cellStyle name="표준 127 3 14" xfId="6981"/>
    <cellStyle name="표준 127 3 14 2" xfId="6982"/>
    <cellStyle name="표준 127 3 15" xfId="6983"/>
    <cellStyle name="표준 127 3 15 2" xfId="6984"/>
    <cellStyle name="표준 127 3 16" xfId="6985"/>
    <cellStyle name="표준 127 3 16 2" xfId="6986"/>
    <cellStyle name="표준 127 3 17" xfId="6987"/>
    <cellStyle name="표준 127 3 17 2" xfId="6988"/>
    <cellStyle name="표준 127 3 18" xfId="6989"/>
    <cellStyle name="표준 127 3 18 2" xfId="6990"/>
    <cellStyle name="표준 127 3 19" xfId="6991"/>
    <cellStyle name="표준 127 3 19 2" xfId="6992"/>
    <cellStyle name="표준 127 3 2" xfId="6993"/>
    <cellStyle name="표준 127 3 2 10" xfId="6994"/>
    <cellStyle name="표준 127 3 2 10 2" xfId="6995"/>
    <cellStyle name="표준 127 3 2 11" xfId="6996"/>
    <cellStyle name="표준 127 3 2 11 2" xfId="6997"/>
    <cellStyle name="표준 127 3 2 12" xfId="6998"/>
    <cellStyle name="표준 127 3 2 12 2" xfId="6999"/>
    <cellStyle name="표준 127 3 2 13" xfId="7000"/>
    <cellStyle name="표준 127 3 2 13 2" xfId="7001"/>
    <cellStyle name="표준 127 3 2 14" xfId="7002"/>
    <cellStyle name="표준 127 3 2 14 2" xfId="7003"/>
    <cellStyle name="표준 127 3 2 15" xfId="7004"/>
    <cellStyle name="표준 127 3 2 15 2" xfId="7005"/>
    <cellStyle name="표준 127 3 2 16" xfId="7006"/>
    <cellStyle name="표준 127 3 2 16 2" xfId="7007"/>
    <cellStyle name="표준 127 3 2 17" xfId="7008"/>
    <cellStyle name="표준 127 3 2 17 2" xfId="7009"/>
    <cellStyle name="표준 127 3 2 18" xfId="7010"/>
    <cellStyle name="표준 127 3 2 18 2" xfId="7011"/>
    <cellStyle name="표준 127 3 2 19" xfId="7012"/>
    <cellStyle name="표준 127 3 2 19 2" xfId="7013"/>
    <cellStyle name="표준 127 3 2 2" xfId="7014"/>
    <cellStyle name="표준 127 3 2 2 2" xfId="7015"/>
    <cellStyle name="표준 127 3 2 20" xfId="7016"/>
    <cellStyle name="표준 127 3 2 20 2" xfId="7017"/>
    <cellStyle name="표준 127 3 2 21" xfId="7018"/>
    <cellStyle name="표준 127 3 2 21 2" xfId="7019"/>
    <cellStyle name="표준 127 3 2 22" xfId="7020"/>
    <cellStyle name="표준 127 3 2 22 2" xfId="7021"/>
    <cellStyle name="표준 127 3 2 23" xfId="7022"/>
    <cellStyle name="표준 127 3 2 23 2" xfId="7023"/>
    <cellStyle name="표준 127 3 2 24" xfId="7024"/>
    <cellStyle name="표준 127 3 2 24 2" xfId="7025"/>
    <cellStyle name="표준 127 3 2 25" xfId="7026"/>
    <cellStyle name="표준 127 3 2 25 2" xfId="7027"/>
    <cellStyle name="표준 127 3 2 26" xfId="7028"/>
    <cellStyle name="표준 127 3 2 26 2" xfId="7029"/>
    <cellStyle name="표준 127 3 2 27" xfId="7030"/>
    <cellStyle name="표준 127 3 2 27 2" xfId="7031"/>
    <cellStyle name="표준 127 3 2 28" xfId="7032"/>
    <cellStyle name="표준 127 3 2 28 2" xfId="7033"/>
    <cellStyle name="표준 127 3 2 29" xfId="7034"/>
    <cellStyle name="표준 127 3 2 3" xfId="7035"/>
    <cellStyle name="표준 127 3 2 3 2" xfId="7036"/>
    <cellStyle name="표준 127 3 2 4" xfId="7037"/>
    <cellStyle name="표준 127 3 2 4 2" xfId="7038"/>
    <cellStyle name="표준 127 3 2 5" xfId="7039"/>
    <cellStyle name="표준 127 3 2 5 2" xfId="7040"/>
    <cellStyle name="표준 127 3 2 6" xfId="7041"/>
    <cellStyle name="표준 127 3 2 6 2" xfId="7042"/>
    <cellStyle name="표준 127 3 2 7" xfId="7043"/>
    <cellStyle name="표준 127 3 2 7 2" xfId="7044"/>
    <cellStyle name="표준 127 3 2 8" xfId="7045"/>
    <cellStyle name="표준 127 3 2 8 2" xfId="7046"/>
    <cellStyle name="표준 127 3 2 9" xfId="7047"/>
    <cellStyle name="표준 127 3 2 9 2" xfId="7048"/>
    <cellStyle name="표준 127 3 20" xfId="7049"/>
    <cellStyle name="표준 127 3 20 2" xfId="7050"/>
    <cellStyle name="표준 127 3 21" xfId="7051"/>
    <cellStyle name="표준 127 3 21 2" xfId="7052"/>
    <cellStyle name="표준 127 3 22" xfId="7053"/>
    <cellStyle name="표준 127 3 22 2" xfId="7054"/>
    <cellStyle name="표준 127 3 23" xfId="7055"/>
    <cellStyle name="표준 127 3 23 2" xfId="7056"/>
    <cellStyle name="표준 127 3 24" xfId="7057"/>
    <cellStyle name="표준 127 3 24 2" xfId="7058"/>
    <cellStyle name="표준 127 3 25" xfId="7059"/>
    <cellStyle name="표준 127 3 25 2" xfId="7060"/>
    <cellStyle name="표준 127 3 26" xfId="7061"/>
    <cellStyle name="표준 127 3 26 2" xfId="7062"/>
    <cellStyle name="표준 127 3 27" xfId="7063"/>
    <cellStyle name="표준 127 3 27 2" xfId="7064"/>
    <cellStyle name="표준 127 3 28" xfId="7065"/>
    <cellStyle name="표준 127 3 28 2" xfId="7066"/>
    <cellStyle name="표준 127 3 29" xfId="7067"/>
    <cellStyle name="표준 127 3 29 2" xfId="7068"/>
    <cellStyle name="표준 127 3 3" xfId="7069"/>
    <cellStyle name="표준 127 3 3 10" xfId="7070"/>
    <cellStyle name="표준 127 3 3 10 2" xfId="7071"/>
    <cellStyle name="표준 127 3 3 11" xfId="7072"/>
    <cellStyle name="표준 127 3 3 11 2" xfId="7073"/>
    <cellStyle name="표준 127 3 3 12" xfId="7074"/>
    <cellStyle name="표준 127 3 3 12 2" xfId="7075"/>
    <cellStyle name="표준 127 3 3 13" xfId="7076"/>
    <cellStyle name="표준 127 3 3 13 2" xfId="7077"/>
    <cellStyle name="표준 127 3 3 14" xfId="7078"/>
    <cellStyle name="표준 127 3 3 14 2" xfId="7079"/>
    <cellStyle name="표준 127 3 3 15" xfId="7080"/>
    <cellStyle name="표준 127 3 3 15 2" xfId="7081"/>
    <cellStyle name="표준 127 3 3 16" xfId="7082"/>
    <cellStyle name="표준 127 3 3 16 2" xfId="7083"/>
    <cellStyle name="표준 127 3 3 17" xfId="7084"/>
    <cellStyle name="표준 127 3 3 17 2" xfId="7085"/>
    <cellStyle name="표준 127 3 3 18" xfId="7086"/>
    <cellStyle name="표준 127 3 3 18 2" xfId="7087"/>
    <cellStyle name="표준 127 3 3 19" xfId="7088"/>
    <cellStyle name="표준 127 3 3 19 2" xfId="7089"/>
    <cellStyle name="표준 127 3 3 2" xfId="7090"/>
    <cellStyle name="표준 127 3 3 2 2" xfId="7091"/>
    <cellStyle name="표준 127 3 3 20" xfId="7092"/>
    <cellStyle name="표준 127 3 3 20 2" xfId="7093"/>
    <cellStyle name="표준 127 3 3 21" xfId="7094"/>
    <cellStyle name="표준 127 3 3 21 2" xfId="7095"/>
    <cellStyle name="표준 127 3 3 22" xfId="7096"/>
    <cellStyle name="표준 127 3 3 22 2" xfId="7097"/>
    <cellStyle name="표준 127 3 3 23" xfId="7098"/>
    <cellStyle name="표준 127 3 3 23 2" xfId="7099"/>
    <cellStyle name="표준 127 3 3 24" xfId="7100"/>
    <cellStyle name="표준 127 3 3 24 2" xfId="7101"/>
    <cellStyle name="표준 127 3 3 25" xfId="7102"/>
    <cellStyle name="표준 127 3 3 25 2" xfId="7103"/>
    <cellStyle name="표준 127 3 3 26" xfId="7104"/>
    <cellStyle name="표준 127 3 3 26 2" xfId="7105"/>
    <cellStyle name="표준 127 3 3 27" xfId="7106"/>
    <cellStyle name="표준 127 3 3 27 2" xfId="7107"/>
    <cellStyle name="표준 127 3 3 28" xfId="7108"/>
    <cellStyle name="표준 127 3 3 28 2" xfId="7109"/>
    <cellStyle name="표준 127 3 3 29" xfId="7110"/>
    <cellStyle name="표준 127 3 3 3" xfId="7111"/>
    <cellStyle name="표준 127 3 3 3 2" xfId="7112"/>
    <cellStyle name="표준 127 3 3 4" xfId="7113"/>
    <cellStyle name="표준 127 3 3 4 2" xfId="7114"/>
    <cellStyle name="표준 127 3 3 5" xfId="7115"/>
    <cellStyle name="표준 127 3 3 5 2" xfId="7116"/>
    <cellStyle name="표준 127 3 3 6" xfId="7117"/>
    <cellStyle name="표준 127 3 3 6 2" xfId="7118"/>
    <cellStyle name="표준 127 3 3 7" xfId="7119"/>
    <cellStyle name="표준 127 3 3 7 2" xfId="7120"/>
    <cellStyle name="표준 127 3 3 8" xfId="7121"/>
    <cellStyle name="표준 127 3 3 8 2" xfId="7122"/>
    <cellStyle name="표준 127 3 3 9" xfId="7123"/>
    <cellStyle name="표준 127 3 3 9 2" xfId="7124"/>
    <cellStyle name="표준 127 3 30" xfId="7125"/>
    <cellStyle name="표준 127 3 30 2" xfId="7126"/>
    <cellStyle name="표준 127 3 31" xfId="7127"/>
    <cellStyle name="표준 127 3 31 2" xfId="7128"/>
    <cellStyle name="표준 127 3 32" xfId="7129"/>
    <cellStyle name="표준 127 3 32 2" xfId="7130"/>
    <cellStyle name="표준 127 3 33" xfId="7131"/>
    <cellStyle name="표준 127 3 33 2" xfId="7132"/>
    <cellStyle name="표준 127 3 34" xfId="7133"/>
    <cellStyle name="표준 127 3 34 2" xfId="7134"/>
    <cellStyle name="표준 127 3 35" xfId="7135"/>
    <cellStyle name="표준 127 3 36" xfId="7136"/>
    <cellStyle name="표준 127 3 37" xfId="7137"/>
    <cellStyle name="표준 127 3 38" xfId="7138"/>
    <cellStyle name="표준 127 3 39" xfId="7139"/>
    <cellStyle name="표준 127 3 4" xfId="7140"/>
    <cellStyle name="표준 127 3 4 10" xfId="7141"/>
    <cellStyle name="표준 127 3 4 10 2" xfId="7142"/>
    <cellStyle name="표준 127 3 4 11" xfId="7143"/>
    <cellStyle name="표준 127 3 4 11 2" xfId="7144"/>
    <cellStyle name="표준 127 3 4 12" xfId="7145"/>
    <cellStyle name="표준 127 3 4 12 2" xfId="7146"/>
    <cellStyle name="표준 127 3 4 13" xfId="7147"/>
    <cellStyle name="표준 127 3 4 13 2" xfId="7148"/>
    <cellStyle name="표준 127 3 4 14" xfId="7149"/>
    <cellStyle name="표준 127 3 4 14 2" xfId="7150"/>
    <cellStyle name="표준 127 3 4 15" xfId="7151"/>
    <cellStyle name="표준 127 3 4 15 2" xfId="7152"/>
    <cellStyle name="표준 127 3 4 16" xfId="7153"/>
    <cellStyle name="표준 127 3 4 16 2" xfId="7154"/>
    <cellStyle name="표준 127 3 4 17" xfId="7155"/>
    <cellStyle name="표준 127 3 4 17 2" xfId="7156"/>
    <cellStyle name="표준 127 3 4 18" xfId="7157"/>
    <cellStyle name="표준 127 3 4 18 2" xfId="7158"/>
    <cellStyle name="표준 127 3 4 19" xfId="7159"/>
    <cellStyle name="표준 127 3 4 19 2" xfId="7160"/>
    <cellStyle name="표준 127 3 4 2" xfId="7161"/>
    <cellStyle name="표준 127 3 4 2 2" xfId="7162"/>
    <cellStyle name="표준 127 3 4 20" xfId="7163"/>
    <cellStyle name="표준 127 3 4 20 2" xfId="7164"/>
    <cellStyle name="표준 127 3 4 21" xfId="7165"/>
    <cellStyle name="표준 127 3 4 21 2" xfId="7166"/>
    <cellStyle name="표준 127 3 4 22" xfId="7167"/>
    <cellStyle name="표준 127 3 4 22 2" xfId="7168"/>
    <cellStyle name="표준 127 3 4 23" xfId="7169"/>
    <cellStyle name="표준 127 3 4 23 2" xfId="7170"/>
    <cellStyle name="표준 127 3 4 24" xfId="7171"/>
    <cellStyle name="표준 127 3 4 24 2" xfId="7172"/>
    <cellStyle name="표준 127 3 4 25" xfId="7173"/>
    <cellStyle name="표준 127 3 4 25 2" xfId="7174"/>
    <cellStyle name="표준 127 3 4 26" xfId="7175"/>
    <cellStyle name="표준 127 3 4 26 2" xfId="7176"/>
    <cellStyle name="표준 127 3 4 27" xfId="7177"/>
    <cellStyle name="표준 127 3 4 27 2" xfId="7178"/>
    <cellStyle name="표준 127 3 4 28" xfId="7179"/>
    <cellStyle name="표준 127 3 4 28 2" xfId="7180"/>
    <cellStyle name="표준 127 3 4 29" xfId="7181"/>
    <cellStyle name="표준 127 3 4 3" xfId="7182"/>
    <cellStyle name="표준 127 3 4 3 2" xfId="7183"/>
    <cellStyle name="표준 127 3 4 4" xfId="7184"/>
    <cellStyle name="표준 127 3 4 4 2" xfId="7185"/>
    <cellStyle name="표준 127 3 4 5" xfId="7186"/>
    <cellStyle name="표준 127 3 4 5 2" xfId="7187"/>
    <cellStyle name="표준 127 3 4 6" xfId="7188"/>
    <cellStyle name="표준 127 3 4 6 2" xfId="7189"/>
    <cellStyle name="표준 127 3 4 7" xfId="7190"/>
    <cellStyle name="표준 127 3 4 7 2" xfId="7191"/>
    <cellStyle name="표준 127 3 4 8" xfId="7192"/>
    <cellStyle name="표준 127 3 4 8 2" xfId="7193"/>
    <cellStyle name="표준 127 3 4 9" xfId="7194"/>
    <cellStyle name="표준 127 3 4 9 2" xfId="7195"/>
    <cellStyle name="표준 127 3 40" xfId="7196"/>
    <cellStyle name="표준 127 3 41" xfId="7197"/>
    <cellStyle name="표준 127 3 42" xfId="7198"/>
    <cellStyle name="표준 127 3 43" xfId="7199"/>
    <cellStyle name="표준 127 3 44" xfId="7200"/>
    <cellStyle name="표준 127 3 45" xfId="7201"/>
    <cellStyle name="표준 127 3 46" xfId="7202"/>
    <cellStyle name="표준 127 3 47" xfId="7203"/>
    <cellStyle name="표준 127 3 48" xfId="7204"/>
    <cellStyle name="표준 127 3 49" xfId="7205"/>
    <cellStyle name="표준 127 3 5" xfId="7206"/>
    <cellStyle name="표준 127 3 5 10" xfId="7207"/>
    <cellStyle name="표준 127 3 5 10 2" xfId="7208"/>
    <cellStyle name="표준 127 3 5 11" xfId="7209"/>
    <cellStyle name="표준 127 3 5 11 2" xfId="7210"/>
    <cellStyle name="표준 127 3 5 12" xfId="7211"/>
    <cellStyle name="표준 127 3 5 12 2" xfId="7212"/>
    <cellStyle name="표준 127 3 5 13" xfId="7213"/>
    <cellStyle name="표준 127 3 5 13 2" xfId="7214"/>
    <cellStyle name="표준 127 3 5 14" xfId="7215"/>
    <cellStyle name="표준 127 3 5 14 2" xfId="7216"/>
    <cellStyle name="표준 127 3 5 15" xfId="7217"/>
    <cellStyle name="표준 127 3 5 15 2" xfId="7218"/>
    <cellStyle name="표준 127 3 5 16" xfId="7219"/>
    <cellStyle name="표준 127 3 5 16 2" xfId="7220"/>
    <cellStyle name="표준 127 3 5 17" xfId="7221"/>
    <cellStyle name="표준 127 3 5 17 2" xfId="7222"/>
    <cellStyle name="표준 127 3 5 18" xfId="7223"/>
    <cellStyle name="표준 127 3 5 18 2" xfId="7224"/>
    <cellStyle name="표준 127 3 5 19" xfId="7225"/>
    <cellStyle name="표준 127 3 5 19 2" xfId="7226"/>
    <cellStyle name="표준 127 3 5 2" xfId="7227"/>
    <cellStyle name="표준 127 3 5 2 2" xfId="7228"/>
    <cellStyle name="표준 127 3 5 20" xfId="7229"/>
    <cellStyle name="표준 127 3 5 20 2" xfId="7230"/>
    <cellStyle name="표준 127 3 5 21" xfId="7231"/>
    <cellStyle name="표준 127 3 5 21 2" xfId="7232"/>
    <cellStyle name="표준 127 3 5 22" xfId="7233"/>
    <cellStyle name="표준 127 3 5 22 2" xfId="7234"/>
    <cellStyle name="표준 127 3 5 23" xfId="7235"/>
    <cellStyle name="표준 127 3 5 23 2" xfId="7236"/>
    <cellStyle name="표준 127 3 5 24" xfId="7237"/>
    <cellStyle name="표준 127 3 5 24 2" xfId="7238"/>
    <cellStyle name="표준 127 3 5 25" xfId="7239"/>
    <cellStyle name="표준 127 3 5 25 2" xfId="7240"/>
    <cellStyle name="표준 127 3 5 26" xfId="7241"/>
    <cellStyle name="표준 127 3 5 26 2" xfId="7242"/>
    <cellStyle name="표준 127 3 5 27" xfId="7243"/>
    <cellStyle name="표준 127 3 5 27 2" xfId="7244"/>
    <cellStyle name="표준 127 3 5 28" xfId="7245"/>
    <cellStyle name="표준 127 3 5 28 2" xfId="7246"/>
    <cellStyle name="표준 127 3 5 29" xfId="7247"/>
    <cellStyle name="표준 127 3 5 3" xfId="7248"/>
    <cellStyle name="표준 127 3 5 3 2" xfId="7249"/>
    <cellStyle name="표준 127 3 5 4" xfId="7250"/>
    <cellStyle name="표준 127 3 5 4 2" xfId="7251"/>
    <cellStyle name="표준 127 3 5 5" xfId="7252"/>
    <cellStyle name="표준 127 3 5 5 2" xfId="7253"/>
    <cellStyle name="표준 127 3 5 6" xfId="7254"/>
    <cellStyle name="표준 127 3 5 6 2" xfId="7255"/>
    <cellStyle name="표준 127 3 5 7" xfId="7256"/>
    <cellStyle name="표준 127 3 5 7 2" xfId="7257"/>
    <cellStyle name="표준 127 3 5 8" xfId="7258"/>
    <cellStyle name="표준 127 3 5 8 2" xfId="7259"/>
    <cellStyle name="표준 127 3 5 9" xfId="7260"/>
    <cellStyle name="표준 127 3 5 9 2" xfId="7261"/>
    <cellStyle name="표준 127 3 50" xfId="7262"/>
    <cellStyle name="표준 127 3 51" xfId="7263"/>
    <cellStyle name="표준 127 3 52" xfId="7264"/>
    <cellStyle name="표준 127 3 53" xfId="7265"/>
    <cellStyle name="표준 127 3 54" xfId="7266"/>
    <cellStyle name="표준 127 3 55" xfId="7267"/>
    <cellStyle name="표준 127 3 56" xfId="7268"/>
    <cellStyle name="표준 127 3 57" xfId="7269"/>
    <cellStyle name="표준 127 3 58" xfId="7270"/>
    <cellStyle name="표준 127 3 6" xfId="7271"/>
    <cellStyle name="표준 127 3 6 10" xfId="7272"/>
    <cellStyle name="표준 127 3 6 10 2" xfId="7273"/>
    <cellStyle name="표준 127 3 6 11" xfId="7274"/>
    <cellStyle name="표준 127 3 6 11 2" xfId="7275"/>
    <cellStyle name="표준 127 3 6 12" xfId="7276"/>
    <cellStyle name="표준 127 3 6 12 2" xfId="7277"/>
    <cellStyle name="표준 127 3 6 13" xfId="7278"/>
    <cellStyle name="표준 127 3 6 13 2" xfId="7279"/>
    <cellStyle name="표준 127 3 6 14" xfId="7280"/>
    <cellStyle name="표준 127 3 6 14 2" xfId="7281"/>
    <cellStyle name="표준 127 3 6 15" xfId="7282"/>
    <cellStyle name="표준 127 3 6 15 2" xfId="7283"/>
    <cellStyle name="표준 127 3 6 16" xfId="7284"/>
    <cellStyle name="표준 127 3 6 16 2" xfId="7285"/>
    <cellStyle name="표준 127 3 6 17" xfId="7286"/>
    <cellStyle name="표준 127 3 6 17 2" xfId="7287"/>
    <cellStyle name="표준 127 3 6 18" xfId="7288"/>
    <cellStyle name="표준 127 3 6 18 2" xfId="7289"/>
    <cellStyle name="표준 127 3 6 19" xfId="7290"/>
    <cellStyle name="표준 127 3 6 19 2" xfId="7291"/>
    <cellStyle name="표준 127 3 6 2" xfId="7292"/>
    <cellStyle name="표준 127 3 6 2 2" xfId="7293"/>
    <cellStyle name="표준 127 3 6 20" xfId="7294"/>
    <cellStyle name="표준 127 3 6 20 2" xfId="7295"/>
    <cellStyle name="표준 127 3 6 21" xfId="7296"/>
    <cellStyle name="표준 127 3 6 21 2" xfId="7297"/>
    <cellStyle name="표준 127 3 6 22" xfId="7298"/>
    <cellStyle name="표준 127 3 6 22 2" xfId="7299"/>
    <cellStyle name="표준 127 3 6 23" xfId="7300"/>
    <cellStyle name="표준 127 3 6 23 2" xfId="7301"/>
    <cellStyle name="표준 127 3 6 24" xfId="7302"/>
    <cellStyle name="표준 127 3 6 24 2" xfId="7303"/>
    <cellStyle name="표준 127 3 6 25" xfId="7304"/>
    <cellStyle name="표준 127 3 6 25 2" xfId="7305"/>
    <cellStyle name="표준 127 3 6 26" xfId="7306"/>
    <cellStyle name="표준 127 3 6 26 2" xfId="7307"/>
    <cellStyle name="표준 127 3 6 27" xfId="7308"/>
    <cellStyle name="표준 127 3 6 27 2" xfId="7309"/>
    <cellStyle name="표준 127 3 6 28" xfId="7310"/>
    <cellStyle name="표준 127 3 6 28 2" xfId="7311"/>
    <cellStyle name="표준 127 3 6 29" xfId="7312"/>
    <cellStyle name="표준 127 3 6 3" xfId="7313"/>
    <cellStyle name="표준 127 3 6 3 2" xfId="7314"/>
    <cellStyle name="표준 127 3 6 4" xfId="7315"/>
    <cellStyle name="표준 127 3 6 4 2" xfId="7316"/>
    <cellStyle name="표준 127 3 6 5" xfId="7317"/>
    <cellStyle name="표준 127 3 6 5 2" xfId="7318"/>
    <cellStyle name="표준 127 3 6 6" xfId="7319"/>
    <cellStyle name="표준 127 3 6 6 2" xfId="7320"/>
    <cellStyle name="표준 127 3 6 7" xfId="7321"/>
    <cellStyle name="표준 127 3 6 7 2" xfId="7322"/>
    <cellStyle name="표준 127 3 6 8" xfId="7323"/>
    <cellStyle name="표준 127 3 6 8 2" xfId="7324"/>
    <cellStyle name="표준 127 3 6 9" xfId="7325"/>
    <cellStyle name="표준 127 3 6 9 2" xfId="7326"/>
    <cellStyle name="표준 127 3 7" xfId="7327"/>
    <cellStyle name="표준 127 3 7 10" xfId="7328"/>
    <cellStyle name="표준 127 3 7 10 2" xfId="7329"/>
    <cellStyle name="표준 127 3 7 11" xfId="7330"/>
    <cellStyle name="표준 127 3 7 11 2" xfId="7331"/>
    <cellStyle name="표준 127 3 7 12" xfId="7332"/>
    <cellStyle name="표준 127 3 7 12 2" xfId="7333"/>
    <cellStyle name="표준 127 3 7 13" xfId="7334"/>
    <cellStyle name="표준 127 3 7 13 2" xfId="7335"/>
    <cellStyle name="표준 127 3 7 14" xfId="7336"/>
    <cellStyle name="표준 127 3 7 14 2" xfId="7337"/>
    <cellStyle name="표준 127 3 7 15" xfId="7338"/>
    <cellStyle name="표준 127 3 7 15 2" xfId="7339"/>
    <cellStyle name="표준 127 3 7 16" xfId="7340"/>
    <cellStyle name="표준 127 3 7 16 2" xfId="7341"/>
    <cellStyle name="표준 127 3 7 17" xfId="7342"/>
    <cellStyle name="표준 127 3 7 17 2" xfId="7343"/>
    <cellStyle name="표준 127 3 7 18" xfId="7344"/>
    <cellStyle name="표준 127 3 7 18 2" xfId="7345"/>
    <cellStyle name="표준 127 3 7 19" xfId="7346"/>
    <cellStyle name="표준 127 3 7 19 2" xfId="7347"/>
    <cellStyle name="표준 127 3 7 2" xfId="7348"/>
    <cellStyle name="표준 127 3 7 2 2" xfId="7349"/>
    <cellStyle name="표준 127 3 7 20" xfId="7350"/>
    <cellStyle name="표준 127 3 7 20 2" xfId="7351"/>
    <cellStyle name="표준 127 3 7 21" xfId="7352"/>
    <cellStyle name="표준 127 3 7 21 2" xfId="7353"/>
    <cellStyle name="표준 127 3 7 22" xfId="7354"/>
    <cellStyle name="표준 127 3 7 22 2" xfId="7355"/>
    <cellStyle name="표준 127 3 7 23" xfId="7356"/>
    <cellStyle name="표준 127 3 7 23 2" xfId="7357"/>
    <cellStyle name="표준 127 3 7 24" xfId="7358"/>
    <cellStyle name="표준 127 3 7 24 2" xfId="7359"/>
    <cellStyle name="표준 127 3 7 25" xfId="7360"/>
    <cellStyle name="표준 127 3 7 25 2" xfId="7361"/>
    <cellStyle name="표준 127 3 7 26" xfId="7362"/>
    <cellStyle name="표준 127 3 7 26 2" xfId="7363"/>
    <cellStyle name="표준 127 3 7 27" xfId="7364"/>
    <cellStyle name="표준 127 3 7 27 2" xfId="7365"/>
    <cellStyle name="표준 127 3 7 28" xfId="7366"/>
    <cellStyle name="표준 127 3 7 28 2" xfId="7367"/>
    <cellStyle name="표준 127 3 7 29" xfId="7368"/>
    <cellStyle name="표준 127 3 7 3" xfId="7369"/>
    <cellStyle name="표준 127 3 7 3 2" xfId="7370"/>
    <cellStyle name="표준 127 3 7 4" xfId="7371"/>
    <cellStyle name="표준 127 3 7 4 2" xfId="7372"/>
    <cellStyle name="표준 127 3 7 5" xfId="7373"/>
    <cellStyle name="표준 127 3 7 5 2" xfId="7374"/>
    <cellStyle name="표준 127 3 7 6" xfId="7375"/>
    <cellStyle name="표준 127 3 7 6 2" xfId="7376"/>
    <cellStyle name="표준 127 3 7 7" xfId="7377"/>
    <cellStyle name="표준 127 3 7 7 2" xfId="7378"/>
    <cellStyle name="표준 127 3 7 8" xfId="7379"/>
    <cellStyle name="표준 127 3 7 8 2" xfId="7380"/>
    <cellStyle name="표준 127 3 7 9" xfId="7381"/>
    <cellStyle name="표준 127 3 7 9 2" xfId="7382"/>
    <cellStyle name="표준 127 3 8" xfId="7383"/>
    <cellStyle name="표준 127 3 8 2" xfId="7384"/>
    <cellStyle name="표준 127 3 9" xfId="7385"/>
    <cellStyle name="표준 127 3 9 2" xfId="7386"/>
    <cellStyle name="표준 127 30" xfId="7387"/>
    <cellStyle name="표준 127 30 2" xfId="7388"/>
    <cellStyle name="표준 127 31" xfId="7389"/>
    <cellStyle name="표준 127 31 2" xfId="7390"/>
    <cellStyle name="표준 127 32" xfId="7391"/>
    <cellStyle name="표준 127 32 2" xfId="7392"/>
    <cellStyle name="표준 127 33" xfId="7393"/>
    <cellStyle name="표준 127 33 2" xfId="7394"/>
    <cellStyle name="표준 127 34" xfId="7395"/>
    <cellStyle name="표준 127 34 2" xfId="7396"/>
    <cellStyle name="표준 127 35" xfId="7397"/>
    <cellStyle name="표준 127 35 2" xfId="7398"/>
    <cellStyle name="표준 127 36" xfId="7399"/>
    <cellStyle name="표준 127 36 2" xfId="7400"/>
    <cellStyle name="표준 127 37" xfId="7401"/>
    <cellStyle name="표준 127 37 2" xfId="7402"/>
    <cellStyle name="표준 127 38" xfId="7403"/>
    <cellStyle name="표준 127 38 2" xfId="7404"/>
    <cellStyle name="표준 127 39" xfId="7405"/>
    <cellStyle name="표준 127 39 2" xfId="7406"/>
    <cellStyle name="표준 127 4" xfId="7407"/>
    <cellStyle name="표준 127 4 10" xfId="7408"/>
    <cellStyle name="표준 127 4 10 2" xfId="7409"/>
    <cellStyle name="표준 127 4 11" xfId="7410"/>
    <cellStyle name="표준 127 4 11 2" xfId="7411"/>
    <cellStyle name="표준 127 4 12" xfId="7412"/>
    <cellStyle name="표준 127 4 12 2" xfId="7413"/>
    <cellStyle name="표준 127 4 13" xfId="7414"/>
    <cellStyle name="표준 127 4 13 2" xfId="7415"/>
    <cellStyle name="표준 127 4 14" xfId="7416"/>
    <cellStyle name="표준 127 4 14 2" xfId="7417"/>
    <cellStyle name="표준 127 4 15" xfId="7418"/>
    <cellStyle name="표준 127 4 15 2" xfId="7419"/>
    <cellStyle name="표준 127 4 16" xfId="7420"/>
    <cellStyle name="표준 127 4 16 2" xfId="7421"/>
    <cellStyle name="표준 127 4 17" xfId="7422"/>
    <cellStyle name="표준 127 4 17 2" xfId="7423"/>
    <cellStyle name="표준 127 4 18" xfId="7424"/>
    <cellStyle name="표준 127 4 18 2" xfId="7425"/>
    <cellStyle name="표준 127 4 19" xfId="7426"/>
    <cellStyle name="표준 127 4 19 2" xfId="7427"/>
    <cellStyle name="표준 127 4 2" xfId="7428"/>
    <cellStyle name="표준 127 4 2 10" xfId="7429"/>
    <cellStyle name="표준 127 4 2 10 2" xfId="7430"/>
    <cellStyle name="표준 127 4 2 11" xfId="7431"/>
    <cellStyle name="표준 127 4 2 11 2" xfId="7432"/>
    <cellStyle name="표준 127 4 2 12" xfId="7433"/>
    <cellStyle name="표준 127 4 2 12 2" xfId="7434"/>
    <cellStyle name="표준 127 4 2 13" xfId="7435"/>
    <cellStyle name="표준 127 4 2 13 2" xfId="7436"/>
    <cellStyle name="표준 127 4 2 14" xfId="7437"/>
    <cellStyle name="표준 127 4 2 14 2" xfId="7438"/>
    <cellStyle name="표준 127 4 2 15" xfId="7439"/>
    <cellStyle name="표준 127 4 2 15 2" xfId="7440"/>
    <cellStyle name="표준 127 4 2 16" xfId="7441"/>
    <cellStyle name="표준 127 4 2 16 2" xfId="7442"/>
    <cellStyle name="표준 127 4 2 17" xfId="7443"/>
    <cellStyle name="표준 127 4 2 17 2" xfId="7444"/>
    <cellStyle name="표준 127 4 2 18" xfId="7445"/>
    <cellStyle name="표준 127 4 2 18 2" xfId="7446"/>
    <cellStyle name="표준 127 4 2 19" xfId="7447"/>
    <cellStyle name="표준 127 4 2 19 2" xfId="7448"/>
    <cellStyle name="표준 127 4 2 2" xfId="7449"/>
    <cellStyle name="표준 127 4 2 2 2" xfId="7450"/>
    <cellStyle name="표준 127 4 2 20" xfId="7451"/>
    <cellStyle name="표준 127 4 2 20 2" xfId="7452"/>
    <cellStyle name="표준 127 4 2 21" xfId="7453"/>
    <cellStyle name="표준 127 4 2 21 2" xfId="7454"/>
    <cellStyle name="표준 127 4 2 22" xfId="7455"/>
    <cellStyle name="표준 127 4 2 22 2" xfId="7456"/>
    <cellStyle name="표준 127 4 2 23" xfId="7457"/>
    <cellStyle name="표준 127 4 2 23 2" xfId="7458"/>
    <cellStyle name="표준 127 4 2 24" xfId="7459"/>
    <cellStyle name="표준 127 4 2 24 2" xfId="7460"/>
    <cellStyle name="표준 127 4 2 25" xfId="7461"/>
    <cellStyle name="표준 127 4 2 25 2" xfId="7462"/>
    <cellStyle name="표준 127 4 2 26" xfId="7463"/>
    <cellStyle name="표준 127 4 2 26 2" xfId="7464"/>
    <cellStyle name="표준 127 4 2 27" xfId="7465"/>
    <cellStyle name="표준 127 4 2 27 2" xfId="7466"/>
    <cellStyle name="표준 127 4 2 28" xfId="7467"/>
    <cellStyle name="표준 127 4 2 28 2" xfId="7468"/>
    <cellStyle name="표준 127 4 2 29" xfId="7469"/>
    <cellStyle name="표준 127 4 2 3" xfId="7470"/>
    <cellStyle name="표준 127 4 2 3 2" xfId="7471"/>
    <cellStyle name="표준 127 4 2 4" xfId="7472"/>
    <cellStyle name="표준 127 4 2 4 2" xfId="7473"/>
    <cellStyle name="표준 127 4 2 5" xfId="7474"/>
    <cellStyle name="표준 127 4 2 5 2" xfId="7475"/>
    <cellStyle name="표준 127 4 2 6" xfId="7476"/>
    <cellStyle name="표준 127 4 2 6 2" xfId="7477"/>
    <cellStyle name="표준 127 4 2 7" xfId="7478"/>
    <cellStyle name="표준 127 4 2 7 2" xfId="7479"/>
    <cellStyle name="표준 127 4 2 8" xfId="7480"/>
    <cellStyle name="표준 127 4 2 8 2" xfId="7481"/>
    <cellStyle name="표준 127 4 2 9" xfId="7482"/>
    <cellStyle name="표준 127 4 2 9 2" xfId="7483"/>
    <cellStyle name="표준 127 4 20" xfId="7484"/>
    <cellStyle name="표준 127 4 20 2" xfId="7485"/>
    <cellStyle name="표준 127 4 21" xfId="7486"/>
    <cellStyle name="표준 127 4 21 2" xfId="7487"/>
    <cellStyle name="표준 127 4 22" xfId="7488"/>
    <cellStyle name="표준 127 4 22 2" xfId="7489"/>
    <cellStyle name="표준 127 4 23" xfId="7490"/>
    <cellStyle name="표준 127 4 23 2" xfId="7491"/>
    <cellStyle name="표준 127 4 24" xfId="7492"/>
    <cellStyle name="표준 127 4 24 2" xfId="7493"/>
    <cellStyle name="표준 127 4 25" xfId="7494"/>
    <cellStyle name="표준 127 4 25 2" xfId="7495"/>
    <cellStyle name="표준 127 4 26" xfId="7496"/>
    <cellStyle name="표준 127 4 26 2" xfId="7497"/>
    <cellStyle name="표준 127 4 27" xfId="7498"/>
    <cellStyle name="표준 127 4 27 2" xfId="7499"/>
    <cellStyle name="표준 127 4 28" xfId="7500"/>
    <cellStyle name="표준 127 4 28 2" xfId="7501"/>
    <cellStyle name="표준 127 4 29" xfId="7502"/>
    <cellStyle name="표준 127 4 29 2" xfId="7503"/>
    <cellStyle name="표준 127 4 3" xfId="7504"/>
    <cellStyle name="표준 127 4 3 10" xfId="7505"/>
    <cellStyle name="표준 127 4 3 10 2" xfId="7506"/>
    <cellStyle name="표준 127 4 3 11" xfId="7507"/>
    <cellStyle name="표준 127 4 3 11 2" xfId="7508"/>
    <cellStyle name="표준 127 4 3 12" xfId="7509"/>
    <cellStyle name="표준 127 4 3 12 2" xfId="7510"/>
    <cellStyle name="표준 127 4 3 13" xfId="7511"/>
    <cellStyle name="표준 127 4 3 13 2" xfId="7512"/>
    <cellStyle name="표준 127 4 3 14" xfId="7513"/>
    <cellStyle name="표준 127 4 3 14 2" xfId="7514"/>
    <cellStyle name="표준 127 4 3 15" xfId="7515"/>
    <cellStyle name="표준 127 4 3 15 2" xfId="7516"/>
    <cellStyle name="표준 127 4 3 16" xfId="7517"/>
    <cellStyle name="표준 127 4 3 16 2" xfId="7518"/>
    <cellStyle name="표준 127 4 3 17" xfId="7519"/>
    <cellStyle name="표준 127 4 3 17 2" xfId="7520"/>
    <cellStyle name="표준 127 4 3 18" xfId="7521"/>
    <cellStyle name="표준 127 4 3 18 2" xfId="7522"/>
    <cellStyle name="표준 127 4 3 19" xfId="7523"/>
    <cellStyle name="표준 127 4 3 19 2" xfId="7524"/>
    <cellStyle name="표준 127 4 3 2" xfId="7525"/>
    <cellStyle name="표준 127 4 3 2 2" xfId="7526"/>
    <cellStyle name="표준 127 4 3 20" xfId="7527"/>
    <cellStyle name="표준 127 4 3 20 2" xfId="7528"/>
    <cellStyle name="표준 127 4 3 21" xfId="7529"/>
    <cellStyle name="표준 127 4 3 21 2" xfId="7530"/>
    <cellStyle name="표준 127 4 3 22" xfId="7531"/>
    <cellStyle name="표준 127 4 3 22 2" xfId="7532"/>
    <cellStyle name="표준 127 4 3 23" xfId="7533"/>
    <cellStyle name="표준 127 4 3 23 2" xfId="7534"/>
    <cellStyle name="표준 127 4 3 24" xfId="7535"/>
    <cellStyle name="표준 127 4 3 24 2" xfId="7536"/>
    <cellStyle name="표준 127 4 3 25" xfId="7537"/>
    <cellStyle name="표준 127 4 3 25 2" xfId="7538"/>
    <cellStyle name="표준 127 4 3 26" xfId="7539"/>
    <cellStyle name="표준 127 4 3 26 2" xfId="7540"/>
    <cellStyle name="표준 127 4 3 27" xfId="7541"/>
    <cellStyle name="표준 127 4 3 27 2" xfId="7542"/>
    <cellStyle name="표준 127 4 3 28" xfId="7543"/>
    <cellStyle name="표준 127 4 3 28 2" xfId="7544"/>
    <cellStyle name="표준 127 4 3 29" xfId="7545"/>
    <cellStyle name="표준 127 4 3 3" xfId="7546"/>
    <cellStyle name="표준 127 4 3 3 2" xfId="7547"/>
    <cellStyle name="표준 127 4 3 4" xfId="7548"/>
    <cellStyle name="표준 127 4 3 4 2" xfId="7549"/>
    <cellStyle name="표준 127 4 3 5" xfId="7550"/>
    <cellStyle name="표준 127 4 3 5 2" xfId="7551"/>
    <cellStyle name="표준 127 4 3 6" xfId="7552"/>
    <cellStyle name="표준 127 4 3 6 2" xfId="7553"/>
    <cellStyle name="표준 127 4 3 7" xfId="7554"/>
    <cellStyle name="표준 127 4 3 7 2" xfId="7555"/>
    <cellStyle name="표준 127 4 3 8" xfId="7556"/>
    <cellStyle name="표준 127 4 3 8 2" xfId="7557"/>
    <cellStyle name="표준 127 4 3 9" xfId="7558"/>
    <cellStyle name="표준 127 4 3 9 2" xfId="7559"/>
    <cellStyle name="표준 127 4 30" xfId="7560"/>
    <cellStyle name="표준 127 4 30 2" xfId="7561"/>
    <cellStyle name="표준 127 4 31" xfId="7562"/>
    <cellStyle name="표준 127 4 31 2" xfId="7563"/>
    <cellStyle name="표준 127 4 32" xfId="7564"/>
    <cellStyle name="표준 127 4 32 2" xfId="7565"/>
    <cellStyle name="표준 127 4 33" xfId="7566"/>
    <cellStyle name="표준 127 4 33 2" xfId="7567"/>
    <cellStyle name="표준 127 4 34" xfId="7568"/>
    <cellStyle name="표준 127 4 34 2" xfId="7569"/>
    <cellStyle name="표준 127 4 35" xfId="7570"/>
    <cellStyle name="표준 127 4 36" xfId="7571"/>
    <cellStyle name="표준 127 4 37" xfId="7572"/>
    <cellStyle name="표준 127 4 38" xfId="7573"/>
    <cellStyle name="표준 127 4 39" xfId="7574"/>
    <cellStyle name="표준 127 4 4" xfId="7575"/>
    <cellStyle name="표준 127 4 4 10" xfId="7576"/>
    <cellStyle name="표준 127 4 4 10 2" xfId="7577"/>
    <cellStyle name="표준 127 4 4 11" xfId="7578"/>
    <cellStyle name="표준 127 4 4 11 2" xfId="7579"/>
    <cellStyle name="표준 127 4 4 12" xfId="7580"/>
    <cellStyle name="표준 127 4 4 12 2" xfId="7581"/>
    <cellStyle name="표준 127 4 4 13" xfId="7582"/>
    <cellStyle name="표준 127 4 4 13 2" xfId="7583"/>
    <cellStyle name="표준 127 4 4 14" xfId="7584"/>
    <cellStyle name="표준 127 4 4 14 2" xfId="7585"/>
    <cellStyle name="표준 127 4 4 15" xfId="7586"/>
    <cellStyle name="표준 127 4 4 15 2" xfId="7587"/>
    <cellStyle name="표준 127 4 4 16" xfId="7588"/>
    <cellStyle name="표준 127 4 4 16 2" xfId="7589"/>
    <cellStyle name="표준 127 4 4 17" xfId="7590"/>
    <cellStyle name="표준 127 4 4 17 2" xfId="7591"/>
    <cellStyle name="표준 127 4 4 18" xfId="7592"/>
    <cellStyle name="표준 127 4 4 18 2" xfId="7593"/>
    <cellStyle name="표준 127 4 4 19" xfId="7594"/>
    <cellStyle name="표준 127 4 4 19 2" xfId="7595"/>
    <cellStyle name="표준 127 4 4 2" xfId="7596"/>
    <cellStyle name="표준 127 4 4 2 2" xfId="7597"/>
    <cellStyle name="표준 127 4 4 20" xfId="7598"/>
    <cellStyle name="표준 127 4 4 20 2" xfId="7599"/>
    <cellStyle name="표준 127 4 4 21" xfId="7600"/>
    <cellStyle name="표준 127 4 4 21 2" xfId="7601"/>
    <cellStyle name="표준 127 4 4 22" xfId="7602"/>
    <cellStyle name="표준 127 4 4 22 2" xfId="7603"/>
    <cellStyle name="표준 127 4 4 23" xfId="7604"/>
    <cellStyle name="표준 127 4 4 23 2" xfId="7605"/>
    <cellStyle name="표준 127 4 4 24" xfId="7606"/>
    <cellStyle name="표준 127 4 4 24 2" xfId="7607"/>
    <cellStyle name="표준 127 4 4 25" xfId="7608"/>
    <cellStyle name="표준 127 4 4 25 2" xfId="7609"/>
    <cellStyle name="표준 127 4 4 26" xfId="7610"/>
    <cellStyle name="표준 127 4 4 26 2" xfId="7611"/>
    <cellStyle name="표준 127 4 4 27" xfId="7612"/>
    <cellStyle name="표준 127 4 4 27 2" xfId="7613"/>
    <cellStyle name="표준 127 4 4 28" xfId="7614"/>
    <cellStyle name="표준 127 4 4 28 2" xfId="7615"/>
    <cellStyle name="표준 127 4 4 29" xfId="7616"/>
    <cellStyle name="표준 127 4 4 3" xfId="7617"/>
    <cellStyle name="표준 127 4 4 3 2" xfId="7618"/>
    <cellStyle name="표준 127 4 4 4" xfId="7619"/>
    <cellStyle name="표준 127 4 4 4 2" xfId="7620"/>
    <cellStyle name="표준 127 4 4 5" xfId="7621"/>
    <cellStyle name="표준 127 4 4 5 2" xfId="7622"/>
    <cellStyle name="표준 127 4 4 6" xfId="7623"/>
    <cellStyle name="표준 127 4 4 6 2" xfId="7624"/>
    <cellStyle name="표준 127 4 4 7" xfId="7625"/>
    <cellStyle name="표준 127 4 4 7 2" xfId="7626"/>
    <cellStyle name="표준 127 4 4 8" xfId="7627"/>
    <cellStyle name="표준 127 4 4 8 2" xfId="7628"/>
    <cellStyle name="표준 127 4 4 9" xfId="7629"/>
    <cellStyle name="표준 127 4 4 9 2" xfId="7630"/>
    <cellStyle name="표준 127 4 40" xfId="7631"/>
    <cellStyle name="표준 127 4 41" xfId="7632"/>
    <cellStyle name="표준 127 4 42" xfId="7633"/>
    <cellStyle name="표준 127 4 43" xfId="7634"/>
    <cellStyle name="표준 127 4 44" xfId="7635"/>
    <cellStyle name="표준 127 4 45" xfId="7636"/>
    <cellStyle name="표준 127 4 46" xfId="7637"/>
    <cellStyle name="표준 127 4 47" xfId="7638"/>
    <cellStyle name="표준 127 4 48" xfId="7639"/>
    <cellStyle name="표준 127 4 49" xfId="7640"/>
    <cellStyle name="표준 127 4 5" xfId="7641"/>
    <cellStyle name="표준 127 4 5 10" xfId="7642"/>
    <cellStyle name="표준 127 4 5 10 2" xfId="7643"/>
    <cellStyle name="표준 127 4 5 11" xfId="7644"/>
    <cellStyle name="표준 127 4 5 11 2" xfId="7645"/>
    <cellStyle name="표준 127 4 5 12" xfId="7646"/>
    <cellStyle name="표준 127 4 5 12 2" xfId="7647"/>
    <cellStyle name="표준 127 4 5 13" xfId="7648"/>
    <cellStyle name="표준 127 4 5 13 2" xfId="7649"/>
    <cellStyle name="표준 127 4 5 14" xfId="7650"/>
    <cellStyle name="표준 127 4 5 14 2" xfId="7651"/>
    <cellStyle name="표준 127 4 5 15" xfId="7652"/>
    <cellStyle name="표준 127 4 5 15 2" xfId="7653"/>
    <cellStyle name="표준 127 4 5 16" xfId="7654"/>
    <cellStyle name="표준 127 4 5 16 2" xfId="7655"/>
    <cellStyle name="표준 127 4 5 17" xfId="7656"/>
    <cellStyle name="표준 127 4 5 17 2" xfId="7657"/>
    <cellStyle name="표준 127 4 5 18" xfId="7658"/>
    <cellStyle name="표준 127 4 5 18 2" xfId="7659"/>
    <cellStyle name="표준 127 4 5 19" xfId="7660"/>
    <cellStyle name="표준 127 4 5 19 2" xfId="7661"/>
    <cellStyle name="표준 127 4 5 2" xfId="7662"/>
    <cellStyle name="표준 127 4 5 2 2" xfId="7663"/>
    <cellStyle name="표준 127 4 5 20" xfId="7664"/>
    <cellStyle name="표준 127 4 5 20 2" xfId="7665"/>
    <cellStyle name="표준 127 4 5 21" xfId="7666"/>
    <cellStyle name="표준 127 4 5 21 2" xfId="7667"/>
    <cellStyle name="표준 127 4 5 22" xfId="7668"/>
    <cellStyle name="표준 127 4 5 22 2" xfId="7669"/>
    <cellStyle name="표준 127 4 5 23" xfId="7670"/>
    <cellStyle name="표준 127 4 5 23 2" xfId="7671"/>
    <cellStyle name="표준 127 4 5 24" xfId="7672"/>
    <cellStyle name="표준 127 4 5 24 2" xfId="7673"/>
    <cellStyle name="표준 127 4 5 25" xfId="7674"/>
    <cellStyle name="표준 127 4 5 25 2" xfId="7675"/>
    <cellStyle name="표준 127 4 5 26" xfId="7676"/>
    <cellStyle name="표준 127 4 5 26 2" xfId="7677"/>
    <cellStyle name="표준 127 4 5 27" xfId="7678"/>
    <cellStyle name="표준 127 4 5 27 2" xfId="7679"/>
    <cellStyle name="표준 127 4 5 28" xfId="7680"/>
    <cellStyle name="표준 127 4 5 28 2" xfId="7681"/>
    <cellStyle name="표준 127 4 5 29" xfId="7682"/>
    <cellStyle name="표준 127 4 5 3" xfId="7683"/>
    <cellStyle name="표준 127 4 5 3 2" xfId="7684"/>
    <cellStyle name="표준 127 4 5 4" xfId="7685"/>
    <cellStyle name="표준 127 4 5 4 2" xfId="7686"/>
    <cellStyle name="표준 127 4 5 5" xfId="7687"/>
    <cellStyle name="표준 127 4 5 5 2" xfId="7688"/>
    <cellStyle name="표준 127 4 5 6" xfId="7689"/>
    <cellStyle name="표준 127 4 5 6 2" xfId="7690"/>
    <cellStyle name="표준 127 4 5 7" xfId="7691"/>
    <cellStyle name="표준 127 4 5 7 2" xfId="7692"/>
    <cellStyle name="표준 127 4 5 8" xfId="7693"/>
    <cellStyle name="표준 127 4 5 8 2" xfId="7694"/>
    <cellStyle name="표준 127 4 5 9" xfId="7695"/>
    <cellStyle name="표준 127 4 5 9 2" xfId="7696"/>
    <cellStyle name="표준 127 4 50" xfId="7697"/>
    <cellStyle name="표준 127 4 51" xfId="7698"/>
    <cellStyle name="표준 127 4 52" xfId="7699"/>
    <cellStyle name="표준 127 4 53" xfId="7700"/>
    <cellStyle name="표준 127 4 54" xfId="7701"/>
    <cellStyle name="표준 127 4 55" xfId="7702"/>
    <cellStyle name="표준 127 4 56" xfId="7703"/>
    <cellStyle name="표준 127 4 57" xfId="7704"/>
    <cellStyle name="표준 127 4 58" xfId="7705"/>
    <cellStyle name="표준 127 4 6" xfId="7706"/>
    <cellStyle name="표준 127 4 6 10" xfId="7707"/>
    <cellStyle name="표준 127 4 6 10 2" xfId="7708"/>
    <cellStyle name="표준 127 4 6 11" xfId="7709"/>
    <cellStyle name="표준 127 4 6 11 2" xfId="7710"/>
    <cellStyle name="표준 127 4 6 12" xfId="7711"/>
    <cellStyle name="표준 127 4 6 12 2" xfId="7712"/>
    <cellStyle name="표준 127 4 6 13" xfId="7713"/>
    <cellStyle name="표준 127 4 6 13 2" xfId="7714"/>
    <cellStyle name="표준 127 4 6 14" xfId="7715"/>
    <cellStyle name="표준 127 4 6 14 2" xfId="7716"/>
    <cellStyle name="표준 127 4 6 15" xfId="7717"/>
    <cellStyle name="표준 127 4 6 15 2" xfId="7718"/>
    <cellStyle name="표준 127 4 6 16" xfId="7719"/>
    <cellStyle name="표준 127 4 6 16 2" xfId="7720"/>
    <cellStyle name="표준 127 4 6 17" xfId="7721"/>
    <cellStyle name="표준 127 4 6 17 2" xfId="7722"/>
    <cellStyle name="표준 127 4 6 18" xfId="7723"/>
    <cellStyle name="표준 127 4 6 18 2" xfId="7724"/>
    <cellStyle name="표준 127 4 6 19" xfId="7725"/>
    <cellStyle name="표준 127 4 6 19 2" xfId="7726"/>
    <cellStyle name="표준 127 4 6 2" xfId="7727"/>
    <cellStyle name="표준 127 4 6 2 2" xfId="7728"/>
    <cellStyle name="표준 127 4 6 20" xfId="7729"/>
    <cellStyle name="표준 127 4 6 20 2" xfId="7730"/>
    <cellStyle name="표준 127 4 6 21" xfId="7731"/>
    <cellStyle name="표준 127 4 6 21 2" xfId="7732"/>
    <cellStyle name="표준 127 4 6 22" xfId="7733"/>
    <cellStyle name="표준 127 4 6 22 2" xfId="7734"/>
    <cellStyle name="표준 127 4 6 23" xfId="7735"/>
    <cellStyle name="표준 127 4 6 23 2" xfId="7736"/>
    <cellStyle name="표준 127 4 6 24" xfId="7737"/>
    <cellStyle name="표준 127 4 6 24 2" xfId="7738"/>
    <cellStyle name="표준 127 4 6 25" xfId="7739"/>
    <cellStyle name="표준 127 4 6 25 2" xfId="7740"/>
    <cellStyle name="표준 127 4 6 26" xfId="7741"/>
    <cellStyle name="표준 127 4 6 26 2" xfId="7742"/>
    <cellStyle name="표준 127 4 6 27" xfId="7743"/>
    <cellStyle name="표준 127 4 6 27 2" xfId="7744"/>
    <cellStyle name="표준 127 4 6 28" xfId="7745"/>
    <cellStyle name="표준 127 4 6 28 2" xfId="7746"/>
    <cellStyle name="표준 127 4 6 29" xfId="7747"/>
    <cellStyle name="표준 127 4 6 3" xfId="7748"/>
    <cellStyle name="표준 127 4 6 3 2" xfId="7749"/>
    <cellStyle name="표준 127 4 6 4" xfId="7750"/>
    <cellStyle name="표준 127 4 6 4 2" xfId="7751"/>
    <cellStyle name="표준 127 4 6 5" xfId="7752"/>
    <cellStyle name="표준 127 4 6 5 2" xfId="7753"/>
    <cellStyle name="표준 127 4 6 6" xfId="7754"/>
    <cellStyle name="표준 127 4 6 6 2" xfId="7755"/>
    <cellStyle name="표준 127 4 6 7" xfId="7756"/>
    <cellStyle name="표준 127 4 6 7 2" xfId="7757"/>
    <cellStyle name="표준 127 4 6 8" xfId="7758"/>
    <cellStyle name="표준 127 4 6 8 2" xfId="7759"/>
    <cellStyle name="표준 127 4 6 9" xfId="7760"/>
    <cellStyle name="표준 127 4 6 9 2" xfId="7761"/>
    <cellStyle name="표준 127 4 7" xfId="7762"/>
    <cellStyle name="표준 127 4 7 10" xfId="7763"/>
    <cellStyle name="표준 127 4 7 10 2" xfId="7764"/>
    <cellStyle name="표준 127 4 7 11" xfId="7765"/>
    <cellStyle name="표준 127 4 7 11 2" xfId="7766"/>
    <cellStyle name="표준 127 4 7 12" xfId="7767"/>
    <cellStyle name="표준 127 4 7 12 2" xfId="7768"/>
    <cellStyle name="표준 127 4 7 13" xfId="7769"/>
    <cellStyle name="표준 127 4 7 13 2" xfId="7770"/>
    <cellStyle name="표준 127 4 7 14" xfId="7771"/>
    <cellStyle name="표준 127 4 7 14 2" xfId="7772"/>
    <cellStyle name="표준 127 4 7 15" xfId="7773"/>
    <cellStyle name="표준 127 4 7 15 2" xfId="7774"/>
    <cellStyle name="표준 127 4 7 16" xfId="7775"/>
    <cellStyle name="표준 127 4 7 16 2" xfId="7776"/>
    <cellStyle name="표준 127 4 7 17" xfId="7777"/>
    <cellStyle name="표준 127 4 7 17 2" xfId="7778"/>
    <cellStyle name="표준 127 4 7 18" xfId="7779"/>
    <cellStyle name="표준 127 4 7 18 2" xfId="7780"/>
    <cellStyle name="표준 127 4 7 19" xfId="7781"/>
    <cellStyle name="표준 127 4 7 19 2" xfId="7782"/>
    <cellStyle name="표준 127 4 7 2" xfId="7783"/>
    <cellStyle name="표준 127 4 7 2 2" xfId="7784"/>
    <cellStyle name="표준 127 4 7 20" xfId="7785"/>
    <cellStyle name="표준 127 4 7 20 2" xfId="7786"/>
    <cellStyle name="표준 127 4 7 21" xfId="7787"/>
    <cellStyle name="표준 127 4 7 21 2" xfId="7788"/>
    <cellStyle name="표준 127 4 7 22" xfId="7789"/>
    <cellStyle name="표준 127 4 7 22 2" xfId="7790"/>
    <cellStyle name="표준 127 4 7 23" xfId="7791"/>
    <cellStyle name="표준 127 4 7 23 2" xfId="7792"/>
    <cellStyle name="표준 127 4 7 24" xfId="7793"/>
    <cellStyle name="표준 127 4 7 24 2" xfId="7794"/>
    <cellStyle name="표준 127 4 7 25" xfId="7795"/>
    <cellStyle name="표준 127 4 7 25 2" xfId="7796"/>
    <cellStyle name="표준 127 4 7 26" xfId="7797"/>
    <cellStyle name="표준 127 4 7 26 2" xfId="7798"/>
    <cellStyle name="표준 127 4 7 27" xfId="7799"/>
    <cellStyle name="표준 127 4 7 27 2" xfId="7800"/>
    <cellStyle name="표준 127 4 7 28" xfId="7801"/>
    <cellStyle name="표준 127 4 7 28 2" xfId="7802"/>
    <cellStyle name="표준 127 4 7 29" xfId="7803"/>
    <cellStyle name="표준 127 4 7 3" xfId="7804"/>
    <cellStyle name="표준 127 4 7 3 2" xfId="7805"/>
    <cellStyle name="표준 127 4 7 4" xfId="7806"/>
    <cellStyle name="표준 127 4 7 4 2" xfId="7807"/>
    <cellStyle name="표준 127 4 7 5" xfId="7808"/>
    <cellStyle name="표준 127 4 7 5 2" xfId="7809"/>
    <cellStyle name="표준 127 4 7 6" xfId="7810"/>
    <cellStyle name="표준 127 4 7 6 2" xfId="7811"/>
    <cellStyle name="표준 127 4 7 7" xfId="7812"/>
    <cellStyle name="표준 127 4 7 7 2" xfId="7813"/>
    <cellStyle name="표준 127 4 7 8" xfId="7814"/>
    <cellStyle name="표준 127 4 7 8 2" xfId="7815"/>
    <cellStyle name="표준 127 4 7 9" xfId="7816"/>
    <cellStyle name="표준 127 4 7 9 2" xfId="7817"/>
    <cellStyle name="표준 127 4 8" xfId="7818"/>
    <cellStyle name="표준 127 4 8 2" xfId="7819"/>
    <cellStyle name="표준 127 4 9" xfId="7820"/>
    <cellStyle name="표준 127 4 9 2" xfId="7821"/>
    <cellStyle name="표준 127 40" xfId="7822"/>
    <cellStyle name="표준 127 40 2" xfId="7823"/>
    <cellStyle name="표준 127 41" xfId="7824"/>
    <cellStyle name="표준 127 5" xfId="7825"/>
    <cellStyle name="표준 127 5 10" xfId="7826"/>
    <cellStyle name="표준 127 5 10 2" xfId="7827"/>
    <cellStyle name="표준 127 5 11" xfId="7828"/>
    <cellStyle name="표준 127 5 11 2" xfId="7829"/>
    <cellStyle name="표준 127 5 12" xfId="7830"/>
    <cellStyle name="표준 127 5 12 2" xfId="7831"/>
    <cellStyle name="표준 127 5 13" xfId="7832"/>
    <cellStyle name="표준 127 5 13 2" xfId="7833"/>
    <cellStyle name="표준 127 5 14" xfId="7834"/>
    <cellStyle name="표준 127 5 14 2" xfId="7835"/>
    <cellStyle name="표준 127 5 15" xfId="7836"/>
    <cellStyle name="표준 127 5 15 2" xfId="7837"/>
    <cellStyle name="표준 127 5 16" xfId="7838"/>
    <cellStyle name="표준 127 5 16 2" xfId="7839"/>
    <cellStyle name="표준 127 5 17" xfId="7840"/>
    <cellStyle name="표준 127 5 17 2" xfId="7841"/>
    <cellStyle name="표준 127 5 18" xfId="7842"/>
    <cellStyle name="표준 127 5 18 2" xfId="7843"/>
    <cellStyle name="표준 127 5 19" xfId="7844"/>
    <cellStyle name="표준 127 5 19 2" xfId="7845"/>
    <cellStyle name="표준 127 5 2" xfId="7846"/>
    <cellStyle name="표준 127 5 2 10" xfId="7847"/>
    <cellStyle name="표준 127 5 2 10 2" xfId="7848"/>
    <cellStyle name="표준 127 5 2 11" xfId="7849"/>
    <cellStyle name="표준 127 5 2 11 2" xfId="7850"/>
    <cellStyle name="표준 127 5 2 12" xfId="7851"/>
    <cellStyle name="표준 127 5 2 12 2" xfId="7852"/>
    <cellStyle name="표준 127 5 2 13" xfId="7853"/>
    <cellStyle name="표준 127 5 2 13 2" xfId="7854"/>
    <cellStyle name="표준 127 5 2 14" xfId="7855"/>
    <cellStyle name="표준 127 5 2 14 2" xfId="7856"/>
    <cellStyle name="표준 127 5 2 15" xfId="7857"/>
    <cellStyle name="표준 127 5 2 15 2" xfId="7858"/>
    <cellStyle name="표준 127 5 2 16" xfId="7859"/>
    <cellStyle name="표준 127 5 2 16 2" xfId="7860"/>
    <cellStyle name="표준 127 5 2 17" xfId="7861"/>
    <cellStyle name="표준 127 5 2 17 2" xfId="7862"/>
    <cellStyle name="표준 127 5 2 18" xfId="7863"/>
    <cellStyle name="표준 127 5 2 18 2" xfId="7864"/>
    <cellStyle name="표준 127 5 2 19" xfId="7865"/>
    <cellStyle name="표준 127 5 2 19 2" xfId="7866"/>
    <cellStyle name="표준 127 5 2 2" xfId="7867"/>
    <cellStyle name="표준 127 5 2 2 2" xfId="7868"/>
    <cellStyle name="표준 127 5 2 20" xfId="7869"/>
    <cellStyle name="표준 127 5 2 20 2" xfId="7870"/>
    <cellStyle name="표준 127 5 2 21" xfId="7871"/>
    <cellStyle name="표준 127 5 2 21 2" xfId="7872"/>
    <cellStyle name="표준 127 5 2 22" xfId="7873"/>
    <cellStyle name="표준 127 5 2 22 2" xfId="7874"/>
    <cellStyle name="표준 127 5 2 23" xfId="7875"/>
    <cellStyle name="표준 127 5 2 23 2" xfId="7876"/>
    <cellStyle name="표준 127 5 2 24" xfId="7877"/>
    <cellStyle name="표준 127 5 2 24 2" xfId="7878"/>
    <cellStyle name="표준 127 5 2 25" xfId="7879"/>
    <cellStyle name="표준 127 5 2 25 2" xfId="7880"/>
    <cellStyle name="표준 127 5 2 26" xfId="7881"/>
    <cellStyle name="표준 127 5 2 26 2" xfId="7882"/>
    <cellStyle name="표준 127 5 2 27" xfId="7883"/>
    <cellStyle name="표준 127 5 2 27 2" xfId="7884"/>
    <cellStyle name="표준 127 5 2 28" xfId="7885"/>
    <cellStyle name="표준 127 5 2 28 2" xfId="7886"/>
    <cellStyle name="표준 127 5 2 29" xfId="7887"/>
    <cellStyle name="표준 127 5 2 3" xfId="7888"/>
    <cellStyle name="표준 127 5 2 3 2" xfId="7889"/>
    <cellStyle name="표준 127 5 2 4" xfId="7890"/>
    <cellStyle name="표준 127 5 2 4 2" xfId="7891"/>
    <cellStyle name="표준 127 5 2 5" xfId="7892"/>
    <cellStyle name="표준 127 5 2 5 2" xfId="7893"/>
    <cellStyle name="표준 127 5 2 6" xfId="7894"/>
    <cellStyle name="표준 127 5 2 6 2" xfId="7895"/>
    <cellStyle name="표준 127 5 2 7" xfId="7896"/>
    <cellStyle name="표준 127 5 2 7 2" xfId="7897"/>
    <cellStyle name="표준 127 5 2 8" xfId="7898"/>
    <cellStyle name="표준 127 5 2 8 2" xfId="7899"/>
    <cellStyle name="표준 127 5 2 9" xfId="7900"/>
    <cellStyle name="표준 127 5 2 9 2" xfId="7901"/>
    <cellStyle name="표준 127 5 20" xfId="7902"/>
    <cellStyle name="표준 127 5 20 2" xfId="7903"/>
    <cellStyle name="표준 127 5 21" xfId="7904"/>
    <cellStyle name="표준 127 5 21 2" xfId="7905"/>
    <cellStyle name="표준 127 5 22" xfId="7906"/>
    <cellStyle name="표준 127 5 22 2" xfId="7907"/>
    <cellStyle name="표준 127 5 23" xfId="7908"/>
    <cellStyle name="표준 127 5 23 2" xfId="7909"/>
    <cellStyle name="표준 127 5 24" xfId="7910"/>
    <cellStyle name="표준 127 5 24 2" xfId="7911"/>
    <cellStyle name="표준 127 5 25" xfId="7912"/>
    <cellStyle name="표준 127 5 25 2" xfId="7913"/>
    <cellStyle name="표준 127 5 26" xfId="7914"/>
    <cellStyle name="표준 127 5 26 2" xfId="7915"/>
    <cellStyle name="표준 127 5 27" xfId="7916"/>
    <cellStyle name="표준 127 5 27 2" xfId="7917"/>
    <cellStyle name="표준 127 5 28" xfId="7918"/>
    <cellStyle name="표준 127 5 28 2" xfId="7919"/>
    <cellStyle name="표준 127 5 29" xfId="7920"/>
    <cellStyle name="표준 127 5 29 2" xfId="7921"/>
    <cellStyle name="표준 127 5 3" xfId="7922"/>
    <cellStyle name="표준 127 5 3 10" xfId="7923"/>
    <cellStyle name="표준 127 5 3 10 2" xfId="7924"/>
    <cellStyle name="표준 127 5 3 11" xfId="7925"/>
    <cellStyle name="표준 127 5 3 11 2" xfId="7926"/>
    <cellStyle name="표준 127 5 3 12" xfId="7927"/>
    <cellStyle name="표준 127 5 3 12 2" xfId="7928"/>
    <cellStyle name="표준 127 5 3 13" xfId="7929"/>
    <cellStyle name="표준 127 5 3 13 2" xfId="7930"/>
    <cellStyle name="표준 127 5 3 14" xfId="7931"/>
    <cellStyle name="표준 127 5 3 14 2" xfId="7932"/>
    <cellStyle name="표준 127 5 3 15" xfId="7933"/>
    <cellStyle name="표준 127 5 3 15 2" xfId="7934"/>
    <cellStyle name="표준 127 5 3 16" xfId="7935"/>
    <cellStyle name="표준 127 5 3 16 2" xfId="7936"/>
    <cellStyle name="표준 127 5 3 17" xfId="7937"/>
    <cellStyle name="표준 127 5 3 17 2" xfId="7938"/>
    <cellStyle name="표준 127 5 3 18" xfId="7939"/>
    <cellStyle name="표준 127 5 3 18 2" xfId="7940"/>
    <cellStyle name="표준 127 5 3 19" xfId="7941"/>
    <cellStyle name="표준 127 5 3 19 2" xfId="7942"/>
    <cellStyle name="표준 127 5 3 2" xfId="7943"/>
    <cellStyle name="표준 127 5 3 2 2" xfId="7944"/>
    <cellStyle name="표준 127 5 3 20" xfId="7945"/>
    <cellStyle name="표준 127 5 3 20 2" xfId="7946"/>
    <cellStyle name="표준 127 5 3 21" xfId="7947"/>
    <cellStyle name="표준 127 5 3 21 2" xfId="7948"/>
    <cellStyle name="표준 127 5 3 22" xfId="7949"/>
    <cellStyle name="표준 127 5 3 22 2" xfId="7950"/>
    <cellStyle name="표준 127 5 3 23" xfId="7951"/>
    <cellStyle name="표준 127 5 3 23 2" xfId="7952"/>
    <cellStyle name="표준 127 5 3 24" xfId="7953"/>
    <cellStyle name="표준 127 5 3 24 2" xfId="7954"/>
    <cellStyle name="표준 127 5 3 25" xfId="7955"/>
    <cellStyle name="표준 127 5 3 25 2" xfId="7956"/>
    <cellStyle name="표준 127 5 3 26" xfId="7957"/>
    <cellStyle name="표준 127 5 3 26 2" xfId="7958"/>
    <cellStyle name="표준 127 5 3 27" xfId="7959"/>
    <cellStyle name="표준 127 5 3 27 2" xfId="7960"/>
    <cellStyle name="표준 127 5 3 28" xfId="7961"/>
    <cellStyle name="표준 127 5 3 28 2" xfId="7962"/>
    <cellStyle name="표준 127 5 3 29" xfId="7963"/>
    <cellStyle name="표준 127 5 3 3" xfId="7964"/>
    <cellStyle name="표준 127 5 3 3 2" xfId="7965"/>
    <cellStyle name="표준 127 5 3 4" xfId="7966"/>
    <cellStyle name="표준 127 5 3 4 2" xfId="7967"/>
    <cellStyle name="표준 127 5 3 5" xfId="7968"/>
    <cellStyle name="표준 127 5 3 5 2" xfId="7969"/>
    <cellStyle name="표준 127 5 3 6" xfId="7970"/>
    <cellStyle name="표준 127 5 3 6 2" xfId="7971"/>
    <cellStyle name="표준 127 5 3 7" xfId="7972"/>
    <cellStyle name="표준 127 5 3 7 2" xfId="7973"/>
    <cellStyle name="표준 127 5 3 8" xfId="7974"/>
    <cellStyle name="표준 127 5 3 8 2" xfId="7975"/>
    <cellStyle name="표준 127 5 3 9" xfId="7976"/>
    <cellStyle name="표준 127 5 3 9 2" xfId="7977"/>
    <cellStyle name="표준 127 5 30" xfId="7978"/>
    <cellStyle name="표준 127 5 30 2" xfId="7979"/>
    <cellStyle name="표준 127 5 31" xfId="7980"/>
    <cellStyle name="표준 127 5 31 2" xfId="7981"/>
    <cellStyle name="표준 127 5 32" xfId="7982"/>
    <cellStyle name="표준 127 5 32 2" xfId="7983"/>
    <cellStyle name="표준 127 5 33" xfId="7984"/>
    <cellStyle name="표준 127 5 33 2" xfId="7985"/>
    <cellStyle name="표준 127 5 34" xfId="7986"/>
    <cellStyle name="표준 127 5 34 2" xfId="7987"/>
    <cellStyle name="표준 127 5 35" xfId="7988"/>
    <cellStyle name="표준 127 5 36" xfId="7989"/>
    <cellStyle name="표준 127 5 37" xfId="7990"/>
    <cellStyle name="표준 127 5 38" xfId="7991"/>
    <cellStyle name="표준 127 5 39" xfId="7992"/>
    <cellStyle name="표준 127 5 4" xfId="7993"/>
    <cellStyle name="표준 127 5 4 10" xfId="7994"/>
    <cellStyle name="표준 127 5 4 10 2" xfId="7995"/>
    <cellStyle name="표준 127 5 4 11" xfId="7996"/>
    <cellStyle name="표준 127 5 4 11 2" xfId="7997"/>
    <cellStyle name="표준 127 5 4 12" xfId="7998"/>
    <cellStyle name="표준 127 5 4 12 2" xfId="7999"/>
    <cellStyle name="표준 127 5 4 13" xfId="8000"/>
    <cellStyle name="표준 127 5 4 13 2" xfId="8001"/>
    <cellStyle name="표준 127 5 4 14" xfId="8002"/>
    <cellStyle name="표준 127 5 4 14 2" xfId="8003"/>
    <cellStyle name="표준 127 5 4 15" xfId="8004"/>
    <cellStyle name="표준 127 5 4 15 2" xfId="8005"/>
    <cellStyle name="표준 127 5 4 16" xfId="8006"/>
    <cellStyle name="표준 127 5 4 16 2" xfId="8007"/>
    <cellStyle name="표준 127 5 4 17" xfId="8008"/>
    <cellStyle name="표준 127 5 4 17 2" xfId="8009"/>
    <cellStyle name="표준 127 5 4 18" xfId="8010"/>
    <cellStyle name="표준 127 5 4 18 2" xfId="8011"/>
    <cellStyle name="표준 127 5 4 19" xfId="8012"/>
    <cellStyle name="표준 127 5 4 19 2" xfId="8013"/>
    <cellStyle name="표준 127 5 4 2" xfId="8014"/>
    <cellStyle name="표준 127 5 4 2 2" xfId="8015"/>
    <cellStyle name="표준 127 5 4 20" xfId="8016"/>
    <cellStyle name="표준 127 5 4 20 2" xfId="8017"/>
    <cellStyle name="표준 127 5 4 21" xfId="8018"/>
    <cellStyle name="표준 127 5 4 21 2" xfId="8019"/>
    <cellStyle name="표준 127 5 4 22" xfId="8020"/>
    <cellStyle name="표준 127 5 4 22 2" xfId="8021"/>
    <cellStyle name="표준 127 5 4 23" xfId="8022"/>
    <cellStyle name="표준 127 5 4 23 2" xfId="8023"/>
    <cellStyle name="표준 127 5 4 24" xfId="8024"/>
    <cellStyle name="표준 127 5 4 24 2" xfId="8025"/>
    <cellStyle name="표준 127 5 4 25" xfId="8026"/>
    <cellStyle name="표준 127 5 4 25 2" xfId="8027"/>
    <cellStyle name="표준 127 5 4 26" xfId="8028"/>
    <cellStyle name="표준 127 5 4 26 2" xfId="8029"/>
    <cellStyle name="표준 127 5 4 27" xfId="8030"/>
    <cellStyle name="표준 127 5 4 27 2" xfId="8031"/>
    <cellStyle name="표준 127 5 4 28" xfId="8032"/>
    <cellStyle name="표준 127 5 4 28 2" xfId="8033"/>
    <cellStyle name="표준 127 5 4 29" xfId="8034"/>
    <cellStyle name="표준 127 5 4 3" xfId="8035"/>
    <cellStyle name="표준 127 5 4 3 2" xfId="8036"/>
    <cellStyle name="표준 127 5 4 4" xfId="8037"/>
    <cellStyle name="표준 127 5 4 4 2" xfId="8038"/>
    <cellStyle name="표준 127 5 4 5" xfId="8039"/>
    <cellStyle name="표준 127 5 4 5 2" xfId="8040"/>
    <cellStyle name="표준 127 5 4 6" xfId="8041"/>
    <cellStyle name="표준 127 5 4 6 2" xfId="8042"/>
    <cellStyle name="표준 127 5 4 7" xfId="8043"/>
    <cellStyle name="표준 127 5 4 7 2" xfId="8044"/>
    <cellStyle name="표준 127 5 4 8" xfId="8045"/>
    <cellStyle name="표준 127 5 4 8 2" xfId="8046"/>
    <cellStyle name="표준 127 5 4 9" xfId="8047"/>
    <cellStyle name="표준 127 5 4 9 2" xfId="8048"/>
    <cellStyle name="표준 127 5 40" xfId="8049"/>
    <cellStyle name="표준 127 5 41" xfId="8050"/>
    <cellStyle name="표준 127 5 42" xfId="8051"/>
    <cellStyle name="표준 127 5 43" xfId="8052"/>
    <cellStyle name="표준 127 5 44" xfId="8053"/>
    <cellStyle name="표준 127 5 45" xfId="8054"/>
    <cellStyle name="표준 127 5 46" xfId="8055"/>
    <cellStyle name="표준 127 5 47" xfId="8056"/>
    <cellStyle name="표준 127 5 48" xfId="8057"/>
    <cellStyle name="표준 127 5 49" xfId="8058"/>
    <cellStyle name="표준 127 5 5" xfId="8059"/>
    <cellStyle name="표준 127 5 5 10" xfId="8060"/>
    <cellStyle name="표준 127 5 5 10 2" xfId="8061"/>
    <cellStyle name="표준 127 5 5 11" xfId="8062"/>
    <cellStyle name="표준 127 5 5 11 2" xfId="8063"/>
    <cellStyle name="표준 127 5 5 12" xfId="8064"/>
    <cellStyle name="표준 127 5 5 12 2" xfId="8065"/>
    <cellStyle name="표준 127 5 5 13" xfId="8066"/>
    <cellStyle name="표준 127 5 5 13 2" xfId="8067"/>
    <cellStyle name="표준 127 5 5 14" xfId="8068"/>
    <cellStyle name="표준 127 5 5 14 2" xfId="8069"/>
    <cellStyle name="표준 127 5 5 15" xfId="8070"/>
    <cellStyle name="표준 127 5 5 15 2" xfId="8071"/>
    <cellStyle name="표준 127 5 5 16" xfId="8072"/>
    <cellStyle name="표준 127 5 5 16 2" xfId="8073"/>
    <cellStyle name="표준 127 5 5 17" xfId="8074"/>
    <cellStyle name="표준 127 5 5 17 2" xfId="8075"/>
    <cellStyle name="표준 127 5 5 18" xfId="8076"/>
    <cellStyle name="표준 127 5 5 18 2" xfId="8077"/>
    <cellStyle name="표준 127 5 5 19" xfId="8078"/>
    <cellStyle name="표준 127 5 5 19 2" xfId="8079"/>
    <cellStyle name="표준 127 5 5 2" xfId="8080"/>
    <cellStyle name="표준 127 5 5 2 2" xfId="8081"/>
    <cellStyle name="표준 127 5 5 20" xfId="8082"/>
    <cellStyle name="표준 127 5 5 20 2" xfId="8083"/>
    <cellStyle name="표준 127 5 5 21" xfId="8084"/>
    <cellStyle name="표준 127 5 5 21 2" xfId="8085"/>
    <cellStyle name="표준 127 5 5 22" xfId="8086"/>
    <cellStyle name="표준 127 5 5 22 2" xfId="8087"/>
    <cellStyle name="표준 127 5 5 23" xfId="8088"/>
    <cellStyle name="표준 127 5 5 23 2" xfId="8089"/>
    <cellStyle name="표준 127 5 5 24" xfId="8090"/>
    <cellStyle name="표준 127 5 5 24 2" xfId="8091"/>
    <cellStyle name="표준 127 5 5 25" xfId="8092"/>
    <cellStyle name="표준 127 5 5 25 2" xfId="8093"/>
    <cellStyle name="표준 127 5 5 26" xfId="8094"/>
    <cellStyle name="표준 127 5 5 26 2" xfId="8095"/>
    <cellStyle name="표준 127 5 5 27" xfId="8096"/>
    <cellStyle name="표준 127 5 5 27 2" xfId="8097"/>
    <cellStyle name="표준 127 5 5 28" xfId="8098"/>
    <cellStyle name="표준 127 5 5 28 2" xfId="8099"/>
    <cellStyle name="표준 127 5 5 29" xfId="8100"/>
    <cellStyle name="표준 127 5 5 3" xfId="8101"/>
    <cellStyle name="표준 127 5 5 3 2" xfId="8102"/>
    <cellStyle name="표준 127 5 5 4" xfId="8103"/>
    <cellStyle name="표준 127 5 5 4 2" xfId="8104"/>
    <cellStyle name="표준 127 5 5 5" xfId="8105"/>
    <cellStyle name="표준 127 5 5 5 2" xfId="8106"/>
    <cellStyle name="표준 127 5 5 6" xfId="8107"/>
    <cellStyle name="표준 127 5 5 6 2" xfId="8108"/>
    <cellStyle name="표준 127 5 5 7" xfId="8109"/>
    <cellStyle name="표준 127 5 5 7 2" xfId="8110"/>
    <cellStyle name="표준 127 5 5 8" xfId="8111"/>
    <cellStyle name="표준 127 5 5 8 2" xfId="8112"/>
    <cellStyle name="표준 127 5 5 9" xfId="8113"/>
    <cellStyle name="표준 127 5 5 9 2" xfId="8114"/>
    <cellStyle name="표준 127 5 50" xfId="8115"/>
    <cellStyle name="표준 127 5 51" xfId="8116"/>
    <cellStyle name="표준 127 5 52" xfId="8117"/>
    <cellStyle name="표준 127 5 53" xfId="8118"/>
    <cellStyle name="표준 127 5 54" xfId="8119"/>
    <cellStyle name="표준 127 5 55" xfId="8120"/>
    <cellStyle name="표준 127 5 56" xfId="8121"/>
    <cellStyle name="표준 127 5 57" xfId="8122"/>
    <cellStyle name="표준 127 5 58" xfId="8123"/>
    <cellStyle name="표준 127 5 6" xfId="8124"/>
    <cellStyle name="표준 127 5 6 10" xfId="8125"/>
    <cellStyle name="표준 127 5 6 10 2" xfId="8126"/>
    <cellStyle name="표준 127 5 6 11" xfId="8127"/>
    <cellStyle name="표준 127 5 6 11 2" xfId="8128"/>
    <cellStyle name="표준 127 5 6 12" xfId="8129"/>
    <cellStyle name="표준 127 5 6 12 2" xfId="8130"/>
    <cellStyle name="표준 127 5 6 13" xfId="8131"/>
    <cellStyle name="표준 127 5 6 13 2" xfId="8132"/>
    <cellStyle name="표준 127 5 6 14" xfId="8133"/>
    <cellStyle name="표준 127 5 6 14 2" xfId="8134"/>
    <cellStyle name="표준 127 5 6 15" xfId="8135"/>
    <cellStyle name="표준 127 5 6 15 2" xfId="8136"/>
    <cellStyle name="표준 127 5 6 16" xfId="8137"/>
    <cellStyle name="표준 127 5 6 16 2" xfId="8138"/>
    <cellStyle name="표준 127 5 6 17" xfId="8139"/>
    <cellStyle name="표준 127 5 6 17 2" xfId="8140"/>
    <cellStyle name="표준 127 5 6 18" xfId="8141"/>
    <cellStyle name="표준 127 5 6 18 2" xfId="8142"/>
    <cellStyle name="표준 127 5 6 19" xfId="8143"/>
    <cellStyle name="표준 127 5 6 19 2" xfId="8144"/>
    <cellStyle name="표준 127 5 6 2" xfId="8145"/>
    <cellStyle name="표준 127 5 6 2 2" xfId="8146"/>
    <cellStyle name="표준 127 5 6 20" xfId="8147"/>
    <cellStyle name="표준 127 5 6 20 2" xfId="8148"/>
    <cellStyle name="표준 127 5 6 21" xfId="8149"/>
    <cellStyle name="표준 127 5 6 21 2" xfId="8150"/>
    <cellStyle name="표준 127 5 6 22" xfId="8151"/>
    <cellStyle name="표준 127 5 6 22 2" xfId="8152"/>
    <cellStyle name="표준 127 5 6 23" xfId="8153"/>
    <cellStyle name="표준 127 5 6 23 2" xfId="8154"/>
    <cellStyle name="표준 127 5 6 24" xfId="8155"/>
    <cellStyle name="표준 127 5 6 24 2" xfId="8156"/>
    <cellStyle name="표준 127 5 6 25" xfId="8157"/>
    <cellStyle name="표준 127 5 6 25 2" xfId="8158"/>
    <cellStyle name="표준 127 5 6 26" xfId="8159"/>
    <cellStyle name="표준 127 5 6 26 2" xfId="8160"/>
    <cellStyle name="표준 127 5 6 27" xfId="8161"/>
    <cellStyle name="표준 127 5 6 27 2" xfId="8162"/>
    <cellStyle name="표준 127 5 6 28" xfId="8163"/>
    <cellStyle name="표준 127 5 6 28 2" xfId="8164"/>
    <cellStyle name="표준 127 5 6 29" xfId="8165"/>
    <cellStyle name="표준 127 5 6 3" xfId="8166"/>
    <cellStyle name="표준 127 5 6 3 2" xfId="8167"/>
    <cellStyle name="표준 127 5 6 4" xfId="8168"/>
    <cellStyle name="표준 127 5 6 4 2" xfId="8169"/>
    <cellStyle name="표준 127 5 6 5" xfId="8170"/>
    <cellStyle name="표준 127 5 6 5 2" xfId="8171"/>
    <cellStyle name="표준 127 5 6 6" xfId="8172"/>
    <cellStyle name="표준 127 5 6 6 2" xfId="8173"/>
    <cellStyle name="표준 127 5 6 7" xfId="8174"/>
    <cellStyle name="표준 127 5 6 7 2" xfId="8175"/>
    <cellStyle name="표준 127 5 6 8" xfId="8176"/>
    <cellStyle name="표준 127 5 6 8 2" xfId="8177"/>
    <cellStyle name="표준 127 5 6 9" xfId="8178"/>
    <cellStyle name="표준 127 5 6 9 2" xfId="8179"/>
    <cellStyle name="표준 127 5 7" xfId="8180"/>
    <cellStyle name="표준 127 5 7 10" xfId="8181"/>
    <cellStyle name="표준 127 5 7 10 2" xfId="8182"/>
    <cellStyle name="표준 127 5 7 11" xfId="8183"/>
    <cellStyle name="표준 127 5 7 11 2" xfId="8184"/>
    <cellStyle name="표준 127 5 7 12" xfId="8185"/>
    <cellStyle name="표준 127 5 7 12 2" xfId="8186"/>
    <cellStyle name="표준 127 5 7 13" xfId="8187"/>
    <cellStyle name="표준 127 5 7 13 2" xfId="8188"/>
    <cellStyle name="표준 127 5 7 14" xfId="8189"/>
    <cellStyle name="표준 127 5 7 14 2" xfId="8190"/>
    <cellStyle name="표준 127 5 7 15" xfId="8191"/>
    <cellStyle name="표준 127 5 7 15 2" xfId="8192"/>
    <cellStyle name="표준 127 5 7 16" xfId="8193"/>
    <cellStyle name="표준 127 5 7 16 2" xfId="8194"/>
    <cellStyle name="표준 127 5 7 17" xfId="8195"/>
    <cellStyle name="표준 127 5 7 17 2" xfId="8196"/>
    <cellStyle name="표준 127 5 7 18" xfId="8197"/>
    <cellStyle name="표준 127 5 7 18 2" xfId="8198"/>
    <cellStyle name="표준 127 5 7 19" xfId="8199"/>
    <cellStyle name="표준 127 5 7 19 2" xfId="8200"/>
    <cellStyle name="표준 127 5 7 2" xfId="8201"/>
    <cellStyle name="표준 127 5 7 2 2" xfId="8202"/>
    <cellStyle name="표준 127 5 7 20" xfId="8203"/>
    <cellStyle name="표준 127 5 7 20 2" xfId="8204"/>
    <cellStyle name="표준 127 5 7 21" xfId="8205"/>
    <cellStyle name="표준 127 5 7 21 2" xfId="8206"/>
    <cellStyle name="표준 127 5 7 22" xfId="8207"/>
    <cellStyle name="표준 127 5 7 22 2" xfId="8208"/>
    <cellStyle name="표준 127 5 7 23" xfId="8209"/>
    <cellStyle name="표준 127 5 7 23 2" xfId="8210"/>
    <cellStyle name="표준 127 5 7 24" xfId="8211"/>
    <cellStyle name="표준 127 5 7 24 2" xfId="8212"/>
    <cellStyle name="표준 127 5 7 25" xfId="8213"/>
    <cellStyle name="표준 127 5 7 25 2" xfId="8214"/>
    <cellStyle name="표준 127 5 7 26" xfId="8215"/>
    <cellStyle name="표준 127 5 7 26 2" xfId="8216"/>
    <cellStyle name="표준 127 5 7 27" xfId="8217"/>
    <cellStyle name="표준 127 5 7 27 2" xfId="8218"/>
    <cellStyle name="표준 127 5 7 28" xfId="8219"/>
    <cellStyle name="표준 127 5 7 28 2" xfId="8220"/>
    <cellStyle name="표준 127 5 7 29" xfId="8221"/>
    <cellStyle name="표준 127 5 7 3" xfId="8222"/>
    <cellStyle name="표준 127 5 7 3 2" xfId="8223"/>
    <cellStyle name="표준 127 5 7 4" xfId="8224"/>
    <cellStyle name="표준 127 5 7 4 2" xfId="8225"/>
    <cellStyle name="표준 127 5 7 5" xfId="8226"/>
    <cellStyle name="표준 127 5 7 5 2" xfId="8227"/>
    <cellStyle name="표준 127 5 7 6" xfId="8228"/>
    <cellStyle name="표준 127 5 7 6 2" xfId="8229"/>
    <cellStyle name="표준 127 5 7 7" xfId="8230"/>
    <cellStyle name="표준 127 5 7 7 2" xfId="8231"/>
    <cellStyle name="표준 127 5 7 8" xfId="8232"/>
    <cellStyle name="표준 127 5 7 8 2" xfId="8233"/>
    <cellStyle name="표준 127 5 7 9" xfId="8234"/>
    <cellStyle name="표준 127 5 7 9 2" xfId="8235"/>
    <cellStyle name="표준 127 5 8" xfId="8236"/>
    <cellStyle name="표준 127 5 8 2" xfId="8237"/>
    <cellStyle name="표준 127 5 9" xfId="8238"/>
    <cellStyle name="표준 127 5 9 2" xfId="8239"/>
    <cellStyle name="표준 127 6" xfId="8240"/>
    <cellStyle name="표준 127 6 10" xfId="8241"/>
    <cellStyle name="표준 127 6 10 2" xfId="8242"/>
    <cellStyle name="표준 127 6 11" xfId="8243"/>
    <cellStyle name="표준 127 6 11 2" xfId="8244"/>
    <cellStyle name="표준 127 6 12" xfId="8245"/>
    <cellStyle name="표준 127 6 12 2" xfId="8246"/>
    <cellStyle name="표준 127 6 13" xfId="8247"/>
    <cellStyle name="표준 127 6 13 2" xfId="8248"/>
    <cellStyle name="표준 127 6 14" xfId="8249"/>
    <cellStyle name="표준 127 6 14 2" xfId="8250"/>
    <cellStyle name="표준 127 6 15" xfId="8251"/>
    <cellStyle name="표준 127 6 15 2" xfId="8252"/>
    <cellStyle name="표준 127 6 16" xfId="8253"/>
    <cellStyle name="표준 127 6 16 2" xfId="8254"/>
    <cellStyle name="표준 127 6 17" xfId="8255"/>
    <cellStyle name="표준 127 6 17 2" xfId="8256"/>
    <cellStyle name="표준 127 6 18" xfId="8257"/>
    <cellStyle name="표준 127 6 18 2" xfId="8258"/>
    <cellStyle name="표준 127 6 19" xfId="8259"/>
    <cellStyle name="표준 127 6 19 2" xfId="8260"/>
    <cellStyle name="표준 127 6 2" xfId="8261"/>
    <cellStyle name="표준 127 6 2 10" xfId="8262"/>
    <cellStyle name="표준 127 6 2 10 2" xfId="8263"/>
    <cellStyle name="표준 127 6 2 11" xfId="8264"/>
    <cellStyle name="표준 127 6 2 11 2" xfId="8265"/>
    <cellStyle name="표준 127 6 2 12" xfId="8266"/>
    <cellStyle name="표준 127 6 2 12 2" xfId="8267"/>
    <cellStyle name="표준 127 6 2 13" xfId="8268"/>
    <cellStyle name="표준 127 6 2 13 2" xfId="8269"/>
    <cellStyle name="표준 127 6 2 14" xfId="8270"/>
    <cellStyle name="표준 127 6 2 14 2" xfId="8271"/>
    <cellStyle name="표준 127 6 2 15" xfId="8272"/>
    <cellStyle name="표준 127 6 2 15 2" xfId="8273"/>
    <cellStyle name="표준 127 6 2 16" xfId="8274"/>
    <cellStyle name="표준 127 6 2 16 2" xfId="8275"/>
    <cellStyle name="표준 127 6 2 17" xfId="8276"/>
    <cellStyle name="표준 127 6 2 17 2" xfId="8277"/>
    <cellStyle name="표준 127 6 2 18" xfId="8278"/>
    <cellStyle name="표준 127 6 2 18 2" xfId="8279"/>
    <cellStyle name="표준 127 6 2 19" xfId="8280"/>
    <cellStyle name="표준 127 6 2 19 2" xfId="8281"/>
    <cellStyle name="표준 127 6 2 2" xfId="8282"/>
    <cellStyle name="표준 127 6 2 2 2" xfId="8283"/>
    <cellStyle name="표준 127 6 2 20" xfId="8284"/>
    <cellStyle name="표준 127 6 2 20 2" xfId="8285"/>
    <cellStyle name="표준 127 6 2 21" xfId="8286"/>
    <cellStyle name="표준 127 6 2 21 2" xfId="8287"/>
    <cellStyle name="표준 127 6 2 22" xfId="8288"/>
    <cellStyle name="표준 127 6 2 22 2" xfId="8289"/>
    <cellStyle name="표준 127 6 2 23" xfId="8290"/>
    <cellStyle name="표준 127 6 2 23 2" xfId="8291"/>
    <cellStyle name="표준 127 6 2 24" xfId="8292"/>
    <cellStyle name="표준 127 6 2 24 2" xfId="8293"/>
    <cellStyle name="표준 127 6 2 25" xfId="8294"/>
    <cellStyle name="표준 127 6 2 25 2" xfId="8295"/>
    <cellStyle name="표준 127 6 2 26" xfId="8296"/>
    <cellStyle name="표준 127 6 2 26 2" xfId="8297"/>
    <cellStyle name="표준 127 6 2 27" xfId="8298"/>
    <cellStyle name="표준 127 6 2 27 2" xfId="8299"/>
    <cellStyle name="표준 127 6 2 28" xfId="8300"/>
    <cellStyle name="표준 127 6 2 28 2" xfId="8301"/>
    <cellStyle name="표준 127 6 2 29" xfId="8302"/>
    <cellStyle name="표준 127 6 2 3" xfId="8303"/>
    <cellStyle name="표준 127 6 2 3 2" xfId="8304"/>
    <cellStyle name="표준 127 6 2 4" xfId="8305"/>
    <cellStyle name="표준 127 6 2 4 2" xfId="8306"/>
    <cellStyle name="표준 127 6 2 5" xfId="8307"/>
    <cellStyle name="표준 127 6 2 5 2" xfId="8308"/>
    <cellStyle name="표준 127 6 2 6" xfId="8309"/>
    <cellStyle name="표준 127 6 2 6 2" xfId="8310"/>
    <cellStyle name="표준 127 6 2 7" xfId="8311"/>
    <cellStyle name="표준 127 6 2 7 2" xfId="8312"/>
    <cellStyle name="표준 127 6 2 8" xfId="8313"/>
    <cellStyle name="표준 127 6 2 8 2" xfId="8314"/>
    <cellStyle name="표준 127 6 2 9" xfId="8315"/>
    <cellStyle name="표준 127 6 2 9 2" xfId="8316"/>
    <cellStyle name="표준 127 6 20" xfId="8317"/>
    <cellStyle name="표준 127 6 20 2" xfId="8318"/>
    <cellStyle name="표준 127 6 21" xfId="8319"/>
    <cellStyle name="표준 127 6 21 2" xfId="8320"/>
    <cellStyle name="표준 127 6 22" xfId="8321"/>
    <cellStyle name="표준 127 6 22 2" xfId="8322"/>
    <cellStyle name="표준 127 6 23" xfId="8323"/>
    <cellStyle name="표준 127 6 23 2" xfId="8324"/>
    <cellStyle name="표준 127 6 24" xfId="8325"/>
    <cellStyle name="표준 127 6 24 2" xfId="8326"/>
    <cellStyle name="표준 127 6 25" xfId="8327"/>
    <cellStyle name="표준 127 6 25 2" xfId="8328"/>
    <cellStyle name="표준 127 6 26" xfId="8329"/>
    <cellStyle name="표준 127 6 26 2" xfId="8330"/>
    <cellStyle name="표준 127 6 27" xfId="8331"/>
    <cellStyle name="표준 127 6 27 2" xfId="8332"/>
    <cellStyle name="표준 127 6 28" xfId="8333"/>
    <cellStyle name="표준 127 6 28 2" xfId="8334"/>
    <cellStyle name="표준 127 6 29" xfId="8335"/>
    <cellStyle name="표준 127 6 29 2" xfId="8336"/>
    <cellStyle name="표준 127 6 3" xfId="8337"/>
    <cellStyle name="표준 127 6 3 10" xfId="8338"/>
    <cellStyle name="표준 127 6 3 10 2" xfId="8339"/>
    <cellStyle name="표준 127 6 3 11" xfId="8340"/>
    <cellStyle name="표준 127 6 3 11 2" xfId="8341"/>
    <cellStyle name="표준 127 6 3 12" xfId="8342"/>
    <cellStyle name="표준 127 6 3 12 2" xfId="8343"/>
    <cellStyle name="표준 127 6 3 13" xfId="8344"/>
    <cellStyle name="표준 127 6 3 13 2" xfId="8345"/>
    <cellStyle name="표준 127 6 3 14" xfId="8346"/>
    <cellStyle name="표준 127 6 3 14 2" xfId="8347"/>
    <cellStyle name="표준 127 6 3 15" xfId="8348"/>
    <cellStyle name="표준 127 6 3 15 2" xfId="8349"/>
    <cellStyle name="표준 127 6 3 16" xfId="8350"/>
    <cellStyle name="표준 127 6 3 16 2" xfId="8351"/>
    <cellStyle name="표준 127 6 3 17" xfId="8352"/>
    <cellStyle name="표준 127 6 3 17 2" xfId="8353"/>
    <cellStyle name="표준 127 6 3 18" xfId="8354"/>
    <cellStyle name="표준 127 6 3 18 2" xfId="8355"/>
    <cellStyle name="표준 127 6 3 19" xfId="8356"/>
    <cellStyle name="표준 127 6 3 19 2" xfId="8357"/>
    <cellStyle name="표준 127 6 3 2" xfId="8358"/>
    <cellStyle name="표준 127 6 3 2 2" xfId="8359"/>
    <cellStyle name="표준 127 6 3 20" xfId="8360"/>
    <cellStyle name="표준 127 6 3 20 2" xfId="8361"/>
    <cellStyle name="표준 127 6 3 21" xfId="8362"/>
    <cellStyle name="표준 127 6 3 21 2" xfId="8363"/>
    <cellStyle name="표준 127 6 3 22" xfId="8364"/>
    <cellStyle name="표준 127 6 3 22 2" xfId="8365"/>
    <cellStyle name="표준 127 6 3 23" xfId="8366"/>
    <cellStyle name="표준 127 6 3 23 2" xfId="8367"/>
    <cellStyle name="표준 127 6 3 24" xfId="8368"/>
    <cellStyle name="표준 127 6 3 24 2" xfId="8369"/>
    <cellStyle name="표준 127 6 3 25" xfId="8370"/>
    <cellStyle name="표준 127 6 3 25 2" xfId="8371"/>
    <cellStyle name="표준 127 6 3 26" xfId="8372"/>
    <cellStyle name="표준 127 6 3 26 2" xfId="8373"/>
    <cellStyle name="표준 127 6 3 27" xfId="8374"/>
    <cellStyle name="표준 127 6 3 27 2" xfId="8375"/>
    <cellStyle name="표준 127 6 3 28" xfId="8376"/>
    <cellStyle name="표준 127 6 3 28 2" xfId="8377"/>
    <cellStyle name="표준 127 6 3 29" xfId="8378"/>
    <cellStyle name="표준 127 6 3 3" xfId="8379"/>
    <cellStyle name="표준 127 6 3 3 2" xfId="8380"/>
    <cellStyle name="표준 127 6 3 4" xfId="8381"/>
    <cellStyle name="표준 127 6 3 4 2" xfId="8382"/>
    <cellStyle name="표준 127 6 3 5" xfId="8383"/>
    <cellStyle name="표준 127 6 3 5 2" xfId="8384"/>
    <cellStyle name="표준 127 6 3 6" xfId="8385"/>
    <cellStyle name="표준 127 6 3 6 2" xfId="8386"/>
    <cellStyle name="표준 127 6 3 7" xfId="8387"/>
    <cellStyle name="표준 127 6 3 7 2" xfId="8388"/>
    <cellStyle name="표준 127 6 3 8" xfId="8389"/>
    <cellStyle name="표준 127 6 3 8 2" xfId="8390"/>
    <cellStyle name="표준 127 6 3 9" xfId="8391"/>
    <cellStyle name="표준 127 6 3 9 2" xfId="8392"/>
    <cellStyle name="표준 127 6 30" xfId="8393"/>
    <cellStyle name="표준 127 6 30 2" xfId="8394"/>
    <cellStyle name="표준 127 6 31" xfId="8395"/>
    <cellStyle name="표준 127 6 31 2" xfId="8396"/>
    <cellStyle name="표준 127 6 32" xfId="8397"/>
    <cellStyle name="표준 127 6 32 2" xfId="8398"/>
    <cellStyle name="표준 127 6 33" xfId="8399"/>
    <cellStyle name="표준 127 6 33 2" xfId="8400"/>
    <cellStyle name="표준 127 6 34" xfId="8401"/>
    <cellStyle name="표준 127 6 34 2" xfId="8402"/>
    <cellStyle name="표준 127 6 35" xfId="8403"/>
    <cellStyle name="표준 127 6 36" xfId="8404"/>
    <cellStyle name="표준 127 6 37" xfId="8405"/>
    <cellStyle name="표준 127 6 38" xfId="8406"/>
    <cellStyle name="표준 127 6 39" xfId="8407"/>
    <cellStyle name="표준 127 6 4" xfId="8408"/>
    <cellStyle name="표준 127 6 4 10" xfId="8409"/>
    <cellStyle name="표준 127 6 4 10 2" xfId="8410"/>
    <cellStyle name="표준 127 6 4 11" xfId="8411"/>
    <cellStyle name="표준 127 6 4 11 2" xfId="8412"/>
    <cellStyle name="표준 127 6 4 12" xfId="8413"/>
    <cellStyle name="표준 127 6 4 12 2" xfId="8414"/>
    <cellStyle name="표준 127 6 4 13" xfId="8415"/>
    <cellStyle name="표준 127 6 4 13 2" xfId="8416"/>
    <cellStyle name="표준 127 6 4 14" xfId="8417"/>
    <cellStyle name="표준 127 6 4 14 2" xfId="8418"/>
    <cellStyle name="표준 127 6 4 15" xfId="8419"/>
    <cellStyle name="표준 127 6 4 15 2" xfId="8420"/>
    <cellStyle name="표준 127 6 4 16" xfId="8421"/>
    <cellStyle name="표준 127 6 4 16 2" xfId="8422"/>
    <cellStyle name="표준 127 6 4 17" xfId="8423"/>
    <cellStyle name="표준 127 6 4 17 2" xfId="8424"/>
    <cellStyle name="표준 127 6 4 18" xfId="8425"/>
    <cellStyle name="표준 127 6 4 18 2" xfId="8426"/>
    <cellStyle name="표준 127 6 4 19" xfId="8427"/>
    <cellStyle name="표준 127 6 4 19 2" xfId="8428"/>
    <cellStyle name="표준 127 6 4 2" xfId="8429"/>
    <cellStyle name="표준 127 6 4 2 2" xfId="8430"/>
    <cellStyle name="표준 127 6 4 20" xfId="8431"/>
    <cellStyle name="표준 127 6 4 20 2" xfId="8432"/>
    <cellStyle name="표준 127 6 4 21" xfId="8433"/>
    <cellStyle name="표준 127 6 4 21 2" xfId="8434"/>
    <cellStyle name="표준 127 6 4 22" xfId="8435"/>
    <cellStyle name="표준 127 6 4 22 2" xfId="8436"/>
    <cellStyle name="표준 127 6 4 23" xfId="8437"/>
    <cellStyle name="표준 127 6 4 23 2" xfId="8438"/>
    <cellStyle name="표준 127 6 4 24" xfId="8439"/>
    <cellStyle name="표준 127 6 4 24 2" xfId="8440"/>
    <cellStyle name="표준 127 6 4 25" xfId="8441"/>
    <cellStyle name="표준 127 6 4 25 2" xfId="8442"/>
    <cellStyle name="표준 127 6 4 26" xfId="8443"/>
    <cellStyle name="표준 127 6 4 26 2" xfId="8444"/>
    <cellStyle name="표준 127 6 4 27" xfId="8445"/>
    <cellStyle name="표준 127 6 4 27 2" xfId="8446"/>
    <cellStyle name="표준 127 6 4 28" xfId="8447"/>
    <cellStyle name="표준 127 6 4 28 2" xfId="8448"/>
    <cellStyle name="표준 127 6 4 29" xfId="8449"/>
    <cellStyle name="표준 127 6 4 3" xfId="8450"/>
    <cellStyle name="표준 127 6 4 3 2" xfId="8451"/>
    <cellStyle name="표준 127 6 4 4" xfId="8452"/>
    <cellStyle name="표준 127 6 4 4 2" xfId="8453"/>
    <cellStyle name="표준 127 6 4 5" xfId="8454"/>
    <cellStyle name="표준 127 6 4 5 2" xfId="8455"/>
    <cellStyle name="표준 127 6 4 6" xfId="8456"/>
    <cellStyle name="표준 127 6 4 6 2" xfId="8457"/>
    <cellStyle name="표준 127 6 4 7" xfId="8458"/>
    <cellStyle name="표준 127 6 4 7 2" xfId="8459"/>
    <cellStyle name="표준 127 6 4 8" xfId="8460"/>
    <cellStyle name="표준 127 6 4 8 2" xfId="8461"/>
    <cellStyle name="표준 127 6 4 9" xfId="8462"/>
    <cellStyle name="표준 127 6 4 9 2" xfId="8463"/>
    <cellStyle name="표준 127 6 40" xfId="8464"/>
    <cellStyle name="표준 127 6 41" xfId="8465"/>
    <cellStyle name="표준 127 6 42" xfId="8466"/>
    <cellStyle name="표준 127 6 43" xfId="8467"/>
    <cellStyle name="표준 127 6 44" xfId="8468"/>
    <cellStyle name="표준 127 6 45" xfId="8469"/>
    <cellStyle name="표준 127 6 46" xfId="8470"/>
    <cellStyle name="표준 127 6 47" xfId="8471"/>
    <cellStyle name="표준 127 6 48" xfId="8472"/>
    <cellStyle name="표준 127 6 49" xfId="8473"/>
    <cellStyle name="표준 127 6 5" xfId="8474"/>
    <cellStyle name="표준 127 6 5 10" xfId="8475"/>
    <cellStyle name="표준 127 6 5 10 2" xfId="8476"/>
    <cellStyle name="표준 127 6 5 11" xfId="8477"/>
    <cellStyle name="표준 127 6 5 11 2" xfId="8478"/>
    <cellStyle name="표준 127 6 5 12" xfId="8479"/>
    <cellStyle name="표준 127 6 5 12 2" xfId="8480"/>
    <cellStyle name="표준 127 6 5 13" xfId="8481"/>
    <cellStyle name="표준 127 6 5 13 2" xfId="8482"/>
    <cellStyle name="표준 127 6 5 14" xfId="8483"/>
    <cellStyle name="표준 127 6 5 14 2" xfId="8484"/>
    <cellStyle name="표준 127 6 5 15" xfId="8485"/>
    <cellStyle name="표준 127 6 5 15 2" xfId="8486"/>
    <cellStyle name="표준 127 6 5 16" xfId="8487"/>
    <cellStyle name="표준 127 6 5 16 2" xfId="8488"/>
    <cellStyle name="표준 127 6 5 17" xfId="8489"/>
    <cellStyle name="표준 127 6 5 17 2" xfId="8490"/>
    <cellStyle name="표준 127 6 5 18" xfId="8491"/>
    <cellStyle name="표준 127 6 5 18 2" xfId="8492"/>
    <cellStyle name="표준 127 6 5 19" xfId="8493"/>
    <cellStyle name="표준 127 6 5 19 2" xfId="8494"/>
    <cellStyle name="표준 127 6 5 2" xfId="8495"/>
    <cellStyle name="표준 127 6 5 2 2" xfId="8496"/>
    <cellStyle name="표준 127 6 5 20" xfId="8497"/>
    <cellStyle name="표준 127 6 5 20 2" xfId="8498"/>
    <cellStyle name="표준 127 6 5 21" xfId="8499"/>
    <cellStyle name="표준 127 6 5 21 2" xfId="8500"/>
    <cellStyle name="표준 127 6 5 22" xfId="8501"/>
    <cellStyle name="표준 127 6 5 22 2" xfId="8502"/>
    <cellStyle name="표준 127 6 5 23" xfId="8503"/>
    <cellStyle name="표준 127 6 5 23 2" xfId="8504"/>
    <cellStyle name="표준 127 6 5 24" xfId="8505"/>
    <cellStyle name="표준 127 6 5 24 2" xfId="8506"/>
    <cellStyle name="표준 127 6 5 25" xfId="8507"/>
    <cellStyle name="표준 127 6 5 25 2" xfId="8508"/>
    <cellStyle name="표준 127 6 5 26" xfId="8509"/>
    <cellStyle name="표준 127 6 5 26 2" xfId="8510"/>
    <cellStyle name="표준 127 6 5 27" xfId="8511"/>
    <cellStyle name="표준 127 6 5 27 2" xfId="8512"/>
    <cellStyle name="표준 127 6 5 28" xfId="8513"/>
    <cellStyle name="표준 127 6 5 28 2" xfId="8514"/>
    <cellStyle name="표준 127 6 5 29" xfId="8515"/>
    <cellStyle name="표준 127 6 5 3" xfId="8516"/>
    <cellStyle name="표준 127 6 5 3 2" xfId="8517"/>
    <cellStyle name="표준 127 6 5 4" xfId="8518"/>
    <cellStyle name="표준 127 6 5 4 2" xfId="8519"/>
    <cellStyle name="표준 127 6 5 5" xfId="8520"/>
    <cellStyle name="표준 127 6 5 5 2" xfId="8521"/>
    <cellStyle name="표준 127 6 5 6" xfId="8522"/>
    <cellStyle name="표준 127 6 5 6 2" xfId="8523"/>
    <cellStyle name="표준 127 6 5 7" xfId="8524"/>
    <cellStyle name="표준 127 6 5 7 2" xfId="8525"/>
    <cellStyle name="표준 127 6 5 8" xfId="8526"/>
    <cellStyle name="표준 127 6 5 8 2" xfId="8527"/>
    <cellStyle name="표준 127 6 5 9" xfId="8528"/>
    <cellStyle name="표준 127 6 5 9 2" xfId="8529"/>
    <cellStyle name="표준 127 6 50" xfId="8530"/>
    <cellStyle name="표준 127 6 51" xfId="8531"/>
    <cellStyle name="표준 127 6 52" xfId="8532"/>
    <cellStyle name="표준 127 6 53" xfId="8533"/>
    <cellStyle name="표준 127 6 54" xfId="8534"/>
    <cellStyle name="표준 127 6 55" xfId="8535"/>
    <cellStyle name="표준 127 6 56" xfId="8536"/>
    <cellStyle name="표준 127 6 57" xfId="8537"/>
    <cellStyle name="표준 127 6 58" xfId="8538"/>
    <cellStyle name="표준 127 6 6" xfId="8539"/>
    <cellStyle name="표준 127 6 6 10" xfId="8540"/>
    <cellStyle name="표준 127 6 6 10 2" xfId="8541"/>
    <cellStyle name="표준 127 6 6 11" xfId="8542"/>
    <cellStyle name="표준 127 6 6 11 2" xfId="8543"/>
    <cellStyle name="표준 127 6 6 12" xfId="8544"/>
    <cellStyle name="표준 127 6 6 12 2" xfId="8545"/>
    <cellStyle name="표준 127 6 6 13" xfId="8546"/>
    <cellStyle name="표준 127 6 6 13 2" xfId="8547"/>
    <cellStyle name="표준 127 6 6 14" xfId="8548"/>
    <cellStyle name="표준 127 6 6 14 2" xfId="8549"/>
    <cellStyle name="표준 127 6 6 15" xfId="8550"/>
    <cellStyle name="표준 127 6 6 15 2" xfId="8551"/>
    <cellStyle name="표준 127 6 6 16" xfId="8552"/>
    <cellStyle name="표준 127 6 6 16 2" xfId="8553"/>
    <cellStyle name="표준 127 6 6 17" xfId="8554"/>
    <cellStyle name="표준 127 6 6 17 2" xfId="8555"/>
    <cellStyle name="표준 127 6 6 18" xfId="8556"/>
    <cellStyle name="표준 127 6 6 18 2" xfId="8557"/>
    <cellStyle name="표준 127 6 6 19" xfId="8558"/>
    <cellStyle name="표준 127 6 6 19 2" xfId="8559"/>
    <cellStyle name="표준 127 6 6 2" xfId="8560"/>
    <cellStyle name="표준 127 6 6 2 2" xfId="8561"/>
    <cellStyle name="표준 127 6 6 20" xfId="8562"/>
    <cellStyle name="표준 127 6 6 20 2" xfId="8563"/>
    <cellStyle name="표준 127 6 6 21" xfId="8564"/>
    <cellStyle name="표준 127 6 6 21 2" xfId="8565"/>
    <cellStyle name="표준 127 6 6 22" xfId="8566"/>
    <cellStyle name="표준 127 6 6 22 2" xfId="8567"/>
    <cellStyle name="표준 127 6 6 23" xfId="8568"/>
    <cellStyle name="표준 127 6 6 23 2" xfId="8569"/>
    <cellStyle name="표준 127 6 6 24" xfId="8570"/>
    <cellStyle name="표준 127 6 6 24 2" xfId="8571"/>
    <cellStyle name="표준 127 6 6 25" xfId="8572"/>
    <cellStyle name="표준 127 6 6 25 2" xfId="8573"/>
    <cellStyle name="표준 127 6 6 26" xfId="8574"/>
    <cellStyle name="표준 127 6 6 26 2" xfId="8575"/>
    <cellStyle name="표준 127 6 6 27" xfId="8576"/>
    <cellStyle name="표준 127 6 6 27 2" xfId="8577"/>
    <cellStyle name="표준 127 6 6 28" xfId="8578"/>
    <cellStyle name="표준 127 6 6 28 2" xfId="8579"/>
    <cellStyle name="표준 127 6 6 29" xfId="8580"/>
    <cellStyle name="표준 127 6 6 3" xfId="8581"/>
    <cellStyle name="표준 127 6 6 3 2" xfId="8582"/>
    <cellStyle name="표준 127 6 6 4" xfId="8583"/>
    <cellStyle name="표준 127 6 6 4 2" xfId="8584"/>
    <cellStyle name="표준 127 6 6 5" xfId="8585"/>
    <cellStyle name="표준 127 6 6 5 2" xfId="8586"/>
    <cellStyle name="표준 127 6 6 6" xfId="8587"/>
    <cellStyle name="표준 127 6 6 6 2" xfId="8588"/>
    <cellStyle name="표준 127 6 6 7" xfId="8589"/>
    <cellStyle name="표준 127 6 6 7 2" xfId="8590"/>
    <cellStyle name="표준 127 6 6 8" xfId="8591"/>
    <cellStyle name="표준 127 6 6 8 2" xfId="8592"/>
    <cellStyle name="표준 127 6 6 9" xfId="8593"/>
    <cellStyle name="표준 127 6 6 9 2" xfId="8594"/>
    <cellStyle name="표준 127 6 7" xfId="8595"/>
    <cellStyle name="표준 127 6 7 10" xfId="8596"/>
    <cellStyle name="표준 127 6 7 10 2" xfId="8597"/>
    <cellStyle name="표준 127 6 7 11" xfId="8598"/>
    <cellStyle name="표준 127 6 7 11 2" xfId="8599"/>
    <cellStyle name="표준 127 6 7 12" xfId="8600"/>
    <cellStyle name="표준 127 6 7 12 2" xfId="8601"/>
    <cellStyle name="표준 127 6 7 13" xfId="8602"/>
    <cellStyle name="표준 127 6 7 13 2" xfId="8603"/>
    <cellStyle name="표준 127 6 7 14" xfId="8604"/>
    <cellStyle name="표준 127 6 7 14 2" xfId="8605"/>
    <cellStyle name="표준 127 6 7 15" xfId="8606"/>
    <cellStyle name="표준 127 6 7 15 2" xfId="8607"/>
    <cellStyle name="표준 127 6 7 16" xfId="8608"/>
    <cellStyle name="표준 127 6 7 16 2" xfId="8609"/>
    <cellStyle name="표준 127 6 7 17" xfId="8610"/>
    <cellStyle name="표준 127 6 7 17 2" xfId="8611"/>
    <cellStyle name="표준 127 6 7 18" xfId="8612"/>
    <cellStyle name="표준 127 6 7 18 2" xfId="8613"/>
    <cellStyle name="표준 127 6 7 19" xfId="8614"/>
    <cellStyle name="표준 127 6 7 19 2" xfId="8615"/>
    <cellStyle name="표준 127 6 7 2" xfId="8616"/>
    <cellStyle name="표준 127 6 7 2 2" xfId="8617"/>
    <cellStyle name="표준 127 6 7 20" xfId="8618"/>
    <cellStyle name="표준 127 6 7 20 2" xfId="8619"/>
    <cellStyle name="표준 127 6 7 21" xfId="8620"/>
    <cellStyle name="표준 127 6 7 21 2" xfId="8621"/>
    <cellStyle name="표준 127 6 7 22" xfId="8622"/>
    <cellStyle name="표준 127 6 7 22 2" xfId="8623"/>
    <cellStyle name="표준 127 6 7 23" xfId="8624"/>
    <cellStyle name="표준 127 6 7 23 2" xfId="8625"/>
    <cellStyle name="표준 127 6 7 24" xfId="8626"/>
    <cellStyle name="표준 127 6 7 24 2" xfId="8627"/>
    <cellStyle name="표준 127 6 7 25" xfId="8628"/>
    <cellStyle name="표준 127 6 7 25 2" xfId="8629"/>
    <cellStyle name="표준 127 6 7 26" xfId="8630"/>
    <cellStyle name="표준 127 6 7 26 2" xfId="8631"/>
    <cellStyle name="표준 127 6 7 27" xfId="8632"/>
    <cellStyle name="표준 127 6 7 27 2" xfId="8633"/>
    <cellStyle name="표준 127 6 7 28" xfId="8634"/>
    <cellStyle name="표준 127 6 7 28 2" xfId="8635"/>
    <cellStyle name="표준 127 6 7 29" xfId="8636"/>
    <cellStyle name="표준 127 6 7 3" xfId="8637"/>
    <cellStyle name="표준 127 6 7 3 2" xfId="8638"/>
    <cellStyle name="표준 127 6 7 4" xfId="8639"/>
    <cellStyle name="표준 127 6 7 4 2" xfId="8640"/>
    <cellStyle name="표준 127 6 7 5" xfId="8641"/>
    <cellStyle name="표준 127 6 7 5 2" xfId="8642"/>
    <cellStyle name="표준 127 6 7 6" xfId="8643"/>
    <cellStyle name="표준 127 6 7 6 2" xfId="8644"/>
    <cellStyle name="표준 127 6 7 7" xfId="8645"/>
    <cellStyle name="표준 127 6 7 7 2" xfId="8646"/>
    <cellStyle name="표준 127 6 7 8" xfId="8647"/>
    <cellStyle name="표준 127 6 7 8 2" xfId="8648"/>
    <cellStyle name="표준 127 6 7 9" xfId="8649"/>
    <cellStyle name="표준 127 6 7 9 2" xfId="8650"/>
    <cellStyle name="표준 127 6 8" xfId="8651"/>
    <cellStyle name="표준 127 6 8 2" xfId="8652"/>
    <cellStyle name="표준 127 6 9" xfId="8653"/>
    <cellStyle name="표준 127 6 9 2" xfId="8654"/>
    <cellStyle name="표준 127 7" xfId="8655"/>
    <cellStyle name="표준 127 7 10" xfId="8656"/>
    <cellStyle name="표준 127 7 10 2" xfId="8657"/>
    <cellStyle name="표준 127 7 11" xfId="8658"/>
    <cellStyle name="표준 127 7 11 2" xfId="8659"/>
    <cellStyle name="표준 127 7 12" xfId="8660"/>
    <cellStyle name="표준 127 7 12 2" xfId="8661"/>
    <cellStyle name="표준 127 7 13" xfId="8662"/>
    <cellStyle name="표준 127 7 13 2" xfId="8663"/>
    <cellStyle name="표준 127 7 14" xfId="8664"/>
    <cellStyle name="표준 127 7 14 2" xfId="8665"/>
    <cellStyle name="표준 127 7 15" xfId="8666"/>
    <cellStyle name="표준 127 7 15 2" xfId="8667"/>
    <cellStyle name="표준 127 7 16" xfId="8668"/>
    <cellStyle name="표준 127 7 16 2" xfId="8669"/>
    <cellStyle name="표준 127 7 17" xfId="8670"/>
    <cellStyle name="표준 127 7 17 2" xfId="8671"/>
    <cellStyle name="표준 127 7 18" xfId="8672"/>
    <cellStyle name="표준 127 7 18 2" xfId="8673"/>
    <cellStyle name="표준 127 7 19" xfId="8674"/>
    <cellStyle name="표준 127 7 19 2" xfId="8675"/>
    <cellStyle name="표준 127 7 2" xfId="8676"/>
    <cellStyle name="표준 127 7 2 10" xfId="8677"/>
    <cellStyle name="표준 127 7 2 10 2" xfId="8678"/>
    <cellStyle name="표준 127 7 2 11" xfId="8679"/>
    <cellStyle name="표준 127 7 2 11 2" xfId="8680"/>
    <cellStyle name="표준 127 7 2 12" xfId="8681"/>
    <cellStyle name="표준 127 7 2 12 2" xfId="8682"/>
    <cellStyle name="표준 127 7 2 13" xfId="8683"/>
    <cellStyle name="표준 127 7 2 13 2" xfId="8684"/>
    <cellStyle name="표준 127 7 2 14" xfId="8685"/>
    <cellStyle name="표준 127 7 2 14 2" xfId="8686"/>
    <cellStyle name="표준 127 7 2 15" xfId="8687"/>
    <cellStyle name="표준 127 7 2 15 2" xfId="8688"/>
    <cellStyle name="표준 127 7 2 16" xfId="8689"/>
    <cellStyle name="표준 127 7 2 16 2" xfId="8690"/>
    <cellStyle name="표준 127 7 2 17" xfId="8691"/>
    <cellStyle name="표준 127 7 2 17 2" xfId="8692"/>
    <cellStyle name="표준 127 7 2 18" xfId="8693"/>
    <cellStyle name="표준 127 7 2 18 2" xfId="8694"/>
    <cellStyle name="표준 127 7 2 19" xfId="8695"/>
    <cellStyle name="표준 127 7 2 19 2" xfId="8696"/>
    <cellStyle name="표준 127 7 2 2" xfId="8697"/>
    <cellStyle name="표준 127 7 2 2 2" xfId="8698"/>
    <cellStyle name="표준 127 7 2 20" xfId="8699"/>
    <cellStyle name="표준 127 7 2 20 2" xfId="8700"/>
    <cellStyle name="표준 127 7 2 21" xfId="8701"/>
    <cellStyle name="표준 127 7 2 21 2" xfId="8702"/>
    <cellStyle name="표준 127 7 2 22" xfId="8703"/>
    <cellStyle name="표준 127 7 2 22 2" xfId="8704"/>
    <cellStyle name="표준 127 7 2 23" xfId="8705"/>
    <cellStyle name="표준 127 7 2 23 2" xfId="8706"/>
    <cellStyle name="표준 127 7 2 24" xfId="8707"/>
    <cellStyle name="표준 127 7 2 24 2" xfId="8708"/>
    <cellStyle name="표준 127 7 2 25" xfId="8709"/>
    <cellStyle name="표준 127 7 2 25 2" xfId="8710"/>
    <cellStyle name="표준 127 7 2 26" xfId="8711"/>
    <cellStyle name="표준 127 7 2 26 2" xfId="8712"/>
    <cellStyle name="표준 127 7 2 27" xfId="8713"/>
    <cellStyle name="표준 127 7 2 27 2" xfId="8714"/>
    <cellStyle name="표준 127 7 2 28" xfId="8715"/>
    <cellStyle name="표준 127 7 2 28 2" xfId="8716"/>
    <cellStyle name="표준 127 7 2 29" xfId="8717"/>
    <cellStyle name="표준 127 7 2 3" xfId="8718"/>
    <cellStyle name="표준 127 7 2 3 2" xfId="8719"/>
    <cellStyle name="표준 127 7 2 4" xfId="8720"/>
    <cellStyle name="표준 127 7 2 4 2" xfId="8721"/>
    <cellStyle name="표준 127 7 2 5" xfId="8722"/>
    <cellStyle name="표준 127 7 2 5 2" xfId="8723"/>
    <cellStyle name="표준 127 7 2 6" xfId="8724"/>
    <cellStyle name="표준 127 7 2 6 2" xfId="8725"/>
    <cellStyle name="표준 127 7 2 7" xfId="8726"/>
    <cellStyle name="표준 127 7 2 7 2" xfId="8727"/>
    <cellStyle name="표준 127 7 2 8" xfId="8728"/>
    <cellStyle name="표준 127 7 2 8 2" xfId="8729"/>
    <cellStyle name="표준 127 7 2 9" xfId="8730"/>
    <cellStyle name="표준 127 7 2 9 2" xfId="8731"/>
    <cellStyle name="표준 127 7 20" xfId="8732"/>
    <cellStyle name="표준 127 7 20 2" xfId="8733"/>
    <cellStyle name="표준 127 7 21" xfId="8734"/>
    <cellStyle name="표준 127 7 21 2" xfId="8735"/>
    <cellStyle name="표준 127 7 22" xfId="8736"/>
    <cellStyle name="표준 127 7 22 2" xfId="8737"/>
    <cellStyle name="표준 127 7 23" xfId="8738"/>
    <cellStyle name="표준 127 7 23 2" xfId="8739"/>
    <cellStyle name="표준 127 7 24" xfId="8740"/>
    <cellStyle name="표준 127 7 24 2" xfId="8741"/>
    <cellStyle name="표준 127 7 25" xfId="8742"/>
    <cellStyle name="표준 127 7 25 2" xfId="8743"/>
    <cellStyle name="표준 127 7 26" xfId="8744"/>
    <cellStyle name="표준 127 7 26 2" xfId="8745"/>
    <cellStyle name="표준 127 7 27" xfId="8746"/>
    <cellStyle name="표준 127 7 27 2" xfId="8747"/>
    <cellStyle name="표준 127 7 28" xfId="8748"/>
    <cellStyle name="표준 127 7 28 2" xfId="8749"/>
    <cellStyle name="표준 127 7 29" xfId="8750"/>
    <cellStyle name="표준 127 7 29 2" xfId="8751"/>
    <cellStyle name="표준 127 7 3" xfId="8752"/>
    <cellStyle name="표준 127 7 3 10" xfId="8753"/>
    <cellStyle name="표준 127 7 3 10 2" xfId="8754"/>
    <cellStyle name="표준 127 7 3 11" xfId="8755"/>
    <cellStyle name="표준 127 7 3 11 2" xfId="8756"/>
    <cellStyle name="표준 127 7 3 12" xfId="8757"/>
    <cellStyle name="표준 127 7 3 12 2" xfId="8758"/>
    <cellStyle name="표준 127 7 3 13" xfId="8759"/>
    <cellStyle name="표준 127 7 3 13 2" xfId="8760"/>
    <cellStyle name="표준 127 7 3 14" xfId="8761"/>
    <cellStyle name="표준 127 7 3 14 2" xfId="8762"/>
    <cellStyle name="표준 127 7 3 15" xfId="8763"/>
    <cellStyle name="표준 127 7 3 15 2" xfId="8764"/>
    <cellStyle name="표준 127 7 3 16" xfId="8765"/>
    <cellStyle name="표준 127 7 3 16 2" xfId="8766"/>
    <cellStyle name="표준 127 7 3 17" xfId="8767"/>
    <cellStyle name="표준 127 7 3 17 2" xfId="8768"/>
    <cellStyle name="표준 127 7 3 18" xfId="8769"/>
    <cellStyle name="표준 127 7 3 18 2" xfId="8770"/>
    <cellStyle name="표준 127 7 3 19" xfId="8771"/>
    <cellStyle name="표준 127 7 3 19 2" xfId="8772"/>
    <cellStyle name="표준 127 7 3 2" xfId="8773"/>
    <cellStyle name="표준 127 7 3 2 2" xfId="8774"/>
    <cellStyle name="표준 127 7 3 20" xfId="8775"/>
    <cellStyle name="표준 127 7 3 20 2" xfId="8776"/>
    <cellStyle name="표준 127 7 3 21" xfId="8777"/>
    <cellStyle name="표준 127 7 3 21 2" xfId="8778"/>
    <cellStyle name="표준 127 7 3 22" xfId="8779"/>
    <cellStyle name="표준 127 7 3 22 2" xfId="8780"/>
    <cellStyle name="표준 127 7 3 23" xfId="8781"/>
    <cellStyle name="표준 127 7 3 23 2" xfId="8782"/>
    <cellStyle name="표준 127 7 3 24" xfId="8783"/>
    <cellStyle name="표준 127 7 3 24 2" xfId="8784"/>
    <cellStyle name="표준 127 7 3 25" xfId="8785"/>
    <cellStyle name="표준 127 7 3 25 2" xfId="8786"/>
    <cellStyle name="표준 127 7 3 26" xfId="8787"/>
    <cellStyle name="표준 127 7 3 26 2" xfId="8788"/>
    <cellStyle name="표준 127 7 3 27" xfId="8789"/>
    <cellStyle name="표준 127 7 3 27 2" xfId="8790"/>
    <cellStyle name="표준 127 7 3 28" xfId="8791"/>
    <cellStyle name="표준 127 7 3 28 2" xfId="8792"/>
    <cellStyle name="표준 127 7 3 29" xfId="8793"/>
    <cellStyle name="표준 127 7 3 3" xfId="8794"/>
    <cellStyle name="표준 127 7 3 3 2" xfId="8795"/>
    <cellStyle name="표준 127 7 3 4" xfId="8796"/>
    <cellStyle name="표준 127 7 3 4 2" xfId="8797"/>
    <cellStyle name="표준 127 7 3 5" xfId="8798"/>
    <cellStyle name="표준 127 7 3 5 2" xfId="8799"/>
    <cellStyle name="표준 127 7 3 6" xfId="8800"/>
    <cellStyle name="표준 127 7 3 6 2" xfId="8801"/>
    <cellStyle name="표준 127 7 3 7" xfId="8802"/>
    <cellStyle name="표준 127 7 3 7 2" xfId="8803"/>
    <cellStyle name="표준 127 7 3 8" xfId="8804"/>
    <cellStyle name="표준 127 7 3 8 2" xfId="8805"/>
    <cellStyle name="표준 127 7 3 9" xfId="8806"/>
    <cellStyle name="표준 127 7 3 9 2" xfId="8807"/>
    <cellStyle name="표준 127 7 30" xfId="8808"/>
    <cellStyle name="표준 127 7 30 2" xfId="8809"/>
    <cellStyle name="표준 127 7 31" xfId="8810"/>
    <cellStyle name="표준 127 7 31 2" xfId="8811"/>
    <cellStyle name="표준 127 7 32" xfId="8812"/>
    <cellStyle name="표준 127 7 32 2" xfId="8813"/>
    <cellStyle name="표준 127 7 33" xfId="8814"/>
    <cellStyle name="표준 127 7 33 2" xfId="8815"/>
    <cellStyle name="표준 127 7 34" xfId="8816"/>
    <cellStyle name="표준 127 7 34 2" xfId="8817"/>
    <cellStyle name="표준 127 7 35" xfId="8818"/>
    <cellStyle name="표준 127 7 36" xfId="8819"/>
    <cellStyle name="표준 127 7 37" xfId="8820"/>
    <cellStyle name="표준 127 7 38" xfId="8821"/>
    <cellStyle name="표준 127 7 39" xfId="8822"/>
    <cellStyle name="표준 127 7 4" xfId="8823"/>
    <cellStyle name="표준 127 7 4 10" xfId="8824"/>
    <cellStyle name="표준 127 7 4 10 2" xfId="8825"/>
    <cellStyle name="표준 127 7 4 11" xfId="8826"/>
    <cellStyle name="표준 127 7 4 11 2" xfId="8827"/>
    <cellStyle name="표준 127 7 4 12" xfId="8828"/>
    <cellStyle name="표준 127 7 4 12 2" xfId="8829"/>
    <cellStyle name="표준 127 7 4 13" xfId="8830"/>
    <cellStyle name="표준 127 7 4 13 2" xfId="8831"/>
    <cellStyle name="표준 127 7 4 14" xfId="8832"/>
    <cellStyle name="표준 127 7 4 14 2" xfId="8833"/>
    <cellStyle name="표준 127 7 4 15" xfId="8834"/>
    <cellStyle name="표준 127 7 4 15 2" xfId="8835"/>
    <cellStyle name="표준 127 7 4 16" xfId="8836"/>
    <cellStyle name="표준 127 7 4 16 2" xfId="8837"/>
    <cellStyle name="표준 127 7 4 17" xfId="8838"/>
    <cellStyle name="표준 127 7 4 17 2" xfId="8839"/>
    <cellStyle name="표준 127 7 4 18" xfId="8840"/>
    <cellStyle name="표준 127 7 4 18 2" xfId="8841"/>
    <cellStyle name="표준 127 7 4 19" xfId="8842"/>
    <cellStyle name="표준 127 7 4 19 2" xfId="8843"/>
    <cellStyle name="표준 127 7 4 2" xfId="8844"/>
    <cellStyle name="표준 127 7 4 2 2" xfId="8845"/>
    <cellStyle name="표준 127 7 4 20" xfId="8846"/>
    <cellStyle name="표준 127 7 4 20 2" xfId="8847"/>
    <cellStyle name="표준 127 7 4 21" xfId="8848"/>
    <cellStyle name="표준 127 7 4 21 2" xfId="8849"/>
    <cellStyle name="표준 127 7 4 22" xfId="8850"/>
    <cellStyle name="표준 127 7 4 22 2" xfId="8851"/>
    <cellStyle name="표준 127 7 4 23" xfId="8852"/>
    <cellStyle name="표준 127 7 4 23 2" xfId="8853"/>
    <cellStyle name="표준 127 7 4 24" xfId="8854"/>
    <cellStyle name="표준 127 7 4 24 2" xfId="8855"/>
    <cellStyle name="표준 127 7 4 25" xfId="8856"/>
    <cellStyle name="표준 127 7 4 25 2" xfId="8857"/>
    <cellStyle name="표준 127 7 4 26" xfId="8858"/>
    <cellStyle name="표준 127 7 4 26 2" xfId="8859"/>
    <cellStyle name="표준 127 7 4 27" xfId="8860"/>
    <cellStyle name="표준 127 7 4 27 2" xfId="8861"/>
    <cellStyle name="표준 127 7 4 28" xfId="8862"/>
    <cellStyle name="표준 127 7 4 28 2" xfId="8863"/>
    <cellStyle name="표준 127 7 4 29" xfId="8864"/>
    <cellStyle name="표준 127 7 4 3" xfId="8865"/>
    <cellStyle name="표준 127 7 4 3 2" xfId="8866"/>
    <cellStyle name="표준 127 7 4 4" xfId="8867"/>
    <cellStyle name="표준 127 7 4 4 2" xfId="8868"/>
    <cellStyle name="표준 127 7 4 5" xfId="8869"/>
    <cellStyle name="표준 127 7 4 5 2" xfId="8870"/>
    <cellStyle name="표준 127 7 4 6" xfId="8871"/>
    <cellStyle name="표준 127 7 4 6 2" xfId="8872"/>
    <cellStyle name="표준 127 7 4 7" xfId="8873"/>
    <cellStyle name="표준 127 7 4 7 2" xfId="8874"/>
    <cellStyle name="표준 127 7 4 8" xfId="8875"/>
    <cellStyle name="표준 127 7 4 8 2" xfId="8876"/>
    <cellStyle name="표준 127 7 4 9" xfId="8877"/>
    <cellStyle name="표준 127 7 4 9 2" xfId="8878"/>
    <cellStyle name="표준 127 7 40" xfId="8879"/>
    <cellStyle name="표준 127 7 41" xfId="8880"/>
    <cellStyle name="표준 127 7 42" xfId="8881"/>
    <cellStyle name="표준 127 7 43" xfId="8882"/>
    <cellStyle name="표준 127 7 44" xfId="8883"/>
    <cellStyle name="표준 127 7 45" xfId="8884"/>
    <cellStyle name="표준 127 7 46" xfId="8885"/>
    <cellStyle name="표준 127 7 47" xfId="8886"/>
    <cellStyle name="표준 127 7 48" xfId="8887"/>
    <cellStyle name="표준 127 7 49" xfId="8888"/>
    <cellStyle name="표준 127 7 5" xfId="8889"/>
    <cellStyle name="표준 127 7 5 10" xfId="8890"/>
    <cellStyle name="표준 127 7 5 10 2" xfId="8891"/>
    <cellStyle name="표준 127 7 5 11" xfId="8892"/>
    <cellStyle name="표준 127 7 5 11 2" xfId="8893"/>
    <cellStyle name="표준 127 7 5 12" xfId="8894"/>
    <cellStyle name="표준 127 7 5 12 2" xfId="8895"/>
    <cellStyle name="표준 127 7 5 13" xfId="8896"/>
    <cellStyle name="표준 127 7 5 13 2" xfId="8897"/>
    <cellStyle name="표준 127 7 5 14" xfId="8898"/>
    <cellStyle name="표준 127 7 5 14 2" xfId="8899"/>
    <cellStyle name="표준 127 7 5 15" xfId="8900"/>
    <cellStyle name="표준 127 7 5 15 2" xfId="8901"/>
    <cellStyle name="표준 127 7 5 16" xfId="8902"/>
    <cellStyle name="표준 127 7 5 16 2" xfId="8903"/>
    <cellStyle name="표준 127 7 5 17" xfId="8904"/>
    <cellStyle name="표준 127 7 5 17 2" xfId="8905"/>
    <cellStyle name="표준 127 7 5 18" xfId="8906"/>
    <cellStyle name="표준 127 7 5 18 2" xfId="8907"/>
    <cellStyle name="표준 127 7 5 19" xfId="8908"/>
    <cellStyle name="표준 127 7 5 19 2" xfId="8909"/>
    <cellStyle name="표준 127 7 5 2" xfId="8910"/>
    <cellStyle name="표준 127 7 5 2 2" xfId="8911"/>
    <cellStyle name="표준 127 7 5 20" xfId="8912"/>
    <cellStyle name="표준 127 7 5 20 2" xfId="8913"/>
    <cellStyle name="표준 127 7 5 21" xfId="8914"/>
    <cellStyle name="표준 127 7 5 21 2" xfId="8915"/>
    <cellStyle name="표준 127 7 5 22" xfId="8916"/>
    <cellStyle name="표준 127 7 5 22 2" xfId="8917"/>
    <cellStyle name="표준 127 7 5 23" xfId="8918"/>
    <cellStyle name="표준 127 7 5 23 2" xfId="8919"/>
    <cellStyle name="표준 127 7 5 24" xfId="8920"/>
    <cellStyle name="표준 127 7 5 24 2" xfId="8921"/>
    <cellStyle name="표준 127 7 5 25" xfId="8922"/>
    <cellStyle name="표준 127 7 5 25 2" xfId="8923"/>
    <cellStyle name="표준 127 7 5 26" xfId="8924"/>
    <cellStyle name="표준 127 7 5 26 2" xfId="8925"/>
    <cellStyle name="표준 127 7 5 27" xfId="8926"/>
    <cellStyle name="표준 127 7 5 27 2" xfId="8927"/>
    <cellStyle name="표준 127 7 5 28" xfId="8928"/>
    <cellStyle name="표준 127 7 5 28 2" xfId="8929"/>
    <cellStyle name="표준 127 7 5 29" xfId="8930"/>
    <cellStyle name="표준 127 7 5 3" xfId="8931"/>
    <cellStyle name="표준 127 7 5 3 2" xfId="8932"/>
    <cellStyle name="표준 127 7 5 4" xfId="8933"/>
    <cellStyle name="표준 127 7 5 4 2" xfId="8934"/>
    <cellStyle name="표준 127 7 5 5" xfId="8935"/>
    <cellStyle name="표준 127 7 5 5 2" xfId="8936"/>
    <cellStyle name="표준 127 7 5 6" xfId="8937"/>
    <cellStyle name="표준 127 7 5 6 2" xfId="8938"/>
    <cellStyle name="표준 127 7 5 7" xfId="8939"/>
    <cellStyle name="표준 127 7 5 7 2" xfId="8940"/>
    <cellStyle name="표준 127 7 5 8" xfId="8941"/>
    <cellStyle name="표준 127 7 5 8 2" xfId="8942"/>
    <cellStyle name="표준 127 7 5 9" xfId="8943"/>
    <cellStyle name="표준 127 7 5 9 2" xfId="8944"/>
    <cellStyle name="표준 127 7 50" xfId="8945"/>
    <cellStyle name="표준 127 7 51" xfId="8946"/>
    <cellStyle name="표준 127 7 52" xfId="8947"/>
    <cellStyle name="표준 127 7 53" xfId="8948"/>
    <cellStyle name="표준 127 7 54" xfId="8949"/>
    <cellStyle name="표준 127 7 55" xfId="8950"/>
    <cellStyle name="표준 127 7 56" xfId="8951"/>
    <cellStyle name="표준 127 7 57" xfId="8952"/>
    <cellStyle name="표준 127 7 58" xfId="8953"/>
    <cellStyle name="표준 127 7 6" xfId="8954"/>
    <cellStyle name="표준 127 7 6 10" xfId="8955"/>
    <cellStyle name="표준 127 7 6 10 2" xfId="8956"/>
    <cellStyle name="표준 127 7 6 11" xfId="8957"/>
    <cellStyle name="표준 127 7 6 11 2" xfId="8958"/>
    <cellStyle name="표준 127 7 6 12" xfId="8959"/>
    <cellStyle name="표준 127 7 6 12 2" xfId="8960"/>
    <cellStyle name="표준 127 7 6 13" xfId="8961"/>
    <cellStyle name="표준 127 7 6 13 2" xfId="8962"/>
    <cellStyle name="표준 127 7 6 14" xfId="8963"/>
    <cellStyle name="표준 127 7 6 14 2" xfId="8964"/>
    <cellStyle name="표준 127 7 6 15" xfId="8965"/>
    <cellStyle name="표준 127 7 6 15 2" xfId="8966"/>
    <cellStyle name="표준 127 7 6 16" xfId="8967"/>
    <cellStyle name="표준 127 7 6 16 2" xfId="8968"/>
    <cellStyle name="표준 127 7 6 17" xfId="8969"/>
    <cellStyle name="표준 127 7 6 17 2" xfId="8970"/>
    <cellStyle name="표준 127 7 6 18" xfId="8971"/>
    <cellStyle name="표준 127 7 6 18 2" xfId="8972"/>
    <cellStyle name="표준 127 7 6 19" xfId="8973"/>
    <cellStyle name="표준 127 7 6 19 2" xfId="8974"/>
    <cellStyle name="표준 127 7 6 2" xfId="8975"/>
    <cellStyle name="표준 127 7 6 2 2" xfId="8976"/>
    <cellStyle name="표준 127 7 6 20" xfId="8977"/>
    <cellStyle name="표준 127 7 6 20 2" xfId="8978"/>
    <cellStyle name="표준 127 7 6 21" xfId="8979"/>
    <cellStyle name="표준 127 7 6 21 2" xfId="8980"/>
    <cellStyle name="표준 127 7 6 22" xfId="8981"/>
    <cellStyle name="표준 127 7 6 22 2" xfId="8982"/>
    <cellStyle name="표준 127 7 6 23" xfId="8983"/>
    <cellStyle name="표준 127 7 6 23 2" xfId="8984"/>
    <cellStyle name="표준 127 7 6 24" xfId="8985"/>
    <cellStyle name="표준 127 7 6 24 2" xfId="8986"/>
    <cellStyle name="표준 127 7 6 25" xfId="8987"/>
    <cellStyle name="표준 127 7 6 25 2" xfId="8988"/>
    <cellStyle name="표준 127 7 6 26" xfId="8989"/>
    <cellStyle name="표준 127 7 6 26 2" xfId="8990"/>
    <cellStyle name="표준 127 7 6 27" xfId="8991"/>
    <cellStyle name="표준 127 7 6 27 2" xfId="8992"/>
    <cellStyle name="표준 127 7 6 28" xfId="8993"/>
    <cellStyle name="표준 127 7 6 28 2" xfId="8994"/>
    <cellStyle name="표준 127 7 6 29" xfId="8995"/>
    <cellStyle name="표준 127 7 6 3" xfId="8996"/>
    <cellStyle name="표준 127 7 6 3 2" xfId="8997"/>
    <cellStyle name="표준 127 7 6 4" xfId="8998"/>
    <cellStyle name="표준 127 7 6 4 2" xfId="8999"/>
    <cellStyle name="표준 127 7 6 5" xfId="9000"/>
    <cellStyle name="표준 127 7 6 5 2" xfId="9001"/>
    <cellStyle name="표준 127 7 6 6" xfId="9002"/>
    <cellStyle name="표준 127 7 6 6 2" xfId="9003"/>
    <cellStyle name="표준 127 7 6 7" xfId="9004"/>
    <cellStyle name="표준 127 7 6 7 2" xfId="9005"/>
    <cellStyle name="표준 127 7 6 8" xfId="9006"/>
    <cellStyle name="표준 127 7 6 8 2" xfId="9007"/>
    <cellStyle name="표준 127 7 6 9" xfId="9008"/>
    <cellStyle name="표준 127 7 6 9 2" xfId="9009"/>
    <cellStyle name="표준 127 7 7" xfId="9010"/>
    <cellStyle name="표준 127 7 7 10" xfId="9011"/>
    <cellStyle name="표준 127 7 7 10 2" xfId="9012"/>
    <cellStyle name="표준 127 7 7 11" xfId="9013"/>
    <cellStyle name="표준 127 7 7 11 2" xfId="9014"/>
    <cellStyle name="표준 127 7 7 12" xfId="9015"/>
    <cellStyle name="표준 127 7 7 12 2" xfId="9016"/>
    <cellStyle name="표준 127 7 7 13" xfId="9017"/>
    <cellStyle name="표준 127 7 7 13 2" xfId="9018"/>
    <cellStyle name="표준 127 7 7 14" xfId="9019"/>
    <cellStyle name="표준 127 7 7 14 2" xfId="9020"/>
    <cellStyle name="표준 127 7 7 15" xfId="9021"/>
    <cellStyle name="표준 127 7 7 15 2" xfId="9022"/>
    <cellStyle name="표준 127 7 7 16" xfId="9023"/>
    <cellStyle name="표준 127 7 7 16 2" xfId="9024"/>
    <cellStyle name="표준 127 7 7 17" xfId="9025"/>
    <cellStyle name="표준 127 7 7 17 2" xfId="9026"/>
    <cellStyle name="표준 127 7 7 18" xfId="9027"/>
    <cellStyle name="표준 127 7 7 18 2" xfId="9028"/>
    <cellStyle name="표준 127 7 7 19" xfId="9029"/>
    <cellStyle name="표준 127 7 7 19 2" xfId="9030"/>
    <cellStyle name="표준 127 7 7 2" xfId="9031"/>
    <cellStyle name="표준 127 7 7 2 2" xfId="9032"/>
    <cellStyle name="표준 127 7 7 20" xfId="9033"/>
    <cellStyle name="표준 127 7 7 20 2" xfId="9034"/>
    <cellStyle name="표준 127 7 7 21" xfId="9035"/>
    <cellStyle name="표준 127 7 7 21 2" xfId="9036"/>
    <cellStyle name="표준 127 7 7 22" xfId="9037"/>
    <cellStyle name="표준 127 7 7 22 2" xfId="9038"/>
    <cellStyle name="표준 127 7 7 23" xfId="9039"/>
    <cellStyle name="표준 127 7 7 23 2" xfId="9040"/>
    <cellStyle name="표준 127 7 7 24" xfId="9041"/>
    <cellStyle name="표준 127 7 7 24 2" xfId="9042"/>
    <cellStyle name="표준 127 7 7 25" xfId="9043"/>
    <cellStyle name="표준 127 7 7 25 2" xfId="9044"/>
    <cellStyle name="표준 127 7 7 26" xfId="9045"/>
    <cellStyle name="표준 127 7 7 26 2" xfId="9046"/>
    <cellStyle name="표준 127 7 7 27" xfId="9047"/>
    <cellStyle name="표준 127 7 7 27 2" xfId="9048"/>
    <cellStyle name="표준 127 7 7 28" xfId="9049"/>
    <cellStyle name="표준 127 7 7 28 2" xfId="9050"/>
    <cellStyle name="표준 127 7 7 29" xfId="9051"/>
    <cellStyle name="표준 127 7 7 3" xfId="9052"/>
    <cellStyle name="표준 127 7 7 3 2" xfId="9053"/>
    <cellStyle name="표준 127 7 7 4" xfId="9054"/>
    <cellStyle name="표준 127 7 7 4 2" xfId="9055"/>
    <cellStyle name="표준 127 7 7 5" xfId="9056"/>
    <cellStyle name="표준 127 7 7 5 2" xfId="9057"/>
    <cellStyle name="표준 127 7 7 6" xfId="9058"/>
    <cellStyle name="표준 127 7 7 6 2" xfId="9059"/>
    <cellStyle name="표준 127 7 7 7" xfId="9060"/>
    <cellStyle name="표준 127 7 7 7 2" xfId="9061"/>
    <cellStyle name="표준 127 7 7 8" xfId="9062"/>
    <cellStyle name="표준 127 7 7 8 2" xfId="9063"/>
    <cellStyle name="표준 127 7 7 9" xfId="9064"/>
    <cellStyle name="표준 127 7 7 9 2" xfId="9065"/>
    <cellStyle name="표준 127 7 8" xfId="9066"/>
    <cellStyle name="표준 127 7 8 2" xfId="9067"/>
    <cellStyle name="표준 127 7 9" xfId="9068"/>
    <cellStyle name="표준 127 7 9 2" xfId="9069"/>
    <cellStyle name="표준 127 8" xfId="9070"/>
    <cellStyle name="표준 127 8 10" xfId="9071"/>
    <cellStyle name="표준 127 8 10 2" xfId="9072"/>
    <cellStyle name="표준 127 8 11" xfId="9073"/>
    <cellStyle name="표준 127 8 11 2" xfId="9074"/>
    <cellStyle name="표준 127 8 12" xfId="9075"/>
    <cellStyle name="표준 127 8 12 2" xfId="9076"/>
    <cellStyle name="표준 127 8 13" xfId="9077"/>
    <cellStyle name="표준 127 8 13 2" xfId="9078"/>
    <cellStyle name="표준 127 8 14" xfId="9079"/>
    <cellStyle name="표준 127 8 14 2" xfId="9080"/>
    <cellStyle name="표준 127 8 15" xfId="9081"/>
    <cellStyle name="표준 127 8 15 2" xfId="9082"/>
    <cellStyle name="표준 127 8 16" xfId="9083"/>
    <cellStyle name="표준 127 8 16 2" xfId="9084"/>
    <cellStyle name="표준 127 8 17" xfId="9085"/>
    <cellStyle name="표준 127 8 17 2" xfId="9086"/>
    <cellStyle name="표준 127 8 18" xfId="9087"/>
    <cellStyle name="표준 127 8 18 2" xfId="9088"/>
    <cellStyle name="표준 127 8 19" xfId="9089"/>
    <cellStyle name="표준 127 8 19 2" xfId="9090"/>
    <cellStyle name="표준 127 8 2" xfId="9091"/>
    <cellStyle name="표준 127 8 2 10" xfId="9092"/>
    <cellStyle name="표준 127 8 2 10 2" xfId="9093"/>
    <cellStyle name="표준 127 8 2 11" xfId="9094"/>
    <cellStyle name="표준 127 8 2 11 2" xfId="9095"/>
    <cellStyle name="표준 127 8 2 12" xfId="9096"/>
    <cellStyle name="표준 127 8 2 12 2" xfId="9097"/>
    <cellStyle name="표준 127 8 2 13" xfId="9098"/>
    <cellStyle name="표준 127 8 2 13 2" xfId="9099"/>
    <cellStyle name="표준 127 8 2 14" xfId="9100"/>
    <cellStyle name="표준 127 8 2 14 2" xfId="9101"/>
    <cellStyle name="표준 127 8 2 15" xfId="9102"/>
    <cellStyle name="표준 127 8 2 15 2" xfId="9103"/>
    <cellStyle name="표준 127 8 2 16" xfId="9104"/>
    <cellStyle name="표준 127 8 2 16 2" xfId="9105"/>
    <cellStyle name="표준 127 8 2 17" xfId="9106"/>
    <cellStyle name="표준 127 8 2 17 2" xfId="9107"/>
    <cellStyle name="표준 127 8 2 18" xfId="9108"/>
    <cellStyle name="표준 127 8 2 18 2" xfId="9109"/>
    <cellStyle name="표준 127 8 2 19" xfId="9110"/>
    <cellStyle name="표준 127 8 2 19 2" xfId="9111"/>
    <cellStyle name="표준 127 8 2 2" xfId="9112"/>
    <cellStyle name="표준 127 8 2 2 2" xfId="9113"/>
    <cellStyle name="표준 127 8 2 20" xfId="9114"/>
    <cellStyle name="표준 127 8 2 20 2" xfId="9115"/>
    <cellStyle name="표준 127 8 2 21" xfId="9116"/>
    <cellStyle name="표준 127 8 2 21 2" xfId="9117"/>
    <cellStyle name="표준 127 8 2 22" xfId="9118"/>
    <cellStyle name="표준 127 8 2 22 2" xfId="9119"/>
    <cellStyle name="표준 127 8 2 23" xfId="9120"/>
    <cellStyle name="표준 127 8 2 23 2" xfId="9121"/>
    <cellStyle name="표준 127 8 2 24" xfId="9122"/>
    <cellStyle name="표준 127 8 2 24 2" xfId="9123"/>
    <cellStyle name="표준 127 8 2 25" xfId="9124"/>
    <cellStyle name="표준 127 8 2 25 2" xfId="9125"/>
    <cellStyle name="표준 127 8 2 26" xfId="9126"/>
    <cellStyle name="표준 127 8 2 26 2" xfId="9127"/>
    <cellStyle name="표준 127 8 2 27" xfId="9128"/>
    <cellStyle name="표준 127 8 2 27 2" xfId="9129"/>
    <cellStyle name="표준 127 8 2 28" xfId="9130"/>
    <cellStyle name="표준 127 8 2 28 2" xfId="9131"/>
    <cellStyle name="표준 127 8 2 29" xfId="9132"/>
    <cellStyle name="표준 127 8 2 3" xfId="9133"/>
    <cellStyle name="표준 127 8 2 3 2" xfId="9134"/>
    <cellStyle name="표준 127 8 2 4" xfId="9135"/>
    <cellStyle name="표준 127 8 2 4 2" xfId="9136"/>
    <cellStyle name="표준 127 8 2 5" xfId="9137"/>
    <cellStyle name="표준 127 8 2 5 2" xfId="9138"/>
    <cellStyle name="표준 127 8 2 6" xfId="9139"/>
    <cellStyle name="표준 127 8 2 6 2" xfId="9140"/>
    <cellStyle name="표준 127 8 2 7" xfId="9141"/>
    <cellStyle name="표준 127 8 2 7 2" xfId="9142"/>
    <cellStyle name="표준 127 8 2 8" xfId="9143"/>
    <cellStyle name="표준 127 8 2 8 2" xfId="9144"/>
    <cellStyle name="표준 127 8 2 9" xfId="9145"/>
    <cellStyle name="표준 127 8 2 9 2" xfId="9146"/>
    <cellStyle name="표준 127 8 20" xfId="9147"/>
    <cellStyle name="표준 127 8 20 2" xfId="9148"/>
    <cellStyle name="표준 127 8 21" xfId="9149"/>
    <cellStyle name="표준 127 8 21 2" xfId="9150"/>
    <cellStyle name="표준 127 8 22" xfId="9151"/>
    <cellStyle name="표준 127 8 22 2" xfId="9152"/>
    <cellStyle name="표준 127 8 23" xfId="9153"/>
    <cellStyle name="표준 127 8 23 2" xfId="9154"/>
    <cellStyle name="표준 127 8 24" xfId="9155"/>
    <cellStyle name="표준 127 8 24 2" xfId="9156"/>
    <cellStyle name="표준 127 8 25" xfId="9157"/>
    <cellStyle name="표준 127 8 25 2" xfId="9158"/>
    <cellStyle name="표준 127 8 26" xfId="9159"/>
    <cellStyle name="표준 127 8 26 2" xfId="9160"/>
    <cellStyle name="표준 127 8 27" xfId="9161"/>
    <cellStyle name="표준 127 8 27 2" xfId="9162"/>
    <cellStyle name="표준 127 8 28" xfId="9163"/>
    <cellStyle name="표준 127 8 28 2" xfId="9164"/>
    <cellStyle name="표준 127 8 29" xfId="9165"/>
    <cellStyle name="표준 127 8 29 2" xfId="9166"/>
    <cellStyle name="표준 127 8 3" xfId="9167"/>
    <cellStyle name="표준 127 8 3 10" xfId="9168"/>
    <cellStyle name="표준 127 8 3 10 2" xfId="9169"/>
    <cellStyle name="표준 127 8 3 11" xfId="9170"/>
    <cellStyle name="표준 127 8 3 11 2" xfId="9171"/>
    <cellStyle name="표준 127 8 3 12" xfId="9172"/>
    <cellStyle name="표준 127 8 3 12 2" xfId="9173"/>
    <cellStyle name="표준 127 8 3 13" xfId="9174"/>
    <cellStyle name="표준 127 8 3 13 2" xfId="9175"/>
    <cellStyle name="표준 127 8 3 14" xfId="9176"/>
    <cellStyle name="표준 127 8 3 14 2" xfId="9177"/>
    <cellStyle name="표준 127 8 3 15" xfId="9178"/>
    <cellStyle name="표준 127 8 3 15 2" xfId="9179"/>
    <cellStyle name="표준 127 8 3 16" xfId="9180"/>
    <cellStyle name="표준 127 8 3 16 2" xfId="9181"/>
    <cellStyle name="표준 127 8 3 17" xfId="9182"/>
    <cellStyle name="표준 127 8 3 17 2" xfId="9183"/>
    <cellStyle name="표준 127 8 3 18" xfId="9184"/>
    <cellStyle name="표준 127 8 3 18 2" xfId="9185"/>
    <cellStyle name="표준 127 8 3 19" xfId="9186"/>
    <cellStyle name="표준 127 8 3 19 2" xfId="9187"/>
    <cellStyle name="표준 127 8 3 2" xfId="9188"/>
    <cellStyle name="표준 127 8 3 2 2" xfId="9189"/>
    <cellStyle name="표준 127 8 3 20" xfId="9190"/>
    <cellStyle name="표준 127 8 3 20 2" xfId="9191"/>
    <cellStyle name="표준 127 8 3 21" xfId="9192"/>
    <cellStyle name="표준 127 8 3 21 2" xfId="9193"/>
    <cellStyle name="표준 127 8 3 22" xfId="9194"/>
    <cellStyle name="표준 127 8 3 22 2" xfId="9195"/>
    <cellStyle name="표준 127 8 3 23" xfId="9196"/>
    <cellStyle name="표준 127 8 3 23 2" xfId="9197"/>
    <cellStyle name="표준 127 8 3 24" xfId="9198"/>
    <cellStyle name="표준 127 8 3 24 2" xfId="9199"/>
    <cellStyle name="표준 127 8 3 25" xfId="9200"/>
    <cellStyle name="표준 127 8 3 25 2" xfId="9201"/>
    <cellStyle name="표준 127 8 3 26" xfId="9202"/>
    <cellStyle name="표준 127 8 3 26 2" xfId="9203"/>
    <cellStyle name="표준 127 8 3 27" xfId="9204"/>
    <cellStyle name="표준 127 8 3 27 2" xfId="9205"/>
    <cellStyle name="표준 127 8 3 28" xfId="9206"/>
    <cellStyle name="표준 127 8 3 28 2" xfId="9207"/>
    <cellStyle name="표준 127 8 3 29" xfId="9208"/>
    <cellStyle name="표준 127 8 3 3" xfId="9209"/>
    <cellStyle name="표준 127 8 3 3 2" xfId="9210"/>
    <cellStyle name="표준 127 8 3 4" xfId="9211"/>
    <cellStyle name="표준 127 8 3 4 2" xfId="9212"/>
    <cellStyle name="표준 127 8 3 5" xfId="9213"/>
    <cellStyle name="표준 127 8 3 5 2" xfId="9214"/>
    <cellStyle name="표준 127 8 3 6" xfId="9215"/>
    <cellStyle name="표준 127 8 3 6 2" xfId="9216"/>
    <cellStyle name="표준 127 8 3 7" xfId="9217"/>
    <cellStyle name="표준 127 8 3 7 2" xfId="9218"/>
    <cellStyle name="표준 127 8 3 8" xfId="9219"/>
    <cellStyle name="표준 127 8 3 8 2" xfId="9220"/>
    <cellStyle name="표준 127 8 3 9" xfId="9221"/>
    <cellStyle name="표준 127 8 3 9 2" xfId="9222"/>
    <cellStyle name="표준 127 8 30" xfId="9223"/>
    <cellStyle name="표준 127 8 30 2" xfId="9224"/>
    <cellStyle name="표준 127 8 31" xfId="9225"/>
    <cellStyle name="표준 127 8 31 2" xfId="9226"/>
    <cellStyle name="표준 127 8 32" xfId="9227"/>
    <cellStyle name="표준 127 8 32 2" xfId="9228"/>
    <cellStyle name="표준 127 8 33" xfId="9229"/>
    <cellStyle name="표준 127 8 33 2" xfId="9230"/>
    <cellStyle name="표준 127 8 34" xfId="9231"/>
    <cellStyle name="표준 127 8 34 2" xfId="9232"/>
    <cellStyle name="표준 127 8 35" xfId="9233"/>
    <cellStyle name="표준 127 8 36" xfId="9234"/>
    <cellStyle name="표준 127 8 37" xfId="9235"/>
    <cellStyle name="표준 127 8 38" xfId="9236"/>
    <cellStyle name="표준 127 8 39" xfId="9237"/>
    <cellStyle name="표준 127 8 4" xfId="9238"/>
    <cellStyle name="표준 127 8 4 10" xfId="9239"/>
    <cellStyle name="표준 127 8 4 10 2" xfId="9240"/>
    <cellStyle name="표준 127 8 4 11" xfId="9241"/>
    <cellStyle name="표준 127 8 4 11 2" xfId="9242"/>
    <cellStyle name="표준 127 8 4 12" xfId="9243"/>
    <cellStyle name="표준 127 8 4 12 2" xfId="9244"/>
    <cellStyle name="표준 127 8 4 13" xfId="9245"/>
    <cellStyle name="표준 127 8 4 13 2" xfId="9246"/>
    <cellStyle name="표준 127 8 4 14" xfId="9247"/>
    <cellStyle name="표준 127 8 4 14 2" xfId="9248"/>
    <cellStyle name="표준 127 8 4 15" xfId="9249"/>
    <cellStyle name="표준 127 8 4 15 2" xfId="9250"/>
    <cellStyle name="표준 127 8 4 16" xfId="9251"/>
    <cellStyle name="표준 127 8 4 16 2" xfId="9252"/>
    <cellStyle name="표준 127 8 4 17" xfId="9253"/>
    <cellStyle name="표준 127 8 4 17 2" xfId="9254"/>
    <cellStyle name="표준 127 8 4 18" xfId="9255"/>
    <cellStyle name="표준 127 8 4 18 2" xfId="9256"/>
    <cellStyle name="표준 127 8 4 19" xfId="9257"/>
    <cellStyle name="표준 127 8 4 19 2" xfId="9258"/>
    <cellStyle name="표준 127 8 4 2" xfId="9259"/>
    <cellStyle name="표준 127 8 4 2 2" xfId="9260"/>
    <cellStyle name="표준 127 8 4 20" xfId="9261"/>
    <cellStyle name="표준 127 8 4 20 2" xfId="9262"/>
    <cellStyle name="표준 127 8 4 21" xfId="9263"/>
    <cellStyle name="표준 127 8 4 21 2" xfId="9264"/>
    <cellStyle name="표준 127 8 4 22" xfId="9265"/>
    <cellStyle name="표준 127 8 4 22 2" xfId="9266"/>
    <cellStyle name="표준 127 8 4 23" xfId="9267"/>
    <cellStyle name="표준 127 8 4 23 2" xfId="9268"/>
    <cellStyle name="표준 127 8 4 24" xfId="9269"/>
    <cellStyle name="표준 127 8 4 24 2" xfId="9270"/>
    <cellStyle name="표준 127 8 4 25" xfId="9271"/>
    <cellStyle name="표준 127 8 4 25 2" xfId="9272"/>
    <cellStyle name="표준 127 8 4 26" xfId="9273"/>
    <cellStyle name="표준 127 8 4 26 2" xfId="9274"/>
    <cellStyle name="표준 127 8 4 27" xfId="9275"/>
    <cellStyle name="표준 127 8 4 27 2" xfId="9276"/>
    <cellStyle name="표준 127 8 4 28" xfId="9277"/>
    <cellStyle name="표준 127 8 4 28 2" xfId="9278"/>
    <cellStyle name="표준 127 8 4 29" xfId="9279"/>
    <cellStyle name="표준 127 8 4 3" xfId="9280"/>
    <cellStyle name="표준 127 8 4 3 2" xfId="9281"/>
    <cellStyle name="표준 127 8 4 4" xfId="9282"/>
    <cellStyle name="표준 127 8 4 4 2" xfId="9283"/>
    <cellStyle name="표준 127 8 4 5" xfId="9284"/>
    <cellStyle name="표준 127 8 4 5 2" xfId="9285"/>
    <cellStyle name="표준 127 8 4 6" xfId="9286"/>
    <cellStyle name="표준 127 8 4 6 2" xfId="9287"/>
    <cellStyle name="표준 127 8 4 7" xfId="9288"/>
    <cellStyle name="표준 127 8 4 7 2" xfId="9289"/>
    <cellStyle name="표준 127 8 4 8" xfId="9290"/>
    <cellStyle name="표준 127 8 4 8 2" xfId="9291"/>
    <cellStyle name="표준 127 8 4 9" xfId="9292"/>
    <cellStyle name="표준 127 8 4 9 2" xfId="9293"/>
    <cellStyle name="표준 127 8 40" xfId="9294"/>
    <cellStyle name="표준 127 8 41" xfId="9295"/>
    <cellStyle name="표준 127 8 42" xfId="9296"/>
    <cellStyle name="표준 127 8 43" xfId="9297"/>
    <cellStyle name="표준 127 8 44" xfId="9298"/>
    <cellStyle name="표준 127 8 45" xfId="9299"/>
    <cellStyle name="표준 127 8 46" xfId="9300"/>
    <cellStyle name="표준 127 8 47" xfId="9301"/>
    <cellStyle name="표준 127 8 48" xfId="9302"/>
    <cellStyle name="표준 127 8 49" xfId="9303"/>
    <cellStyle name="표준 127 8 5" xfId="9304"/>
    <cellStyle name="표준 127 8 5 10" xfId="9305"/>
    <cellStyle name="표준 127 8 5 10 2" xfId="9306"/>
    <cellStyle name="표준 127 8 5 11" xfId="9307"/>
    <cellStyle name="표준 127 8 5 11 2" xfId="9308"/>
    <cellStyle name="표준 127 8 5 12" xfId="9309"/>
    <cellStyle name="표준 127 8 5 12 2" xfId="9310"/>
    <cellStyle name="표준 127 8 5 13" xfId="9311"/>
    <cellStyle name="표준 127 8 5 13 2" xfId="9312"/>
    <cellStyle name="표준 127 8 5 14" xfId="9313"/>
    <cellStyle name="표준 127 8 5 14 2" xfId="9314"/>
    <cellStyle name="표준 127 8 5 15" xfId="9315"/>
    <cellStyle name="표준 127 8 5 15 2" xfId="9316"/>
    <cellStyle name="표준 127 8 5 16" xfId="9317"/>
    <cellStyle name="표준 127 8 5 16 2" xfId="9318"/>
    <cellStyle name="표준 127 8 5 17" xfId="9319"/>
    <cellStyle name="표준 127 8 5 17 2" xfId="9320"/>
    <cellStyle name="표준 127 8 5 18" xfId="9321"/>
    <cellStyle name="표준 127 8 5 18 2" xfId="9322"/>
    <cellStyle name="표준 127 8 5 19" xfId="9323"/>
    <cellStyle name="표준 127 8 5 19 2" xfId="9324"/>
    <cellStyle name="표준 127 8 5 2" xfId="9325"/>
    <cellStyle name="표준 127 8 5 2 2" xfId="9326"/>
    <cellStyle name="표준 127 8 5 20" xfId="9327"/>
    <cellStyle name="표준 127 8 5 20 2" xfId="9328"/>
    <cellStyle name="표준 127 8 5 21" xfId="9329"/>
    <cellStyle name="표준 127 8 5 21 2" xfId="9330"/>
    <cellStyle name="표준 127 8 5 22" xfId="9331"/>
    <cellStyle name="표준 127 8 5 22 2" xfId="9332"/>
    <cellStyle name="표준 127 8 5 23" xfId="9333"/>
    <cellStyle name="표준 127 8 5 23 2" xfId="9334"/>
    <cellStyle name="표준 127 8 5 24" xfId="9335"/>
    <cellStyle name="표준 127 8 5 24 2" xfId="9336"/>
    <cellStyle name="표준 127 8 5 25" xfId="9337"/>
    <cellStyle name="표준 127 8 5 25 2" xfId="9338"/>
    <cellStyle name="표준 127 8 5 26" xfId="9339"/>
    <cellStyle name="표준 127 8 5 26 2" xfId="9340"/>
    <cellStyle name="표준 127 8 5 27" xfId="9341"/>
    <cellStyle name="표준 127 8 5 27 2" xfId="9342"/>
    <cellStyle name="표준 127 8 5 28" xfId="9343"/>
    <cellStyle name="표준 127 8 5 28 2" xfId="9344"/>
    <cellStyle name="표준 127 8 5 29" xfId="9345"/>
    <cellStyle name="표준 127 8 5 3" xfId="9346"/>
    <cellStyle name="표준 127 8 5 3 2" xfId="9347"/>
    <cellStyle name="표준 127 8 5 4" xfId="9348"/>
    <cellStyle name="표준 127 8 5 4 2" xfId="9349"/>
    <cellStyle name="표준 127 8 5 5" xfId="9350"/>
    <cellStyle name="표준 127 8 5 5 2" xfId="9351"/>
    <cellStyle name="표준 127 8 5 6" xfId="9352"/>
    <cellStyle name="표준 127 8 5 6 2" xfId="9353"/>
    <cellStyle name="표준 127 8 5 7" xfId="9354"/>
    <cellStyle name="표준 127 8 5 7 2" xfId="9355"/>
    <cellStyle name="표준 127 8 5 8" xfId="9356"/>
    <cellStyle name="표준 127 8 5 8 2" xfId="9357"/>
    <cellStyle name="표준 127 8 5 9" xfId="9358"/>
    <cellStyle name="표준 127 8 5 9 2" xfId="9359"/>
    <cellStyle name="표준 127 8 50" xfId="9360"/>
    <cellStyle name="표준 127 8 51" xfId="9361"/>
    <cellStyle name="표준 127 8 52" xfId="9362"/>
    <cellStyle name="표준 127 8 53" xfId="9363"/>
    <cellStyle name="표준 127 8 54" xfId="9364"/>
    <cellStyle name="표준 127 8 55" xfId="9365"/>
    <cellStyle name="표준 127 8 56" xfId="9366"/>
    <cellStyle name="표준 127 8 57" xfId="9367"/>
    <cellStyle name="표준 127 8 58" xfId="9368"/>
    <cellStyle name="표준 127 8 6" xfId="9369"/>
    <cellStyle name="표준 127 8 6 10" xfId="9370"/>
    <cellStyle name="표준 127 8 6 10 2" xfId="9371"/>
    <cellStyle name="표준 127 8 6 11" xfId="9372"/>
    <cellStyle name="표준 127 8 6 11 2" xfId="9373"/>
    <cellStyle name="표준 127 8 6 12" xfId="9374"/>
    <cellStyle name="표준 127 8 6 12 2" xfId="9375"/>
    <cellStyle name="표준 127 8 6 13" xfId="9376"/>
    <cellStyle name="표준 127 8 6 13 2" xfId="9377"/>
    <cellStyle name="표준 127 8 6 14" xfId="9378"/>
    <cellStyle name="표준 127 8 6 14 2" xfId="9379"/>
    <cellStyle name="표준 127 8 6 15" xfId="9380"/>
    <cellStyle name="표준 127 8 6 15 2" xfId="9381"/>
    <cellStyle name="표준 127 8 6 16" xfId="9382"/>
    <cellStyle name="표준 127 8 6 16 2" xfId="9383"/>
    <cellStyle name="표준 127 8 6 17" xfId="9384"/>
    <cellStyle name="표준 127 8 6 17 2" xfId="9385"/>
    <cellStyle name="표준 127 8 6 18" xfId="9386"/>
    <cellStyle name="표준 127 8 6 18 2" xfId="9387"/>
    <cellStyle name="표준 127 8 6 19" xfId="9388"/>
    <cellStyle name="표준 127 8 6 19 2" xfId="9389"/>
    <cellStyle name="표준 127 8 6 2" xfId="9390"/>
    <cellStyle name="표준 127 8 6 2 2" xfId="9391"/>
    <cellStyle name="표준 127 8 6 20" xfId="9392"/>
    <cellStyle name="표준 127 8 6 20 2" xfId="9393"/>
    <cellStyle name="표준 127 8 6 21" xfId="9394"/>
    <cellStyle name="표준 127 8 6 21 2" xfId="9395"/>
    <cellStyle name="표준 127 8 6 22" xfId="9396"/>
    <cellStyle name="표준 127 8 6 22 2" xfId="9397"/>
    <cellStyle name="표준 127 8 6 23" xfId="9398"/>
    <cellStyle name="표준 127 8 6 23 2" xfId="9399"/>
    <cellStyle name="표준 127 8 6 24" xfId="9400"/>
    <cellStyle name="표준 127 8 6 24 2" xfId="9401"/>
    <cellStyle name="표준 127 8 6 25" xfId="9402"/>
    <cellStyle name="표준 127 8 6 25 2" xfId="9403"/>
    <cellStyle name="표준 127 8 6 26" xfId="9404"/>
    <cellStyle name="표준 127 8 6 26 2" xfId="9405"/>
    <cellStyle name="표준 127 8 6 27" xfId="9406"/>
    <cellStyle name="표준 127 8 6 27 2" xfId="9407"/>
    <cellStyle name="표준 127 8 6 28" xfId="9408"/>
    <cellStyle name="표준 127 8 6 28 2" xfId="9409"/>
    <cellStyle name="표준 127 8 6 29" xfId="9410"/>
    <cellStyle name="표준 127 8 6 3" xfId="9411"/>
    <cellStyle name="표준 127 8 6 3 2" xfId="9412"/>
    <cellStyle name="표준 127 8 6 4" xfId="9413"/>
    <cellStyle name="표준 127 8 6 4 2" xfId="9414"/>
    <cellStyle name="표준 127 8 6 5" xfId="9415"/>
    <cellStyle name="표준 127 8 6 5 2" xfId="9416"/>
    <cellStyle name="표준 127 8 6 6" xfId="9417"/>
    <cellStyle name="표준 127 8 6 6 2" xfId="9418"/>
    <cellStyle name="표준 127 8 6 7" xfId="9419"/>
    <cellStyle name="표준 127 8 6 7 2" xfId="9420"/>
    <cellStyle name="표준 127 8 6 8" xfId="9421"/>
    <cellStyle name="표준 127 8 6 8 2" xfId="9422"/>
    <cellStyle name="표준 127 8 6 9" xfId="9423"/>
    <cellStyle name="표준 127 8 6 9 2" xfId="9424"/>
    <cellStyle name="표준 127 8 7" xfId="9425"/>
    <cellStyle name="표준 127 8 7 10" xfId="9426"/>
    <cellStyle name="표준 127 8 7 10 2" xfId="9427"/>
    <cellStyle name="표준 127 8 7 11" xfId="9428"/>
    <cellStyle name="표준 127 8 7 11 2" xfId="9429"/>
    <cellStyle name="표준 127 8 7 12" xfId="9430"/>
    <cellStyle name="표준 127 8 7 12 2" xfId="9431"/>
    <cellStyle name="표준 127 8 7 13" xfId="9432"/>
    <cellStyle name="표준 127 8 7 13 2" xfId="9433"/>
    <cellStyle name="표준 127 8 7 14" xfId="9434"/>
    <cellStyle name="표준 127 8 7 14 2" xfId="9435"/>
    <cellStyle name="표준 127 8 7 15" xfId="9436"/>
    <cellStyle name="표준 127 8 7 15 2" xfId="9437"/>
    <cellStyle name="표준 127 8 7 16" xfId="9438"/>
    <cellStyle name="표준 127 8 7 16 2" xfId="9439"/>
    <cellStyle name="표준 127 8 7 17" xfId="9440"/>
    <cellStyle name="표준 127 8 7 17 2" xfId="9441"/>
    <cellStyle name="표준 127 8 7 18" xfId="9442"/>
    <cellStyle name="표준 127 8 7 18 2" xfId="9443"/>
    <cellStyle name="표준 127 8 7 19" xfId="9444"/>
    <cellStyle name="표준 127 8 7 19 2" xfId="9445"/>
    <cellStyle name="표준 127 8 7 2" xfId="9446"/>
    <cellStyle name="표준 127 8 7 2 2" xfId="9447"/>
    <cellStyle name="표준 127 8 7 20" xfId="9448"/>
    <cellStyle name="표준 127 8 7 20 2" xfId="9449"/>
    <cellStyle name="표준 127 8 7 21" xfId="9450"/>
    <cellStyle name="표준 127 8 7 21 2" xfId="9451"/>
    <cellStyle name="표준 127 8 7 22" xfId="9452"/>
    <cellStyle name="표준 127 8 7 22 2" xfId="9453"/>
    <cellStyle name="표준 127 8 7 23" xfId="9454"/>
    <cellStyle name="표준 127 8 7 23 2" xfId="9455"/>
    <cellStyle name="표준 127 8 7 24" xfId="9456"/>
    <cellStyle name="표준 127 8 7 24 2" xfId="9457"/>
    <cellStyle name="표준 127 8 7 25" xfId="9458"/>
    <cellStyle name="표준 127 8 7 25 2" xfId="9459"/>
    <cellStyle name="표준 127 8 7 26" xfId="9460"/>
    <cellStyle name="표준 127 8 7 26 2" xfId="9461"/>
    <cellStyle name="표준 127 8 7 27" xfId="9462"/>
    <cellStyle name="표준 127 8 7 27 2" xfId="9463"/>
    <cellStyle name="표준 127 8 7 28" xfId="9464"/>
    <cellStyle name="표준 127 8 7 28 2" xfId="9465"/>
    <cellStyle name="표준 127 8 7 29" xfId="9466"/>
    <cellStyle name="표준 127 8 7 3" xfId="9467"/>
    <cellStyle name="표준 127 8 7 3 2" xfId="9468"/>
    <cellStyle name="표준 127 8 7 4" xfId="9469"/>
    <cellStyle name="표준 127 8 7 4 2" xfId="9470"/>
    <cellStyle name="표준 127 8 7 5" xfId="9471"/>
    <cellStyle name="표준 127 8 7 5 2" xfId="9472"/>
    <cellStyle name="표준 127 8 7 6" xfId="9473"/>
    <cellStyle name="표준 127 8 7 6 2" xfId="9474"/>
    <cellStyle name="표준 127 8 7 7" xfId="9475"/>
    <cellStyle name="표준 127 8 7 7 2" xfId="9476"/>
    <cellStyle name="표준 127 8 7 8" xfId="9477"/>
    <cellStyle name="표준 127 8 7 8 2" xfId="9478"/>
    <cellStyle name="표준 127 8 7 9" xfId="9479"/>
    <cellStyle name="표준 127 8 7 9 2" xfId="9480"/>
    <cellStyle name="표준 127 8 8" xfId="9481"/>
    <cellStyle name="표준 127 8 8 2" xfId="9482"/>
    <cellStyle name="표준 127 8 9" xfId="9483"/>
    <cellStyle name="표준 127 8 9 2" xfId="9484"/>
    <cellStyle name="표준 127 9" xfId="9485"/>
    <cellStyle name="표준 127 9 10" xfId="9486"/>
    <cellStyle name="표준 127 9 10 2" xfId="9487"/>
    <cellStyle name="표준 127 9 11" xfId="9488"/>
    <cellStyle name="표준 127 9 11 2" xfId="9489"/>
    <cellStyle name="표준 127 9 12" xfId="9490"/>
    <cellStyle name="표준 127 9 12 2" xfId="9491"/>
    <cellStyle name="표준 127 9 13" xfId="9492"/>
    <cellStyle name="표준 127 9 13 2" xfId="9493"/>
    <cellStyle name="표준 127 9 14" xfId="9494"/>
    <cellStyle name="표준 127 9 14 2" xfId="9495"/>
    <cellStyle name="표준 127 9 15" xfId="9496"/>
    <cellStyle name="표준 127 9 15 2" xfId="9497"/>
    <cellStyle name="표준 127 9 16" xfId="9498"/>
    <cellStyle name="표준 127 9 16 2" xfId="9499"/>
    <cellStyle name="표준 127 9 17" xfId="9500"/>
    <cellStyle name="표준 127 9 17 2" xfId="9501"/>
    <cellStyle name="표준 127 9 18" xfId="9502"/>
    <cellStyle name="표준 127 9 18 2" xfId="9503"/>
    <cellStyle name="표준 127 9 19" xfId="9504"/>
    <cellStyle name="표준 127 9 19 2" xfId="9505"/>
    <cellStyle name="표준 127 9 2" xfId="9506"/>
    <cellStyle name="표준 127 9 2 10" xfId="9507"/>
    <cellStyle name="표준 127 9 2 10 2" xfId="9508"/>
    <cellStyle name="표준 127 9 2 11" xfId="9509"/>
    <cellStyle name="표준 127 9 2 11 2" xfId="9510"/>
    <cellStyle name="표준 127 9 2 12" xfId="9511"/>
    <cellStyle name="표준 127 9 2 12 2" xfId="9512"/>
    <cellStyle name="표준 127 9 2 13" xfId="9513"/>
    <cellStyle name="표준 127 9 2 13 2" xfId="9514"/>
    <cellStyle name="표준 127 9 2 14" xfId="9515"/>
    <cellStyle name="표준 127 9 2 14 2" xfId="9516"/>
    <cellStyle name="표준 127 9 2 15" xfId="9517"/>
    <cellStyle name="표준 127 9 2 15 2" xfId="9518"/>
    <cellStyle name="표준 127 9 2 16" xfId="9519"/>
    <cellStyle name="표준 127 9 2 16 2" xfId="9520"/>
    <cellStyle name="표준 127 9 2 17" xfId="9521"/>
    <cellStyle name="표준 127 9 2 17 2" xfId="9522"/>
    <cellStyle name="표준 127 9 2 18" xfId="9523"/>
    <cellStyle name="표준 127 9 2 18 2" xfId="9524"/>
    <cellStyle name="표준 127 9 2 19" xfId="9525"/>
    <cellStyle name="표준 127 9 2 19 2" xfId="9526"/>
    <cellStyle name="표준 127 9 2 2" xfId="9527"/>
    <cellStyle name="표준 127 9 2 2 2" xfId="9528"/>
    <cellStyle name="표준 127 9 2 20" xfId="9529"/>
    <cellStyle name="표준 127 9 2 20 2" xfId="9530"/>
    <cellStyle name="표준 127 9 2 21" xfId="9531"/>
    <cellStyle name="표준 127 9 2 21 2" xfId="9532"/>
    <cellStyle name="표준 127 9 2 22" xfId="9533"/>
    <cellStyle name="표준 127 9 2 22 2" xfId="9534"/>
    <cellStyle name="표준 127 9 2 23" xfId="9535"/>
    <cellStyle name="표준 127 9 2 23 2" xfId="9536"/>
    <cellStyle name="표준 127 9 2 24" xfId="9537"/>
    <cellStyle name="표준 127 9 2 24 2" xfId="9538"/>
    <cellStyle name="표준 127 9 2 25" xfId="9539"/>
    <cellStyle name="표준 127 9 2 25 2" xfId="9540"/>
    <cellStyle name="표준 127 9 2 26" xfId="9541"/>
    <cellStyle name="표준 127 9 2 26 2" xfId="9542"/>
    <cellStyle name="표준 127 9 2 27" xfId="9543"/>
    <cellStyle name="표준 127 9 2 27 2" xfId="9544"/>
    <cellStyle name="표준 127 9 2 28" xfId="9545"/>
    <cellStyle name="표준 127 9 2 28 2" xfId="9546"/>
    <cellStyle name="표준 127 9 2 29" xfId="9547"/>
    <cellStyle name="표준 127 9 2 3" xfId="9548"/>
    <cellStyle name="표준 127 9 2 3 2" xfId="9549"/>
    <cellStyle name="표준 127 9 2 4" xfId="9550"/>
    <cellStyle name="표준 127 9 2 4 2" xfId="9551"/>
    <cellStyle name="표준 127 9 2 5" xfId="9552"/>
    <cellStyle name="표준 127 9 2 5 2" xfId="9553"/>
    <cellStyle name="표준 127 9 2 6" xfId="9554"/>
    <cellStyle name="표준 127 9 2 6 2" xfId="9555"/>
    <cellStyle name="표준 127 9 2 7" xfId="9556"/>
    <cellStyle name="표준 127 9 2 7 2" xfId="9557"/>
    <cellStyle name="표준 127 9 2 8" xfId="9558"/>
    <cellStyle name="표준 127 9 2 8 2" xfId="9559"/>
    <cellStyle name="표준 127 9 2 9" xfId="9560"/>
    <cellStyle name="표준 127 9 2 9 2" xfId="9561"/>
    <cellStyle name="표준 127 9 20" xfId="9562"/>
    <cellStyle name="표준 127 9 20 2" xfId="9563"/>
    <cellStyle name="표준 127 9 21" xfId="9564"/>
    <cellStyle name="표준 127 9 21 2" xfId="9565"/>
    <cellStyle name="표준 127 9 22" xfId="9566"/>
    <cellStyle name="표준 127 9 22 2" xfId="9567"/>
    <cellStyle name="표준 127 9 23" xfId="9568"/>
    <cellStyle name="표준 127 9 23 2" xfId="9569"/>
    <cellStyle name="표준 127 9 24" xfId="9570"/>
    <cellStyle name="표준 127 9 24 2" xfId="9571"/>
    <cellStyle name="표준 127 9 25" xfId="9572"/>
    <cellStyle name="표준 127 9 25 2" xfId="9573"/>
    <cellStyle name="표준 127 9 26" xfId="9574"/>
    <cellStyle name="표준 127 9 26 2" xfId="9575"/>
    <cellStyle name="표준 127 9 27" xfId="9576"/>
    <cellStyle name="표준 127 9 27 2" xfId="9577"/>
    <cellStyle name="표준 127 9 28" xfId="9578"/>
    <cellStyle name="표준 127 9 28 2" xfId="9579"/>
    <cellStyle name="표준 127 9 29" xfId="9580"/>
    <cellStyle name="표준 127 9 29 2" xfId="9581"/>
    <cellStyle name="표준 127 9 3" xfId="9582"/>
    <cellStyle name="표준 127 9 3 10" xfId="9583"/>
    <cellStyle name="표준 127 9 3 10 2" xfId="9584"/>
    <cellStyle name="표준 127 9 3 11" xfId="9585"/>
    <cellStyle name="표준 127 9 3 11 2" xfId="9586"/>
    <cellStyle name="표준 127 9 3 12" xfId="9587"/>
    <cellStyle name="표준 127 9 3 12 2" xfId="9588"/>
    <cellStyle name="표준 127 9 3 13" xfId="9589"/>
    <cellStyle name="표준 127 9 3 13 2" xfId="9590"/>
    <cellStyle name="표준 127 9 3 14" xfId="9591"/>
    <cellStyle name="표준 127 9 3 14 2" xfId="9592"/>
    <cellStyle name="표준 127 9 3 15" xfId="9593"/>
    <cellStyle name="표준 127 9 3 15 2" xfId="9594"/>
    <cellStyle name="표준 127 9 3 16" xfId="9595"/>
    <cellStyle name="표준 127 9 3 16 2" xfId="9596"/>
    <cellStyle name="표준 127 9 3 17" xfId="9597"/>
    <cellStyle name="표준 127 9 3 17 2" xfId="9598"/>
    <cellStyle name="표준 127 9 3 18" xfId="9599"/>
    <cellStyle name="표준 127 9 3 18 2" xfId="9600"/>
    <cellStyle name="표준 127 9 3 19" xfId="9601"/>
    <cellStyle name="표준 127 9 3 19 2" xfId="9602"/>
    <cellStyle name="표준 127 9 3 2" xfId="9603"/>
    <cellStyle name="표준 127 9 3 2 2" xfId="9604"/>
    <cellStyle name="표준 127 9 3 20" xfId="9605"/>
    <cellStyle name="표준 127 9 3 20 2" xfId="9606"/>
    <cellStyle name="표준 127 9 3 21" xfId="9607"/>
    <cellStyle name="표준 127 9 3 21 2" xfId="9608"/>
    <cellStyle name="표준 127 9 3 22" xfId="9609"/>
    <cellStyle name="표준 127 9 3 22 2" xfId="9610"/>
    <cellStyle name="표준 127 9 3 23" xfId="9611"/>
    <cellStyle name="표준 127 9 3 23 2" xfId="9612"/>
    <cellStyle name="표준 127 9 3 24" xfId="9613"/>
    <cellStyle name="표준 127 9 3 24 2" xfId="9614"/>
    <cellStyle name="표준 127 9 3 25" xfId="9615"/>
    <cellStyle name="표준 127 9 3 25 2" xfId="9616"/>
    <cellStyle name="표준 127 9 3 26" xfId="9617"/>
    <cellStyle name="표준 127 9 3 26 2" xfId="9618"/>
    <cellStyle name="표준 127 9 3 27" xfId="9619"/>
    <cellStyle name="표준 127 9 3 27 2" xfId="9620"/>
    <cellStyle name="표준 127 9 3 28" xfId="9621"/>
    <cellStyle name="표준 127 9 3 28 2" xfId="9622"/>
    <cellStyle name="표준 127 9 3 29" xfId="9623"/>
    <cellStyle name="표준 127 9 3 3" xfId="9624"/>
    <cellStyle name="표준 127 9 3 3 2" xfId="9625"/>
    <cellStyle name="표준 127 9 3 4" xfId="9626"/>
    <cellStyle name="표준 127 9 3 4 2" xfId="9627"/>
    <cellStyle name="표준 127 9 3 5" xfId="9628"/>
    <cellStyle name="표준 127 9 3 5 2" xfId="9629"/>
    <cellStyle name="표준 127 9 3 6" xfId="9630"/>
    <cellStyle name="표준 127 9 3 6 2" xfId="9631"/>
    <cellStyle name="표준 127 9 3 7" xfId="9632"/>
    <cellStyle name="표준 127 9 3 7 2" xfId="9633"/>
    <cellStyle name="표준 127 9 3 8" xfId="9634"/>
    <cellStyle name="표준 127 9 3 8 2" xfId="9635"/>
    <cellStyle name="표준 127 9 3 9" xfId="9636"/>
    <cellStyle name="표준 127 9 3 9 2" xfId="9637"/>
    <cellStyle name="표준 127 9 30" xfId="9638"/>
    <cellStyle name="표준 127 9 30 2" xfId="9639"/>
    <cellStyle name="표준 127 9 31" xfId="9640"/>
    <cellStyle name="표준 127 9 31 2" xfId="9641"/>
    <cellStyle name="표준 127 9 32" xfId="9642"/>
    <cellStyle name="표준 127 9 32 2" xfId="9643"/>
    <cellStyle name="표준 127 9 33" xfId="9644"/>
    <cellStyle name="표준 127 9 33 2" xfId="9645"/>
    <cellStyle name="표준 127 9 34" xfId="9646"/>
    <cellStyle name="표준 127 9 34 2" xfId="9647"/>
    <cellStyle name="표준 127 9 35" xfId="9648"/>
    <cellStyle name="표준 127 9 36" xfId="9649"/>
    <cellStyle name="표준 127 9 37" xfId="9650"/>
    <cellStyle name="표준 127 9 38" xfId="9651"/>
    <cellStyle name="표준 127 9 39" xfId="9652"/>
    <cellStyle name="표준 127 9 4" xfId="9653"/>
    <cellStyle name="표준 127 9 4 10" xfId="9654"/>
    <cellStyle name="표준 127 9 4 10 2" xfId="9655"/>
    <cellStyle name="표준 127 9 4 11" xfId="9656"/>
    <cellStyle name="표준 127 9 4 11 2" xfId="9657"/>
    <cellStyle name="표준 127 9 4 12" xfId="9658"/>
    <cellStyle name="표준 127 9 4 12 2" xfId="9659"/>
    <cellStyle name="표준 127 9 4 13" xfId="9660"/>
    <cellStyle name="표준 127 9 4 13 2" xfId="9661"/>
    <cellStyle name="표준 127 9 4 14" xfId="9662"/>
    <cellStyle name="표준 127 9 4 14 2" xfId="9663"/>
    <cellStyle name="표준 127 9 4 15" xfId="9664"/>
    <cellStyle name="표준 127 9 4 15 2" xfId="9665"/>
    <cellStyle name="표준 127 9 4 16" xfId="9666"/>
    <cellStyle name="표준 127 9 4 16 2" xfId="9667"/>
    <cellStyle name="표준 127 9 4 17" xfId="9668"/>
    <cellStyle name="표준 127 9 4 17 2" xfId="9669"/>
    <cellStyle name="표준 127 9 4 18" xfId="9670"/>
    <cellStyle name="표준 127 9 4 18 2" xfId="9671"/>
    <cellStyle name="표준 127 9 4 19" xfId="9672"/>
    <cellStyle name="표준 127 9 4 19 2" xfId="9673"/>
    <cellStyle name="표준 127 9 4 2" xfId="9674"/>
    <cellStyle name="표준 127 9 4 2 2" xfId="9675"/>
    <cellStyle name="표준 127 9 4 20" xfId="9676"/>
    <cellStyle name="표준 127 9 4 20 2" xfId="9677"/>
    <cellStyle name="표준 127 9 4 21" xfId="9678"/>
    <cellStyle name="표준 127 9 4 21 2" xfId="9679"/>
    <cellStyle name="표준 127 9 4 22" xfId="9680"/>
    <cellStyle name="표준 127 9 4 22 2" xfId="9681"/>
    <cellStyle name="표준 127 9 4 23" xfId="9682"/>
    <cellStyle name="표준 127 9 4 23 2" xfId="9683"/>
    <cellStyle name="표준 127 9 4 24" xfId="9684"/>
    <cellStyle name="표준 127 9 4 24 2" xfId="9685"/>
    <cellStyle name="표준 127 9 4 25" xfId="9686"/>
    <cellStyle name="표준 127 9 4 25 2" xfId="9687"/>
    <cellStyle name="표준 127 9 4 26" xfId="9688"/>
    <cellStyle name="표준 127 9 4 26 2" xfId="9689"/>
    <cellStyle name="표준 127 9 4 27" xfId="9690"/>
    <cellStyle name="표준 127 9 4 27 2" xfId="9691"/>
    <cellStyle name="표준 127 9 4 28" xfId="9692"/>
    <cellStyle name="표준 127 9 4 28 2" xfId="9693"/>
    <cellStyle name="표준 127 9 4 29" xfId="9694"/>
    <cellStyle name="표준 127 9 4 3" xfId="9695"/>
    <cellStyle name="표준 127 9 4 3 2" xfId="9696"/>
    <cellStyle name="표준 127 9 4 4" xfId="9697"/>
    <cellStyle name="표준 127 9 4 4 2" xfId="9698"/>
    <cellStyle name="표준 127 9 4 5" xfId="9699"/>
    <cellStyle name="표준 127 9 4 5 2" xfId="9700"/>
    <cellStyle name="표준 127 9 4 6" xfId="9701"/>
    <cellStyle name="표준 127 9 4 6 2" xfId="9702"/>
    <cellStyle name="표준 127 9 4 7" xfId="9703"/>
    <cellStyle name="표준 127 9 4 7 2" xfId="9704"/>
    <cellStyle name="표준 127 9 4 8" xfId="9705"/>
    <cellStyle name="표준 127 9 4 8 2" xfId="9706"/>
    <cellStyle name="표준 127 9 4 9" xfId="9707"/>
    <cellStyle name="표준 127 9 4 9 2" xfId="9708"/>
    <cellStyle name="표준 127 9 40" xfId="9709"/>
    <cellStyle name="표준 127 9 41" xfId="9710"/>
    <cellStyle name="표준 127 9 42" xfId="9711"/>
    <cellStyle name="표준 127 9 43" xfId="9712"/>
    <cellStyle name="표준 127 9 44" xfId="9713"/>
    <cellStyle name="표준 127 9 45" xfId="9714"/>
    <cellStyle name="표준 127 9 46" xfId="9715"/>
    <cellStyle name="표준 127 9 47" xfId="9716"/>
    <cellStyle name="표준 127 9 48" xfId="9717"/>
    <cellStyle name="표준 127 9 49" xfId="9718"/>
    <cellStyle name="표준 127 9 5" xfId="9719"/>
    <cellStyle name="표준 127 9 5 10" xfId="9720"/>
    <cellStyle name="표준 127 9 5 10 2" xfId="9721"/>
    <cellStyle name="표준 127 9 5 11" xfId="9722"/>
    <cellStyle name="표준 127 9 5 11 2" xfId="9723"/>
    <cellStyle name="표준 127 9 5 12" xfId="9724"/>
    <cellStyle name="표준 127 9 5 12 2" xfId="9725"/>
    <cellStyle name="표준 127 9 5 13" xfId="9726"/>
    <cellStyle name="표준 127 9 5 13 2" xfId="9727"/>
    <cellStyle name="표준 127 9 5 14" xfId="9728"/>
    <cellStyle name="표준 127 9 5 14 2" xfId="9729"/>
    <cellStyle name="표준 127 9 5 15" xfId="9730"/>
    <cellStyle name="표준 127 9 5 15 2" xfId="9731"/>
    <cellStyle name="표준 127 9 5 16" xfId="9732"/>
    <cellStyle name="표준 127 9 5 16 2" xfId="9733"/>
    <cellStyle name="표준 127 9 5 17" xfId="9734"/>
    <cellStyle name="표준 127 9 5 17 2" xfId="9735"/>
    <cellStyle name="표준 127 9 5 18" xfId="9736"/>
    <cellStyle name="표준 127 9 5 18 2" xfId="9737"/>
    <cellStyle name="표준 127 9 5 19" xfId="9738"/>
    <cellStyle name="표준 127 9 5 19 2" xfId="9739"/>
    <cellStyle name="표준 127 9 5 2" xfId="9740"/>
    <cellStyle name="표준 127 9 5 2 2" xfId="9741"/>
    <cellStyle name="표준 127 9 5 20" xfId="9742"/>
    <cellStyle name="표준 127 9 5 20 2" xfId="9743"/>
    <cellStyle name="표준 127 9 5 21" xfId="9744"/>
    <cellStyle name="표준 127 9 5 21 2" xfId="9745"/>
    <cellStyle name="표준 127 9 5 22" xfId="9746"/>
    <cellStyle name="표준 127 9 5 22 2" xfId="9747"/>
    <cellStyle name="표준 127 9 5 23" xfId="9748"/>
    <cellStyle name="표준 127 9 5 23 2" xfId="9749"/>
    <cellStyle name="표준 127 9 5 24" xfId="9750"/>
    <cellStyle name="표준 127 9 5 24 2" xfId="9751"/>
    <cellStyle name="표준 127 9 5 25" xfId="9752"/>
    <cellStyle name="표준 127 9 5 25 2" xfId="9753"/>
    <cellStyle name="표준 127 9 5 26" xfId="9754"/>
    <cellStyle name="표준 127 9 5 26 2" xfId="9755"/>
    <cellStyle name="표준 127 9 5 27" xfId="9756"/>
    <cellStyle name="표준 127 9 5 27 2" xfId="9757"/>
    <cellStyle name="표준 127 9 5 28" xfId="9758"/>
    <cellStyle name="표준 127 9 5 28 2" xfId="9759"/>
    <cellStyle name="표준 127 9 5 29" xfId="9760"/>
    <cellStyle name="표준 127 9 5 3" xfId="9761"/>
    <cellStyle name="표준 127 9 5 3 2" xfId="9762"/>
    <cellStyle name="표준 127 9 5 4" xfId="9763"/>
    <cellStyle name="표준 127 9 5 4 2" xfId="9764"/>
    <cellStyle name="표준 127 9 5 5" xfId="9765"/>
    <cellStyle name="표준 127 9 5 5 2" xfId="9766"/>
    <cellStyle name="표준 127 9 5 6" xfId="9767"/>
    <cellStyle name="표준 127 9 5 6 2" xfId="9768"/>
    <cellStyle name="표준 127 9 5 7" xfId="9769"/>
    <cellStyle name="표준 127 9 5 7 2" xfId="9770"/>
    <cellStyle name="표준 127 9 5 8" xfId="9771"/>
    <cellStyle name="표준 127 9 5 8 2" xfId="9772"/>
    <cellStyle name="표준 127 9 5 9" xfId="9773"/>
    <cellStyle name="표준 127 9 5 9 2" xfId="9774"/>
    <cellStyle name="표준 127 9 50" xfId="9775"/>
    <cellStyle name="표준 127 9 51" xfId="9776"/>
    <cellStyle name="표준 127 9 52" xfId="9777"/>
    <cellStyle name="표준 127 9 53" xfId="9778"/>
    <cellStyle name="표준 127 9 54" xfId="9779"/>
    <cellStyle name="표준 127 9 55" xfId="9780"/>
    <cellStyle name="표준 127 9 56" xfId="9781"/>
    <cellStyle name="표준 127 9 57" xfId="9782"/>
    <cellStyle name="표준 127 9 58" xfId="9783"/>
    <cellStyle name="표준 127 9 6" xfId="9784"/>
    <cellStyle name="표준 127 9 6 10" xfId="9785"/>
    <cellStyle name="표준 127 9 6 10 2" xfId="9786"/>
    <cellStyle name="표준 127 9 6 11" xfId="9787"/>
    <cellStyle name="표준 127 9 6 11 2" xfId="9788"/>
    <cellStyle name="표준 127 9 6 12" xfId="9789"/>
    <cellStyle name="표준 127 9 6 12 2" xfId="9790"/>
    <cellStyle name="표준 127 9 6 13" xfId="9791"/>
    <cellStyle name="표준 127 9 6 13 2" xfId="9792"/>
    <cellStyle name="표준 127 9 6 14" xfId="9793"/>
    <cellStyle name="표준 127 9 6 14 2" xfId="9794"/>
    <cellStyle name="표준 127 9 6 15" xfId="9795"/>
    <cellStyle name="표준 127 9 6 15 2" xfId="9796"/>
    <cellStyle name="표준 127 9 6 16" xfId="9797"/>
    <cellStyle name="표준 127 9 6 16 2" xfId="9798"/>
    <cellStyle name="표준 127 9 6 17" xfId="9799"/>
    <cellStyle name="표준 127 9 6 17 2" xfId="9800"/>
    <cellStyle name="표준 127 9 6 18" xfId="9801"/>
    <cellStyle name="표준 127 9 6 18 2" xfId="9802"/>
    <cellStyle name="표준 127 9 6 19" xfId="9803"/>
    <cellStyle name="표준 127 9 6 19 2" xfId="9804"/>
    <cellStyle name="표준 127 9 6 2" xfId="9805"/>
    <cellStyle name="표준 127 9 6 2 2" xfId="9806"/>
    <cellStyle name="표준 127 9 6 20" xfId="9807"/>
    <cellStyle name="표준 127 9 6 20 2" xfId="9808"/>
    <cellStyle name="표준 127 9 6 21" xfId="9809"/>
    <cellStyle name="표준 127 9 6 21 2" xfId="9810"/>
    <cellStyle name="표준 127 9 6 22" xfId="9811"/>
    <cellStyle name="표준 127 9 6 22 2" xfId="9812"/>
    <cellStyle name="표준 127 9 6 23" xfId="9813"/>
    <cellStyle name="표준 127 9 6 23 2" xfId="9814"/>
    <cellStyle name="표준 127 9 6 24" xfId="9815"/>
    <cellStyle name="표준 127 9 6 24 2" xfId="9816"/>
    <cellStyle name="표준 127 9 6 25" xfId="9817"/>
    <cellStyle name="표준 127 9 6 25 2" xfId="9818"/>
    <cellStyle name="표준 127 9 6 26" xfId="9819"/>
    <cellStyle name="표준 127 9 6 26 2" xfId="9820"/>
    <cellStyle name="표준 127 9 6 27" xfId="9821"/>
    <cellStyle name="표준 127 9 6 27 2" xfId="9822"/>
    <cellStyle name="표준 127 9 6 28" xfId="9823"/>
    <cellStyle name="표준 127 9 6 28 2" xfId="9824"/>
    <cellStyle name="표준 127 9 6 29" xfId="9825"/>
    <cellStyle name="표준 127 9 6 3" xfId="9826"/>
    <cellStyle name="표준 127 9 6 3 2" xfId="9827"/>
    <cellStyle name="표준 127 9 6 4" xfId="9828"/>
    <cellStyle name="표준 127 9 6 4 2" xfId="9829"/>
    <cellStyle name="표준 127 9 6 5" xfId="9830"/>
    <cellStyle name="표준 127 9 6 5 2" xfId="9831"/>
    <cellStyle name="표준 127 9 6 6" xfId="9832"/>
    <cellStyle name="표준 127 9 6 6 2" xfId="9833"/>
    <cellStyle name="표준 127 9 6 7" xfId="9834"/>
    <cellStyle name="표준 127 9 6 7 2" xfId="9835"/>
    <cellStyle name="표준 127 9 6 8" xfId="9836"/>
    <cellStyle name="표준 127 9 6 8 2" xfId="9837"/>
    <cellStyle name="표준 127 9 6 9" xfId="9838"/>
    <cellStyle name="표준 127 9 6 9 2" xfId="9839"/>
    <cellStyle name="표준 127 9 7" xfId="9840"/>
    <cellStyle name="표준 127 9 7 10" xfId="9841"/>
    <cellStyle name="표준 127 9 7 10 2" xfId="9842"/>
    <cellStyle name="표준 127 9 7 11" xfId="9843"/>
    <cellStyle name="표준 127 9 7 11 2" xfId="9844"/>
    <cellStyle name="표준 127 9 7 12" xfId="9845"/>
    <cellStyle name="표준 127 9 7 12 2" xfId="9846"/>
    <cellStyle name="표준 127 9 7 13" xfId="9847"/>
    <cellStyle name="표준 127 9 7 13 2" xfId="9848"/>
    <cellStyle name="표준 127 9 7 14" xfId="9849"/>
    <cellStyle name="표준 127 9 7 14 2" xfId="9850"/>
    <cellStyle name="표준 127 9 7 15" xfId="9851"/>
    <cellStyle name="표준 127 9 7 15 2" xfId="9852"/>
    <cellStyle name="표준 127 9 7 16" xfId="9853"/>
    <cellStyle name="표준 127 9 7 16 2" xfId="9854"/>
    <cellStyle name="표준 127 9 7 17" xfId="9855"/>
    <cellStyle name="표준 127 9 7 17 2" xfId="9856"/>
    <cellStyle name="표준 127 9 7 18" xfId="9857"/>
    <cellStyle name="표준 127 9 7 18 2" xfId="9858"/>
    <cellStyle name="표준 127 9 7 19" xfId="9859"/>
    <cellStyle name="표준 127 9 7 19 2" xfId="9860"/>
    <cellStyle name="표준 127 9 7 2" xfId="9861"/>
    <cellStyle name="표준 127 9 7 2 2" xfId="9862"/>
    <cellStyle name="표준 127 9 7 20" xfId="9863"/>
    <cellStyle name="표준 127 9 7 20 2" xfId="9864"/>
    <cellStyle name="표준 127 9 7 21" xfId="9865"/>
    <cellStyle name="표준 127 9 7 21 2" xfId="9866"/>
    <cellStyle name="표준 127 9 7 22" xfId="9867"/>
    <cellStyle name="표준 127 9 7 22 2" xfId="9868"/>
    <cellStyle name="표준 127 9 7 23" xfId="9869"/>
    <cellStyle name="표준 127 9 7 23 2" xfId="9870"/>
    <cellStyle name="표준 127 9 7 24" xfId="9871"/>
    <cellStyle name="표준 127 9 7 24 2" xfId="9872"/>
    <cellStyle name="표준 127 9 7 25" xfId="9873"/>
    <cellStyle name="표준 127 9 7 25 2" xfId="9874"/>
    <cellStyle name="표준 127 9 7 26" xfId="9875"/>
    <cellStyle name="표준 127 9 7 26 2" xfId="9876"/>
    <cellStyle name="표준 127 9 7 27" xfId="9877"/>
    <cellStyle name="표준 127 9 7 27 2" xfId="9878"/>
    <cellStyle name="표준 127 9 7 28" xfId="9879"/>
    <cellStyle name="표준 127 9 7 28 2" xfId="9880"/>
    <cellStyle name="표준 127 9 7 29" xfId="9881"/>
    <cellStyle name="표준 127 9 7 3" xfId="9882"/>
    <cellStyle name="표준 127 9 7 3 2" xfId="9883"/>
    <cellStyle name="표준 127 9 7 4" xfId="9884"/>
    <cellStyle name="표준 127 9 7 4 2" xfId="9885"/>
    <cellStyle name="표준 127 9 7 5" xfId="9886"/>
    <cellStyle name="표준 127 9 7 5 2" xfId="9887"/>
    <cellStyle name="표준 127 9 7 6" xfId="9888"/>
    <cellStyle name="표준 127 9 7 6 2" xfId="9889"/>
    <cellStyle name="표준 127 9 7 7" xfId="9890"/>
    <cellStyle name="표준 127 9 7 7 2" xfId="9891"/>
    <cellStyle name="표준 127 9 7 8" xfId="9892"/>
    <cellStyle name="표준 127 9 7 8 2" xfId="9893"/>
    <cellStyle name="표준 127 9 7 9" xfId="9894"/>
    <cellStyle name="표준 127 9 7 9 2" xfId="9895"/>
    <cellStyle name="표준 127 9 8" xfId="9896"/>
    <cellStyle name="표준 127 9 8 2" xfId="9897"/>
    <cellStyle name="표준 127 9 9" xfId="9898"/>
    <cellStyle name="표준 127 9 9 2" xfId="9899"/>
    <cellStyle name="표준 128" xfId="9900"/>
    <cellStyle name="표준 128 10" xfId="9901"/>
    <cellStyle name="표준 128 10 10" xfId="9902"/>
    <cellStyle name="표준 128 10 10 2" xfId="9903"/>
    <cellStyle name="표준 128 10 11" xfId="9904"/>
    <cellStyle name="표준 128 10 11 2" xfId="9905"/>
    <cellStyle name="표준 128 10 12" xfId="9906"/>
    <cellStyle name="표준 128 10 12 2" xfId="9907"/>
    <cellStyle name="표준 128 10 13" xfId="9908"/>
    <cellStyle name="표준 128 10 13 2" xfId="9909"/>
    <cellStyle name="표준 128 10 14" xfId="9910"/>
    <cellStyle name="표준 128 10 14 2" xfId="9911"/>
    <cellStyle name="표준 128 10 15" xfId="9912"/>
    <cellStyle name="표준 128 10 15 2" xfId="9913"/>
    <cellStyle name="표준 128 10 16" xfId="9914"/>
    <cellStyle name="표준 128 10 16 2" xfId="9915"/>
    <cellStyle name="표준 128 10 17" xfId="9916"/>
    <cellStyle name="표준 128 10 17 2" xfId="9917"/>
    <cellStyle name="표준 128 10 18" xfId="9918"/>
    <cellStyle name="표준 128 10 18 2" xfId="9919"/>
    <cellStyle name="표준 128 10 19" xfId="9920"/>
    <cellStyle name="표준 128 10 19 2" xfId="9921"/>
    <cellStyle name="표준 128 10 2" xfId="9922"/>
    <cellStyle name="표준 128 10 2 10" xfId="9923"/>
    <cellStyle name="표준 128 10 2 10 2" xfId="9924"/>
    <cellStyle name="표준 128 10 2 11" xfId="9925"/>
    <cellStyle name="표준 128 10 2 11 2" xfId="9926"/>
    <cellStyle name="표준 128 10 2 12" xfId="9927"/>
    <cellStyle name="표준 128 10 2 12 2" xfId="9928"/>
    <cellStyle name="표준 128 10 2 13" xfId="9929"/>
    <cellStyle name="표준 128 10 2 13 2" xfId="9930"/>
    <cellStyle name="표준 128 10 2 14" xfId="9931"/>
    <cellStyle name="표준 128 10 2 14 2" xfId="9932"/>
    <cellStyle name="표준 128 10 2 15" xfId="9933"/>
    <cellStyle name="표준 128 10 2 15 2" xfId="9934"/>
    <cellStyle name="표준 128 10 2 16" xfId="9935"/>
    <cellStyle name="표준 128 10 2 16 2" xfId="9936"/>
    <cellStyle name="표준 128 10 2 17" xfId="9937"/>
    <cellStyle name="표준 128 10 2 17 2" xfId="9938"/>
    <cellStyle name="표준 128 10 2 18" xfId="9939"/>
    <cellStyle name="표준 128 10 2 18 2" xfId="9940"/>
    <cellStyle name="표준 128 10 2 19" xfId="9941"/>
    <cellStyle name="표준 128 10 2 19 2" xfId="9942"/>
    <cellStyle name="표준 128 10 2 2" xfId="9943"/>
    <cellStyle name="표준 128 10 2 2 2" xfId="9944"/>
    <cellStyle name="표준 128 10 2 20" xfId="9945"/>
    <cellStyle name="표준 128 10 2 20 2" xfId="9946"/>
    <cellStyle name="표준 128 10 2 21" xfId="9947"/>
    <cellStyle name="표준 128 10 2 21 2" xfId="9948"/>
    <cellStyle name="표준 128 10 2 22" xfId="9949"/>
    <cellStyle name="표준 128 10 2 22 2" xfId="9950"/>
    <cellStyle name="표준 128 10 2 23" xfId="9951"/>
    <cellStyle name="표준 128 10 2 23 2" xfId="9952"/>
    <cellStyle name="표준 128 10 2 24" xfId="9953"/>
    <cellStyle name="표준 128 10 2 24 2" xfId="9954"/>
    <cellStyle name="표준 128 10 2 25" xfId="9955"/>
    <cellStyle name="표준 128 10 2 25 2" xfId="9956"/>
    <cellStyle name="표준 128 10 2 26" xfId="9957"/>
    <cellStyle name="표준 128 10 2 26 2" xfId="9958"/>
    <cellStyle name="표준 128 10 2 27" xfId="9959"/>
    <cellStyle name="표준 128 10 2 27 2" xfId="9960"/>
    <cellStyle name="표준 128 10 2 28" xfId="9961"/>
    <cellStyle name="표준 128 10 2 28 2" xfId="9962"/>
    <cellStyle name="표준 128 10 2 29" xfId="9963"/>
    <cellStyle name="표준 128 10 2 3" xfId="9964"/>
    <cellStyle name="표준 128 10 2 3 2" xfId="9965"/>
    <cellStyle name="표준 128 10 2 4" xfId="9966"/>
    <cellStyle name="표준 128 10 2 4 2" xfId="9967"/>
    <cellStyle name="표준 128 10 2 5" xfId="9968"/>
    <cellStyle name="표준 128 10 2 5 2" xfId="9969"/>
    <cellStyle name="표준 128 10 2 6" xfId="9970"/>
    <cellStyle name="표준 128 10 2 6 2" xfId="9971"/>
    <cellStyle name="표준 128 10 2 7" xfId="9972"/>
    <cellStyle name="표준 128 10 2 7 2" xfId="9973"/>
    <cellStyle name="표준 128 10 2 8" xfId="9974"/>
    <cellStyle name="표준 128 10 2 8 2" xfId="9975"/>
    <cellStyle name="표준 128 10 2 9" xfId="9976"/>
    <cellStyle name="표준 128 10 2 9 2" xfId="9977"/>
    <cellStyle name="표준 128 10 20" xfId="9978"/>
    <cellStyle name="표준 128 10 20 2" xfId="9979"/>
    <cellStyle name="표준 128 10 21" xfId="9980"/>
    <cellStyle name="표준 128 10 21 2" xfId="9981"/>
    <cellStyle name="표준 128 10 22" xfId="9982"/>
    <cellStyle name="표준 128 10 22 2" xfId="9983"/>
    <cellStyle name="표준 128 10 23" xfId="9984"/>
    <cellStyle name="표준 128 10 23 2" xfId="9985"/>
    <cellStyle name="표준 128 10 24" xfId="9986"/>
    <cellStyle name="표준 128 10 24 2" xfId="9987"/>
    <cellStyle name="표준 128 10 25" xfId="9988"/>
    <cellStyle name="표준 128 10 25 2" xfId="9989"/>
    <cellStyle name="표준 128 10 26" xfId="9990"/>
    <cellStyle name="표준 128 10 26 2" xfId="9991"/>
    <cellStyle name="표준 128 10 27" xfId="9992"/>
    <cellStyle name="표준 128 10 27 2" xfId="9993"/>
    <cellStyle name="표준 128 10 28" xfId="9994"/>
    <cellStyle name="표준 128 10 28 2" xfId="9995"/>
    <cellStyle name="표준 128 10 29" xfId="9996"/>
    <cellStyle name="표준 128 10 29 2" xfId="9997"/>
    <cellStyle name="표준 128 10 3" xfId="9998"/>
    <cellStyle name="표준 128 10 3 10" xfId="9999"/>
    <cellStyle name="표준 128 10 3 10 2" xfId="10000"/>
    <cellStyle name="표준 128 10 3 11" xfId="10001"/>
    <cellStyle name="표준 128 10 3 11 2" xfId="10002"/>
    <cellStyle name="표준 128 10 3 12" xfId="10003"/>
    <cellStyle name="표준 128 10 3 12 2" xfId="10004"/>
    <cellStyle name="표준 128 10 3 13" xfId="10005"/>
    <cellStyle name="표준 128 10 3 13 2" xfId="10006"/>
    <cellStyle name="표준 128 10 3 14" xfId="10007"/>
    <cellStyle name="표준 128 10 3 14 2" xfId="10008"/>
    <cellStyle name="표준 128 10 3 15" xfId="10009"/>
    <cellStyle name="표준 128 10 3 15 2" xfId="10010"/>
    <cellStyle name="표준 128 10 3 16" xfId="10011"/>
    <cellStyle name="표준 128 10 3 16 2" xfId="10012"/>
    <cellStyle name="표준 128 10 3 17" xfId="10013"/>
    <cellStyle name="표준 128 10 3 17 2" xfId="10014"/>
    <cellStyle name="표준 128 10 3 18" xfId="10015"/>
    <cellStyle name="표준 128 10 3 18 2" xfId="10016"/>
    <cellStyle name="표준 128 10 3 19" xfId="10017"/>
    <cellStyle name="표준 128 10 3 19 2" xfId="10018"/>
    <cellStyle name="표준 128 10 3 2" xfId="10019"/>
    <cellStyle name="표준 128 10 3 2 2" xfId="10020"/>
    <cellStyle name="표준 128 10 3 20" xfId="10021"/>
    <cellStyle name="표준 128 10 3 20 2" xfId="10022"/>
    <cellStyle name="표준 128 10 3 21" xfId="10023"/>
    <cellStyle name="표준 128 10 3 21 2" xfId="10024"/>
    <cellStyle name="표준 128 10 3 22" xfId="10025"/>
    <cellStyle name="표준 128 10 3 22 2" xfId="10026"/>
    <cellStyle name="표준 128 10 3 23" xfId="10027"/>
    <cellStyle name="표준 128 10 3 23 2" xfId="10028"/>
    <cellStyle name="표준 128 10 3 24" xfId="10029"/>
    <cellStyle name="표준 128 10 3 24 2" xfId="10030"/>
    <cellStyle name="표준 128 10 3 25" xfId="10031"/>
    <cellStyle name="표준 128 10 3 25 2" xfId="10032"/>
    <cellStyle name="표준 128 10 3 26" xfId="10033"/>
    <cellStyle name="표준 128 10 3 26 2" xfId="10034"/>
    <cellStyle name="표준 128 10 3 27" xfId="10035"/>
    <cellStyle name="표준 128 10 3 27 2" xfId="10036"/>
    <cellStyle name="표준 128 10 3 28" xfId="10037"/>
    <cellStyle name="표준 128 10 3 28 2" xfId="10038"/>
    <cellStyle name="표준 128 10 3 29" xfId="10039"/>
    <cellStyle name="표준 128 10 3 3" xfId="10040"/>
    <cellStyle name="표준 128 10 3 3 2" xfId="10041"/>
    <cellStyle name="표준 128 10 3 4" xfId="10042"/>
    <cellStyle name="표준 128 10 3 4 2" xfId="10043"/>
    <cellStyle name="표준 128 10 3 5" xfId="10044"/>
    <cellStyle name="표준 128 10 3 5 2" xfId="10045"/>
    <cellStyle name="표준 128 10 3 6" xfId="10046"/>
    <cellStyle name="표준 128 10 3 6 2" xfId="10047"/>
    <cellStyle name="표준 128 10 3 7" xfId="10048"/>
    <cellStyle name="표준 128 10 3 7 2" xfId="10049"/>
    <cellStyle name="표준 128 10 3 8" xfId="10050"/>
    <cellStyle name="표준 128 10 3 8 2" xfId="10051"/>
    <cellStyle name="표준 128 10 3 9" xfId="10052"/>
    <cellStyle name="표준 128 10 3 9 2" xfId="10053"/>
    <cellStyle name="표준 128 10 30" xfId="10054"/>
    <cellStyle name="표준 128 10 30 2" xfId="10055"/>
    <cellStyle name="표준 128 10 31" xfId="10056"/>
    <cellStyle name="표준 128 10 31 2" xfId="10057"/>
    <cellStyle name="표준 128 10 32" xfId="10058"/>
    <cellStyle name="표준 128 10 32 2" xfId="10059"/>
    <cellStyle name="표준 128 10 33" xfId="10060"/>
    <cellStyle name="표준 128 10 33 2" xfId="10061"/>
    <cellStyle name="표준 128 10 34" xfId="10062"/>
    <cellStyle name="표준 128 10 34 2" xfId="10063"/>
    <cellStyle name="표준 128 10 35" xfId="10064"/>
    <cellStyle name="표준 128 10 36" xfId="10065"/>
    <cellStyle name="표준 128 10 37" xfId="10066"/>
    <cellStyle name="표준 128 10 38" xfId="10067"/>
    <cellStyle name="표준 128 10 39" xfId="10068"/>
    <cellStyle name="표준 128 10 4" xfId="10069"/>
    <cellStyle name="표준 128 10 4 10" xfId="10070"/>
    <cellStyle name="표준 128 10 4 10 2" xfId="10071"/>
    <cellStyle name="표준 128 10 4 11" xfId="10072"/>
    <cellStyle name="표준 128 10 4 11 2" xfId="10073"/>
    <cellStyle name="표준 128 10 4 12" xfId="10074"/>
    <cellStyle name="표준 128 10 4 12 2" xfId="10075"/>
    <cellStyle name="표준 128 10 4 13" xfId="10076"/>
    <cellStyle name="표준 128 10 4 13 2" xfId="10077"/>
    <cellStyle name="표준 128 10 4 14" xfId="10078"/>
    <cellStyle name="표준 128 10 4 14 2" xfId="10079"/>
    <cellStyle name="표준 128 10 4 15" xfId="10080"/>
    <cellStyle name="표준 128 10 4 15 2" xfId="10081"/>
    <cellStyle name="표준 128 10 4 16" xfId="10082"/>
    <cellStyle name="표준 128 10 4 16 2" xfId="10083"/>
    <cellStyle name="표준 128 10 4 17" xfId="10084"/>
    <cellStyle name="표준 128 10 4 17 2" xfId="10085"/>
    <cellStyle name="표준 128 10 4 18" xfId="10086"/>
    <cellStyle name="표준 128 10 4 18 2" xfId="10087"/>
    <cellStyle name="표준 128 10 4 19" xfId="10088"/>
    <cellStyle name="표준 128 10 4 19 2" xfId="10089"/>
    <cellStyle name="표준 128 10 4 2" xfId="10090"/>
    <cellStyle name="표준 128 10 4 2 2" xfId="10091"/>
    <cellStyle name="표준 128 10 4 20" xfId="10092"/>
    <cellStyle name="표준 128 10 4 20 2" xfId="10093"/>
    <cellStyle name="표준 128 10 4 21" xfId="10094"/>
    <cellStyle name="표준 128 10 4 21 2" xfId="10095"/>
    <cellStyle name="표준 128 10 4 22" xfId="10096"/>
    <cellStyle name="표준 128 10 4 22 2" xfId="10097"/>
    <cellStyle name="표준 128 10 4 23" xfId="10098"/>
    <cellStyle name="표준 128 10 4 23 2" xfId="10099"/>
    <cellStyle name="표준 128 10 4 24" xfId="10100"/>
    <cellStyle name="표준 128 10 4 24 2" xfId="10101"/>
    <cellStyle name="표준 128 10 4 25" xfId="10102"/>
    <cellStyle name="표준 128 10 4 25 2" xfId="10103"/>
    <cellStyle name="표준 128 10 4 26" xfId="10104"/>
    <cellStyle name="표준 128 10 4 26 2" xfId="10105"/>
    <cellStyle name="표준 128 10 4 27" xfId="10106"/>
    <cellStyle name="표준 128 10 4 27 2" xfId="10107"/>
    <cellStyle name="표준 128 10 4 28" xfId="10108"/>
    <cellStyle name="표준 128 10 4 28 2" xfId="10109"/>
    <cellStyle name="표준 128 10 4 29" xfId="10110"/>
    <cellStyle name="표준 128 10 4 3" xfId="10111"/>
    <cellStyle name="표준 128 10 4 3 2" xfId="10112"/>
    <cellStyle name="표준 128 10 4 4" xfId="10113"/>
    <cellStyle name="표준 128 10 4 4 2" xfId="10114"/>
    <cellStyle name="표준 128 10 4 5" xfId="10115"/>
    <cellStyle name="표준 128 10 4 5 2" xfId="10116"/>
    <cellStyle name="표준 128 10 4 6" xfId="10117"/>
    <cellStyle name="표준 128 10 4 6 2" xfId="10118"/>
    <cellStyle name="표준 128 10 4 7" xfId="10119"/>
    <cellStyle name="표준 128 10 4 7 2" xfId="10120"/>
    <cellStyle name="표준 128 10 4 8" xfId="10121"/>
    <cellStyle name="표준 128 10 4 8 2" xfId="10122"/>
    <cellStyle name="표준 128 10 4 9" xfId="10123"/>
    <cellStyle name="표준 128 10 4 9 2" xfId="10124"/>
    <cellStyle name="표준 128 10 40" xfId="10125"/>
    <cellStyle name="표준 128 10 41" xfId="10126"/>
    <cellStyle name="표준 128 10 42" xfId="10127"/>
    <cellStyle name="표준 128 10 43" xfId="10128"/>
    <cellStyle name="표준 128 10 44" xfId="10129"/>
    <cellStyle name="표준 128 10 45" xfId="10130"/>
    <cellStyle name="표준 128 10 46" xfId="10131"/>
    <cellStyle name="표준 128 10 47" xfId="10132"/>
    <cellStyle name="표준 128 10 48" xfId="10133"/>
    <cellStyle name="표준 128 10 49" xfId="10134"/>
    <cellStyle name="표준 128 10 5" xfId="10135"/>
    <cellStyle name="표준 128 10 5 10" xfId="10136"/>
    <cellStyle name="표준 128 10 5 10 2" xfId="10137"/>
    <cellStyle name="표준 128 10 5 11" xfId="10138"/>
    <cellStyle name="표준 128 10 5 11 2" xfId="10139"/>
    <cellStyle name="표준 128 10 5 12" xfId="10140"/>
    <cellStyle name="표준 128 10 5 12 2" xfId="10141"/>
    <cellStyle name="표준 128 10 5 13" xfId="10142"/>
    <cellStyle name="표준 128 10 5 13 2" xfId="10143"/>
    <cellStyle name="표준 128 10 5 14" xfId="10144"/>
    <cellStyle name="표준 128 10 5 14 2" xfId="10145"/>
    <cellStyle name="표준 128 10 5 15" xfId="10146"/>
    <cellStyle name="표준 128 10 5 15 2" xfId="10147"/>
    <cellStyle name="표준 128 10 5 16" xfId="10148"/>
    <cellStyle name="표준 128 10 5 16 2" xfId="10149"/>
    <cellStyle name="표준 128 10 5 17" xfId="10150"/>
    <cellStyle name="표준 128 10 5 17 2" xfId="10151"/>
    <cellStyle name="표준 128 10 5 18" xfId="10152"/>
    <cellStyle name="표준 128 10 5 18 2" xfId="10153"/>
    <cellStyle name="표준 128 10 5 19" xfId="10154"/>
    <cellStyle name="표준 128 10 5 19 2" xfId="10155"/>
    <cellStyle name="표준 128 10 5 2" xfId="10156"/>
    <cellStyle name="표준 128 10 5 2 2" xfId="10157"/>
    <cellStyle name="표준 128 10 5 20" xfId="10158"/>
    <cellStyle name="표준 128 10 5 20 2" xfId="10159"/>
    <cellStyle name="표준 128 10 5 21" xfId="10160"/>
    <cellStyle name="표준 128 10 5 21 2" xfId="10161"/>
    <cellStyle name="표준 128 10 5 22" xfId="10162"/>
    <cellStyle name="표준 128 10 5 22 2" xfId="10163"/>
    <cellStyle name="표준 128 10 5 23" xfId="10164"/>
    <cellStyle name="표준 128 10 5 23 2" xfId="10165"/>
    <cellStyle name="표준 128 10 5 24" xfId="10166"/>
    <cellStyle name="표준 128 10 5 24 2" xfId="10167"/>
    <cellStyle name="표준 128 10 5 25" xfId="10168"/>
    <cellStyle name="표준 128 10 5 25 2" xfId="10169"/>
    <cellStyle name="표준 128 10 5 26" xfId="10170"/>
    <cellStyle name="표준 128 10 5 26 2" xfId="10171"/>
    <cellStyle name="표준 128 10 5 27" xfId="10172"/>
    <cellStyle name="표준 128 10 5 27 2" xfId="10173"/>
    <cellStyle name="표준 128 10 5 28" xfId="10174"/>
    <cellStyle name="표준 128 10 5 28 2" xfId="10175"/>
    <cellStyle name="표준 128 10 5 29" xfId="10176"/>
    <cellStyle name="표준 128 10 5 3" xfId="10177"/>
    <cellStyle name="표준 128 10 5 3 2" xfId="10178"/>
    <cellStyle name="표준 128 10 5 4" xfId="10179"/>
    <cellStyle name="표준 128 10 5 4 2" xfId="10180"/>
    <cellStyle name="표준 128 10 5 5" xfId="10181"/>
    <cellStyle name="표준 128 10 5 5 2" xfId="10182"/>
    <cellStyle name="표준 128 10 5 6" xfId="10183"/>
    <cellStyle name="표준 128 10 5 6 2" xfId="10184"/>
    <cellStyle name="표준 128 10 5 7" xfId="10185"/>
    <cellStyle name="표준 128 10 5 7 2" xfId="10186"/>
    <cellStyle name="표준 128 10 5 8" xfId="10187"/>
    <cellStyle name="표준 128 10 5 8 2" xfId="10188"/>
    <cellStyle name="표준 128 10 5 9" xfId="10189"/>
    <cellStyle name="표준 128 10 5 9 2" xfId="10190"/>
    <cellStyle name="표준 128 10 50" xfId="10191"/>
    <cellStyle name="표준 128 10 51" xfId="10192"/>
    <cellStyle name="표준 128 10 52" xfId="10193"/>
    <cellStyle name="표준 128 10 53" xfId="10194"/>
    <cellStyle name="표준 128 10 54" xfId="10195"/>
    <cellStyle name="표준 128 10 55" xfId="10196"/>
    <cellStyle name="표준 128 10 56" xfId="10197"/>
    <cellStyle name="표준 128 10 57" xfId="10198"/>
    <cellStyle name="표준 128 10 58" xfId="10199"/>
    <cellStyle name="표준 128 10 6" xfId="10200"/>
    <cellStyle name="표준 128 10 6 10" xfId="10201"/>
    <cellStyle name="표준 128 10 6 10 2" xfId="10202"/>
    <cellStyle name="표준 128 10 6 11" xfId="10203"/>
    <cellStyle name="표준 128 10 6 11 2" xfId="10204"/>
    <cellStyle name="표준 128 10 6 12" xfId="10205"/>
    <cellStyle name="표준 128 10 6 12 2" xfId="10206"/>
    <cellStyle name="표준 128 10 6 13" xfId="10207"/>
    <cellStyle name="표준 128 10 6 13 2" xfId="10208"/>
    <cellStyle name="표준 128 10 6 14" xfId="10209"/>
    <cellStyle name="표준 128 10 6 14 2" xfId="10210"/>
    <cellStyle name="표준 128 10 6 15" xfId="10211"/>
    <cellStyle name="표준 128 10 6 15 2" xfId="10212"/>
    <cellStyle name="표준 128 10 6 16" xfId="10213"/>
    <cellStyle name="표준 128 10 6 16 2" xfId="10214"/>
    <cellStyle name="표준 128 10 6 17" xfId="10215"/>
    <cellStyle name="표준 128 10 6 17 2" xfId="10216"/>
    <cellStyle name="표준 128 10 6 18" xfId="10217"/>
    <cellStyle name="표준 128 10 6 18 2" xfId="10218"/>
    <cellStyle name="표준 128 10 6 19" xfId="10219"/>
    <cellStyle name="표준 128 10 6 19 2" xfId="10220"/>
    <cellStyle name="표준 128 10 6 2" xfId="10221"/>
    <cellStyle name="표준 128 10 6 2 2" xfId="10222"/>
    <cellStyle name="표준 128 10 6 20" xfId="10223"/>
    <cellStyle name="표준 128 10 6 20 2" xfId="10224"/>
    <cellStyle name="표준 128 10 6 21" xfId="10225"/>
    <cellStyle name="표준 128 10 6 21 2" xfId="10226"/>
    <cellStyle name="표준 128 10 6 22" xfId="10227"/>
    <cellStyle name="표준 128 10 6 22 2" xfId="10228"/>
    <cellStyle name="표준 128 10 6 23" xfId="10229"/>
    <cellStyle name="표준 128 10 6 23 2" xfId="10230"/>
    <cellStyle name="표준 128 10 6 24" xfId="10231"/>
    <cellStyle name="표준 128 10 6 24 2" xfId="10232"/>
    <cellStyle name="표준 128 10 6 25" xfId="10233"/>
    <cellStyle name="표준 128 10 6 25 2" xfId="10234"/>
    <cellStyle name="표준 128 10 6 26" xfId="10235"/>
    <cellStyle name="표준 128 10 6 26 2" xfId="10236"/>
    <cellStyle name="표준 128 10 6 27" xfId="10237"/>
    <cellStyle name="표준 128 10 6 27 2" xfId="10238"/>
    <cellStyle name="표준 128 10 6 28" xfId="10239"/>
    <cellStyle name="표준 128 10 6 28 2" xfId="10240"/>
    <cellStyle name="표준 128 10 6 29" xfId="10241"/>
    <cellStyle name="표준 128 10 6 3" xfId="10242"/>
    <cellStyle name="표준 128 10 6 3 2" xfId="10243"/>
    <cellStyle name="표준 128 10 6 4" xfId="10244"/>
    <cellStyle name="표준 128 10 6 4 2" xfId="10245"/>
    <cellStyle name="표준 128 10 6 5" xfId="10246"/>
    <cellStyle name="표준 128 10 6 5 2" xfId="10247"/>
    <cellStyle name="표준 128 10 6 6" xfId="10248"/>
    <cellStyle name="표준 128 10 6 6 2" xfId="10249"/>
    <cellStyle name="표준 128 10 6 7" xfId="10250"/>
    <cellStyle name="표준 128 10 6 7 2" xfId="10251"/>
    <cellStyle name="표준 128 10 6 8" xfId="10252"/>
    <cellStyle name="표준 128 10 6 8 2" xfId="10253"/>
    <cellStyle name="표준 128 10 6 9" xfId="10254"/>
    <cellStyle name="표준 128 10 6 9 2" xfId="10255"/>
    <cellStyle name="표준 128 10 7" xfId="10256"/>
    <cellStyle name="표준 128 10 7 10" xfId="10257"/>
    <cellStyle name="표준 128 10 7 10 2" xfId="10258"/>
    <cellStyle name="표준 128 10 7 11" xfId="10259"/>
    <cellStyle name="표준 128 10 7 11 2" xfId="10260"/>
    <cellStyle name="표준 128 10 7 12" xfId="10261"/>
    <cellStyle name="표준 128 10 7 12 2" xfId="10262"/>
    <cellStyle name="표준 128 10 7 13" xfId="10263"/>
    <cellStyle name="표준 128 10 7 13 2" xfId="10264"/>
    <cellStyle name="표준 128 10 7 14" xfId="10265"/>
    <cellStyle name="표준 128 10 7 14 2" xfId="10266"/>
    <cellStyle name="표준 128 10 7 15" xfId="10267"/>
    <cellStyle name="표준 128 10 7 15 2" xfId="10268"/>
    <cellStyle name="표준 128 10 7 16" xfId="10269"/>
    <cellStyle name="표준 128 10 7 16 2" xfId="10270"/>
    <cellStyle name="표준 128 10 7 17" xfId="10271"/>
    <cellStyle name="표준 128 10 7 17 2" xfId="10272"/>
    <cellStyle name="표준 128 10 7 18" xfId="10273"/>
    <cellStyle name="표준 128 10 7 18 2" xfId="10274"/>
    <cellStyle name="표준 128 10 7 19" xfId="10275"/>
    <cellStyle name="표준 128 10 7 19 2" xfId="10276"/>
    <cellStyle name="표준 128 10 7 2" xfId="10277"/>
    <cellStyle name="표준 128 10 7 2 2" xfId="10278"/>
    <cellStyle name="표준 128 10 7 20" xfId="10279"/>
    <cellStyle name="표준 128 10 7 20 2" xfId="10280"/>
    <cellStyle name="표준 128 10 7 21" xfId="10281"/>
    <cellStyle name="표준 128 10 7 21 2" xfId="10282"/>
    <cellStyle name="표준 128 10 7 22" xfId="10283"/>
    <cellStyle name="표준 128 10 7 22 2" xfId="10284"/>
    <cellStyle name="표준 128 10 7 23" xfId="10285"/>
    <cellStyle name="표준 128 10 7 23 2" xfId="10286"/>
    <cellStyle name="표준 128 10 7 24" xfId="10287"/>
    <cellStyle name="표준 128 10 7 24 2" xfId="10288"/>
    <cellStyle name="표준 128 10 7 25" xfId="10289"/>
    <cellStyle name="표준 128 10 7 25 2" xfId="10290"/>
    <cellStyle name="표준 128 10 7 26" xfId="10291"/>
    <cellStyle name="표준 128 10 7 26 2" xfId="10292"/>
    <cellStyle name="표준 128 10 7 27" xfId="10293"/>
    <cellStyle name="표준 128 10 7 27 2" xfId="10294"/>
    <cellStyle name="표준 128 10 7 28" xfId="10295"/>
    <cellStyle name="표준 128 10 7 28 2" xfId="10296"/>
    <cellStyle name="표준 128 10 7 29" xfId="10297"/>
    <cellStyle name="표준 128 10 7 3" xfId="10298"/>
    <cellStyle name="표준 128 10 7 3 2" xfId="10299"/>
    <cellStyle name="표준 128 10 7 4" xfId="10300"/>
    <cellStyle name="표준 128 10 7 4 2" xfId="10301"/>
    <cellStyle name="표준 128 10 7 5" xfId="10302"/>
    <cellStyle name="표준 128 10 7 5 2" xfId="10303"/>
    <cellStyle name="표준 128 10 7 6" xfId="10304"/>
    <cellStyle name="표준 128 10 7 6 2" xfId="10305"/>
    <cellStyle name="표준 128 10 7 7" xfId="10306"/>
    <cellStyle name="표준 128 10 7 7 2" xfId="10307"/>
    <cellStyle name="표준 128 10 7 8" xfId="10308"/>
    <cellStyle name="표준 128 10 7 8 2" xfId="10309"/>
    <cellStyle name="표준 128 10 7 9" xfId="10310"/>
    <cellStyle name="표준 128 10 7 9 2" xfId="10311"/>
    <cellStyle name="표준 128 10 8" xfId="10312"/>
    <cellStyle name="표준 128 10 8 2" xfId="10313"/>
    <cellStyle name="표준 128 10 9" xfId="10314"/>
    <cellStyle name="표준 128 10 9 2" xfId="10315"/>
    <cellStyle name="표준 128 11" xfId="10316"/>
    <cellStyle name="표준 128 11 10" xfId="10317"/>
    <cellStyle name="표준 128 11 10 2" xfId="10318"/>
    <cellStyle name="표준 128 11 11" xfId="10319"/>
    <cellStyle name="표준 128 11 11 2" xfId="10320"/>
    <cellStyle name="표준 128 11 12" xfId="10321"/>
    <cellStyle name="표준 128 11 12 2" xfId="10322"/>
    <cellStyle name="표준 128 11 13" xfId="10323"/>
    <cellStyle name="표준 128 11 13 2" xfId="10324"/>
    <cellStyle name="표준 128 11 14" xfId="10325"/>
    <cellStyle name="표준 128 11 14 2" xfId="10326"/>
    <cellStyle name="표준 128 11 15" xfId="10327"/>
    <cellStyle name="표준 128 11 15 2" xfId="10328"/>
    <cellStyle name="표준 128 11 16" xfId="10329"/>
    <cellStyle name="표준 128 11 16 2" xfId="10330"/>
    <cellStyle name="표준 128 11 17" xfId="10331"/>
    <cellStyle name="표준 128 11 17 2" xfId="10332"/>
    <cellStyle name="표준 128 11 18" xfId="10333"/>
    <cellStyle name="표준 128 11 18 2" xfId="10334"/>
    <cellStyle name="표준 128 11 19" xfId="10335"/>
    <cellStyle name="표준 128 11 19 2" xfId="10336"/>
    <cellStyle name="표준 128 11 2" xfId="10337"/>
    <cellStyle name="표준 128 11 2 10" xfId="10338"/>
    <cellStyle name="표준 128 11 2 10 2" xfId="10339"/>
    <cellStyle name="표준 128 11 2 11" xfId="10340"/>
    <cellStyle name="표준 128 11 2 11 2" xfId="10341"/>
    <cellStyle name="표준 128 11 2 12" xfId="10342"/>
    <cellStyle name="표준 128 11 2 12 2" xfId="10343"/>
    <cellStyle name="표준 128 11 2 13" xfId="10344"/>
    <cellStyle name="표준 128 11 2 13 2" xfId="10345"/>
    <cellStyle name="표준 128 11 2 14" xfId="10346"/>
    <cellStyle name="표준 128 11 2 14 2" xfId="10347"/>
    <cellStyle name="표준 128 11 2 15" xfId="10348"/>
    <cellStyle name="표준 128 11 2 15 2" xfId="10349"/>
    <cellStyle name="표준 128 11 2 16" xfId="10350"/>
    <cellStyle name="표준 128 11 2 16 2" xfId="10351"/>
    <cellStyle name="표준 128 11 2 17" xfId="10352"/>
    <cellStyle name="표준 128 11 2 17 2" xfId="10353"/>
    <cellStyle name="표준 128 11 2 18" xfId="10354"/>
    <cellStyle name="표준 128 11 2 18 2" xfId="10355"/>
    <cellStyle name="표준 128 11 2 19" xfId="10356"/>
    <cellStyle name="표준 128 11 2 19 2" xfId="10357"/>
    <cellStyle name="표준 128 11 2 2" xfId="10358"/>
    <cellStyle name="표준 128 11 2 2 2" xfId="10359"/>
    <cellStyle name="표준 128 11 2 20" xfId="10360"/>
    <cellStyle name="표준 128 11 2 20 2" xfId="10361"/>
    <cellStyle name="표준 128 11 2 21" xfId="10362"/>
    <cellStyle name="표준 128 11 2 21 2" xfId="10363"/>
    <cellStyle name="표준 128 11 2 22" xfId="10364"/>
    <cellStyle name="표준 128 11 2 22 2" xfId="10365"/>
    <cellStyle name="표준 128 11 2 23" xfId="10366"/>
    <cellStyle name="표준 128 11 2 23 2" xfId="10367"/>
    <cellStyle name="표준 128 11 2 24" xfId="10368"/>
    <cellStyle name="표준 128 11 2 24 2" xfId="10369"/>
    <cellStyle name="표준 128 11 2 25" xfId="10370"/>
    <cellStyle name="표준 128 11 2 25 2" xfId="10371"/>
    <cellStyle name="표준 128 11 2 26" xfId="10372"/>
    <cellStyle name="표준 128 11 2 26 2" xfId="10373"/>
    <cellStyle name="표준 128 11 2 27" xfId="10374"/>
    <cellStyle name="표준 128 11 2 27 2" xfId="10375"/>
    <cellStyle name="표준 128 11 2 28" xfId="10376"/>
    <cellStyle name="표준 128 11 2 28 2" xfId="10377"/>
    <cellStyle name="표준 128 11 2 29" xfId="10378"/>
    <cellStyle name="표준 128 11 2 3" xfId="10379"/>
    <cellStyle name="표준 128 11 2 3 2" xfId="10380"/>
    <cellStyle name="표준 128 11 2 4" xfId="10381"/>
    <cellStyle name="표준 128 11 2 4 2" xfId="10382"/>
    <cellStyle name="표준 128 11 2 5" xfId="10383"/>
    <cellStyle name="표준 128 11 2 5 2" xfId="10384"/>
    <cellStyle name="표준 128 11 2 6" xfId="10385"/>
    <cellStyle name="표준 128 11 2 6 2" xfId="10386"/>
    <cellStyle name="표준 128 11 2 7" xfId="10387"/>
    <cellStyle name="표준 128 11 2 7 2" xfId="10388"/>
    <cellStyle name="표준 128 11 2 8" xfId="10389"/>
    <cellStyle name="표준 128 11 2 8 2" xfId="10390"/>
    <cellStyle name="표준 128 11 2 9" xfId="10391"/>
    <cellStyle name="표준 128 11 2 9 2" xfId="10392"/>
    <cellStyle name="표준 128 11 20" xfId="10393"/>
    <cellStyle name="표준 128 11 20 2" xfId="10394"/>
    <cellStyle name="표준 128 11 21" xfId="10395"/>
    <cellStyle name="표준 128 11 21 2" xfId="10396"/>
    <cellStyle name="표준 128 11 22" xfId="10397"/>
    <cellStyle name="표준 128 11 22 2" xfId="10398"/>
    <cellStyle name="표준 128 11 23" xfId="10399"/>
    <cellStyle name="표준 128 11 23 2" xfId="10400"/>
    <cellStyle name="표준 128 11 24" xfId="10401"/>
    <cellStyle name="표준 128 11 24 2" xfId="10402"/>
    <cellStyle name="표준 128 11 25" xfId="10403"/>
    <cellStyle name="표준 128 11 25 2" xfId="10404"/>
    <cellStyle name="표준 128 11 26" xfId="10405"/>
    <cellStyle name="표준 128 11 26 2" xfId="10406"/>
    <cellStyle name="표준 128 11 27" xfId="10407"/>
    <cellStyle name="표준 128 11 27 2" xfId="10408"/>
    <cellStyle name="표준 128 11 28" xfId="10409"/>
    <cellStyle name="표준 128 11 28 2" xfId="10410"/>
    <cellStyle name="표준 128 11 29" xfId="10411"/>
    <cellStyle name="표준 128 11 29 2" xfId="10412"/>
    <cellStyle name="표준 128 11 3" xfId="10413"/>
    <cellStyle name="표준 128 11 3 10" xfId="10414"/>
    <cellStyle name="표준 128 11 3 10 2" xfId="10415"/>
    <cellStyle name="표준 128 11 3 11" xfId="10416"/>
    <cellStyle name="표준 128 11 3 11 2" xfId="10417"/>
    <cellStyle name="표준 128 11 3 12" xfId="10418"/>
    <cellStyle name="표준 128 11 3 12 2" xfId="10419"/>
    <cellStyle name="표준 128 11 3 13" xfId="10420"/>
    <cellStyle name="표준 128 11 3 13 2" xfId="10421"/>
    <cellStyle name="표준 128 11 3 14" xfId="10422"/>
    <cellStyle name="표준 128 11 3 14 2" xfId="10423"/>
    <cellStyle name="표준 128 11 3 15" xfId="10424"/>
    <cellStyle name="표준 128 11 3 15 2" xfId="10425"/>
    <cellStyle name="표준 128 11 3 16" xfId="10426"/>
    <cellStyle name="표준 128 11 3 16 2" xfId="10427"/>
    <cellStyle name="표준 128 11 3 17" xfId="10428"/>
    <cellStyle name="표준 128 11 3 17 2" xfId="10429"/>
    <cellStyle name="표준 128 11 3 18" xfId="10430"/>
    <cellStyle name="표준 128 11 3 18 2" xfId="10431"/>
    <cellStyle name="표준 128 11 3 19" xfId="10432"/>
    <cellStyle name="표준 128 11 3 19 2" xfId="10433"/>
    <cellStyle name="표준 128 11 3 2" xfId="10434"/>
    <cellStyle name="표준 128 11 3 2 2" xfId="10435"/>
    <cellStyle name="표준 128 11 3 20" xfId="10436"/>
    <cellStyle name="표준 128 11 3 20 2" xfId="10437"/>
    <cellStyle name="표준 128 11 3 21" xfId="10438"/>
    <cellStyle name="표준 128 11 3 21 2" xfId="10439"/>
    <cellStyle name="표준 128 11 3 22" xfId="10440"/>
    <cellStyle name="표준 128 11 3 22 2" xfId="10441"/>
    <cellStyle name="표준 128 11 3 23" xfId="10442"/>
    <cellStyle name="표준 128 11 3 23 2" xfId="10443"/>
    <cellStyle name="표준 128 11 3 24" xfId="10444"/>
    <cellStyle name="표준 128 11 3 24 2" xfId="10445"/>
    <cellStyle name="표준 128 11 3 25" xfId="10446"/>
    <cellStyle name="표준 128 11 3 25 2" xfId="10447"/>
    <cellStyle name="표준 128 11 3 26" xfId="10448"/>
    <cellStyle name="표준 128 11 3 26 2" xfId="10449"/>
    <cellStyle name="표준 128 11 3 27" xfId="10450"/>
    <cellStyle name="표준 128 11 3 27 2" xfId="10451"/>
    <cellStyle name="표준 128 11 3 28" xfId="10452"/>
    <cellStyle name="표준 128 11 3 28 2" xfId="10453"/>
    <cellStyle name="표준 128 11 3 29" xfId="10454"/>
    <cellStyle name="표준 128 11 3 3" xfId="10455"/>
    <cellStyle name="표준 128 11 3 3 2" xfId="10456"/>
    <cellStyle name="표준 128 11 3 4" xfId="10457"/>
    <cellStyle name="표준 128 11 3 4 2" xfId="10458"/>
    <cellStyle name="표준 128 11 3 5" xfId="10459"/>
    <cellStyle name="표준 128 11 3 5 2" xfId="10460"/>
    <cellStyle name="표준 128 11 3 6" xfId="10461"/>
    <cellStyle name="표준 128 11 3 6 2" xfId="10462"/>
    <cellStyle name="표준 128 11 3 7" xfId="10463"/>
    <cellStyle name="표준 128 11 3 7 2" xfId="10464"/>
    <cellStyle name="표준 128 11 3 8" xfId="10465"/>
    <cellStyle name="표준 128 11 3 8 2" xfId="10466"/>
    <cellStyle name="표준 128 11 3 9" xfId="10467"/>
    <cellStyle name="표준 128 11 3 9 2" xfId="10468"/>
    <cellStyle name="표준 128 11 30" xfId="10469"/>
    <cellStyle name="표준 128 11 30 2" xfId="10470"/>
    <cellStyle name="표준 128 11 31" xfId="10471"/>
    <cellStyle name="표준 128 11 31 2" xfId="10472"/>
    <cellStyle name="표준 128 11 32" xfId="10473"/>
    <cellStyle name="표준 128 11 32 2" xfId="10474"/>
    <cellStyle name="표준 128 11 33" xfId="10475"/>
    <cellStyle name="표준 128 11 34" xfId="10476"/>
    <cellStyle name="표준 128 11 35" xfId="10477"/>
    <cellStyle name="표준 128 11 36" xfId="10478"/>
    <cellStyle name="표준 128 11 37" xfId="10479"/>
    <cellStyle name="표준 128 11 38" xfId="10480"/>
    <cellStyle name="표준 128 11 39" xfId="10481"/>
    <cellStyle name="표준 128 11 4" xfId="10482"/>
    <cellStyle name="표준 128 11 4 10" xfId="10483"/>
    <cellStyle name="표준 128 11 4 10 2" xfId="10484"/>
    <cellStyle name="표준 128 11 4 11" xfId="10485"/>
    <cellStyle name="표준 128 11 4 11 2" xfId="10486"/>
    <cellStyle name="표준 128 11 4 12" xfId="10487"/>
    <cellStyle name="표준 128 11 4 12 2" xfId="10488"/>
    <cellStyle name="표준 128 11 4 13" xfId="10489"/>
    <cellStyle name="표준 128 11 4 13 2" xfId="10490"/>
    <cellStyle name="표준 128 11 4 14" xfId="10491"/>
    <cellStyle name="표준 128 11 4 14 2" xfId="10492"/>
    <cellStyle name="표준 128 11 4 15" xfId="10493"/>
    <cellStyle name="표준 128 11 4 15 2" xfId="10494"/>
    <cellStyle name="표준 128 11 4 16" xfId="10495"/>
    <cellStyle name="표준 128 11 4 16 2" xfId="10496"/>
    <cellStyle name="표준 128 11 4 17" xfId="10497"/>
    <cellStyle name="표준 128 11 4 17 2" xfId="10498"/>
    <cellStyle name="표준 128 11 4 18" xfId="10499"/>
    <cellStyle name="표준 128 11 4 18 2" xfId="10500"/>
    <cellStyle name="표준 128 11 4 19" xfId="10501"/>
    <cellStyle name="표준 128 11 4 19 2" xfId="10502"/>
    <cellStyle name="표준 128 11 4 2" xfId="10503"/>
    <cellStyle name="표준 128 11 4 2 2" xfId="10504"/>
    <cellStyle name="표준 128 11 4 20" xfId="10505"/>
    <cellStyle name="표준 128 11 4 20 2" xfId="10506"/>
    <cellStyle name="표준 128 11 4 21" xfId="10507"/>
    <cellStyle name="표준 128 11 4 21 2" xfId="10508"/>
    <cellStyle name="표준 128 11 4 22" xfId="10509"/>
    <cellStyle name="표준 128 11 4 22 2" xfId="10510"/>
    <cellStyle name="표준 128 11 4 23" xfId="10511"/>
    <cellStyle name="표준 128 11 4 23 2" xfId="10512"/>
    <cellStyle name="표준 128 11 4 24" xfId="10513"/>
    <cellStyle name="표준 128 11 4 24 2" xfId="10514"/>
    <cellStyle name="표준 128 11 4 25" xfId="10515"/>
    <cellStyle name="표준 128 11 4 25 2" xfId="10516"/>
    <cellStyle name="표준 128 11 4 26" xfId="10517"/>
    <cellStyle name="표준 128 11 4 26 2" xfId="10518"/>
    <cellStyle name="표준 128 11 4 27" xfId="10519"/>
    <cellStyle name="표준 128 11 4 27 2" xfId="10520"/>
    <cellStyle name="표준 128 11 4 28" xfId="10521"/>
    <cellStyle name="표준 128 11 4 28 2" xfId="10522"/>
    <cellStyle name="표준 128 11 4 29" xfId="10523"/>
    <cellStyle name="표준 128 11 4 3" xfId="10524"/>
    <cellStyle name="표준 128 11 4 3 2" xfId="10525"/>
    <cellStyle name="표준 128 11 4 4" xfId="10526"/>
    <cellStyle name="표준 128 11 4 4 2" xfId="10527"/>
    <cellStyle name="표준 128 11 4 5" xfId="10528"/>
    <cellStyle name="표준 128 11 4 5 2" xfId="10529"/>
    <cellStyle name="표준 128 11 4 6" xfId="10530"/>
    <cellStyle name="표준 128 11 4 6 2" xfId="10531"/>
    <cellStyle name="표준 128 11 4 7" xfId="10532"/>
    <cellStyle name="표준 128 11 4 7 2" xfId="10533"/>
    <cellStyle name="표준 128 11 4 8" xfId="10534"/>
    <cellStyle name="표준 128 11 4 8 2" xfId="10535"/>
    <cellStyle name="표준 128 11 4 9" xfId="10536"/>
    <cellStyle name="표준 128 11 4 9 2" xfId="10537"/>
    <cellStyle name="표준 128 11 40" xfId="10538"/>
    <cellStyle name="표준 128 11 41" xfId="10539"/>
    <cellStyle name="표준 128 11 42" xfId="10540"/>
    <cellStyle name="표준 128 11 43" xfId="10541"/>
    <cellStyle name="표준 128 11 44" xfId="10542"/>
    <cellStyle name="표준 128 11 45" xfId="10543"/>
    <cellStyle name="표준 128 11 46" xfId="10544"/>
    <cellStyle name="표준 128 11 47" xfId="10545"/>
    <cellStyle name="표준 128 11 48" xfId="10546"/>
    <cellStyle name="표준 128 11 49" xfId="10547"/>
    <cellStyle name="표준 128 11 5" xfId="10548"/>
    <cellStyle name="표준 128 11 5 10" xfId="10549"/>
    <cellStyle name="표준 128 11 5 10 2" xfId="10550"/>
    <cellStyle name="표준 128 11 5 11" xfId="10551"/>
    <cellStyle name="표준 128 11 5 11 2" xfId="10552"/>
    <cellStyle name="표준 128 11 5 12" xfId="10553"/>
    <cellStyle name="표준 128 11 5 12 2" xfId="10554"/>
    <cellStyle name="표준 128 11 5 13" xfId="10555"/>
    <cellStyle name="표준 128 11 5 13 2" xfId="10556"/>
    <cellStyle name="표준 128 11 5 14" xfId="10557"/>
    <cellStyle name="표준 128 11 5 14 2" xfId="10558"/>
    <cellStyle name="표준 128 11 5 15" xfId="10559"/>
    <cellStyle name="표준 128 11 5 15 2" xfId="10560"/>
    <cellStyle name="표준 128 11 5 16" xfId="10561"/>
    <cellStyle name="표준 128 11 5 16 2" xfId="10562"/>
    <cellStyle name="표준 128 11 5 17" xfId="10563"/>
    <cellStyle name="표준 128 11 5 17 2" xfId="10564"/>
    <cellStyle name="표준 128 11 5 18" xfId="10565"/>
    <cellStyle name="표준 128 11 5 18 2" xfId="10566"/>
    <cellStyle name="표준 128 11 5 19" xfId="10567"/>
    <cellStyle name="표준 128 11 5 19 2" xfId="10568"/>
    <cellStyle name="표준 128 11 5 2" xfId="10569"/>
    <cellStyle name="표준 128 11 5 2 2" xfId="10570"/>
    <cellStyle name="표준 128 11 5 20" xfId="10571"/>
    <cellStyle name="표준 128 11 5 20 2" xfId="10572"/>
    <cellStyle name="표준 128 11 5 21" xfId="10573"/>
    <cellStyle name="표준 128 11 5 21 2" xfId="10574"/>
    <cellStyle name="표준 128 11 5 22" xfId="10575"/>
    <cellStyle name="표준 128 11 5 22 2" xfId="10576"/>
    <cellStyle name="표준 128 11 5 23" xfId="10577"/>
    <cellStyle name="표준 128 11 5 23 2" xfId="10578"/>
    <cellStyle name="표준 128 11 5 24" xfId="10579"/>
    <cellStyle name="표준 128 11 5 24 2" xfId="10580"/>
    <cellStyle name="표준 128 11 5 25" xfId="10581"/>
    <cellStyle name="표준 128 11 5 25 2" xfId="10582"/>
    <cellStyle name="표준 128 11 5 26" xfId="10583"/>
    <cellStyle name="표준 128 11 5 26 2" xfId="10584"/>
    <cellStyle name="표준 128 11 5 27" xfId="10585"/>
    <cellStyle name="표준 128 11 5 27 2" xfId="10586"/>
    <cellStyle name="표준 128 11 5 28" xfId="10587"/>
    <cellStyle name="표준 128 11 5 28 2" xfId="10588"/>
    <cellStyle name="표준 128 11 5 29" xfId="10589"/>
    <cellStyle name="표준 128 11 5 3" xfId="10590"/>
    <cellStyle name="표준 128 11 5 3 2" xfId="10591"/>
    <cellStyle name="표준 128 11 5 4" xfId="10592"/>
    <cellStyle name="표준 128 11 5 4 2" xfId="10593"/>
    <cellStyle name="표준 128 11 5 5" xfId="10594"/>
    <cellStyle name="표준 128 11 5 5 2" xfId="10595"/>
    <cellStyle name="표준 128 11 5 6" xfId="10596"/>
    <cellStyle name="표준 128 11 5 6 2" xfId="10597"/>
    <cellStyle name="표준 128 11 5 7" xfId="10598"/>
    <cellStyle name="표준 128 11 5 7 2" xfId="10599"/>
    <cellStyle name="표준 128 11 5 8" xfId="10600"/>
    <cellStyle name="표준 128 11 5 8 2" xfId="10601"/>
    <cellStyle name="표준 128 11 5 9" xfId="10602"/>
    <cellStyle name="표준 128 11 5 9 2" xfId="10603"/>
    <cellStyle name="표준 128 11 50" xfId="10604"/>
    <cellStyle name="표준 128 11 51" xfId="10605"/>
    <cellStyle name="표준 128 11 52" xfId="10606"/>
    <cellStyle name="표준 128 11 53" xfId="10607"/>
    <cellStyle name="표준 128 11 54" xfId="10608"/>
    <cellStyle name="표준 128 11 55" xfId="10609"/>
    <cellStyle name="표준 128 11 56" xfId="10610"/>
    <cellStyle name="표준 128 11 6" xfId="10611"/>
    <cellStyle name="표준 128 11 6 2" xfId="10612"/>
    <cellStyle name="표준 128 11 7" xfId="10613"/>
    <cellStyle name="표준 128 11 7 2" xfId="10614"/>
    <cellStyle name="표준 128 11 8" xfId="10615"/>
    <cellStyle name="표준 128 11 8 2" xfId="10616"/>
    <cellStyle name="표준 128 11 9" xfId="10617"/>
    <cellStyle name="표준 128 11 9 2" xfId="10618"/>
    <cellStyle name="표준 128 12" xfId="10619"/>
    <cellStyle name="표준 128 12 10" xfId="10620"/>
    <cellStyle name="표준 128 12 10 2" xfId="10621"/>
    <cellStyle name="표준 128 12 11" xfId="10622"/>
    <cellStyle name="표준 128 12 11 2" xfId="10623"/>
    <cellStyle name="표준 128 12 12" xfId="10624"/>
    <cellStyle name="표준 128 12 12 2" xfId="10625"/>
    <cellStyle name="표준 128 12 13" xfId="10626"/>
    <cellStyle name="표준 128 12 13 2" xfId="10627"/>
    <cellStyle name="표준 128 12 14" xfId="10628"/>
    <cellStyle name="표준 128 12 14 2" xfId="10629"/>
    <cellStyle name="표준 128 12 15" xfId="10630"/>
    <cellStyle name="표준 128 12 15 2" xfId="10631"/>
    <cellStyle name="표준 128 12 16" xfId="10632"/>
    <cellStyle name="표준 128 12 16 2" xfId="10633"/>
    <cellStyle name="표준 128 12 17" xfId="10634"/>
    <cellStyle name="표준 128 12 17 2" xfId="10635"/>
    <cellStyle name="표준 128 12 18" xfId="10636"/>
    <cellStyle name="표준 128 12 18 2" xfId="10637"/>
    <cellStyle name="표준 128 12 19" xfId="10638"/>
    <cellStyle name="표준 128 12 19 2" xfId="10639"/>
    <cellStyle name="표준 128 12 2" xfId="10640"/>
    <cellStyle name="표준 128 12 2 10" xfId="10641"/>
    <cellStyle name="표준 128 12 2 10 2" xfId="10642"/>
    <cellStyle name="표준 128 12 2 11" xfId="10643"/>
    <cellStyle name="표준 128 12 2 11 2" xfId="10644"/>
    <cellStyle name="표준 128 12 2 12" xfId="10645"/>
    <cellStyle name="표준 128 12 2 12 2" xfId="10646"/>
    <cellStyle name="표준 128 12 2 13" xfId="10647"/>
    <cellStyle name="표준 128 12 2 13 2" xfId="10648"/>
    <cellStyle name="표준 128 12 2 14" xfId="10649"/>
    <cellStyle name="표준 128 12 2 14 2" xfId="10650"/>
    <cellStyle name="표준 128 12 2 15" xfId="10651"/>
    <cellStyle name="표준 128 12 2 15 2" xfId="10652"/>
    <cellStyle name="표준 128 12 2 16" xfId="10653"/>
    <cellStyle name="표준 128 12 2 16 2" xfId="10654"/>
    <cellStyle name="표준 128 12 2 17" xfId="10655"/>
    <cellStyle name="표준 128 12 2 17 2" xfId="10656"/>
    <cellStyle name="표준 128 12 2 18" xfId="10657"/>
    <cellStyle name="표준 128 12 2 18 2" xfId="10658"/>
    <cellStyle name="표준 128 12 2 19" xfId="10659"/>
    <cellStyle name="표준 128 12 2 19 2" xfId="10660"/>
    <cellStyle name="표준 128 12 2 2" xfId="10661"/>
    <cellStyle name="표준 128 12 2 2 2" xfId="10662"/>
    <cellStyle name="표준 128 12 2 20" xfId="10663"/>
    <cellStyle name="표준 128 12 2 20 2" xfId="10664"/>
    <cellStyle name="표준 128 12 2 21" xfId="10665"/>
    <cellStyle name="표준 128 12 2 21 2" xfId="10666"/>
    <cellStyle name="표준 128 12 2 22" xfId="10667"/>
    <cellStyle name="표준 128 12 2 22 2" xfId="10668"/>
    <cellStyle name="표준 128 12 2 23" xfId="10669"/>
    <cellStyle name="표준 128 12 2 23 2" xfId="10670"/>
    <cellStyle name="표준 128 12 2 24" xfId="10671"/>
    <cellStyle name="표준 128 12 2 24 2" xfId="10672"/>
    <cellStyle name="표준 128 12 2 25" xfId="10673"/>
    <cellStyle name="표준 128 12 2 25 2" xfId="10674"/>
    <cellStyle name="표준 128 12 2 26" xfId="10675"/>
    <cellStyle name="표준 128 12 2 26 2" xfId="10676"/>
    <cellStyle name="표준 128 12 2 27" xfId="10677"/>
    <cellStyle name="표준 128 12 2 27 2" xfId="10678"/>
    <cellStyle name="표준 128 12 2 28" xfId="10679"/>
    <cellStyle name="표준 128 12 2 28 2" xfId="10680"/>
    <cellStyle name="표준 128 12 2 29" xfId="10681"/>
    <cellStyle name="표준 128 12 2 3" xfId="10682"/>
    <cellStyle name="표준 128 12 2 3 2" xfId="10683"/>
    <cellStyle name="표준 128 12 2 4" xfId="10684"/>
    <cellStyle name="표준 128 12 2 4 2" xfId="10685"/>
    <cellStyle name="표준 128 12 2 5" xfId="10686"/>
    <cellStyle name="표준 128 12 2 5 2" xfId="10687"/>
    <cellStyle name="표준 128 12 2 6" xfId="10688"/>
    <cellStyle name="표준 128 12 2 6 2" xfId="10689"/>
    <cellStyle name="표준 128 12 2 7" xfId="10690"/>
    <cellStyle name="표준 128 12 2 7 2" xfId="10691"/>
    <cellStyle name="표준 128 12 2 8" xfId="10692"/>
    <cellStyle name="표준 128 12 2 8 2" xfId="10693"/>
    <cellStyle name="표준 128 12 2 9" xfId="10694"/>
    <cellStyle name="표준 128 12 2 9 2" xfId="10695"/>
    <cellStyle name="표준 128 12 20" xfId="10696"/>
    <cellStyle name="표준 128 12 20 2" xfId="10697"/>
    <cellStyle name="표준 128 12 21" xfId="10698"/>
    <cellStyle name="표준 128 12 21 2" xfId="10699"/>
    <cellStyle name="표준 128 12 22" xfId="10700"/>
    <cellStyle name="표준 128 12 22 2" xfId="10701"/>
    <cellStyle name="표준 128 12 23" xfId="10702"/>
    <cellStyle name="표준 128 12 23 2" xfId="10703"/>
    <cellStyle name="표준 128 12 24" xfId="10704"/>
    <cellStyle name="표준 128 12 24 2" xfId="10705"/>
    <cellStyle name="표준 128 12 25" xfId="10706"/>
    <cellStyle name="표준 128 12 25 2" xfId="10707"/>
    <cellStyle name="표준 128 12 26" xfId="10708"/>
    <cellStyle name="표준 128 12 26 2" xfId="10709"/>
    <cellStyle name="표준 128 12 27" xfId="10710"/>
    <cellStyle name="표준 128 12 27 2" xfId="10711"/>
    <cellStyle name="표준 128 12 28" xfId="10712"/>
    <cellStyle name="표준 128 12 28 2" xfId="10713"/>
    <cellStyle name="표준 128 12 29" xfId="10714"/>
    <cellStyle name="표준 128 12 29 2" xfId="10715"/>
    <cellStyle name="표준 128 12 3" xfId="10716"/>
    <cellStyle name="표준 128 12 3 10" xfId="10717"/>
    <cellStyle name="표준 128 12 3 10 2" xfId="10718"/>
    <cellStyle name="표준 128 12 3 11" xfId="10719"/>
    <cellStyle name="표준 128 12 3 11 2" xfId="10720"/>
    <cellStyle name="표준 128 12 3 12" xfId="10721"/>
    <cellStyle name="표준 128 12 3 12 2" xfId="10722"/>
    <cellStyle name="표준 128 12 3 13" xfId="10723"/>
    <cellStyle name="표준 128 12 3 13 2" xfId="10724"/>
    <cellStyle name="표준 128 12 3 14" xfId="10725"/>
    <cellStyle name="표준 128 12 3 14 2" xfId="10726"/>
    <cellStyle name="표준 128 12 3 15" xfId="10727"/>
    <cellStyle name="표준 128 12 3 15 2" xfId="10728"/>
    <cellStyle name="표준 128 12 3 16" xfId="10729"/>
    <cellStyle name="표준 128 12 3 16 2" xfId="10730"/>
    <cellStyle name="표준 128 12 3 17" xfId="10731"/>
    <cellStyle name="표준 128 12 3 17 2" xfId="10732"/>
    <cellStyle name="표준 128 12 3 18" xfId="10733"/>
    <cellStyle name="표준 128 12 3 18 2" xfId="10734"/>
    <cellStyle name="표준 128 12 3 19" xfId="10735"/>
    <cellStyle name="표준 128 12 3 19 2" xfId="10736"/>
    <cellStyle name="표준 128 12 3 2" xfId="10737"/>
    <cellStyle name="표준 128 12 3 2 2" xfId="10738"/>
    <cellStyle name="표준 128 12 3 20" xfId="10739"/>
    <cellStyle name="표준 128 12 3 20 2" xfId="10740"/>
    <cellStyle name="표준 128 12 3 21" xfId="10741"/>
    <cellStyle name="표준 128 12 3 21 2" xfId="10742"/>
    <cellStyle name="표준 128 12 3 22" xfId="10743"/>
    <cellStyle name="표준 128 12 3 22 2" xfId="10744"/>
    <cellStyle name="표준 128 12 3 23" xfId="10745"/>
    <cellStyle name="표준 128 12 3 23 2" xfId="10746"/>
    <cellStyle name="표준 128 12 3 24" xfId="10747"/>
    <cellStyle name="표준 128 12 3 24 2" xfId="10748"/>
    <cellStyle name="표준 128 12 3 25" xfId="10749"/>
    <cellStyle name="표준 128 12 3 25 2" xfId="10750"/>
    <cellStyle name="표준 128 12 3 26" xfId="10751"/>
    <cellStyle name="표준 128 12 3 26 2" xfId="10752"/>
    <cellStyle name="표준 128 12 3 27" xfId="10753"/>
    <cellStyle name="표준 128 12 3 27 2" xfId="10754"/>
    <cellStyle name="표준 128 12 3 28" xfId="10755"/>
    <cellStyle name="표준 128 12 3 28 2" xfId="10756"/>
    <cellStyle name="표준 128 12 3 29" xfId="10757"/>
    <cellStyle name="표준 128 12 3 3" xfId="10758"/>
    <cellStyle name="표준 128 12 3 3 2" xfId="10759"/>
    <cellStyle name="표준 128 12 3 4" xfId="10760"/>
    <cellStyle name="표준 128 12 3 4 2" xfId="10761"/>
    <cellStyle name="표준 128 12 3 5" xfId="10762"/>
    <cellStyle name="표준 128 12 3 5 2" xfId="10763"/>
    <cellStyle name="표준 128 12 3 6" xfId="10764"/>
    <cellStyle name="표준 128 12 3 6 2" xfId="10765"/>
    <cellStyle name="표준 128 12 3 7" xfId="10766"/>
    <cellStyle name="표준 128 12 3 7 2" xfId="10767"/>
    <cellStyle name="표준 128 12 3 8" xfId="10768"/>
    <cellStyle name="표준 128 12 3 8 2" xfId="10769"/>
    <cellStyle name="표준 128 12 3 9" xfId="10770"/>
    <cellStyle name="표준 128 12 3 9 2" xfId="10771"/>
    <cellStyle name="표준 128 12 30" xfId="10772"/>
    <cellStyle name="표준 128 12 30 2" xfId="10773"/>
    <cellStyle name="표준 128 12 31" xfId="10774"/>
    <cellStyle name="표준 128 12 31 2" xfId="10775"/>
    <cellStyle name="표준 128 12 32" xfId="10776"/>
    <cellStyle name="표준 128 12 32 2" xfId="10777"/>
    <cellStyle name="표준 128 12 33" xfId="10778"/>
    <cellStyle name="표준 128 12 34" xfId="10779"/>
    <cellStyle name="표준 128 12 35" xfId="10780"/>
    <cellStyle name="표준 128 12 36" xfId="10781"/>
    <cellStyle name="표준 128 12 37" xfId="10782"/>
    <cellStyle name="표준 128 12 38" xfId="10783"/>
    <cellStyle name="표준 128 12 39" xfId="10784"/>
    <cellStyle name="표준 128 12 4" xfId="10785"/>
    <cellStyle name="표준 128 12 4 10" xfId="10786"/>
    <cellStyle name="표준 128 12 4 10 2" xfId="10787"/>
    <cellStyle name="표준 128 12 4 11" xfId="10788"/>
    <cellStyle name="표준 128 12 4 11 2" xfId="10789"/>
    <cellStyle name="표준 128 12 4 12" xfId="10790"/>
    <cellStyle name="표준 128 12 4 12 2" xfId="10791"/>
    <cellStyle name="표준 128 12 4 13" xfId="10792"/>
    <cellStyle name="표준 128 12 4 13 2" xfId="10793"/>
    <cellStyle name="표준 128 12 4 14" xfId="10794"/>
    <cellStyle name="표준 128 12 4 14 2" xfId="10795"/>
    <cellStyle name="표준 128 12 4 15" xfId="10796"/>
    <cellStyle name="표준 128 12 4 15 2" xfId="10797"/>
    <cellStyle name="표준 128 12 4 16" xfId="10798"/>
    <cellStyle name="표준 128 12 4 16 2" xfId="10799"/>
    <cellStyle name="표준 128 12 4 17" xfId="10800"/>
    <cellStyle name="표준 128 12 4 17 2" xfId="10801"/>
    <cellStyle name="표준 128 12 4 18" xfId="10802"/>
    <cellStyle name="표준 128 12 4 18 2" xfId="10803"/>
    <cellStyle name="표준 128 12 4 19" xfId="10804"/>
    <cellStyle name="표준 128 12 4 19 2" xfId="10805"/>
    <cellStyle name="표준 128 12 4 2" xfId="10806"/>
    <cellStyle name="표준 128 12 4 2 2" xfId="10807"/>
    <cellStyle name="표준 128 12 4 20" xfId="10808"/>
    <cellStyle name="표준 128 12 4 20 2" xfId="10809"/>
    <cellStyle name="표준 128 12 4 21" xfId="10810"/>
    <cellStyle name="표준 128 12 4 21 2" xfId="10811"/>
    <cellStyle name="표준 128 12 4 22" xfId="10812"/>
    <cellStyle name="표준 128 12 4 22 2" xfId="10813"/>
    <cellStyle name="표준 128 12 4 23" xfId="10814"/>
    <cellStyle name="표준 128 12 4 23 2" xfId="10815"/>
    <cellStyle name="표준 128 12 4 24" xfId="10816"/>
    <cellStyle name="표준 128 12 4 24 2" xfId="10817"/>
    <cellStyle name="표준 128 12 4 25" xfId="10818"/>
    <cellStyle name="표준 128 12 4 25 2" xfId="10819"/>
    <cellStyle name="표준 128 12 4 26" xfId="10820"/>
    <cellStyle name="표준 128 12 4 26 2" xfId="10821"/>
    <cellStyle name="표준 128 12 4 27" xfId="10822"/>
    <cellStyle name="표준 128 12 4 27 2" xfId="10823"/>
    <cellStyle name="표준 128 12 4 28" xfId="10824"/>
    <cellStyle name="표준 128 12 4 28 2" xfId="10825"/>
    <cellStyle name="표준 128 12 4 29" xfId="10826"/>
    <cellStyle name="표준 128 12 4 3" xfId="10827"/>
    <cellStyle name="표준 128 12 4 3 2" xfId="10828"/>
    <cellStyle name="표준 128 12 4 4" xfId="10829"/>
    <cellStyle name="표준 128 12 4 4 2" xfId="10830"/>
    <cellStyle name="표준 128 12 4 5" xfId="10831"/>
    <cellStyle name="표준 128 12 4 5 2" xfId="10832"/>
    <cellStyle name="표준 128 12 4 6" xfId="10833"/>
    <cellStyle name="표준 128 12 4 6 2" xfId="10834"/>
    <cellStyle name="표준 128 12 4 7" xfId="10835"/>
    <cellStyle name="표준 128 12 4 7 2" xfId="10836"/>
    <cellStyle name="표준 128 12 4 8" xfId="10837"/>
    <cellStyle name="표준 128 12 4 8 2" xfId="10838"/>
    <cellStyle name="표준 128 12 4 9" xfId="10839"/>
    <cellStyle name="표준 128 12 4 9 2" xfId="10840"/>
    <cellStyle name="표준 128 12 40" xfId="10841"/>
    <cellStyle name="표준 128 12 41" xfId="10842"/>
    <cellStyle name="표준 128 12 42" xfId="10843"/>
    <cellStyle name="표준 128 12 43" xfId="10844"/>
    <cellStyle name="표준 128 12 44" xfId="10845"/>
    <cellStyle name="표준 128 12 45" xfId="10846"/>
    <cellStyle name="표준 128 12 46" xfId="10847"/>
    <cellStyle name="표준 128 12 47" xfId="10848"/>
    <cellStyle name="표준 128 12 48" xfId="10849"/>
    <cellStyle name="표준 128 12 49" xfId="10850"/>
    <cellStyle name="표준 128 12 5" xfId="10851"/>
    <cellStyle name="표준 128 12 5 10" xfId="10852"/>
    <cellStyle name="표준 128 12 5 10 2" xfId="10853"/>
    <cellStyle name="표준 128 12 5 11" xfId="10854"/>
    <cellStyle name="표준 128 12 5 11 2" xfId="10855"/>
    <cellStyle name="표준 128 12 5 12" xfId="10856"/>
    <cellStyle name="표준 128 12 5 12 2" xfId="10857"/>
    <cellStyle name="표준 128 12 5 13" xfId="10858"/>
    <cellStyle name="표준 128 12 5 13 2" xfId="10859"/>
    <cellStyle name="표준 128 12 5 14" xfId="10860"/>
    <cellStyle name="표준 128 12 5 14 2" xfId="10861"/>
    <cellStyle name="표준 128 12 5 15" xfId="10862"/>
    <cellStyle name="표준 128 12 5 15 2" xfId="10863"/>
    <cellStyle name="표준 128 12 5 16" xfId="10864"/>
    <cellStyle name="표준 128 12 5 16 2" xfId="10865"/>
    <cellStyle name="표준 128 12 5 17" xfId="10866"/>
    <cellStyle name="표준 128 12 5 17 2" xfId="10867"/>
    <cellStyle name="표준 128 12 5 18" xfId="10868"/>
    <cellStyle name="표준 128 12 5 18 2" xfId="10869"/>
    <cellStyle name="표준 128 12 5 19" xfId="10870"/>
    <cellStyle name="표준 128 12 5 19 2" xfId="10871"/>
    <cellStyle name="표준 128 12 5 2" xfId="10872"/>
    <cellStyle name="표준 128 12 5 2 2" xfId="10873"/>
    <cellStyle name="표준 128 12 5 20" xfId="10874"/>
    <cellStyle name="표준 128 12 5 20 2" xfId="10875"/>
    <cellStyle name="표준 128 12 5 21" xfId="10876"/>
    <cellStyle name="표준 128 12 5 21 2" xfId="10877"/>
    <cellStyle name="표준 128 12 5 22" xfId="10878"/>
    <cellStyle name="표준 128 12 5 22 2" xfId="10879"/>
    <cellStyle name="표준 128 12 5 23" xfId="10880"/>
    <cellStyle name="표준 128 12 5 23 2" xfId="10881"/>
    <cellStyle name="표준 128 12 5 24" xfId="10882"/>
    <cellStyle name="표준 128 12 5 24 2" xfId="10883"/>
    <cellStyle name="표준 128 12 5 25" xfId="10884"/>
    <cellStyle name="표준 128 12 5 25 2" xfId="10885"/>
    <cellStyle name="표준 128 12 5 26" xfId="10886"/>
    <cellStyle name="표준 128 12 5 26 2" xfId="10887"/>
    <cellStyle name="표준 128 12 5 27" xfId="10888"/>
    <cellStyle name="표준 128 12 5 27 2" xfId="10889"/>
    <cellStyle name="표준 128 12 5 28" xfId="10890"/>
    <cellStyle name="표준 128 12 5 28 2" xfId="10891"/>
    <cellStyle name="표준 128 12 5 29" xfId="10892"/>
    <cellStyle name="표준 128 12 5 3" xfId="10893"/>
    <cellStyle name="표준 128 12 5 3 2" xfId="10894"/>
    <cellStyle name="표준 128 12 5 4" xfId="10895"/>
    <cellStyle name="표준 128 12 5 4 2" xfId="10896"/>
    <cellStyle name="표준 128 12 5 5" xfId="10897"/>
    <cellStyle name="표준 128 12 5 5 2" xfId="10898"/>
    <cellStyle name="표준 128 12 5 6" xfId="10899"/>
    <cellStyle name="표준 128 12 5 6 2" xfId="10900"/>
    <cellStyle name="표준 128 12 5 7" xfId="10901"/>
    <cellStyle name="표준 128 12 5 7 2" xfId="10902"/>
    <cellStyle name="표준 128 12 5 8" xfId="10903"/>
    <cellStyle name="표준 128 12 5 8 2" xfId="10904"/>
    <cellStyle name="표준 128 12 5 9" xfId="10905"/>
    <cellStyle name="표준 128 12 5 9 2" xfId="10906"/>
    <cellStyle name="표준 128 12 50" xfId="10907"/>
    <cellStyle name="표준 128 12 51" xfId="10908"/>
    <cellStyle name="표준 128 12 52" xfId="10909"/>
    <cellStyle name="표준 128 12 53" xfId="10910"/>
    <cellStyle name="표준 128 12 54" xfId="10911"/>
    <cellStyle name="표준 128 12 55" xfId="10912"/>
    <cellStyle name="표준 128 12 56" xfId="10913"/>
    <cellStyle name="표준 128 12 6" xfId="10914"/>
    <cellStyle name="표준 128 12 6 2" xfId="10915"/>
    <cellStyle name="표준 128 12 7" xfId="10916"/>
    <cellStyle name="표준 128 12 7 2" xfId="10917"/>
    <cellStyle name="표준 128 12 8" xfId="10918"/>
    <cellStyle name="표준 128 12 8 2" xfId="10919"/>
    <cellStyle name="표준 128 12 9" xfId="10920"/>
    <cellStyle name="표준 128 12 9 2" xfId="10921"/>
    <cellStyle name="표준 128 13" xfId="10922"/>
    <cellStyle name="표준 128 13 2" xfId="10923"/>
    <cellStyle name="표준 128 14" xfId="10924"/>
    <cellStyle name="표준 128 14 2" xfId="10925"/>
    <cellStyle name="표준 128 15" xfId="10926"/>
    <cellStyle name="표준 128 15 2" xfId="10927"/>
    <cellStyle name="표준 128 16" xfId="10928"/>
    <cellStyle name="표준 128 16 2" xfId="10929"/>
    <cellStyle name="표준 128 17" xfId="10930"/>
    <cellStyle name="표준 128 17 2" xfId="10931"/>
    <cellStyle name="표준 128 18" xfId="10932"/>
    <cellStyle name="표준 128 18 2" xfId="10933"/>
    <cellStyle name="표준 128 19" xfId="10934"/>
    <cellStyle name="표준 128 19 2" xfId="10935"/>
    <cellStyle name="표준 128 2" xfId="10936"/>
    <cellStyle name="표준 128 2 10" xfId="10937"/>
    <cellStyle name="표준 128 2 10 2" xfId="10938"/>
    <cellStyle name="표준 128 2 11" xfId="10939"/>
    <cellStyle name="표준 128 2 11 2" xfId="10940"/>
    <cellStyle name="표준 128 2 12" xfId="10941"/>
    <cellStyle name="표준 128 2 12 2" xfId="10942"/>
    <cellStyle name="표준 128 2 13" xfId="10943"/>
    <cellStyle name="표준 128 2 13 2" xfId="10944"/>
    <cellStyle name="표준 128 2 14" xfId="10945"/>
    <cellStyle name="표준 128 2 14 2" xfId="10946"/>
    <cellStyle name="표준 128 2 15" xfId="10947"/>
    <cellStyle name="표준 128 2 15 2" xfId="10948"/>
    <cellStyle name="표준 128 2 16" xfId="10949"/>
    <cellStyle name="표준 128 2 16 2" xfId="10950"/>
    <cellStyle name="표준 128 2 17" xfId="10951"/>
    <cellStyle name="표준 128 2 17 2" xfId="10952"/>
    <cellStyle name="표준 128 2 18" xfId="10953"/>
    <cellStyle name="표준 128 2 18 2" xfId="10954"/>
    <cellStyle name="표준 128 2 19" xfId="10955"/>
    <cellStyle name="표준 128 2 19 2" xfId="10956"/>
    <cellStyle name="표준 128 2 2" xfId="10957"/>
    <cellStyle name="표준 128 2 2 10" xfId="10958"/>
    <cellStyle name="표준 128 2 2 10 2" xfId="10959"/>
    <cellStyle name="표준 128 2 2 11" xfId="10960"/>
    <cellStyle name="표준 128 2 2 11 2" xfId="10961"/>
    <cellStyle name="표준 128 2 2 12" xfId="10962"/>
    <cellStyle name="표준 128 2 2 12 2" xfId="10963"/>
    <cellStyle name="표준 128 2 2 13" xfId="10964"/>
    <cellStyle name="표준 128 2 2 13 2" xfId="10965"/>
    <cellStyle name="표준 128 2 2 14" xfId="10966"/>
    <cellStyle name="표준 128 2 2 14 2" xfId="10967"/>
    <cellStyle name="표준 128 2 2 15" xfId="10968"/>
    <cellStyle name="표준 128 2 2 15 2" xfId="10969"/>
    <cellStyle name="표준 128 2 2 16" xfId="10970"/>
    <cellStyle name="표준 128 2 2 16 2" xfId="10971"/>
    <cellStyle name="표준 128 2 2 17" xfId="10972"/>
    <cellStyle name="표준 128 2 2 17 2" xfId="10973"/>
    <cellStyle name="표준 128 2 2 18" xfId="10974"/>
    <cellStyle name="표준 128 2 2 18 2" xfId="10975"/>
    <cellStyle name="표준 128 2 2 19" xfId="10976"/>
    <cellStyle name="표준 128 2 2 19 2" xfId="10977"/>
    <cellStyle name="표준 128 2 2 2" xfId="10978"/>
    <cellStyle name="표준 128 2 2 2 2" xfId="10979"/>
    <cellStyle name="표준 128 2 2 20" xfId="10980"/>
    <cellStyle name="표준 128 2 2 20 2" xfId="10981"/>
    <cellStyle name="표준 128 2 2 21" xfId="10982"/>
    <cellStyle name="표준 128 2 2 21 2" xfId="10983"/>
    <cellStyle name="표준 128 2 2 22" xfId="10984"/>
    <cellStyle name="표준 128 2 2 22 2" xfId="10985"/>
    <cellStyle name="표준 128 2 2 23" xfId="10986"/>
    <cellStyle name="표준 128 2 2 23 2" xfId="10987"/>
    <cellStyle name="표준 128 2 2 24" xfId="10988"/>
    <cellStyle name="표준 128 2 2 24 2" xfId="10989"/>
    <cellStyle name="표준 128 2 2 25" xfId="10990"/>
    <cellStyle name="표준 128 2 2 25 2" xfId="10991"/>
    <cellStyle name="표준 128 2 2 26" xfId="10992"/>
    <cellStyle name="표준 128 2 2 26 2" xfId="10993"/>
    <cellStyle name="표준 128 2 2 27" xfId="10994"/>
    <cellStyle name="표준 128 2 2 27 2" xfId="10995"/>
    <cellStyle name="표준 128 2 2 28" xfId="10996"/>
    <cellStyle name="표준 128 2 2 28 2" xfId="10997"/>
    <cellStyle name="표준 128 2 2 29" xfId="10998"/>
    <cellStyle name="표준 128 2 2 3" xfId="10999"/>
    <cellStyle name="표준 128 2 2 3 2" xfId="11000"/>
    <cellStyle name="표준 128 2 2 4" xfId="11001"/>
    <cellStyle name="표준 128 2 2 4 2" xfId="11002"/>
    <cellStyle name="표준 128 2 2 5" xfId="11003"/>
    <cellStyle name="표준 128 2 2 5 2" xfId="11004"/>
    <cellStyle name="표준 128 2 2 6" xfId="11005"/>
    <cellStyle name="표준 128 2 2 6 2" xfId="11006"/>
    <cellStyle name="표준 128 2 2 7" xfId="11007"/>
    <cellStyle name="표준 128 2 2 7 2" xfId="11008"/>
    <cellStyle name="표준 128 2 2 8" xfId="11009"/>
    <cellStyle name="표준 128 2 2 8 2" xfId="11010"/>
    <cellStyle name="표준 128 2 2 9" xfId="11011"/>
    <cellStyle name="표준 128 2 2 9 2" xfId="11012"/>
    <cellStyle name="표준 128 2 20" xfId="11013"/>
    <cellStyle name="표준 128 2 20 2" xfId="11014"/>
    <cellStyle name="표준 128 2 21" xfId="11015"/>
    <cellStyle name="표준 128 2 21 2" xfId="11016"/>
    <cellStyle name="표준 128 2 22" xfId="11017"/>
    <cellStyle name="표준 128 2 22 2" xfId="11018"/>
    <cellStyle name="표준 128 2 23" xfId="11019"/>
    <cellStyle name="표준 128 2 23 2" xfId="11020"/>
    <cellStyle name="표준 128 2 24" xfId="11021"/>
    <cellStyle name="표준 128 2 24 2" xfId="11022"/>
    <cellStyle name="표준 128 2 25" xfId="11023"/>
    <cellStyle name="표준 128 2 25 2" xfId="11024"/>
    <cellStyle name="표준 128 2 26" xfId="11025"/>
    <cellStyle name="표준 128 2 26 2" xfId="11026"/>
    <cellStyle name="표준 128 2 27" xfId="11027"/>
    <cellStyle name="표준 128 2 27 2" xfId="11028"/>
    <cellStyle name="표준 128 2 28" xfId="11029"/>
    <cellStyle name="표준 128 2 28 2" xfId="11030"/>
    <cellStyle name="표준 128 2 29" xfId="11031"/>
    <cellStyle name="표준 128 2 29 2" xfId="11032"/>
    <cellStyle name="표준 128 2 3" xfId="11033"/>
    <cellStyle name="표준 128 2 3 10" xfId="11034"/>
    <cellStyle name="표준 128 2 3 10 2" xfId="11035"/>
    <cellStyle name="표준 128 2 3 11" xfId="11036"/>
    <cellStyle name="표준 128 2 3 11 2" xfId="11037"/>
    <cellStyle name="표준 128 2 3 12" xfId="11038"/>
    <cellStyle name="표준 128 2 3 12 2" xfId="11039"/>
    <cellStyle name="표준 128 2 3 13" xfId="11040"/>
    <cellStyle name="표준 128 2 3 13 2" xfId="11041"/>
    <cellStyle name="표준 128 2 3 14" xfId="11042"/>
    <cellStyle name="표준 128 2 3 14 2" xfId="11043"/>
    <cellStyle name="표준 128 2 3 15" xfId="11044"/>
    <cellStyle name="표준 128 2 3 15 2" xfId="11045"/>
    <cellStyle name="표준 128 2 3 16" xfId="11046"/>
    <cellStyle name="표준 128 2 3 16 2" xfId="11047"/>
    <cellStyle name="표준 128 2 3 17" xfId="11048"/>
    <cellStyle name="표준 128 2 3 17 2" xfId="11049"/>
    <cellStyle name="표준 128 2 3 18" xfId="11050"/>
    <cellStyle name="표준 128 2 3 18 2" xfId="11051"/>
    <cellStyle name="표준 128 2 3 19" xfId="11052"/>
    <cellStyle name="표준 128 2 3 19 2" xfId="11053"/>
    <cellStyle name="표준 128 2 3 2" xfId="11054"/>
    <cellStyle name="표준 128 2 3 2 2" xfId="11055"/>
    <cellStyle name="표준 128 2 3 20" xfId="11056"/>
    <cellStyle name="표준 128 2 3 20 2" xfId="11057"/>
    <cellStyle name="표준 128 2 3 21" xfId="11058"/>
    <cellStyle name="표준 128 2 3 21 2" xfId="11059"/>
    <cellStyle name="표준 128 2 3 22" xfId="11060"/>
    <cellStyle name="표준 128 2 3 22 2" xfId="11061"/>
    <cellStyle name="표준 128 2 3 23" xfId="11062"/>
    <cellStyle name="표준 128 2 3 23 2" xfId="11063"/>
    <cellStyle name="표준 128 2 3 24" xfId="11064"/>
    <cellStyle name="표준 128 2 3 24 2" xfId="11065"/>
    <cellStyle name="표준 128 2 3 25" xfId="11066"/>
    <cellStyle name="표준 128 2 3 25 2" xfId="11067"/>
    <cellStyle name="표준 128 2 3 26" xfId="11068"/>
    <cellStyle name="표준 128 2 3 26 2" xfId="11069"/>
    <cellStyle name="표준 128 2 3 27" xfId="11070"/>
    <cellStyle name="표준 128 2 3 27 2" xfId="11071"/>
    <cellStyle name="표준 128 2 3 28" xfId="11072"/>
    <cellStyle name="표준 128 2 3 28 2" xfId="11073"/>
    <cellStyle name="표준 128 2 3 29" xfId="11074"/>
    <cellStyle name="표준 128 2 3 3" xfId="11075"/>
    <cellStyle name="표준 128 2 3 3 2" xfId="11076"/>
    <cellStyle name="표준 128 2 3 4" xfId="11077"/>
    <cellStyle name="표준 128 2 3 4 2" xfId="11078"/>
    <cellStyle name="표준 128 2 3 5" xfId="11079"/>
    <cellStyle name="표준 128 2 3 5 2" xfId="11080"/>
    <cellStyle name="표준 128 2 3 6" xfId="11081"/>
    <cellStyle name="표준 128 2 3 6 2" xfId="11082"/>
    <cellStyle name="표준 128 2 3 7" xfId="11083"/>
    <cellStyle name="표준 128 2 3 7 2" xfId="11084"/>
    <cellStyle name="표준 128 2 3 8" xfId="11085"/>
    <cellStyle name="표준 128 2 3 8 2" xfId="11086"/>
    <cellStyle name="표준 128 2 3 9" xfId="11087"/>
    <cellStyle name="표준 128 2 3 9 2" xfId="11088"/>
    <cellStyle name="표준 128 2 30" xfId="11089"/>
    <cellStyle name="표준 128 2 30 2" xfId="11090"/>
    <cellStyle name="표준 128 2 31" xfId="11091"/>
    <cellStyle name="표준 128 2 31 2" xfId="11092"/>
    <cellStyle name="표준 128 2 32" xfId="11093"/>
    <cellStyle name="표준 128 2 32 2" xfId="11094"/>
    <cellStyle name="표준 128 2 33" xfId="11095"/>
    <cellStyle name="표준 128 2 33 2" xfId="11096"/>
    <cellStyle name="표준 128 2 34" xfId="11097"/>
    <cellStyle name="표준 128 2 34 2" xfId="11098"/>
    <cellStyle name="표준 128 2 35" xfId="11099"/>
    <cellStyle name="표준 128 2 36" xfId="11100"/>
    <cellStyle name="표준 128 2 37" xfId="11101"/>
    <cellStyle name="표준 128 2 38" xfId="11102"/>
    <cellStyle name="표준 128 2 39" xfId="11103"/>
    <cellStyle name="표준 128 2 4" xfId="11104"/>
    <cellStyle name="표준 128 2 4 10" xfId="11105"/>
    <cellStyle name="표준 128 2 4 10 2" xfId="11106"/>
    <cellStyle name="표준 128 2 4 11" xfId="11107"/>
    <cellStyle name="표준 128 2 4 11 2" xfId="11108"/>
    <cellStyle name="표준 128 2 4 12" xfId="11109"/>
    <cellStyle name="표준 128 2 4 12 2" xfId="11110"/>
    <cellStyle name="표준 128 2 4 13" xfId="11111"/>
    <cellStyle name="표준 128 2 4 13 2" xfId="11112"/>
    <cellStyle name="표준 128 2 4 14" xfId="11113"/>
    <cellStyle name="표준 128 2 4 14 2" xfId="11114"/>
    <cellStyle name="표준 128 2 4 15" xfId="11115"/>
    <cellStyle name="표준 128 2 4 15 2" xfId="11116"/>
    <cellStyle name="표준 128 2 4 16" xfId="11117"/>
    <cellStyle name="표준 128 2 4 16 2" xfId="11118"/>
    <cellStyle name="표준 128 2 4 17" xfId="11119"/>
    <cellStyle name="표준 128 2 4 17 2" xfId="11120"/>
    <cellStyle name="표준 128 2 4 18" xfId="11121"/>
    <cellStyle name="표준 128 2 4 18 2" xfId="11122"/>
    <cellStyle name="표준 128 2 4 19" xfId="11123"/>
    <cellStyle name="표준 128 2 4 19 2" xfId="11124"/>
    <cellStyle name="표준 128 2 4 2" xfId="11125"/>
    <cellStyle name="표준 128 2 4 2 2" xfId="11126"/>
    <cellStyle name="표준 128 2 4 20" xfId="11127"/>
    <cellStyle name="표준 128 2 4 20 2" xfId="11128"/>
    <cellStyle name="표준 128 2 4 21" xfId="11129"/>
    <cellStyle name="표준 128 2 4 21 2" xfId="11130"/>
    <cellStyle name="표준 128 2 4 22" xfId="11131"/>
    <cellStyle name="표준 128 2 4 22 2" xfId="11132"/>
    <cellStyle name="표준 128 2 4 23" xfId="11133"/>
    <cellStyle name="표준 128 2 4 23 2" xfId="11134"/>
    <cellStyle name="표준 128 2 4 24" xfId="11135"/>
    <cellStyle name="표준 128 2 4 24 2" xfId="11136"/>
    <cellStyle name="표준 128 2 4 25" xfId="11137"/>
    <cellStyle name="표준 128 2 4 25 2" xfId="11138"/>
    <cellStyle name="표준 128 2 4 26" xfId="11139"/>
    <cellStyle name="표준 128 2 4 26 2" xfId="11140"/>
    <cellStyle name="표준 128 2 4 27" xfId="11141"/>
    <cellStyle name="표준 128 2 4 27 2" xfId="11142"/>
    <cellStyle name="표준 128 2 4 28" xfId="11143"/>
    <cellStyle name="표준 128 2 4 28 2" xfId="11144"/>
    <cellStyle name="표준 128 2 4 29" xfId="11145"/>
    <cellStyle name="표준 128 2 4 3" xfId="11146"/>
    <cellStyle name="표준 128 2 4 3 2" xfId="11147"/>
    <cellStyle name="표준 128 2 4 4" xfId="11148"/>
    <cellStyle name="표준 128 2 4 4 2" xfId="11149"/>
    <cellStyle name="표준 128 2 4 5" xfId="11150"/>
    <cellStyle name="표준 128 2 4 5 2" xfId="11151"/>
    <cellStyle name="표준 128 2 4 6" xfId="11152"/>
    <cellStyle name="표준 128 2 4 6 2" xfId="11153"/>
    <cellStyle name="표준 128 2 4 7" xfId="11154"/>
    <cellStyle name="표준 128 2 4 7 2" xfId="11155"/>
    <cellStyle name="표준 128 2 4 8" xfId="11156"/>
    <cellStyle name="표준 128 2 4 8 2" xfId="11157"/>
    <cellStyle name="표준 128 2 4 9" xfId="11158"/>
    <cellStyle name="표준 128 2 4 9 2" xfId="11159"/>
    <cellStyle name="표준 128 2 40" xfId="11160"/>
    <cellStyle name="표준 128 2 41" xfId="11161"/>
    <cellStyle name="표준 128 2 42" xfId="11162"/>
    <cellStyle name="표준 128 2 43" xfId="11163"/>
    <cellStyle name="표준 128 2 44" xfId="11164"/>
    <cellStyle name="표준 128 2 45" xfId="11165"/>
    <cellStyle name="표준 128 2 46" xfId="11166"/>
    <cellStyle name="표준 128 2 47" xfId="11167"/>
    <cellStyle name="표준 128 2 48" xfId="11168"/>
    <cellStyle name="표준 128 2 49" xfId="11169"/>
    <cellStyle name="표준 128 2 5" xfId="11170"/>
    <cellStyle name="표준 128 2 5 10" xfId="11171"/>
    <cellStyle name="표준 128 2 5 10 2" xfId="11172"/>
    <cellStyle name="표준 128 2 5 11" xfId="11173"/>
    <cellStyle name="표준 128 2 5 11 2" xfId="11174"/>
    <cellStyle name="표준 128 2 5 12" xfId="11175"/>
    <cellStyle name="표준 128 2 5 12 2" xfId="11176"/>
    <cellStyle name="표준 128 2 5 13" xfId="11177"/>
    <cellStyle name="표준 128 2 5 13 2" xfId="11178"/>
    <cellStyle name="표준 128 2 5 14" xfId="11179"/>
    <cellStyle name="표준 128 2 5 14 2" xfId="11180"/>
    <cellStyle name="표준 128 2 5 15" xfId="11181"/>
    <cellStyle name="표준 128 2 5 15 2" xfId="11182"/>
    <cellStyle name="표준 128 2 5 16" xfId="11183"/>
    <cellStyle name="표준 128 2 5 16 2" xfId="11184"/>
    <cellStyle name="표준 128 2 5 17" xfId="11185"/>
    <cellStyle name="표준 128 2 5 17 2" xfId="11186"/>
    <cellStyle name="표준 128 2 5 18" xfId="11187"/>
    <cellStyle name="표준 128 2 5 18 2" xfId="11188"/>
    <cellStyle name="표준 128 2 5 19" xfId="11189"/>
    <cellStyle name="표준 128 2 5 19 2" xfId="11190"/>
    <cellStyle name="표준 128 2 5 2" xfId="11191"/>
    <cellStyle name="표준 128 2 5 2 2" xfId="11192"/>
    <cellStyle name="표준 128 2 5 20" xfId="11193"/>
    <cellStyle name="표준 128 2 5 20 2" xfId="11194"/>
    <cellStyle name="표준 128 2 5 21" xfId="11195"/>
    <cellStyle name="표준 128 2 5 21 2" xfId="11196"/>
    <cellStyle name="표준 128 2 5 22" xfId="11197"/>
    <cellStyle name="표준 128 2 5 22 2" xfId="11198"/>
    <cellStyle name="표준 128 2 5 23" xfId="11199"/>
    <cellStyle name="표준 128 2 5 23 2" xfId="11200"/>
    <cellStyle name="표준 128 2 5 24" xfId="11201"/>
    <cellStyle name="표준 128 2 5 24 2" xfId="11202"/>
    <cellStyle name="표준 128 2 5 25" xfId="11203"/>
    <cellStyle name="표준 128 2 5 25 2" xfId="11204"/>
    <cellStyle name="표준 128 2 5 26" xfId="11205"/>
    <cellStyle name="표준 128 2 5 26 2" xfId="11206"/>
    <cellStyle name="표준 128 2 5 27" xfId="11207"/>
    <cellStyle name="표준 128 2 5 27 2" xfId="11208"/>
    <cellStyle name="표준 128 2 5 28" xfId="11209"/>
    <cellStyle name="표준 128 2 5 28 2" xfId="11210"/>
    <cellStyle name="표준 128 2 5 29" xfId="11211"/>
    <cellStyle name="표준 128 2 5 3" xfId="11212"/>
    <cellStyle name="표준 128 2 5 3 2" xfId="11213"/>
    <cellStyle name="표준 128 2 5 4" xfId="11214"/>
    <cellStyle name="표준 128 2 5 4 2" xfId="11215"/>
    <cellStyle name="표준 128 2 5 5" xfId="11216"/>
    <cellStyle name="표준 128 2 5 5 2" xfId="11217"/>
    <cellStyle name="표준 128 2 5 6" xfId="11218"/>
    <cellStyle name="표준 128 2 5 6 2" xfId="11219"/>
    <cellStyle name="표준 128 2 5 7" xfId="11220"/>
    <cellStyle name="표준 128 2 5 7 2" xfId="11221"/>
    <cellStyle name="표준 128 2 5 8" xfId="11222"/>
    <cellStyle name="표준 128 2 5 8 2" xfId="11223"/>
    <cellStyle name="표준 128 2 5 9" xfId="11224"/>
    <cellStyle name="표준 128 2 5 9 2" xfId="11225"/>
    <cellStyle name="표준 128 2 50" xfId="11226"/>
    <cellStyle name="표준 128 2 51" xfId="11227"/>
    <cellStyle name="표준 128 2 52" xfId="11228"/>
    <cellStyle name="표준 128 2 53" xfId="11229"/>
    <cellStyle name="표준 128 2 54" xfId="11230"/>
    <cellStyle name="표준 128 2 55" xfId="11231"/>
    <cellStyle name="표준 128 2 56" xfId="11232"/>
    <cellStyle name="표준 128 2 57" xfId="11233"/>
    <cellStyle name="표준 128 2 58" xfId="11234"/>
    <cellStyle name="표준 128 2 6" xfId="11235"/>
    <cellStyle name="표준 128 2 6 10" xfId="11236"/>
    <cellStyle name="표준 128 2 6 10 2" xfId="11237"/>
    <cellStyle name="표준 128 2 6 11" xfId="11238"/>
    <cellStyle name="표준 128 2 6 11 2" xfId="11239"/>
    <cellStyle name="표준 128 2 6 12" xfId="11240"/>
    <cellStyle name="표준 128 2 6 12 2" xfId="11241"/>
    <cellStyle name="표준 128 2 6 13" xfId="11242"/>
    <cellStyle name="표준 128 2 6 13 2" xfId="11243"/>
    <cellStyle name="표준 128 2 6 14" xfId="11244"/>
    <cellStyle name="표준 128 2 6 14 2" xfId="11245"/>
    <cellStyle name="표준 128 2 6 15" xfId="11246"/>
    <cellStyle name="표준 128 2 6 15 2" xfId="11247"/>
    <cellStyle name="표준 128 2 6 16" xfId="11248"/>
    <cellStyle name="표준 128 2 6 16 2" xfId="11249"/>
    <cellStyle name="표준 128 2 6 17" xfId="11250"/>
    <cellStyle name="표준 128 2 6 17 2" xfId="11251"/>
    <cellStyle name="표준 128 2 6 18" xfId="11252"/>
    <cellStyle name="표준 128 2 6 18 2" xfId="11253"/>
    <cellStyle name="표준 128 2 6 19" xfId="11254"/>
    <cellStyle name="표준 128 2 6 19 2" xfId="11255"/>
    <cellStyle name="표준 128 2 6 2" xfId="11256"/>
    <cellStyle name="표준 128 2 6 2 2" xfId="11257"/>
    <cellStyle name="표준 128 2 6 20" xfId="11258"/>
    <cellStyle name="표준 128 2 6 20 2" xfId="11259"/>
    <cellStyle name="표준 128 2 6 21" xfId="11260"/>
    <cellStyle name="표준 128 2 6 21 2" xfId="11261"/>
    <cellStyle name="표준 128 2 6 22" xfId="11262"/>
    <cellStyle name="표준 128 2 6 22 2" xfId="11263"/>
    <cellStyle name="표준 128 2 6 23" xfId="11264"/>
    <cellStyle name="표준 128 2 6 23 2" xfId="11265"/>
    <cellStyle name="표준 128 2 6 24" xfId="11266"/>
    <cellStyle name="표준 128 2 6 24 2" xfId="11267"/>
    <cellStyle name="표준 128 2 6 25" xfId="11268"/>
    <cellStyle name="표준 128 2 6 25 2" xfId="11269"/>
    <cellStyle name="표준 128 2 6 26" xfId="11270"/>
    <cellStyle name="표준 128 2 6 26 2" xfId="11271"/>
    <cellStyle name="표준 128 2 6 27" xfId="11272"/>
    <cellStyle name="표준 128 2 6 27 2" xfId="11273"/>
    <cellStyle name="표준 128 2 6 28" xfId="11274"/>
    <cellStyle name="표준 128 2 6 28 2" xfId="11275"/>
    <cellStyle name="표준 128 2 6 29" xfId="11276"/>
    <cellStyle name="표준 128 2 6 3" xfId="11277"/>
    <cellStyle name="표준 128 2 6 3 2" xfId="11278"/>
    <cellStyle name="표준 128 2 6 4" xfId="11279"/>
    <cellStyle name="표준 128 2 6 4 2" xfId="11280"/>
    <cellStyle name="표준 128 2 6 5" xfId="11281"/>
    <cellStyle name="표준 128 2 6 5 2" xfId="11282"/>
    <cellStyle name="표준 128 2 6 6" xfId="11283"/>
    <cellStyle name="표준 128 2 6 6 2" xfId="11284"/>
    <cellStyle name="표준 128 2 6 7" xfId="11285"/>
    <cellStyle name="표준 128 2 6 7 2" xfId="11286"/>
    <cellStyle name="표준 128 2 6 8" xfId="11287"/>
    <cellStyle name="표준 128 2 6 8 2" xfId="11288"/>
    <cellStyle name="표준 128 2 6 9" xfId="11289"/>
    <cellStyle name="표준 128 2 6 9 2" xfId="11290"/>
    <cellStyle name="표준 128 2 7" xfId="11291"/>
    <cellStyle name="표준 128 2 7 10" xfId="11292"/>
    <cellStyle name="표준 128 2 7 10 2" xfId="11293"/>
    <cellStyle name="표준 128 2 7 11" xfId="11294"/>
    <cellStyle name="표준 128 2 7 11 2" xfId="11295"/>
    <cellStyle name="표준 128 2 7 12" xfId="11296"/>
    <cellStyle name="표준 128 2 7 12 2" xfId="11297"/>
    <cellStyle name="표준 128 2 7 13" xfId="11298"/>
    <cellStyle name="표준 128 2 7 13 2" xfId="11299"/>
    <cellStyle name="표준 128 2 7 14" xfId="11300"/>
    <cellStyle name="표준 128 2 7 14 2" xfId="11301"/>
    <cellStyle name="표준 128 2 7 15" xfId="11302"/>
    <cellStyle name="표준 128 2 7 15 2" xfId="11303"/>
    <cellStyle name="표준 128 2 7 16" xfId="11304"/>
    <cellStyle name="표준 128 2 7 16 2" xfId="11305"/>
    <cellStyle name="표준 128 2 7 17" xfId="11306"/>
    <cellStyle name="표준 128 2 7 17 2" xfId="11307"/>
    <cellStyle name="표준 128 2 7 18" xfId="11308"/>
    <cellStyle name="표준 128 2 7 18 2" xfId="11309"/>
    <cellStyle name="표준 128 2 7 19" xfId="11310"/>
    <cellStyle name="표준 128 2 7 19 2" xfId="11311"/>
    <cellStyle name="표준 128 2 7 2" xfId="11312"/>
    <cellStyle name="표준 128 2 7 2 2" xfId="11313"/>
    <cellStyle name="표준 128 2 7 20" xfId="11314"/>
    <cellStyle name="표준 128 2 7 20 2" xfId="11315"/>
    <cellStyle name="표준 128 2 7 21" xfId="11316"/>
    <cellStyle name="표준 128 2 7 21 2" xfId="11317"/>
    <cellStyle name="표준 128 2 7 22" xfId="11318"/>
    <cellStyle name="표준 128 2 7 22 2" xfId="11319"/>
    <cellStyle name="표준 128 2 7 23" xfId="11320"/>
    <cellStyle name="표준 128 2 7 23 2" xfId="11321"/>
    <cellStyle name="표준 128 2 7 24" xfId="11322"/>
    <cellStyle name="표준 128 2 7 24 2" xfId="11323"/>
    <cellStyle name="표준 128 2 7 25" xfId="11324"/>
    <cellStyle name="표준 128 2 7 25 2" xfId="11325"/>
    <cellStyle name="표준 128 2 7 26" xfId="11326"/>
    <cellStyle name="표준 128 2 7 26 2" xfId="11327"/>
    <cellStyle name="표준 128 2 7 27" xfId="11328"/>
    <cellStyle name="표준 128 2 7 27 2" xfId="11329"/>
    <cellStyle name="표준 128 2 7 28" xfId="11330"/>
    <cellStyle name="표준 128 2 7 28 2" xfId="11331"/>
    <cellStyle name="표준 128 2 7 29" xfId="11332"/>
    <cellStyle name="표준 128 2 7 3" xfId="11333"/>
    <cellStyle name="표준 128 2 7 3 2" xfId="11334"/>
    <cellStyle name="표준 128 2 7 4" xfId="11335"/>
    <cellStyle name="표준 128 2 7 4 2" xfId="11336"/>
    <cellStyle name="표준 128 2 7 5" xfId="11337"/>
    <cellStyle name="표준 128 2 7 5 2" xfId="11338"/>
    <cellStyle name="표준 128 2 7 6" xfId="11339"/>
    <cellStyle name="표준 128 2 7 6 2" xfId="11340"/>
    <cellStyle name="표준 128 2 7 7" xfId="11341"/>
    <cellStyle name="표준 128 2 7 7 2" xfId="11342"/>
    <cellStyle name="표준 128 2 7 8" xfId="11343"/>
    <cellStyle name="표준 128 2 7 8 2" xfId="11344"/>
    <cellStyle name="표준 128 2 7 9" xfId="11345"/>
    <cellStyle name="표준 128 2 7 9 2" xfId="11346"/>
    <cellStyle name="표준 128 2 8" xfId="11347"/>
    <cellStyle name="표준 128 2 8 2" xfId="11348"/>
    <cellStyle name="표준 128 2 9" xfId="11349"/>
    <cellStyle name="표준 128 2 9 2" xfId="11350"/>
    <cellStyle name="표준 128 20" xfId="11351"/>
    <cellStyle name="표준 128 20 2" xfId="11352"/>
    <cellStyle name="표준 128 21" xfId="11353"/>
    <cellStyle name="표준 128 21 2" xfId="11354"/>
    <cellStyle name="표준 128 22" xfId="11355"/>
    <cellStyle name="표준 128 22 2" xfId="11356"/>
    <cellStyle name="표준 128 23" xfId="11357"/>
    <cellStyle name="표준 128 23 2" xfId="11358"/>
    <cellStyle name="표준 128 24" xfId="11359"/>
    <cellStyle name="표준 128 24 2" xfId="11360"/>
    <cellStyle name="표준 128 25" xfId="11361"/>
    <cellStyle name="표준 128 25 2" xfId="11362"/>
    <cellStyle name="표준 128 26" xfId="11363"/>
    <cellStyle name="표준 128 26 2" xfId="11364"/>
    <cellStyle name="표준 128 27" xfId="11365"/>
    <cellStyle name="표준 128 27 2" xfId="11366"/>
    <cellStyle name="표준 128 28" xfId="11367"/>
    <cellStyle name="표준 128 28 2" xfId="11368"/>
    <cellStyle name="표준 128 29" xfId="11369"/>
    <cellStyle name="표준 128 29 2" xfId="11370"/>
    <cellStyle name="표준 128 3" xfId="11371"/>
    <cellStyle name="표준 128 3 10" xfId="11372"/>
    <cellStyle name="표준 128 3 10 2" xfId="11373"/>
    <cellStyle name="표준 128 3 11" xfId="11374"/>
    <cellStyle name="표준 128 3 11 2" xfId="11375"/>
    <cellStyle name="표준 128 3 12" xfId="11376"/>
    <cellStyle name="표준 128 3 12 2" xfId="11377"/>
    <cellStyle name="표준 128 3 13" xfId="11378"/>
    <cellStyle name="표준 128 3 13 2" xfId="11379"/>
    <cellStyle name="표준 128 3 14" xfId="11380"/>
    <cellStyle name="표준 128 3 14 2" xfId="11381"/>
    <cellStyle name="표준 128 3 15" xfId="11382"/>
    <cellStyle name="표준 128 3 15 2" xfId="11383"/>
    <cellStyle name="표준 128 3 16" xfId="11384"/>
    <cellStyle name="표준 128 3 16 2" xfId="11385"/>
    <cellStyle name="표준 128 3 17" xfId="11386"/>
    <cellStyle name="표준 128 3 17 2" xfId="11387"/>
    <cellStyle name="표준 128 3 18" xfId="11388"/>
    <cellStyle name="표준 128 3 18 2" xfId="11389"/>
    <cellStyle name="표준 128 3 19" xfId="11390"/>
    <cellStyle name="표준 128 3 19 2" xfId="11391"/>
    <cellStyle name="표준 128 3 2" xfId="11392"/>
    <cellStyle name="표준 128 3 2 10" xfId="11393"/>
    <cellStyle name="표준 128 3 2 10 2" xfId="11394"/>
    <cellStyle name="표준 128 3 2 11" xfId="11395"/>
    <cellStyle name="표준 128 3 2 11 2" xfId="11396"/>
    <cellStyle name="표준 128 3 2 12" xfId="11397"/>
    <cellStyle name="표준 128 3 2 12 2" xfId="11398"/>
    <cellStyle name="표준 128 3 2 13" xfId="11399"/>
    <cellStyle name="표준 128 3 2 13 2" xfId="11400"/>
    <cellStyle name="표준 128 3 2 14" xfId="11401"/>
    <cellStyle name="표준 128 3 2 14 2" xfId="11402"/>
    <cellStyle name="표준 128 3 2 15" xfId="11403"/>
    <cellStyle name="표준 128 3 2 15 2" xfId="11404"/>
    <cellStyle name="표준 128 3 2 16" xfId="11405"/>
    <cellStyle name="표준 128 3 2 16 2" xfId="11406"/>
    <cellStyle name="표준 128 3 2 17" xfId="11407"/>
    <cellStyle name="표준 128 3 2 17 2" xfId="11408"/>
    <cellStyle name="표준 128 3 2 18" xfId="11409"/>
    <cellStyle name="표준 128 3 2 18 2" xfId="11410"/>
    <cellStyle name="표준 128 3 2 19" xfId="11411"/>
    <cellStyle name="표준 128 3 2 19 2" xfId="11412"/>
    <cellStyle name="표준 128 3 2 2" xfId="11413"/>
    <cellStyle name="표준 128 3 2 2 2" xfId="11414"/>
    <cellStyle name="표준 128 3 2 20" xfId="11415"/>
    <cellStyle name="표준 128 3 2 20 2" xfId="11416"/>
    <cellStyle name="표준 128 3 2 21" xfId="11417"/>
    <cellStyle name="표준 128 3 2 21 2" xfId="11418"/>
    <cellStyle name="표준 128 3 2 22" xfId="11419"/>
    <cellStyle name="표준 128 3 2 22 2" xfId="11420"/>
    <cellStyle name="표준 128 3 2 23" xfId="11421"/>
    <cellStyle name="표준 128 3 2 23 2" xfId="11422"/>
    <cellStyle name="표준 128 3 2 24" xfId="11423"/>
    <cellStyle name="표준 128 3 2 24 2" xfId="11424"/>
    <cellStyle name="표준 128 3 2 25" xfId="11425"/>
    <cellStyle name="표준 128 3 2 25 2" xfId="11426"/>
    <cellStyle name="표준 128 3 2 26" xfId="11427"/>
    <cellStyle name="표준 128 3 2 26 2" xfId="11428"/>
    <cellStyle name="표준 128 3 2 27" xfId="11429"/>
    <cellStyle name="표준 128 3 2 27 2" xfId="11430"/>
    <cellStyle name="표준 128 3 2 28" xfId="11431"/>
    <cellStyle name="표준 128 3 2 28 2" xfId="11432"/>
    <cellStyle name="표준 128 3 2 29" xfId="11433"/>
    <cellStyle name="표준 128 3 2 3" xfId="11434"/>
    <cellStyle name="표준 128 3 2 3 2" xfId="11435"/>
    <cellStyle name="표준 128 3 2 4" xfId="11436"/>
    <cellStyle name="표준 128 3 2 4 2" xfId="11437"/>
    <cellStyle name="표준 128 3 2 5" xfId="11438"/>
    <cellStyle name="표준 128 3 2 5 2" xfId="11439"/>
    <cellStyle name="표준 128 3 2 6" xfId="11440"/>
    <cellStyle name="표준 128 3 2 6 2" xfId="11441"/>
    <cellStyle name="표준 128 3 2 7" xfId="11442"/>
    <cellStyle name="표준 128 3 2 7 2" xfId="11443"/>
    <cellStyle name="표준 128 3 2 8" xfId="11444"/>
    <cellStyle name="표준 128 3 2 8 2" xfId="11445"/>
    <cellStyle name="표준 128 3 2 9" xfId="11446"/>
    <cellStyle name="표준 128 3 2 9 2" xfId="11447"/>
    <cellStyle name="표준 128 3 20" xfId="11448"/>
    <cellStyle name="표준 128 3 20 2" xfId="11449"/>
    <cellStyle name="표준 128 3 21" xfId="11450"/>
    <cellStyle name="표준 128 3 21 2" xfId="11451"/>
    <cellStyle name="표준 128 3 22" xfId="11452"/>
    <cellStyle name="표준 128 3 22 2" xfId="11453"/>
    <cellStyle name="표준 128 3 23" xfId="11454"/>
    <cellStyle name="표준 128 3 23 2" xfId="11455"/>
    <cellStyle name="표준 128 3 24" xfId="11456"/>
    <cellStyle name="표준 128 3 24 2" xfId="11457"/>
    <cellStyle name="표준 128 3 25" xfId="11458"/>
    <cellStyle name="표준 128 3 25 2" xfId="11459"/>
    <cellStyle name="표준 128 3 26" xfId="11460"/>
    <cellStyle name="표준 128 3 26 2" xfId="11461"/>
    <cellStyle name="표준 128 3 27" xfId="11462"/>
    <cellStyle name="표준 128 3 27 2" xfId="11463"/>
    <cellStyle name="표준 128 3 28" xfId="11464"/>
    <cellStyle name="표준 128 3 28 2" xfId="11465"/>
    <cellStyle name="표준 128 3 29" xfId="11466"/>
    <cellStyle name="표준 128 3 29 2" xfId="11467"/>
    <cellStyle name="표준 128 3 3" xfId="11468"/>
    <cellStyle name="표준 128 3 3 10" xfId="11469"/>
    <cellStyle name="표준 128 3 3 10 2" xfId="11470"/>
    <cellStyle name="표준 128 3 3 11" xfId="11471"/>
    <cellStyle name="표준 128 3 3 11 2" xfId="11472"/>
    <cellStyle name="표준 128 3 3 12" xfId="11473"/>
    <cellStyle name="표준 128 3 3 12 2" xfId="11474"/>
    <cellStyle name="표준 128 3 3 13" xfId="11475"/>
    <cellStyle name="표준 128 3 3 13 2" xfId="11476"/>
    <cellStyle name="표준 128 3 3 14" xfId="11477"/>
    <cellStyle name="표준 128 3 3 14 2" xfId="11478"/>
    <cellStyle name="표준 128 3 3 15" xfId="11479"/>
    <cellStyle name="표준 128 3 3 15 2" xfId="11480"/>
    <cellStyle name="표준 128 3 3 16" xfId="11481"/>
    <cellStyle name="표준 128 3 3 16 2" xfId="11482"/>
    <cellStyle name="표준 128 3 3 17" xfId="11483"/>
    <cellStyle name="표준 128 3 3 17 2" xfId="11484"/>
    <cellStyle name="표준 128 3 3 18" xfId="11485"/>
    <cellStyle name="표준 128 3 3 18 2" xfId="11486"/>
    <cellStyle name="표준 128 3 3 19" xfId="11487"/>
    <cellStyle name="표준 128 3 3 19 2" xfId="11488"/>
    <cellStyle name="표준 128 3 3 2" xfId="11489"/>
    <cellStyle name="표준 128 3 3 2 2" xfId="11490"/>
    <cellStyle name="표준 128 3 3 20" xfId="11491"/>
    <cellStyle name="표준 128 3 3 20 2" xfId="11492"/>
    <cellStyle name="표준 128 3 3 21" xfId="11493"/>
    <cellStyle name="표준 128 3 3 21 2" xfId="11494"/>
    <cellStyle name="표준 128 3 3 22" xfId="11495"/>
    <cellStyle name="표준 128 3 3 22 2" xfId="11496"/>
    <cellStyle name="표준 128 3 3 23" xfId="11497"/>
    <cellStyle name="표준 128 3 3 23 2" xfId="11498"/>
    <cellStyle name="표준 128 3 3 24" xfId="11499"/>
    <cellStyle name="표준 128 3 3 24 2" xfId="11500"/>
    <cellStyle name="표준 128 3 3 25" xfId="11501"/>
    <cellStyle name="표준 128 3 3 25 2" xfId="11502"/>
    <cellStyle name="표준 128 3 3 26" xfId="11503"/>
    <cellStyle name="표준 128 3 3 26 2" xfId="11504"/>
    <cellStyle name="표준 128 3 3 27" xfId="11505"/>
    <cellStyle name="표준 128 3 3 27 2" xfId="11506"/>
    <cellStyle name="표준 128 3 3 28" xfId="11507"/>
    <cellStyle name="표준 128 3 3 28 2" xfId="11508"/>
    <cellStyle name="표준 128 3 3 29" xfId="11509"/>
    <cellStyle name="표준 128 3 3 3" xfId="11510"/>
    <cellStyle name="표준 128 3 3 3 2" xfId="11511"/>
    <cellStyle name="표준 128 3 3 4" xfId="11512"/>
    <cellStyle name="표준 128 3 3 4 2" xfId="11513"/>
    <cellStyle name="표준 128 3 3 5" xfId="11514"/>
    <cellStyle name="표준 128 3 3 5 2" xfId="11515"/>
    <cellStyle name="표준 128 3 3 6" xfId="11516"/>
    <cellStyle name="표준 128 3 3 6 2" xfId="11517"/>
    <cellStyle name="표준 128 3 3 7" xfId="11518"/>
    <cellStyle name="표준 128 3 3 7 2" xfId="11519"/>
    <cellStyle name="표준 128 3 3 8" xfId="11520"/>
    <cellStyle name="표준 128 3 3 8 2" xfId="11521"/>
    <cellStyle name="표준 128 3 3 9" xfId="11522"/>
    <cellStyle name="표준 128 3 3 9 2" xfId="11523"/>
    <cellStyle name="표준 128 3 30" xfId="11524"/>
    <cellStyle name="표준 128 3 30 2" xfId="11525"/>
    <cellStyle name="표준 128 3 31" xfId="11526"/>
    <cellStyle name="표준 128 3 31 2" xfId="11527"/>
    <cellStyle name="표준 128 3 32" xfId="11528"/>
    <cellStyle name="표준 128 3 32 2" xfId="11529"/>
    <cellStyle name="표준 128 3 33" xfId="11530"/>
    <cellStyle name="표준 128 3 33 2" xfId="11531"/>
    <cellStyle name="표준 128 3 34" xfId="11532"/>
    <cellStyle name="표준 128 3 34 2" xfId="11533"/>
    <cellStyle name="표준 128 3 35" xfId="11534"/>
    <cellStyle name="표준 128 3 36" xfId="11535"/>
    <cellStyle name="표준 128 3 37" xfId="11536"/>
    <cellStyle name="표준 128 3 38" xfId="11537"/>
    <cellStyle name="표준 128 3 39" xfId="11538"/>
    <cellStyle name="표준 128 3 4" xfId="11539"/>
    <cellStyle name="표준 128 3 4 10" xfId="11540"/>
    <cellStyle name="표준 128 3 4 10 2" xfId="11541"/>
    <cellStyle name="표준 128 3 4 11" xfId="11542"/>
    <cellStyle name="표준 128 3 4 11 2" xfId="11543"/>
    <cellStyle name="표준 128 3 4 12" xfId="11544"/>
    <cellStyle name="표준 128 3 4 12 2" xfId="11545"/>
    <cellStyle name="표준 128 3 4 13" xfId="11546"/>
    <cellStyle name="표준 128 3 4 13 2" xfId="11547"/>
    <cellStyle name="표준 128 3 4 14" xfId="11548"/>
    <cellStyle name="표준 128 3 4 14 2" xfId="11549"/>
    <cellStyle name="표준 128 3 4 15" xfId="11550"/>
    <cellStyle name="표준 128 3 4 15 2" xfId="11551"/>
    <cellStyle name="표준 128 3 4 16" xfId="11552"/>
    <cellStyle name="표준 128 3 4 16 2" xfId="11553"/>
    <cellStyle name="표준 128 3 4 17" xfId="11554"/>
    <cellStyle name="표준 128 3 4 17 2" xfId="11555"/>
    <cellStyle name="표준 128 3 4 18" xfId="11556"/>
    <cellStyle name="표준 128 3 4 18 2" xfId="11557"/>
    <cellStyle name="표준 128 3 4 19" xfId="11558"/>
    <cellStyle name="표준 128 3 4 19 2" xfId="11559"/>
    <cellStyle name="표준 128 3 4 2" xfId="11560"/>
    <cellStyle name="표준 128 3 4 2 2" xfId="11561"/>
    <cellStyle name="표준 128 3 4 20" xfId="11562"/>
    <cellStyle name="표준 128 3 4 20 2" xfId="11563"/>
    <cellStyle name="표준 128 3 4 21" xfId="11564"/>
    <cellStyle name="표준 128 3 4 21 2" xfId="11565"/>
    <cellStyle name="표준 128 3 4 22" xfId="11566"/>
    <cellStyle name="표준 128 3 4 22 2" xfId="11567"/>
    <cellStyle name="표준 128 3 4 23" xfId="11568"/>
    <cellStyle name="표준 128 3 4 23 2" xfId="11569"/>
    <cellStyle name="표준 128 3 4 24" xfId="11570"/>
    <cellStyle name="표준 128 3 4 24 2" xfId="11571"/>
    <cellStyle name="표준 128 3 4 25" xfId="11572"/>
    <cellStyle name="표준 128 3 4 25 2" xfId="11573"/>
    <cellStyle name="표준 128 3 4 26" xfId="11574"/>
    <cellStyle name="표준 128 3 4 26 2" xfId="11575"/>
    <cellStyle name="표준 128 3 4 27" xfId="11576"/>
    <cellStyle name="표준 128 3 4 27 2" xfId="11577"/>
    <cellStyle name="표준 128 3 4 28" xfId="11578"/>
    <cellStyle name="표준 128 3 4 28 2" xfId="11579"/>
    <cellStyle name="표준 128 3 4 29" xfId="11580"/>
    <cellStyle name="표준 128 3 4 3" xfId="11581"/>
    <cellStyle name="표준 128 3 4 3 2" xfId="11582"/>
    <cellStyle name="표준 128 3 4 4" xfId="11583"/>
    <cellStyle name="표준 128 3 4 4 2" xfId="11584"/>
    <cellStyle name="표준 128 3 4 5" xfId="11585"/>
    <cellStyle name="표준 128 3 4 5 2" xfId="11586"/>
    <cellStyle name="표준 128 3 4 6" xfId="11587"/>
    <cellStyle name="표준 128 3 4 6 2" xfId="11588"/>
    <cellStyle name="표준 128 3 4 7" xfId="11589"/>
    <cellStyle name="표준 128 3 4 7 2" xfId="11590"/>
    <cellStyle name="표준 128 3 4 8" xfId="11591"/>
    <cellStyle name="표준 128 3 4 8 2" xfId="11592"/>
    <cellStyle name="표준 128 3 4 9" xfId="11593"/>
    <cellStyle name="표준 128 3 4 9 2" xfId="11594"/>
    <cellStyle name="표준 128 3 40" xfId="11595"/>
    <cellStyle name="표준 128 3 41" xfId="11596"/>
    <cellStyle name="표준 128 3 42" xfId="11597"/>
    <cellStyle name="표준 128 3 43" xfId="11598"/>
    <cellStyle name="표준 128 3 44" xfId="11599"/>
    <cellStyle name="표준 128 3 45" xfId="11600"/>
    <cellStyle name="표준 128 3 46" xfId="11601"/>
    <cellStyle name="표준 128 3 47" xfId="11602"/>
    <cellStyle name="표준 128 3 48" xfId="11603"/>
    <cellStyle name="표준 128 3 49" xfId="11604"/>
    <cellStyle name="표준 128 3 5" xfId="11605"/>
    <cellStyle name="표준 128 3 5 10" xfId="11606"/>
    <cellStyle name="표준 128 3 5 10 2" xfId="11607"/>
    <cellStyle name="표준 128 3 5 11" xfId="11608"/>
    <cellStyle name="표준 128 3 5 11 2" xfId="11609"/>
    <cellStyle name="표준 128 3 5 12" xfId="11610"/>
    <cellStyle name="표준 128 3 5 12 2" xfId="11611"/>
    <cellStyle name="표준 128 3 5 13" xfId="11612"/>
    <cellStyle name="표준 128 3 5 13 2" xfId="11613"/>
    <cellStyle name="표준 128 3 5 14" xfId="11614"/>
    <cellStyle name="표준 128 3 5 14 2" xfId="11615"/>
    <cellStyle name="표준 128 3 5 15" xfId="11616"/>
    <cellStyle name="표준 128 3 5 15 2" xfId="11617"/>
    <cellStyle name="표준 128 3 5 16" xfId="11618"/>
    <cellStyle name="표준 128 3 5 16 2" xfId="11619"/>
    <cellStyle name="표준 128 3 5 17" xfId="11620"/>
    <cellStyle name="표준 128 3 5 17 2" xfId="11621"/>
    <cellStyle name="표준 128 3 5 18" xfId="11622"/>
    <cellStyle name="표준 128 3 5 18 2" xfId="11623"/>
    <cellStyle name="표준 128 3 5 19" xfId="11624"/>
    <cellStyle name="표준 128 3 5 19 2" xfId="11625"/>
    <cellStyle name="표준 128 3 5 2" xfId="11626"/>
    <cellStyle name="표준 128 3 5 2 2" xfId="11627"/>
    <cellStyle name="표준 128 3 5 20" xfId="11628"/>
    <cellStyle name="표준 128 3 5 20 2" xfId="11629"/>
    <cellStyle name="표준 128 3 5 21" xfId="11630"/>
    <cellStyle name="표준 128 3 5 21 2" xfId="11631"/>
    <cellStyle name="표준 128 3 5 22" xfId="11632"/>
    <cellStyle name="표준 128 3 5 22 2" xfId="11633"/>
    <cellStyle name="표준 128 3 5 23" xfId="11634"/>
    <cellStyle name="표준 128 3 5 23 2" xfId="11635"/>
    <cellStyle name="표준 128 3 5 24" xfId="11636"/>
    <cellStyle name="표준 128 3 5 24 2" xfId="11637"/>
    <cellStyle name="표준 128 3 5 25" xfId="11638"/>
    <cellStyle name="표준 128 3 5 25 2" xfId="11639"/>
    <cellStyle name="표준 128 3 5 26" xfId="11640"/>
    <cellStyle name="표준 128 3 5 26 2" xfId="11641"/>
    <cellStyle name="표준 128 3 5 27" xfId="11642"/>
    <cellStyle name="표준 128 3 5 27 2" xfId="11643"/>
    <cellStyle name="표준 128 3 5 28" xfId="11644"/>
    <cellStyle name="표준 128 3 5 28 2" xfId="11645"/>
    <cellStyle name="표준 128 3 5 29" xfId="11646"/>
    <cellStyle name="표준 128 3 5 3" xfId="11647"/>
    <cellStyle name="표준 128 3 5 3 2" xfId="11648"/>
    <cellStyle name="표준 128 3 5 4" xfId="11649"/>
    <cellStyle name="표준 128 3 5 4 2" xfId="11650"/>
    <cellStyle name="표준 128 3 5 5" xfId="11651"/>
    <cellStyle name="표준 128 3 5 5 2" xfId="11652"/>
    <cellStyle name="표준 128 3 5 6" xfId="11653"/>
    <cellStyle name="표준 128 3 5 6 2" xfId="11654"/>
    <cellStyle name="표준 128 3 5 7" xfId="11655"/>
    <cellStyle name="표준 128 3 5 7 2" xfId="11656"/>
    <cellStyle name="표준 128 3 5 8" xfId="11657"/>
    <cellStyle name="표준 128 3 5 8 2" xfId="11658"/>
    <cellStyle name="표준 128 3 5 9" xfId="11659"/>
    <cellStyle name="표준 128 3 5 9 2" xfId="11660"/>
    <cellStyle name="표준 128 3 50" xfId="11661"/>
    <cellStyle name="표준 128 3 51" xfId="11662"/>
    <cellStyle name="표준 128 3 52" xfId="11663"/>
    <cellStyle name="표준 128 3 53" xfId="11664"/>
    <cellStyle name="표준 128 3 54" xfId="11665"/>
    <cellStyle name="표준 128 3 55" xfId="11666"/>
    <cellStyle name="표준 128 3 56" xfId="11667"/>
    <cellStyle name="표준 128 3 57" xfId="11668"/>
    <cellStyle name="표준 128 3 58" xfId="11669"/>
    <cellStyle name="표준 128 3 6" xfId="11670"/>
    <cellStyle name="표준 128 3 6 10" xfId="11671"/>
    <cellStyle name="표준 128 3 6 10 2" xfId="11672"/>
    <cellStyle name="표준 128 3 6 11" xfId="11673"/>
    <cellStyle name="표준 128 3 6 11 2" xfId="11674"/>
    <cellStyle name="표준 128 3 6 12" xfId="11675"/>
    <cellStyle name="표준 128 3 6 12 2" xfId="11676"/>
    <cellStyle name="표준 128 3 6 13" xfId="11677"/>
    <cellStyle name="표준 128 3 6 13 2" xfId="11678"/>
    <cellStyle name="표준 128 3 6 14" xfId="11679"/>
    <cellStyle name="표준 128 3 6 14 2" xfId="11680"/>
    <cellStyle name="표준 128 3 6 15" xfId="11681"/>
    <cellStyle name="표준 128 3 6 15 2" xfId="11682"/>
    <cellStyle name="표준 128 3 6 16" xfId="11683"/>
    <cellStyle name="표준 128 3 6 16 2" xfId="11684"/>
    <cellStyle name="표준 128 3 6 17" xfId="11685"/>
    <cellStyle name="표준 128 3 6 17 2" xfId="11686"/>
    <cellStyle name="표준 128 3 6 18" xfId="11687"/>
    <cellStyle name="표준 128 3 6 18 2" xfId="11688"/>
    <cellStyle name="표준 128 3 6 19" xfId="11689"/>
    <cellStyle name="표준 128 3 6 19 2" xfId="11690"/>
    <cellStyle name="표준 128 3 6 2" xfId="11691"/>
    <cellStyle name="표준 128 3 6 2 2" xfId="11692"/>
    <cellStyle name="표준 128 3 6 20" xfId="11693"/>
    <cellStyle name="표준 128 3 6 20 2" xfId="11694"/>
    <cellStyle name="표준 128 3 6 21" xfId="11695"/>
    <cellStyle name="표준 128 3 6 21 2" xfId="11696"/>
    <cellStyle name="표준 128 3 6 22" xfId="11697"/>
    <cellStyle name="표준 128 3 6 22 2" xfId="11698"/>
    <cellStyle name="표준 128 3 6 23" xfId="11699"/>
    <cellStyle name="표준 128 3 6 23 2" xfId="11700"/>
    <cellStyle name="표준 128 3 6 24" xfId="11701"/>
    <cellStyle name="표준 128 3 6 24 2" xfId="11702"/>
    <cellStyle name="표준 128 3 6 25" xfId="11703"/>
    <cellStyle name="표준 128 3 6 25 2" xfId="11704"/>
    <cellStyle name="표준 128 3 6 26" xfId="11705"/>
    <cellStyle name="표준 128 3 6 26 2" xfId="11706"/>
    <cellStyle name="표준 128 3 6 27" xfId="11707"/>
    <cellStyle name="표준 128 3 6 27 2" xfId="11708"/>
    <cellStyle name="표준 128 3 6 28" xfId="11709"/>
    <cellStyle name="표준 128 3 6 28 2" xfId="11710"/>
    <cellStyle name="표준 128 3 6 29" xfId="11711"/>
    <cellStyle name="표준 128 3 6 3" xfId="11712"/>
    <cellStyle name="표준 128 3 6 3 2" xfId="11713"/>
    <cellStyle name="표준 128 3 6 4" xfId="11714"/>
    <cellStyle name="표준 128 3 6 4 2" xfId="11715"/>
    <cellStyle name="표준 128 3 6 5" xfId="11716"/>
    <cellStyle name="표준 128 3 6 5 2" xfId="11717"/>
    <cellStyle name="표준 128 3 6 6" xfId="11718"/>
    <cellStyle name="표준 128 3 6 6 2" xfId="11719"/>
    <cellStyle name="표준 128 3 6 7" xfId="11720"/>
    <cellStyle name="표준 128 3 6 7 2" xfId="11721"/>
    <cellStyle name="표준 128 3 6 8" xfId="11722"/>
    <cellStyle name="표준 128 3 6 8 2" xfId="11723"/>
    <cellStyle name="표준 128 3 6 9" xfId="11724"/>
    <cellStyle name="표준 128 3 6 9 2" xfId="11725"/>
    <cellStyle name="표준 128 3 7" xfId="11726"/>
    <cellStyle name="표준 128 3 7 10" xfId="11727"/>
    <cellStyle name="표준 128 3 7 10 2" xfId="11728"/>
    <cellStyle name="표준 128 3 7 11" xfId="11729"/>
    <cellStyle name="표준 128 3 7 11 2" xfId="11730"/>
    <cellStyle name="표준 128 3 7 12" xfId="11731"/>
    <cellStyle name="표준 128 3 7 12 2" xfId="11732"/>
    <cellStyle name="표준 128 3 7 13" xfId="11733"/>
    <cellStyle name="표준 128 3 7 13 2" xfId="11734"/>
    <cellStyle name="표준 128 3 7 14" xfId="11735"/>
    <cellStyle name="표준 128 3 7 14 2" xfId="11736"/>
    <cellStyle name="표준 128 3 7 15" xfId="11737"/>
    <cellStyle name="표준 128 3 7 15 2" xfId="11738"/>
    <cellStyle name="표준 128 3 7 16" xfId="11739"/>
    <cellStyle name="표준 128 3 7 16 2" xfId="11740"/>
    <cellStyle name="표준 128 3 7 17" xfId="11741"/>
    <cellStyle name="표준 128 3 7 17 2" xfId="11742"/>
    <cellStyle name="표준 128 3 7 18" xfId="11743"/>
    <cellStyle name="표준 128 3 7 18 2" xfId="11744"/>
    <cellStyle name="표준 128 3 7 19" xfId="11745"/>
    <cellStyle name="표준 128 3 7 19 2" xfId="11746"/>
    <cellStyle name="표준 128 3 7 2" xfId="11747"/>
    <cellStyle name="표준 128 3 7 2 2" xfId="11748"/>
    <cellStyle name="표준 128 3 7 20" xfId="11749"/>
    <cellStyle name="표준 128 3 7 20 2" xfId="11750"/>
    <cellStyle name="표준 128 3 7 21" xfId="11751"/>
    <cellStyle name="표준 128 3 7 21 2" xfId="11752"/>
    <cellStyle name="표준 128 3 7 22" xfId="11753"/>
    <cellStyle name="표준 128 3 7 22 2" xfId="11754"/>
    <cellStyle name="표준 128 3 7 23" xfId="11755"/>
    <cellStyle name="표준 128 3 7 23 2" xfId="11756"/>
    <cellStyle name="표준 128 3 7 24" xfId="11757"/>
    <cellStyle name="표준 128 3 7 24 2" xfId="11758"/>
    <cellStyle name="표준 128 3 7 25" xfId="11759"/>
    <cellStyle name="표준 128 3 7 25 2" xfId="11760"/>
    <cellStyle name="표준 128 3 7 26" xfId="11761"/>
    <cellStyle name="표준 128 3 7 26 2" xfId="11762"/>
    <cellStyle name="표준 128 3 7 27" xfId="11763"/>
    <cellStyle name="표준 128 3 7 27 2" xfId="11764"/>
    <cellStyle name="표준 128 3 7 28" xfId="11765"/>
    <cellStyle name="표준 128 3 7 28 2" xfId="11766"/>
    <cellStyle name="표준 128 3 7 29" xfId="11767"/>
    <cellStyle name="표준 128 3 7 3" xfId="11768"/>
    <cellStyle name="표준 128 3 7 3 2" xfId="11769"/>
    <cellStyle name="표준 128 3 7 4" xfId="11770"/>
    <cellStyle name="표준 128 3 7 4 2" xfId="11771"/>
    <cellStyle name="표준 128 3 7 5" xfId="11772"/>
    <cellStyle name="표준 128 3 7 5 2" xfId="11773"/>
    <cellStyle name="표준 128 3 7 6" xfId="11774"/>
    <cellStyle name="표준 128 3 7 6 2" xfId="11775"/>
    <cellStyle name="표준 128 3 7 7" xfId="11776"/>
    <cellStyle name="표준 128 3 7 7 2" xfId="11777"/>
    <cellStyle name="표준 128 3 7 8" xfId="11778"/>
    <cellStyle name="표준 128 3 7 8 2" xfId="11779"/>
    <cellStyle name="표준 128 3 7 9" xfId="11780"/>
    <cellStyle name="표준 128 3 7 9 2" xfId="11781"/>
    <cellStyle name="표준 128 3 8" xfId="11782"/>
    <cellStyle name="표준 128 3 8 2" xfId="11783"/>
    <cellStyle name="표준 128 3 9" xfId="11784"/>
    <cellStyle name="표준 128 3 9 2" xfId="11785"/>
    <cellStyle name="표준 128 30" xfId="11786"/>
    <cellStyle name="표준 128 30 2" xfId="11787"/>
    <cellStyle name="표준 128 31" xfId="11788"/>
    <cellStyle name="표준 128 31 2" xfId="11789"/>
    <cellStyle name="표준 128 32" xfId="11790"/>
    <cellStyle name="표준 128 32 2" xfId="11791"/>
    <cellStyle name="표준 128 33" xfId="11792"/>
    <cellStyle name="표준 128 33 2" xfId="11793"/>
    <cellStyle name="표준 128 34" xfId="11794"/>
    <cellStyle name="표준 128 34 2" xfId="11795"/>
    <cellStyle name="표준 128 35" xfId="11796"/>
    <cellStyle name="표준 128 35 2" xfId="11797"/>
    <cellStyle name="표준 128 36" xfId="11798"/>
    <cellStyle name="표준 128 36 2" xfId="11799"/>
    <cellStyle name="표준 128 37" xfId="11800"/>
    <cellStyle name="표준 128 37 2" xfId="11801"/>
    <cellStyle name="표준 128 38" xfId="11802"/>
    <cellStyle name="표준 128 38 2" xfId="11803"/>
    <cellStyle name="표준 128 39" xfId="11804"/>
    <cellStyle name="표준 128 39 2" xfId="11805"/>
    <cellStyle name="표준 128 4" xfId="11806"/>
    <cellStyle name="표준 128 4 10" xfId="11807"/>
    <cellStyle name="표준 128 4 10 2" xfId="11808"/>
    <cellStyle name="표준 128 4 11" xfId="11809"/>
    <cellStyle name="표준 128 4 11 2" xfId="11810"/>
    <cellStyle name="표준 128 4 12" xfId="11811"/>
    <cellStyle name="표준 128 4 12 2" xfId="11812"/>
    <cellStyle name="표준 128 4 13" xfId="11813"/>
    <cellStyle name="표준 128 4 13 2" xfId="11814"/>
    <cellStyle name="표준 128 4 14" xfId="11815"/>
    <cellStyle name="표준 128 4 14 2" xfId="11816"/>
    <cellStyle name="표준 128 4 15" xfId="11817"/>
    <cellStyle name="표준 128 4 15 2" xfId="11818"/>
    <cellStyle name="표준 128 4 16" xfId="11819"/>
    <cellStyle name="표준 128 4 16 2" xfId="11820"/>
    <cellStyle name="표준 128 4 17" xfId="11821"/>
    <cellStyle name="표준 128 4 17 2" xfId="11822"/>
    <cellStyle name="표준 128 4 18" xfId="11823"/>
    <cellStyle name="표준 128 4 18 2" xfId="11824"/>
    <cellStyle name="표준 128 4 19" xfId="11825"/>
    <cellStyle name="표준 128 4 19 2" xfId="11826"/>
    <cellStyle name="표준 128 4 2" xfId="11827"/>
    <cellStyle name="표준 128 4 2 10" xfId="11828"/>
    <cellStyle name="표준 128 4 2 10 2" xfId="11829"/>
    <cellStyle name="표준 128 4 2 11" xfId="11830"/>
    <cellStyle name="표준 128 4 2 11 2" xfId="11831"/>
    <cellStyle name="표준 128 4 2 12" xfId="11832"/>
    <cellStyle name="표준 128 4 2 12 2" xfId="11833"/>
    <cellStyle name="표준 128 4 2 13" xfId="11834"/>
    <cellStyle name="표준 128 4 2 13 2" xfId="11835"/>
    <cellStyle name="표준 128 4 2 14" xfId="11836"/>
    <cellStyle name="표준 128 4 2 14 2" xfId="11837"/>
    <cellStyle name="표준 128 4 2 15" xfId="11838"/>
    <cellStyle name="표준 128 4 2 15 2" xfId="11839"/>
    <cellStyle name="표준 128 4 2 16" xfId="11840"/>
    <cellStyle name="표준 128 4 2 16 2" xfId="11841"/>
    <cellStyle name="표준 128 4 2 17" xfId="11842"/>
    <cellStyle name="표준 128 4 2 17 2" xfId="11843"/>
    <cellStyle name="표준 128 4 2 18" xfId="11844"/>
    <cellStyle name="표준 128 4 2 18 2" xfId="11845"/>
    <cellStyle name="표준 128 4 2 19" xfId="11846"/>
    <cellStyle name="표준 128 4 2 19 2" xfId="11847"/>
    <cellStyle name="표준 128 4 2 2" xfId="11848"/>
    <cellStyle name="표준 128 4 2 2 2" xfId="11849"/>
    <cellStyle name="표준 128 4 2 20" xfId="11850"/>
    <cellStyle name="표준 128 4 2 20 2" xfId="11851"/>
    <cellStyle name="표준 128 4 2 21" xfId="11852"/>
    <cellStyle name="표준 128 4 2 21 2" xfId="11853"/>
    <cellStyle name="표준 128 4 2 22" xfId="11854"/>
    <cellStyle name="표준 128 4 2 22 2" xfId="11855"/>
    <cellStyle name="표준 128 4 2 23" xfId="11856"/>
    <cellStyle name="표준 128 4 2 23 2" xfId="11857"/>
    <cellStyle name="표준 128 4 2 24" xfId="11858"/>
    <cellStyle name="표준 128 4 2 24 2" xfId="11859"/>
    <cellStyle name="표준 128 4 2 25" xfId="11860"/>
    <cellStyle name="표준 128 4 2 25 2" xfId="11861"/>
    <cellStyle name="표준 128 4 2 26" xfId="11862"/>
    <cellStyle name="표준 128 4 2 26 2" xfId="11863"/>
    <cellStyle name="표준 128 4 2 27" xfId="11864"/>
    <cellStyle name="표준 128 4 2 27 2" xfId="11865"/>
    <cellStyle name="표준 128 4 2 28" xfId="11866"/>
    <cellStyle name="표준 128 4 2 28 2" xfId="11867"/>
    <cellStyle name="표준 128 4 2 29" xfId="11868"/>
    <cellStyle name="표준 128 4 2 3" xfId="11869"/>
    <cellStyle name="표준 128 4 2 3 2" xfId="11870"/>
    <cellStyle name="표준 128 4 2 4" xfId="11871"/>
    <cellStyle name="표준 128 4 2 4 2" xfId="11872"/>
    <cellStyle name="표준 128 4 2 5" xfId="11873"/>
    <cellStyle name="표준 128 4 2 5 2" xfId="11874"/>
    <cellStyle name="표준 128 4 2 6" xfId="11875"/>
    <cellStyle name="표준 128 4 2 6 2" xfId="11876"/>
    <cellStyle name="표준 128 4 2 7" xfId="11877"/>
    <cellStyle name="표준 128 4 2 7 2" xfId="11878"/>
    <cellStyle name="표준 128 4 2 8" xfId="11879"/>
    <cellStyle name="표준 128 4 2 8 2" xfId="11880"/>
    <cellStyle name="표준 128 4 2 9" xfId="11881"/>
    <cellStyle name="표준 128 4 2 9 2" xfId="11882"/>
    <cellStyle name="표준 128 4 20" xfId="11883"/>
    <cellStyle name="표준 128 4 20 2" xfId="11884"/>
    <cellStyle name="표준 128 4 21" xfId="11885"/>
    <cellStyle name="표준 128 4 21 2" xfId="11886"/>
    <cellStyle name="표준 128 4 22" xfId="11887"/>
    <cellStyle name="표준 128 4 22 2" xfId="11888"/>
    <cellStyle name="표준 128 4 23" xfId="11889"/>
    <cellStyle name="표준 128 4 23 2" xfId="11890"/>
    <cellStyle name="표준 128 4 24" xfId="11891"/>
    <cellStyle name="표준 128 4 24 2" xfId="11892"/>
    <cellStyle name="표준 128 4 25" xfId="11893"/>
    <cellStyle name="표준 128 4 25 2" xfId="11894"/>
    <cellStyle name="표준 128 4 26" xfId="11895"/>
    <cellStyle name="표준 128 4 26 2" xfId="11896"/>
    <cellStyle name="표준 128 4 27" xfId="11897"/>
    <cellStyle name="표준 128 4 27 2" xfId="11898"/>
    <cellStyle name="표준 128 4 28" xfId="11899"/>
    <cellStyle name="표준 128 4 28 2" xfId="11900"/>
    <cellStyle name="표준 128 4 29" xfId="11901"/>
    <cellStyle name="표준 128 4 29 2" xfId="11902"/>
    <cellStyle name="표준 128 4 3" xfId="11903"/>
    <cellStyle name="표준 128 4 3 10" xfId="11904"/>
    <cellStyle name="표준 128 4 3 10 2" xfId="11905"/>
    <cellStyle name="표준 128 4 3 11" xfId="11906"/>
    <cellStyle name="표준 128 4 3 11 2" xfId="11907"/>
    <cellStyle name="표준 128 4 3 12" xfId="11908"/>
    <cellStyle name="표준 128 4 3 12 2" xfId="11909"/>
    <cellStyle name="표준 128 4 3 13" xfId="11910"/>
    <cellStyle name="표준 128 4 3 13 2" xfId="11911"/>
    <cellStyle name="표준 128 4 3 14" xfId="11912"/>
    <cellStyle name="표준 128 4 3 14 2" xfId="11913"/>
    <cellStyle name="표준 128 4 3 15" xfId="11914"/>
    <cellStyle name="표준 128 4 3 15 2" xfId="11915"/>
    <cellStyle name="표준 128 4 3 16" xfId="11916"/>
    <cellStyle name="표준 128 4 3 16 2" xfId="11917"/>
    <cellStyle name="표준 128 4 3 17" xfId="11918"/>
    <cellStyle name="표준 128 4 3 17 2" xfId="11919"/>
    <cellStyle name="표준 128 4 3 18" xfId="11920"/>
    <cellStyle name="표준 128 4 3 18 2" xfId="11921"/>
    <cellStyle name="표준 128 4 3 19" xfId="11922"/>
    <cellStyle name="표준 128 4 3 19 2" xfId="11923"/>
    <cellStyle name="표준 128 4 3 2" xfId="11924"/>
    <cellStyle name="표준 128 4 3 2 2" xfId="11925"/>
    <cellStyle name="표준 128 4 3 20" xfId="11926"/>
    <cellStyle name="표준 128 4 3 20 2" xfId="11927"/>
    <cellStyle name="표준 128 4 3 21" xfId="11928"/>
    <cellStyle name="표준 128 4 3 21 2" xfId="11929"/>
    <cellStyle name="표준 128 4 3 22" xfId="11930"/>
    <cellStyle name="표준 128 4 3 22 2" xfId="11931"/>
    <cellStyle name="표준 128 4 3 23" xfId="11932"/>
    <cellStyle name="표준 128 4 3 23 2" xfId="11933"/>
    <cellStyle name="표준 128 4 3 24" xfId="11934"/>
    <cellStyle name="표준 128 4 3 24 2" xfId="11935"/>
    <cellStyle name="표준 128 4 3 25" xfId="11936"/>
    <cellStyle name="표준 128 4 3 25 2" xfId="11937"/>
    <cellStyle name="표준 128 4 3 26" xfId="11938"/>
    <cellStyle name="표준 128 4 3 26 2" xfId="11939"/>
    <cellStyle name="표준 128 4 3 27" xfId="11940"/>
    <cellStyle name="표준 128 4 3 27 2" xfId="11941"/>
    <cellStyle name="표준 128 4 3 28" xfId="11942"/>
    <cellStyle name="표준 128 4 3 28 2" xfId="11943"/>
    <cellStyle name="표준 128 4 3 29" xfId="11944"/>
    <cellStyle name="표준 128 4 3 3" xfId="11945"/>
    <cellStyle name="표준 128 4 3 3 2" xfId="11946"/>
    <cellStyle name="표준 128 4 3 4" xfId="11947"/>
    <cellStyle name="표준 128 4 3 4 2" xfId="11948"/>
    <cellStyle name="표준 128 4 3 5" xfId="11949"/>
    <cellStyle name="표준 128 4 3 5 2" xfId="11950"/>
    <cellStyle name="표준 128 4 3 6" xfId="11951"/>
    <cellStyle name="표준 128 4 3 6 2" xfId="11952"/>
    <cellStyle name="표준 128 4 3 7" xfId="11953"/>
    <cellStyle name="표준 128 4 3 7 2" xfId="11954"/>
    <cellStyle name="표준 128 4 3 8" xfId="11955"/>
    <cellStyle name="표준 128 4 3 8 2" xfId="11956"/>
    <cellStyle name="표준 128 4 3 9" xfId="11957"/>
    <cellStyle name="표준 128 4 3 9 2" xfId="11958"/>
    <cellStyle name="표준 128 4 30" xfId="11959"/>
    <cellStyle name="표준 128 4 30 2" xfId="11960"/>
    <cellStyle name="표준 128 4 31" xfId="11961"/>
    <cellStyle name="표준 128 4 31 2" xfId="11962"/>
    <cellStyle name="표준 128 4 32" xfId="11963"/>
    <cellStyle name="표준 128 4 32 2" xfId="11964"/>
    <cellStyle name="표준 128 4 33" xfId="11965"/>
    <cellStyle name="표준 128 4 33 2" xfId="11966"/>
    <cellStyle name="표준 128 4 34" xfId="11967"/>
    <cellStyle name="표준 128 4 34 2" xfId="11968"/>
    <cellStyle name="표준 128 4 35" xfId="11969"/>
    <cellStyle name="표준 128 4 36" xfId="11970"/>
    <cellStyle name="표준 128 4 37" xfId="11971"/>
    <cellStyle name="표준 128 4 38" xfId="11972"/>
    <cellStyle name="표준 128 4 39" xfId="11973"/>
    <cellStyle name="표준 128 4 4" xfId="11974"/>
    <cellStyle name="표준 128 4 4 10" xfId="11975"/>
    <cellStyle name="표준 128 4 4 10 2" xfId="11976"/>
    <cellStyle name="표준 128 4 4 11" xfId="11977"/>
    <cellStyle name="표준 128 4 4 11 2" xfId="11978"/>
    <cellStyle name="표준 128 4 4 12" xfId="11979"/>
    <cellStyle name="표준 128 4 4 12 2" xfId="11980"/>
    <cellStyle name="표준 128 4 4 13" xfId="11981"/>
    <cellStyle name="표준 128 4 4 13 2" xfId="11982"/>
    <cellStyle name="표준 128 4 4 14" xfId="11983"/>
    <cellStyle name="표준 128 4 4 14 2" xfId="11984"/>
    <cellStyle name="표준 128 4 4 15" xfId="11985"/>
    <cellStyle name="표준 128 4 4 15 2" xfId="11986"/>
    <cellStyle name="표준 128 4 4 16" xfId="11987"/>
    <cellStyle name="표준 128 4 4 16 2" xfId="11988"/>
    <cellStyle name="표준 128 4 4 17" xfId="11989"/>
    <cellStyle name="표준 128 4 4 17 2" xfId="11990"/>
    <cellStyle name="표준 128 4 4 18" xfId="11991"/>
    <cellStyle name="표준 128 4 4 18 2" xfId="11992"/>
    <cellStyle name="표준 128 4 4 19" xfId="11993"/>
    <cellStyle name="표준 128 4 4 19 2" xfId="11994"/>
    <cellStyle name="표준 128 4 4 2" xfId="11995"/>
    <cellStyle name="표준 128 4 4 2 2" xfId="11996"/>
    <cellStyle name="표준 128 4 4 20" xfId="11997"/>
    <cellStyle name="표준 128 4 4 20 2" xfId="11998"/>
    <cellStyle name="표준 128 4 4 21" xfId="11999"/>
    <cellStyle name="표준 128 4 4 21 2" xfId="12000"/>
    <cellStyle name="표준 128 4 4 22" xfId="12001"/>
    <cellStyle name="표준 128 4 4 22 2" xfId="12002"/>
    <cellStyle name="표준 128 4 4 23" xfId="12003"/>
    <cellStyle name="표준 128 4 4 23 2" xfId="12004"/>
    <cellStyle name="표준 128 4 4 24" xfId="12005"/>
    <cellStyle name="표준 128 4 4 24 2" xfId="12006"/>
    <cellStyle name="표준 128 4 4 25" xfId="12007"/>
    <cellStyle name="표준 128 4 4 25 2" xfId="12008"/>
    <cellStyle name="표준 128 4 4 26" xfId="12009"/>
    <cellStyle name="표준 128 4 4 26 2" xfId="12010"/>
    <cellStyle name="표준 128 4 4 27" xfId="12011"/>
    <cellStyle name="표준 128 4 4 27 2" xfId="12012"/>
    <cellStyle name="표준 128 4 4 28" xfId="12013"/>
    <cellStyle name="표준 128 4 4 28 2" xfId="12014"/>
    <cellStyle name="표준 128 4 4 29" xfId="12015"/>
    <cellStyle name="표준 128 4 4 3" xfId="12016"/>
    <cellStyle name="표준 128 4 4 3 2" xfId="12017"/>
    <cellStyle name="표준 128 4 4 4" xfId="12018"/>
    <cellStyle name="표준 128 4 4 4 2" xfId="12019"/>
    <cellStyle name="표준 128 4 4 5" xfId="12020"/>
    <cellStyle name="표준 128 4 4 5 2" xfId="12021"/>
    <cellStyle name="표준 128 4 4 6" xfId="12022"/>
    <cellStyle name="표준 128 4 4 6 2" xfId="12023"/>
    <cellStyle name="표준 128 4 4 7" xfId="12024"/>
    <cellStyle name="표준 128 4 4 7 2" xfId="12025"/>
    <cellStyle name="표준 128 4 4 8" xfId="12026"/>
    <cellStyle name="표준 128 4 4 8 2" xfId="12027"/>
    <cellStyle name="표준 128 4 4 9" xfId="12028"/>
    <cellStyle name="표준 128 4 4 9 2" xfId="12029"/>
    <cellStyle name="표준 128 4 40" xfId="12030"/>
    <cellStyle name="표준 128 4 41" xfId="12031"/>
    <cellStyle name="표준 128 4 42" xfId="12032"/>
    <cellStyle name="표준 128 4 43" xfId="12033"/>
    <cellStyle name="표준 128 4 44" xfId="12034"/>
    <cellStyle name="표준 128 4 45" xfId="12035"/>
    <cellStyle name="표준 128 4 46" xfId="12036"/>
    <cellStyle name="표준 128 4 47" xfId="12037"/>
    <cellStyle name="표준 128 4 48" xfId="12038"/>
    <cellStyle name="표준 128 4 49" xfId="12039"/>
    <cellStyle name="표준 128 4 5" xfId="12040"/>
    <cellStyle name="표준 128 4 5 10" xfId="12041"/>
    <cellStyle name="표준 128 4 5 10 2" xfId="12042"/>
    <cellStyle name="표준 128 4 5 11" xfId="12043"/>
    <cellStyle name="표준 128 4 5 11 2" xfId="12044"/>
    <cellStyle name="표준 128 4 5 12" xfId="12045"/>
    <cellStyle name="표준 128 4 5 12 2" xfId="12046"/>
    <cellStyle name="표준 128 4 5 13" xfId="12047"/>
    <cellStyle name="표준 128 4 5 13 2" xfId="12048"/>
    <cellStyle name="표준 128 4 5 14" xfId="12049"/>
    <cellStyle name="표준 128 4 5 14 2" xfId="12050"/>
    <cellStyle name="표준 128 4 5 15" xfId="12051"/>
    <cellStyle name="표준 128 4 5 15 2" xfId="12052"/>
    <cellStyle name="표준 128 4 5 16" xfId="12053"/>
    <cellStyle name="표준 128 4 5 16 2" xfId="12054"/>
    <cellStyle name="표준 128 4 5 17" xfId="12055"/>
    <cellStyle name="표준 128 4 5 17 2" xfId="12056"/>
    <cellStyle name="표준 128 4 5 18" xfId="12057"/>
    <cellStyle name="표준 128 4 5 18 2" xfId="12058"/>
    <cellStyle name="표준 128 4 5 19" xfId="12059"/>
    <cellStyle name="표준 128 4 5 19 2" xfId="12060"/>
    <cellStyle name="표준 128 4 5 2" xfId="12061"/>
    <cellStyle name="표준 128 4 5 2 2" xfId="12062"/>
    <cellStyle name="표준 128 4 5 20" xfId="12063"/>
    <cellStyle name="표준 128 4 5 20 2" xfId="12064"/>
    <cellStyle name="표준 128 4 5 21" xfId="12065"/>
    <cellStyle name="표준 128 4 5 21 2" xfId="12066"/>
    <cellStyle name="표준 128 4 5 22" xfId="12067"/>
    <cellStyle name="표준 128 4 5 22 2" xfId="12068"/>
    <cellStyle name="표준 128 4 5 23" xfId="12069"/>
    <cellStyle name="표준 128 4 5 23 2" xfId="12070"/>
    <cellStyle name="표준 128 4 5 24" xfId="12071"/>
    <cellStyle name="표준 128 4 5 24 2" xfId="12072"/>
    <cellStyle name="표준 128 4 5 25" xfId="12073"/>
    <cellStyle name="표준 128 4 5 25 2" xfId="12074"/>
    <cellStyle name="표준 128 4 5 26" xfId="12075"/>
    <cellStyle name="표준 128 4 5 26 2" xfId="12076"/>
    <cellStyle name="표준 128 4 5 27" xfId="12077"/>
    <cellStyle name="표준 128 4 5 27 2" xfId="12078"/>
    <cellStyle name="표준 128 4 5 28" xfId="12079"/>
    <cellStyle name="표준 128 4 5 28 2" xfId="12080"/>
    <cellStyle name="표준 128 4 5 29" xfId="12081"/>
    <cellStyle name="표준 128 4 5 3" xfId="12082"/>
    <cellStyle name="표준 128 4 5 3 2" xfId="12083"/>
    <cellStyle name="표준 128 4 5 4" xfId="12084"/>
    <cellStyle name="표준 128 4 5 4 2" xfId="12085"/>
    <cellStyle name="표준 128 4 5 5" xfId="12086"/>
    <cellStyle name="표준 128 4 5 5 2" xfId="12087"/>
    <cellStyle name="표준 128 4 5 6" xfId="12088"/>
    <cellStyle name="표준 128 4 5 6 2" xfId="12089"/>
    <cellStyle name="표준 128 4 5 7" xfId="12090"/>
    <cellStyle name="표준 128 4 5 7 2" xfId="12091"/>
    <cellStyle name="표준 128 4 5 8" xfId="12092"/>
    <cellStyle name="표준 128 4 5 8 2" xfId="12093"/>
    <cellStyle name="표준 128 4 5 9" xfId="12094"/>
    <cellStyle name="표준 128 4 5 9 2" xfId="12095"/>
    <cellStyle name="표준 128 4 50" xfId="12096"/>
    <cellStyle name="표준 128 4 51" xfId="12097"/>
    <cellStyle name="표준 128 4 52" xfId="12098"/>
    <cellStyle name="표준 128 4 53" xfId="12099"/>
    <cellStyle name="표준 128 4 54" xfId="12100"/>
    <cellStyle name="표준 128 4 55" xfId="12101"/>
    <cellStyle name="표준 128 4 56" xfId="12102"/>
    <cellStyle name="표준 128 4 57" xfId="12103"/>
    <cellStyle name="표준 128 4 58" xfId="12104"/>
    <cellStyle name="표준 128 4 6" xfId="12105"/>
    <cellStyle name="표준 128 4 6 10" xfId="12106"/>
    <cellStyle name="표준 128 4 6 10 2" xfId="12107"/>
    <cellStyle name="표준 128 4 6 11" xfId="12108"/>
    <cellStyle name="표준 128 4 6 11 2" xfId="12109"/>
    <cellStyle name="표준 128 4 6 12" xfId="12110"/>
    <cellStyle name="표준 128 4 6 12 2" xfId="12111"/>
    <cellStyle name="표준 128 4 6 13" xfId="12112"/>
    <cellStyle name="표준 128 4 6 13 2" xfId="12113"/>
    <cellStyle name="표준 128 4 6 14" xfId="12114"/>
    <cellStyle name="표준 128 4 6 14 2" xfId="12115"/>
    <cellStyle name="표준 128 4 6 15" xfId="12116"/>
    <cellStyle name="표준 128 4 6 15 2" xfId="12117"/>
    <cellStyle name="표준 128 4 6 16" xfId="12118"/>
    <cellStyle name="표준 128 4 6 16 2" xfId="12119"/>
    <cellStyle name="표준 128 4 6 17" xfId="12120"/>
    <cellStyle name="표준 128 4 6 17 2" xfId="12121"/>
    <cellStyle name="표준 128 4 6 18" xfId="12122"/>
    <cellStyle name="표준 128 4 6 18 2" xfId="12123"/>
    <cellStyle name="표준 128 4 6 19" xfId="12124"/>
    <cellStyle name="표준 128 4 6 19 2" xfId="12125"/>
    <cellStyle name="표준 128 4 6 2" xfId="12126"/>
    <cellStyle name="표준 128 4 6 2 2" xfId="12127"/>
    <cellStyle name="표준 128 4 6 20" xfId="12128"/>
    <cellStyle name="표준 128 4 6 20 2" xfId="12129"/>
    <cellStyle name="표준 128 4 6 21" xfId="12130"/>
    <cellStyle name="표준 128 4 6 21 2" xfId="12131"/>
    <cellStyle name="표준 128 4 6 22" xfId="12132"/>
    <cellStyle name="표준 128 4 6 22 2" xfId="12133"/>
    <cellStyle name="표준 128 4 6 23" xfId="12134"/>
    <cellStyle name="표준 128 4 6 23 2" xfId="12135"/>
    <cellStyle name="표준 128 4 6 24" xfId="12136"/>
    <cellStyle name="표준 128 4 6 24 2" xfId="12137"/>
    <cellStyle name="표준 128 4 6 25" xfId="12138"/>
    <cellStyle name="표준 128 4 6 25 2" xfId="12139"/>
    <cellStyle name="표준 128 4 6 26" xfId="12140"/>
    <cellStyle name="표준 128 4 6 26 2" xfId="12141"/>
    <cellStyle name="표준 128 4 6 27" xfId="12142"/>
    <cellStyle name="표준 128 4 6 27 2" xfId="12143"/>
    <cellStyle name="표준 128 4 6 28" xfId="12144"/>
    <cellStyle name="표준 128 4 6 28 2" xfId="12145"/>
    <cellStyle name="표준 128 4 6 29" xfId="12146"/>
    <cellStyle name="표준 128 4 6 3" xfId="12147"/>
    <cellStyle name="표준 128 4 6 3 2" xfId="12148"/>
    <cellStyle name="표준 128 4 6 4" xfId="12149"/>
    <cellStyle name="표준 128 4 6 4 2" xfId="12150"/>
    <cellStyle name="표준 128 4 6 5" xfId="12151"/>
    <cellStyle name="표준 128 4 6 5 2" xfId="12152"/>
    <cellStyle name="표준 128 4 6 6" xfId="12153"/>
    <cellStyle name="표준 128 4 6 6 2" xfId="12154"/>
    <cellStyle name="표준 128 4 6 7" xfId="12155"/>
    <cellStyle name="표준 128 4 6 7 2" xfId="12156"/>
    <cellStyle name="표준 128 4 6 8" xfId="12157"/>
    <cellStyle name="표준 128 4 6 8 2" xfId="12158"/>
    <cellStyle name="표준 128 4 6 9" xfId="12159"/>
    <cellStyle name="표준 128 4 6 9 2" xfId="12160"/>
    <cellStyle name="표준 128 4 7" xfId="12161"/>
    <cellStyle name="표준 128 4 7 10" xfId="12162"/>
    <cellStyle name="표준 128 4 7 10 2" xfId="12163"/>
    <cellStyle name="표준 128 4 7 11" xfId="12164"/>
    <cellStyle name="표준 128 4 7 11 2" xfId="12165"/>
    <cellStyle name="표준 128 4 7 12" xfId="12166"/>
    <cellStyle name="표준 128 4 7 12 2" xfId="12167"/>
    <cellStyle name="표준 128 4 7 13" xfId="12168"/>
    <cellStyle name="표준 128 4 7 13 2" xfId="12169"/>
    <cellStyle name="표준 128 4 7 14" xfId="12170"/>
    <cellStyle name="표준 128 4 7 14 2" xfId="12171"/>
    <cellStyle name="표준 128 4 7 15" xfId="12172"/>
    <cellStyle name="표준 128 4 7 15 2" xfId="12173"/>
    <cellStyle name="표준 128 4 7 16" xfId="12174"/>
    <cellStyle name="표준 128 4 7 16 2" xfId="12175"/>
    <cellStyle name="표준 128 4 7 17" xfId="12176"/>
    <cellStyle name="표준 128 4 7 17 2" xfId="12177"/>
    <cellStyle name="표준 128 4 7 18" xfId="12178"/>
    <cellStyle name="표준 128 4 7 18 2" xfId="12179"/>
    <cellStyle name="표준 128 4 7 19" xfId="12180"/>
    <cellStyle name="표준 128 4 7 19 2" xfId="12181"/>
    <cellStyle name="표준 128 4 7 2" xfId="12182"/>
    <cellStyle name="표준 128 4 7 2 2" xfId="12183"/>
    <cellStyle name="표준 128 4 7 20" xfId="12184"/>
    <cellStyle name="표준 128 4 7 20 2" xfId="12185"/>
    <cellStyle name="표준 128 4 7 21" xfId="12186"/>
    <cellStyle name="표준 128 4 7 21 2" xfId="12187"/>
    <cellStyle name="표준 128 4 7 22" xfId="12188"/>
    <cellStyle name="표준 128 4 7 22 2" xfId="12189"/>
    <cellStyle name="표준 128 4 7 23" xfId="12190"/>
    <cellStyle name="표준 128 4 7 23 2" xfId="12191"/>
    <cellStyle name="표준 128 4 7 24" xfId="12192"/>
    <cellStyle name="표준 128 4 7 24 2" xfId="12193"/>
    <cellStyle name="표준 128 4 7 25" xfId="12194"/>
    <cellStyle name="표준 128 4 7 25 2" xfId="12195"/>
    <cellStyle name="표준 128 4 7 26" xfId="12196"/>
    <cellStyle name="표준 128 4 7 26 2" xfId="12197"/>
    <cellStyle name="표준 128 4 7 27" xfId="12198"/>
    <cellStyle name="표준 128 4 7 27 2" xfId="12199"/>
    <cellStyle name="표준 128 4 7 28" xfId="12200"/>
    <cellStyle name="표준 128 4 7 28 2" xfId="12201"/>
    <cellStyle name="표준 128 4 7 29" xfId="12202"/>
    <cellStyle name="표준 128 4 7 3" xfId="12203"/>
    <cellStyle name="표준 128 4 7 3 2" xfId="12204"/>
    <cellStyle name="표준 128 4 7 4" xfId="12205"/>
    <cellStyle name="표준 128 4 7 4 2" xfId="12206"/>
    <cellStyle name="표준 128 4 7 5" xfId="12207"/>
    <cellStyle name="표준 128 4 7 5 2" xfId="12208"/>
    <cellStyle name="표준 128 4 7 6" xfId="12209"/>
    <cellStyle name="표준 128 4 7 6 2" xfId="12210"/>
    <cellStyle name="표준 128 4 7 7" xfId="12211"/>
    <cellStyle name="표준 128 4 7 7 2" xfId="12212"/>
    <cellStyle name="표준 128 4 7 8" xfId="12213"/>
    <cellStyle name="표준 128 4 7 8 2" xfId="12214"/>
    <cellStyle name="표준 128 4 7 9" xfId="12215"/>
    <cellStyle name="표준 128 4 7 9 2" xfId="12216"/>
    <cellStyle name="표준 128 4 8" xfId="12217"/>
    <cellStyle name="표준 128 4 8 2" xfId="12218"/>
    <cellStyle name="표준 128 4 9" xfId="12219"/>
    <cellStyle name="표준 128 4 9 2" xfId="12220"/>
    <cellStyle name="표준 128 40" xfId="12221"/>
    <cellStyle name="표준 128 5" xfId="12222"/>
    <cellStyle name="표준 128 5 10" xfId="12223"/>
    <cellStyle name="표준 128 5 10 2" xfId="12224"/>
    <cellStyle name="표준 128 5 11" xfId="12225"/>
    <cellStyle name="표준 128 5 11 2" xfId="12226"/>
    <cellStyle name="표준 128 5 12" xfId="12227"/>
    <cellStyle name="표준 128 5 12 2" xfId="12228"/>
    <cellStyle name="표준 128 5 13" xfId="12229"/>
    <cellStyle name="표준 128 5 13 2" xfId="12230"/>
    <cellStyle name="표준 128 5 14" xfId="12231"/>
    <cellStyle name="표준 128 5 14 2" xfId="12232"/>
    <cellStyle name="표준 128 5 15" xfId="12233"/>
    <cellStyle name="표준 128 5 15 2" xfId="12234"/>
    <cellStyle name="표준 128 5 16" xfId="12235"/>
    <cellStyle name="표준 128 5 16 2" xfId="12236"/>
    <cellStyle name="표준 128 5 17" xfId="12237"/>
    <cellStyle name="표준 128 5 17 2" xfId="12238"/>
    <cellStyle name="표준 128 5 18" xfId="12239"/>
    <cellStyle name="표준 128 5 18 2" xfId="12240"/>
    <cellStyle name="표준 128 5 19" xfId="12241"/>
    <cellStyle name="표준 128 5 19 2" xfId="12242"/>
    <cellStyle name="표준 128 5 2" xfId="12243"/>
    <cellStyle name="표준 128 5 2 10" xfId="12244"/>
    <cellStyle name="표준 128 5 2 10 2" xfId="12245"/>
    <cellStyle name="표준 128 5 2 11" xfId="12246"/>
    <cellStyle name="표준 128 5 2 11 2" xfId="12247"/>
    <cellStyle name="표준 128 5 2 12" xfId="12248"/>
    <cellStyle name="표준 128 5 2 12 2" xfId="12249"/>
    <cellStyle name="표준 128 5 2 13" xfId="12250"/>
    <cellStyle name="표준 128 5 2 13 2" xfId="12251"/>
    <cellStyle name="표준 128 5 2 14" xfId="12252"/>
    <cellStyle name="표준 128 5 2 14 2" xfId="12253"/>
    <cellStyle name="표준 128 5 2 15" xfId="12254"/>
    <cellStyle name="표준 128 5 2 15 2" xfId="12255"/>
    <cellStyle name="표준 128 5 2 16" xfId="12256"/>
    <cellStyle name="표준 128 5 2 16 2" xfId="12257"/>
    <cellStyle name="표준 128 5 2 17" xfId="12258"/>
    <cellStyle name="표준 128 5 2 17 2" xfId="12259"/>
    <cellStyle name="표준 128 5 2 18" xfId="12260"/>
    <cellStyle name="표준 128 5 2 18 2" xfId="12261"/>
    <cellStyle name="표준 128 5 2 19" xfId="12262"/>
    <cellStyle name="표준 128 5 2 19 2" xfId="12263"/>
    <cellStyle name="표준 128 5 2 2" xfId="12264"/>
    <cellStyle name="표준 128 5 2 2 2" xfId="12265"/>
    <cellStyle name="표준 128 5 2 20" xfId="12266"/>
    <cellStyle name="표준 128 5 2 20 2" xfId="12267"/>
    <cellStyle name="표준 128 5 2 21" xfId="12268"/>
    <cellStyle name="표준 128 5 2 21 2" xfId="12269"/>
    <cellStyle name="표준 128 5 2 22" xfId="12270"/>
    <cellStyle name="표준 128 5 2 22 2" xfId="12271"/>
    <cellStyle name="표준 128 5 2 23" xfId="12272"/>
    <cellStyle name="표준 128 5 2 23 2" xfId="12273"/>
    <cellStyle name="표준 128 5 2 24" xfId="12274"/>
    <cellStyle name="표준 128 5 2 24 2" xfId="12275"/>
    <cellStyle name="표준 128 5 2 25" xfId="12276"/>
    <cellStyle name="표준 128 5 2 25 2" xfId="12277"/>
    <cellStyle name="표준 128 5 2 26" xfId="12278"/>
    <cellStyle name="표준 128 5 2 26 2" xfId="12279"/>
    <cellStyle name="표준 128 5 2 27" xfId="12280"/>
    <cellStyle name="표준 128 5 2 27 2" xfId="12281"/>
    <cellStyle name="표준 128 5 2 28" xfId="12282"/>
    <cellStyle name="표준 128 5 2 28 2" xfId="12283"/>
    <cellStyle name="표준 128 5 2 29" xfId="12284"/>
    <cellStyle name="표준 128 5 2 3" xfId="12285"/>
    <cellStyle name="표준 128 5 2 3 2" xfId="12286"/>
    <cellStyle name="표준 128 5 2 4" xfId="12287"/>
    <cellStyle name="표준 128 5 2 4 2" xfId="12288"/>
    <cellStyle name="표준 128 5 2 5" xfId="12289"/>
    <cellStyle name="표준 128 5 2 5 2" xfId="12290"/>
    <cellStyle name="표준 128 5 2 6" xfId="12291"/>
    <cellStyle name="표준 128 5 2 6 2" xfId="12292"/>
    <cellStyle name="표준 128 5 2 7" xfId="12293"/>
    <cellStyle name="표준 128 5 2 7 2" xfId="12294"/>
    <cellStyle name="표준 128 5 2 8" xfId="12295"/>
    <cellStyle name="표준 128 5 2 8 2" xfId="12296"/>
    <cellStyle name="표준 128 5 2 9" xfId="12297"/>
    <cellStyle name="표준 128 5 2 9 2" xfId="12298"/>
    <cellStyle name="표준 128 5 20" xfId="12299"/>
    <cellStyle name="표준 128 5 20 2" xfId="12300"/>
    <cellStyle name="표준 128 5 21" xfId="12301"/>
    <cellStyle name="표준 128 5 21 2" xfId="12302"/>
    <cellStyle name="표준 128 5 22" xfId="12303"/>
    <cellStyle name="표준 128 5 22 2" xfId="12304"/>
    <cellStyle name="표준 128 5 23" xfId="12305"/>
    <cellStyle name="표준 128 5 23 2" xfId="12306"/>
    <cellStyle name="표준 128 5 24" xfId="12307"/>
    <cellStyle name="표준 128 5 24 2" xfId="12308"/>
    <cellStyle name="표준 128 5 25" xfId="12309"/>
    <cellStyle name="표준 128 5 25 2" xfId="12310"/>
    <cellStyle name="표준 128 5 26" xfId="12311"/>
    <cellStyle name="표준 128 5 26 2" xfId="12312"/>
    <cellStyle name="표준 128 5 27" xfId="12313"/>
    <cellStyle name="표준 128 5 27 2" xfId="12314"/>
    <cellStyle name="표준 128 5 28" xfId="12315"/>
    <cellStyle name="표준 128 5 28 2" xfId="12316"/>
    <cellStyle name="표준 128 5 29" xfId="12317"/>
    <cellStyle name="표준 128 5 29 2" xfId="12318"/>
    <cellStyle name="표준 128 5 3" xfId="12319"/>
    <cellStyle name="표준 128 5 3 10" xfId="12320"/>
    <cellStyle name="표준 128 5 3 10 2" xfId="12321"/>
    <cellStyle name="표준 128 5 3 11" xfId="12322"/>
    <cellStyle name="표준 128 5 3 11 2" xfId="12323"/>
    <cellStyle name="표준 128 5 3 12" xfId="12324"/>
    <cellStyle name="표준 128 5 3 12 2" xfId="12325"/>
    <cellStyle name="표준 128 5 3 13" xfId="12326"/>
    <cellStyle name="표준 128 5 3 13 2" xfId="12327"/>
    <cellStyle name="표준 128 5 3 14" xfId="12328"/>
    <cellStyle name="표준 128 5 3 14 2" xfId="12329"/>
    <cellStyle name="표준 128 5 3 15" xfId="12330"/>
    <cellStyle name="표준 128 5 3 15 2" xfId="12331"/>
    <cellStyle name="표준 128 5 3 16" xfId="12332"/>
    <cellStyle name="표준 128 5 3 16 2" xfId="12333"/>
    <cellStyle name="표준 128 5 3 17" xfId="12334"/>
    <cellStyle name="표준 128 5 3 17 2" xfId="12335"/>
    <cellStyle name="표준 128 5 3 18" xfId="12336"/>
    <cellStyle name="표준 128 5 3 18 2" xfId="12337"/>
    <cellStyle name="표준 128 5 3 19" xfId="12338"/>
    <cellStyle name="표준 128 5 3 19 2" xfId="12339"/>
    <cellStyle name="표준 128 5 3 2" xfId="12340"/>
    <cellStyle name="표준 128 5 3 2 2" xfId="12341"/>
    <cellStyle name="표준 128 5 3 20" xfId="12342"/>
    <cellStyle name="표준 128 5 3 20 2" xfId="12343"/>
    <cellStyle name="표준 128 5 3 21" xfId="12344"/>
    <cellStyle name="표준 128 5 3 21 2" xfId="12345"/>
    <cellStyle name="표준 128 5 3 22" xfId="12346"/>
    <cellStyle name="표준 128 5 3 22 2" xfId="12347"/>
    <cellStyle name="표준 128 5 3 23" xfId="12348"/>
    <cellStyle name="표준 128 5 3 23 2" xfId="12349"/>
    <cellStyle name="표준 128 5 3 24" xfId="12350"/>
    <cellStyle name="표준 128 5 3 24 2" xfId="12351"/>
    <cellStyle name="표준 128 5 3 25" xfId="12352"/>
    <cellStyle name="표준 128 5 3 25 2" xfId="12353"/>
    <cellStyle name="표준 128 5 3 26" xfId="12354"/>
    <cellStyle name="표준 128 5 3 26 2" xfId="12355"/>
    <cellStyle name="표준 128 5 3 27" xfId="12356"/>
    <cellStyle name="표준 128 5 3 27 2" xfId="12357"/>
    <cellStyle name="표준 128 5 3 28" xfId="12358"/>
    <cellStyle name="표준 128 5 3 28 2" xfId="12359"/>
    <cellStyle name="표준 128 5 3 29" xfId="12360"/>
    <cellStyle name="표준 128 5 3 3" xfId="12361"/>
    <cellStyle name="표준 128 5 3 3 2" xfId="12362"/>
    <cellStyle name="표준 128 5 3 4" xfId="12363"/>
    <cellStyle name="표준 128 5 3 4 2" xfId="12364"/>
    <cellStyle name="표준 128 5 3 5" xfId="12365"/>
    <cellStyle name="표준 128 5 3 5 2" xfId="12366"/>
    <cellStyle name="표준 128 5 3 6" xfId="12367"/>
    <cellStyle name="표준 128 5 3 6 2" xfId="12368"/>
    <cellStyle name="표준 128 5 3 7" xfId="12369"/>
    <cellStyle name="표준 128 5 3 7 2" xfId="12370"/>
    <cellStyle name="표준 128 5 3 8" xfId="12371"/>
    <cellStyle name="표준 128 5 3 8 2" xfId="12372"/>
    <cellStyle name="표준 128 5 3 9" xfId="12373"/>
    <cellStyle name="표준 128 5 3 9 2" xfId="12374"/>
    <cellStyle name="표준 128 5 30" xfId="12375"/>
    <cellStyle name="표준 128 5 30 2" xfId="12376"/>
    <cellStyle name="표준 128 5 31" xfId="12377"/>
    <cellStyle name="표준 128 5 31 2" xfId="12378"/>
    <cellStyle name="표준 128 5 32" xfId="12379"/>
    <cellStyle name="표준 128 5 32 2" xfId="12380"/>
    <cellStyle name="표준 128 5 33" xfId="12381"/>
    <cellStyle name="표준 128 5 33 2" xfId="12382"/>
    <cellStyle name="표준 128 5 34" xfId="12383"/>
    <cellStyle name="표준 128 5 34 2" xfId="12384"/>
    <cellStyle name="표준 128 5 35" xfId="12385"/>
    <cellStyle name="표준 128 5 36" xfId="12386"/>
    <cellStyle name="표준 128 5 37" xfId="12387"/>
    <cellStyle name="표준 128 5 38" xfId="12388"/>
    <cellStyle name="표준 128 5 39" xfId="12389"/>
    <cellStyle name="표준 128 5 4" xfId="12390"/>
    <cellStyle name="표준 128 5 4 10" xfId="12391"/>
    <cellStyle name="표준 128 5 4 10 2" xfId="12392"/>
    <cellStyle name="표준 128 5 4 11" xfId="12393"/>
    <cellStyle name="표준 128 5 4 11 2" xfId="12394"/>
    <cellStyle name="표준 128 5 4 12" xfId="12395"/>
    <cellStyle name="표준 128 5 4 12 2" xfId="12396"/>
    <cellStyle name="표준 128 5 4 13" xfId="12397"/>
    <cellStyle name="표준 128 5 4 13 2" xfId="12398"/>
    <cellStyle name="표준 128 5 4 14" xfId="12399"/>
    <cellStyle name="표준 128 5 4 14 2" xfId="12400"/>
    <cellStyle name="표준 128 5 4 15" xfId="12401"/>
    <cellStyle name="표준 128 5 4 15 2" xfId="12402"/>
    <cellStyle name="표준 128 5 4 16" xfId="12403"/>
    <cellStyle name="표준 128 5 4 16 2" xfId="12404"/>
    <cellStyle name="표준 128 5 4 17" xfId="12405"/>
    <cellStyle name="표준 128 5 4 17 2" xfId="12406"/>
    <cellStyle name="표준 128 5 4 18" xfId="12407"/>
    <cellStyle name="표준 128 5 4 18 2" xfId="12408"/>
    <cellStyle name="표준 128 5 4 19" xfId="12409"/>
    <cellStyle name="표준 128 5 4 19 2" xfId="12410"/>
    <cellStyle name="표준 128 5 4 2" xfId="12411"/>
    <cellStyle name="표준 128 5 4 2 2" xfId="12412"/>
    <cellStyle name="표준 128 5 4 20" xfId="12413"/>
    <cellStyle name="표준 128 5 4 20 2" xfId="12414"/>
    <cellStyle name="표준 128 5 4 21" xfId="12415"/>
    <cellStyle name="표준 128 5 4 21 2" xfId="12416"/>
    <cellStyle name="표준 128 5 4 22" xfId="12417"/>
    <cellStyle name="표준 128 5 4 22 2" xfId="12418"/>
    <cellStyle name="표준 128 5 4 23" xfId="12419"/>
    <cellStyle name="표준 128 5 4 23 2" xfId="12420"/>
    <cellStyle name="표준 128 5 4 24" xfId="12421"/>
    <cellStyle name="표준 128 5 4 24 2" xfId="12422"/>
    <cellStyle name="표준 128 5 4 25" xfId="12423"/>
    <cellStyle name="표준 128 5 4 25 2" xfId="12424"/>
    <cellStyle name="표준 128 5 4 26" xfId="12425"/>
    <cellStyle name="표준 128 5 4 26 2" xfId="12426"/>
    <cellStyle name="표준 128 5 4 27" xfId="12427"/>
    <cellStyle name="표준 128 5 4 27 2" xfId="12428"/>
    <cellStyle name="표준 128 5 4 28" xfId="12429"/>
    <cellStyle name="표준 128 5 4 28 2" xfId="12430"/>
    <cellStyle name="표준 128 5 4 29" xfId="12431"/>
    <cellStyle name="표준 128 5 4 3" xfId="12432"/>
    <cellStyle name="표준 128 5 4 3 2" xfId="12433"/>
    <cellStyle name="표준 128 5 4 4" xfId="12434"/>
    <cellStyle name="표준 128 5 4 4 2" xfId="12435"/>
    <cellStyle name="표준 128 5 4 5" xfId="12436"/>
    <cellStyle name="표준 128 5 4 5 2" xfId="12437"/>
    <cellStyle name="표준 128 5 4 6" xfId="12438"/>
    <cellStyle name="표준 128 5 4 6 2" xfId="12439"/>
    <cellStyle name="표준 128 5 4 7" xfId="12440"/>
    <cellStyle name="표준 128 5 4 7 2" xfId="12441"/>
    <cellStyle name="표준 128 5 4 8" xfId="12442"/>
    <cellStyle name="표준 128 5 4 8 2" xfId="12443"/>
    <cellStyle name="표준 128 5 4 9" xfId="12444"/>
    <cellStyle name="표준 128 5 4 9 2" xfId="12445"/>
    <cellStyle name="표준 128 5 40" xfId="12446"/>
    <cellStyle name="표준 128 5 41" xfId="12447"/>
    <cellStyle name="표준 128 5 42" xfId="12448"/>
    <cellStyle name="표준 128 5 43" xfId="12449"/>
    <cellStyle name="표준 128 5 44" xfId="12450"/>
    <cellStyle name="표준 128 5 45" xfId="12451"/>
    <cellStyle name="표준 128 5 46" xfId="12452"/>
    <cellStyle name="표준 128 5 47" xfId="12453"/>
    <cellStyle name="표준 128 5 48" xfId="12454"/>
    <cellStyle name="표준 128 5 49" xfId="12455"/>
    <cellStyle name="표준 128 5 5" xfId="12456"/>
    <cellStyle name="표준 128 5 5 10" xfId="12457"/>
    <cellStyle name="표준 128 5 5 10 2" xfId="12458"/>
    <cellStyle name="표준 128 5 5 11" xfId="12459"/>
    <cellStyle name="표준 128 5 5 11 2" xfId="12460"/>
    <cellStyle name="표준 128 5 5 12" xfId="12461"/>
    <cellStyle name="표준 128 5 5 12 2" xfId="12462"/>
    <cellStyle name="표준 128 5 5 13" xfId="12463"/>
    <cellStyle name="표준 128 5 5 13 2" xfId="12464"/>
    <cellStyle name="표준 128 5 5 14" xfId="12465"/>
    <cellStyle name="표준 128 5 5 14 2" xfId="12466"/>
    <cellStyle name="표준 128 5 5 15" xfId="12467"/>
    <cellStyle name="표준 128 5 5 15 2" xfId="12468"/>
    <cellStyle name="표준 128 5 5 16" xfId="12469"/>
    <cellStyle name="표준 128 5 5 16 2" xfId="12470"/>
    <cellStyle name="표준 128 5 5 17" xfId="12471"/>
    <cellStyle name="표준 128 5 5 17 2" xfId="12472"/>
    <cellStyle name="표준 128 5 5 18" xfId="12473"/>
    <cellStyle name="표준 128 5 5 18 2" xfId="12474"/>
    <cellStyle name="표준 128 5 5 19" xfId="12475"/>
    <cellStyle name="표준 128 5 5 19 2" xfId="12476"/>
    <cellStyle name="표준 128 5 5 2" xfId="12477"/>
    <cellStyle name="표준 128 5 5 2 2" xfId="12478"/>
    <cellStyle name="표준 128 5 5 20" xfId="12479"/>
    <cellStyle name="표준 128 5 5 20 2" xfId="12480"/>
    <cellStyle name="표준 128 5 5 21" xfId="12481"/>
    <cellStyle name="표준 128 5 5 21 2" xfId="12482"/>
    <cellStyle name="표준 128 5 5 22" xfId="12483"/>
    <cellStyle name="표준 128 5 5 22 2" xfId="12484"/>
    <cellStyle name="표준 128 5 5 23" xfId="12485"/>
    <cellStyle name="표준 128 5 5 23 2" xfId="12486"/>
    <cellStyle name="표준 128 5 5 24" xfId="12487"/>
    <cellStyle name="표준 128 5 5 24 2" xfId="12488"/>
    <cellStyle name="표준 128 5 5 25" xfId="12489"/>
    <cellStyle name="표준 128 5 5 25 2" xfId="12490"/>
    <cellStyle name="표준 128 5 5 26" xfId="12491"/>
    <cellStyle name="표준 128 5 5 26 2" xfId="12492"/>
    <cellStyle name="표준 128 5 5 27" xfId="12493"/>
    <cellStyle name="표준 128 5 5 27 2" xfId="12494"/>
    <cellStyle name="표준 128 5 5 28" xfId="12495"/>
    <cellStyle name="표준 128 5 5 28 2" xfId="12496"/>
    <cellStyle name="표준 128 5 5 29" xfId="12497"/>
    <cellStyle name="표준 128 5 5 3" xfId="12498"/>
    <cellStyle name="표준 128 5 5 3 2" xfId="12499"/>
    <cellStyle name="표준 128 5 5 4" xfId="12500"/>
    <cellStyle name="표준 128 5 5 4 2" xfId="12501"/>
    <cellStyle name="표준 128 5 5 5" xfId="12502"/>
    <cellStyle name="표준 128 5 5 5 2" xfId="12503"/>
    <cellStyle name="표준 128 5 5 6" xfId="12504"/>
    <cellStyle name="표준 128 5 5 6 2" xfId="12505"/>
    <cellStyle name="표준 128 5 5 7" xfId="12506"/>
    <cellStyle name="표준 128 5 5 7 2" xfId="12507"/>
    <cellStyle name="표준 128 5 5 8" xfId="12508"/>
    <cellStyle name="표준 128 5 5 8 2" xfId="12509"/>
    <cellStyle name="표준 128 5 5 9" xfId="12510"/>
    <cellStyle name="표준 128 5 5 9 2" xfId="12511"/>
    <cellStyle name="표준 128 5 50" xfId="12512"/>
    <cellStyle name="표준 128 5 51" xfId="12513"/>
    <cellStyle name="표준 128 5 52" xfId="12514"/>
    <cellStyle name="표준 128 5 53" xfId="12515"/>
    <cellStyle name="표준 128 5 54" xfId="12516"/>
    <cellStyle name="표준 128 5 55" xfId="12517"/>
    <cellStyle name="표준 128 5 56" xfId="12518"/>
    <cellStyle name="표준 128 5 57" xfId="12519"/>
    <cellStyle name="표준 128 5 58" xfId="12520"/>
    <cellStyle name="표준 128 5 6" xfId="12521"/>
    <cellStyle name="표준 128 5 6 10" xfId="12522"/>
    <cellStyle name="표준 128 5 6 10 2" xfId="12523"/>
    <cellStyle name="표준 128 5 6 11" xfId="12524"/>
    <cellStyle name="표준 128 5 6 11 2" xfId="12525"/>
    <cellStyle name="표준 128 5 6 12" xfId="12526"/>
    <cellStyle name="표준 128 5 6 12 2" xfId="12527"/>
    <cellStyle name="표준 128 5 6 13" xfId="12528"/>
    <cellStyle name="표준 128 5 6 13 2" xfId="12529"/>
    <cellStyle name="표준 128 5 6 14" xfId="12530"/>
    <cellStyle name="표준 128 5 6 14 2" xfId="12531"/>
    <cellStyle name="표준 128 5 6 15" xfId="12532"/>
    <cellStyle name="표준 128 5 6 15 2" xfId="12533"/>
    <cellStyle name="표준 128 5 6 16" xfId="12534"/>
    <cellStyle name="표준 128 5 6 16 2" xfId="12535"/>
    <cellStyle name="표준 128 5 6 17" xfId="12536"/>
    <cellStyle name="표준 128 5 6 17 2" xfId="12537"/>
    <cellStyle name="표준 128 5 6 18" xfId="12538"/>
    <cellStyle name="표준 128 5 6 18 2" xfId="12539"/>
    <cellStyle name="표준 128 5 6 19" xfId="12540"/>
    <cellStyle name="표준 128 5 6 19 2" xfId="12541"/>
    <cellStyle name="표준 128 5 6 2" xfId="12542"/>
    <cellStyle name="표준 128 5 6 2 2" xfId="12543"/>
    <cellStyle name="표준 128 5 6 20" xfId="12544"/>
    <cellStyle name="표준 128 5 6 20 2" xfId="12545"/>
    <cellStyle name="표준 128 5 6 21" xfId="12546"/>
    <cellStyle name="표준 128 5 6 21 2" xfId="12547"/>
    <cellStyle name="표준 128 5 6 22" xfId="12548"/>
    <cellStyle name="표준 128 5 6 22 2" xfId="12549"/>
    <cellStyle name="표준 128 5 6 23" xfId="12550"/>
    <cellStyle name="표준 128 5 6 23 2" xfId="12551"/>
    <cellStyle name="표준 128 5 6 24" xfId="12552"/>
    <cellStyle name="표준 128 5 6 24 2" xfId="12553"/>
    <cellStyle name="표준 128 5 6 25" xfId="12554"/>
    <cellStyle name="표준 128 5 6 25 2" xfId="12555"/>
    <cellStyle name="표준 128 5 6 26" xfId="12556"/>
    <cellStyle name="표준 128 5 6 26 2" xfId="12557"/>
    <cellStyle name="표준 128 5 6 27" xfId="12558"/>
    <cellStyle name="표준 128 5 6 27 2" xfId="12559"/>
    <cellStyle name="표준 128 5 6 28" xfId="12560"/>
    <cellStyle name="표준 128 5 6 28 2" xfId="12561"/>
    <cellStyle name="표준 128 5 6 29" xfId="12562"/>
    <cellStyle name="표준 128 5 6 3" xfId="12563"/>
    <cellStyle name="표준 128 5 6 3 2" xfId="12564"/>
    <cellStyle name="표준 128 5 6 4" xfId="12565"/>
    <cellStyle name="표준 128 5 6 4 2" xfId="12566"/>
    <cellStyle name="표준 128 5 6 5" xfId="12567"/>
    <cellStyle name="표준 128 5 6 5 2" xfId="12568"/>
    <cellStyle name="표준 128 5 6 6" xfId="12569"/>
    <cellStyle name="표준 128 5 6 6 2" xfId="12570"/>
    <cellStyle name="표준 128 5 6 7" xfId="12571"/>
    <cellStyle name="표준 128 5 6 7 2" xfId="12572"/>
    <cellStyle name="표준 128 5 6 8" xfId="12573"/>
    <cellStyle name="표준 128 5 6 8 2" xfId="12574"/>
    <cellStyle name="표준 128 5 6 9" xfId="12575"/>
    <cellStyle name="표준 128 5 6 9 2" xfId="12576"/>
    <cellStyle name="표준 128 5 7" xfId="12577"/>
    <cellStyle name="표준 128 5 7 10" xfId="12578"/>
    <cellStyle name="표준 128 5 7 10 2" xfId="12579"/>
    <cellStyle name="표준 128 5 7 11" xfId="12580"/>
    <cellStyle name="표준 128 5 7 11 2" xfId="12581"/>
    <cellStyle name="표준 128 5 7 12" xfId="12582"/>
    <cellStyle name="표준 128 5 7 12 2" xfId="12583"/>
    <cellStyle name="표준 128 5 7 13" xfId="12584"/>
    <cellStyle name="표준 128 5 7 13 2" xfId="12585"/>
    <cellStyle name="표준 128 5 7 14" xfId="12586"/>
    <cellStyle name="표준 128 5 7 14 2" xfId="12587"/>
    <cellStyle name="표준 128 5 7 15" xfId="12588"/>
    <cellStyle name="표준 128 5 7 15 2" xfId="12589"/>
    <cellStyle name="표준 128 5 7 16" xfId="12590"/>
    <cellStyle name="표준 128 5 7 16 2" xfId="12591"/>
    <cellStyle name="표준 128 5 7 17" xfId="12592"/>
    <cellStyle name="표준 128 5 7 17 2" xfId="12593"/>
    <cellStyle name="표준 128 5 7 18" xfId="12594"/>
    <cellStyle name="표준 128 5 7 18 2" xfId="12595"/>
    <cellStyle name="표준 128 5 7 19" xfId="12596"/>
    <cellStyle name="표준 128 5 7 19 2" xfId="12597"/>
    <cellStyle name="표준 128 5 7 2" xfId="12598"/>
    <cellStyle name="표준 128 5 7 2 2" xfId="12599"/>
    <cellStyle name="표준 128 5 7 20" xfId="12600"/>
    <cellStyle name="표준 128 5 7 20 2" xfId="12601"/>
    <cellStyle name="표준 128 5 7 21" xfId="12602"/>
    <cellStyle name="표준 128 5 7 21 2" xfId="12603"/>
    <cellStyle name="표준 128 5 7 22" xfId="12604"/>
    <cellStyle name="표준 128 5 7 22 2" xfId="12605"/>
    <cellStyle name="표준 128 5 7 23" xfId="12606"/>
    <cellStyle name="표준 128 5 7 23 2" xfId="12607"/>
    <cellStyle name="표준 128 5 7 24" xfId="12608"/>
    <cellStyle name="표준 128 5 7 24 2" xfId="12609"/>
    <cellStyle name="표준 128 5 7 25" xfId="12610"/>
    <cellStyle name="표준 128 5 7 25 2" xfId="12611"/>
    <cellStyle name="표준 128 5 7 26" xfId="12612"/>
    <cellStyle name="표준 128 5 7 26 2" xfId="12613"/>
    <cellStyle name="표준 128 5 7 27" xfId="12614"/>
    <cellStyle name="표준 128 5 7 27 2" xfId="12615"/>
    <cellStyle name="표준 128 5 7 28" xfId="12616"/>
    <cellStyle name="표준 128 5 7 28 2" xfId="12617"/>
    <cellStyle name="표준 128 5 7 29" xfId="12618"/>
    <cellStyle name="표준 128 5 7 3" xfId="12619"/>
    <cellStyle name="표준 128 5 7 3 2" xfId="12620"/>
    <cellStyle name="표준 128 5 7 4" xfId="12621"/>
    <cellStyle name="표준 128 5 7 4 2" xfId="12622"/>
    <cellStyle name="표준 128 5 7 5" xfId="12623"/>
    <cellStyle name="표준 128 5 7 5 2" xfId="12624"/>
    <cellStyle name="표준 128 5 7 6" xfId="12625"/>
    <cellStyle name="표준 128 5 7 6 2" xfId="12626"/>
    <cellStyle name="표준 128 5 7 7" xfId="12627"/>
    <cellStyle name="표준 128 5 7 7 2" xfId="12628"/>
    <cellStyle name="표준 128 5 7 8" xfId="12629"/>
    <cellStyle name="표준 128 5 7 8 2" xfId="12630"/>
    <cellStyle name="표준 128 5 7 9" xfId="12631"/>
    <cellStyle name="표준 128 5 7 9 2" xfId="12632"/>
    <cellStyle name="표준 128 5 8" xfId="12633"/>
    <cellStyle name="표준 128 5 8 2" xfId="12634"/>
    <cellStyle name="표준 128 5 9" xfId="12635"/>
    <cellStyle name="표준 128 5 9 2" xfId="12636"/>
    <cellStyle name="표준 128 6" xfId="12637"/>
    <cellStyle name="표준 128 6 10" xfId="12638"/>
    <cellStyle name="표준 128 6 10 2" xfId="12639"/>
    <cellStyle name="표준 128 6 11" xfId="12640"/>
    <cellStyle name="표준 128 6 11 2" xfId="12641"/>
    <cellStyle name="표준 128 6 12" xfId="12642"/>
    <cellStyle name="표준 128 6 12 2" xfId="12643"/>
    <cellStyle name="표준 128 6 13" xfId="12644"/>
    <cellStyle name="표준 128 6 13 2" xfId="12645"/>
    <cellStyle name="표준 128 6 14" xfId="12646"/>
    <cellStyle name="표준 128 6 14 2" xfId="12647"/>
    <cellStyle name="표준 128 6 15" xfId="12648"/>
    <cellStyle name="표준 128 6 15 2" xfId="12649"/>
    <cellStyle name="표준 128 6 16" xfId="12650"/>
    <cellStyle name="표준 128 6 16 2" xfId="12651"/>
    <cellStyle name="표준 128 6 17" xfId="12652"/>
    <cellStyle name="표준 128 6 17 2" xfId="12653"/>
    <cellStyle name="표준 128 6 18" xfId="12654"/>
    <cellStyle name="표준 128 6 18 2" xfId="12655"/>
    <cellStyle name="표준 128 6 19" xfId="12656"/>
    <cellStyle name="표준 128 6 19 2" xfId="12657"/>
    <cellStyle name="표준 128 6 2" xfId="12658"/>
    <cellStyle name="표준 128 6 2 10" xfId="12659"/>
    <cellStyle name="표준 128 6 2 10 2" xfId="12660"/>
    <cellStyle name="표준 128 6 2 11" xfId="12661"/>
    <cellStyle name="표준 128 6 2 11 2" xfId="12662"/>
    <cellStyle name="표준 128 6 2 12" xfId="12663"/>
    <cellStyle name="표준 128 6 2 12 2" xfId="12664"/>
    <cellStyle name="표준 128 6 2 13" xfId="12665"/>
    <cellStyle name="표준 128 6 2 13 2" xfId="12666"/>
    <cellStyle name="표준 128 6 2 14" xfId="12667"/>
    <cellStyle name="표준 128 6 2 14 2" xfId="12668"/>
    <cellStyle name="표준 128 6 2 15" xfId="12669"/>
    <cellStyle name="표준 128 6 2 15 2" xfId="12670"/>
    <cellStyle name="표준 128 6 2 16" xfId="12671"/>
    <cellStyle name="표준 128 6 2 16 2" xfId="12672"/>
    <cellStyle name="표준 128 6 2 17" xfId="12673"/>
    <cellStyle name="표준 128 6 2 17 2" xfId="12674"/>
    <cellStyle name="표준 128 6 2 18" xfId="12675"/>
    <cellStyle name="표준 128 6 2 18 2" xfId="12676"/>
    <cellStyle name="표준 128 6 2 19" xfId="12677"/>
    <cellStyle name="표준 128 6 2 19 2" xfId="12678"/>
    <cellStyle name="표준 128 6 2 2" xfId="12679"/>
    <cellStyle name="표준 128 6 2 2 2" xfId="12680"/>
    <cellStyle name="표준 128 6 2 20" xfId="12681"/>
    <cellStyle name="표준 128 6 2 20 2" xfId="12682"/>
    <cellStyle name="표준 128 6 2 21" xfId="12683"/>
    <cellStyle name="표준 128 6 2 21 2" xfId="12684"/>
    <cellStyle name="표준 128 6 2 22" xfId="12685"/>
    <cellStyle name="표준 128 6 2 22 2" xfId="12686"/>
    <cellStyle name="표준 128 6 2 23" xfId="12687"/>
    <cellStyle name="표준 128 6 2 23 2" xfId="12688"/>
    <cellStyle name="표준 128 6 2 24" xfId="12689"/>
    <cellStyle name="표준 128 6 2 24 2" xfId="12690"/>
    <cellStyle name="표준 128 6 2 25" xfId="12691"/>
    <cellStyle name="표준 128 6 2 25 2" xfId="12692"/>
    <cellStyle name="표준 128 6 2 26" xfId="12693"/>
    <cellStyle name="표준 128 6 2 26 2" xfId="12694"/>
    <cellStyle name="표준 128 6 2 27" xfId="12695"/>
    <cellStyle name="표준 128 6 2 27 2" xfId="12696"/>
    <cellStyle name="표준 128 6 2 28" xfId="12697"/>
    <cellStyle name="표준 128 6 2 28 2" xfId="12698"/>
    <cellStyle name="표준 128 6 2 29" xfId="12699"/>
    <cellStyle name="표준 128 6 2 3" xfId="12700"/>
    <cellStyle name="표준 128 6 2 3 2" xfId="12701"/>
    <cellStyle name="표준 128 6 2 4" xfId="12702"/>
    <cellStyle name="표준 128 6 2 4 2" xfId="12703"/>
    <cellStyle name="표준 128 6 2 5" xfId="12704"/>
    <cellStyle name="표준 128 6 2 5 2" xfId="12705"/>
    <cellStyle name="표준 128 6 2 6" xfId="12706"/>
    <cellStyle name="표준 128 6 2 6 2" xfId="12707"/>
    <cellStyle name="표준 128 6 2 7" xfId="12708"/>
    <cellStyle name="표준 128 6 2 7 2" xfId="12709"/>
    <cellStyle name="표준 128 6 2 8" xfId="12710"/>
    <cellStyle name="표준 128 6 2 8 2" xfId="12711"/>
    <cellStyle name="표준 128 6 2 9" xfId="12712"/>
    <cellStyle name="표준 128 6 2 9 2" xfId="12713"/>
    <cellStyle name="표준 128 6 20" xfId="12714"/>
    <cellStyle name="표준 128 6 20 2" xfId="12715"/>
    <cellStyle name="표준 128 6 21" xfId="12716"/>
    <cellStyle name="표준 128 6 21 2" xfId="12717"/>
    <cellStyle name="표준 128 6 22" xfId="12718"/>
    <cellStyle name="표준 128 6 22 2" xfId="12719"/>
    <cellStyle name="표준 128 6 23" xfId="12720"/>
    <cellStyle name="표준 128 6 23 2" xfId="12721"/>
    <cellStyle name="표준 128 6 24" xfId="12722"/>
    <cellStyle name="표준 128 6 24 2" xfId="12723"/>
    <cellStyle name="표준 128 6 25" xfId="12724"/>
    <cellStyle name="표준 128 6 25 2" xfId="12725"/>
    <cellStyle name="표준 128 6 26" xfId="12726"/>
    <cellStyle name="표준 128 6 26 2" xfId="12727"/>
    <cellStyle name="표준 128 6 27" xfId="12728"/>
    <cellStyle name="표준 128 6 27 2" xfId="12729"/>
    <cellStyle name="표준 128 6 28" xfId="12730"/>
    <cellStyle name="표준 128 6 28 2" xfId="12731"/>
    <cellStyle name="표준 128 6 29" xfId="12732"/>
    <cellStyle name="표준 128 6 29 2" xfId="12733"/>
    <cellStyle name="표준 128 6 3" xfId="12734"/>
    <cellStyle name="표준 128 6 3 10" xfId="12735"/>
    <cellStyle name="표준 128 6 3 10 2" xfId="12736"/>
    <cellStyle name="표준 128 6 3 11" xfId="12737"/>
    <cellStyle name="표준 128 6 3 11 2" xfId="12738"/>
    <cellStyle name="표준 128 6 3 12" xfId="12739"/>
    <cellStyle name="표준 128 6 3 12 2" xfId="12740"/>
    <cellStyle name="표준 128 6 3 13" xfId="12741"/>
    <cellStyle name="표준 128 6 3 13 2" xfId="12742"/>
    <cellStyle name="표준 128 6 3 14" xfId="12743"/>
    <cellStyle name="표준 128 6 3 14 2" xfId="12744"/>
    <cellStyle name="표준 128 6 3 15" xfId="12745"/>
    <cellStyle name="표준 128 6 3 15 2" xfId="12746"/>
    <cellStyle name="표준 128 6 3 16" xfId="12747"/>
    <cellStyle name="표준 128 6 3 16 2" xfId="12748"/>
    <cellStyle name="표준 128 6 3 17" xfId="12749"/>
    <cellStyle name="표준 128 6 3 17 2" xfId="12750"/>
    <cellStyle name="표준 128 6 3 18" xfId="12751"/>
    <cellStyle name="표준 128 6 3 18 2" xfId="12752"/>
    <cellStyle name="표준 128 6 3 19" xfId="12753"/>
    <cellStyle name="표준 128 6 3 19 2" xfId="12754"/>
    <cellStyle name="표준 128 6 3 2" xfId="12755"/>
    <cellStyle name="표준 128 6 3 2 2" xfId="12756"/>
    <cellStyle name="표준 128 6 3 20" xfId="12757"/>
    <cellStyle name="표준 128 6 3 20 2" xfId="12758"/>
    <cellStyle name="표준 128 6 3 21" xfId="12759"/>
    <cellStyle name="표준 128 6 3 21 2" xfId="12760"/>
    <cellStyle name="표준 128 6 3 22" xfId="12761"/>
    <cellStyle name="표준 128 6 3 22 2" xfId="12762"/>
    <cellStyle name="표준 128 6 3 23" xfId="12763"/>
    <cellStyle name="표준 128 6 3 23 2" xfId="12764"/>
    <cellStyle name="표준 128 6 3 24" xfId="12765"/>
    <cellStyle name="표준 128 6 3 24 2" xfId="12766"/>
    <cellStyle name="표준 128 6 3 25" xfId="12767"/>
    <cellStyle name="표준 128 6 3 25 2" xfId="12768"/>
    <cellStyle name="표준 128 6 3 26" xfId="12769"/>
    <cellStyle name="표준 128 6 3 26 2" xfId="12770"/>
    <cellStyle name="표준 128 6 3 27" xfId="12771"/>
    <cellStyle name="표준 128 6 3 27 2" xfId="12772"/>
    <cellStyle name="표준 128 6 3 28" xfId="12773"/>
    <cellStyle name="표준 128 6 3 28 2" xfId="12774"/>
    <cellStyle name="표준 128 6 3 29" xfId="12775"/>
    <cellStyle name="표준 128 6 3 3" xfId="12776"/>
    <cellStyle name="표준 128 6 3 3 2" xfId="12777"/>
    <cellStyle name="표준 128 6 3 4" xfId="12778"/>
    <cellStyle name="표준 128 6 3 4 2" xfId="12779"/>
    <cellStyle name="표준 128 6 3 5" xfId="12780"/>
    <cellStyle name="표준 128 6 3 5 2" xfId="12781"/>
    <cellStyle name="표준 128 6 3 6" xfId="12782"/>
    <cellStyle name="표준 128 6 3 6 2" xfId="12783"/>
    <cellStyle name="표준 128 6 3 7" xfId="12784"/>
    <cellStyle name="표준 128 6 3 7 2" xfId="12785"/>
    <cellStyle name="표준 128 6 3 8" xfId="12786"/>
    <cellStyle name="표준 128 6 3 8 2" xfId="12787"/>
    <cellStyle name="표준 128 6 3 9" xfId="12788"/>
    <cellStyle name="표준 128 6 3 9 2" xfId="12789"/>
    <cellStyle name="표준 128 6 30" xfId="12790"/>
    <cellStyle name="표준 128 6 30 2" xfId="12791"/>
    <cellStyle name="표준 128 6 31" xfId="12792"/>
    <cellStyle name="표준 128 6 31 2" xfId="12793"/>
    <cellStyle name="표준 128 6 32" xfId="12794"/>
    <cellStyle name="표준 128 6 32 2" xfId="12795"/>
    <cellStyle name="표준 128 6 33" xfId="12796"/>
    <cellStyle name="표준 128 6 33 2" xfId="12797"/>
    <cellStyle name="표준 128 6 34" xfId="12798"/>
    <cellStyle name="표준 128 6 34 2" xfId="12799"/>
    <cellStyle name="표준 128 6 35" xfId="12800"/>
    <cellStyle name="표준 128 6 36" xfId="12801"/>
    <cellStyle name="표준 128 6 37" xfId="12802"/>
    <cellStyle name="표준 128 6 38" xfId="12803"/>
    <cellStyle name="표준 128 6 39" xfId="12804"/>
    <cellStyle name="표준 128 6 4" xfId="12805"/>
    <cellStyle name="표준 128 6 4 10" xfId="12806"/>
    <cellStyle name="표준 128 6 4 10 2" xfId="12807"/>
    <cellStyle name="표준 128 6 4 11" xfId="12808"/>
    <cellStyle name="표준 128 6 4 11 2" xfId="12809"/>
    <cellStyle name="표준 128 6 4 12" xfId="12810"/>
    <cellStyle name="표준 128 6 4 12 2" xfId="12811"/>
    <cellStyle name="표준 128 6 4 13" xfId="12812"/>
    <cellStyle name="표준 128 6 4 13 2" xfId="12813"/>
    <cellStyle name="표준 128 6 4 14" xfId="12814"/>
    <cellStyle name="표준 128 6 4 14 2" xfId="12815"/>
    <cellStyle name="표준 128 6 4 15" xfId="12816"/>
    <cellStyle name="표준 128 6 4 15 2" xfId="12817"/>
    <cellStyle name="표준 128 6 4 16" xfId="12818"/>
    <cellStyle name="표준 128 6 4 16 2" xfId="12819"/>
    <cellStyle name="표준 128 6 4 17" xfId="12820"/>
    <cellStyle name="표준 128 6 4 17 2" xfId="12821"/>
    <cellStyle name="표준 128 6 4 18" xfId="12822"/>
    <cellStyle name="표준 128 6 4 18 2" xfId="12823"/>
    <cellStyle name="표준 128 6 4 19" xfId="12824"/>
    <cellStyle name="표준 128 6 4 19 2" xfId="12825"/>
    <cellStyle name="표준 128 6 4 2" xfId="12826"/>
    <cellStyle name="표준 128 6 4 2 2" xfId="12827"/>
    <cellStyle name="표준 128 6 4 20" xfId="12828"/>
    <cellStyle name="표준 128 6 4 20 2" xfId="12829"/>
    <cellStyle name="표준 128 6 4 21" xfId="12830"/>
    <cellStyle name="표준 128 6 4 21 2" xfId="12831"/>
    <cellStyle name="표준 128 6 4 22" xfId="12832"/>
    <cellStyle name="표준 128 6 4 22 2" xfId="12833"/>
    <cellStyle name="표준 128 6 4 23" xfId="12834"/>
    <cellStyle name="표준 128 6 4 23 2" xfId="12835"/>
    <cellStyle name="표준 128 6 4 24" xfId="12836"/>
    <cellStyle name="표준 128 6 4 24 2" xfId="12837"/>
    <cellStyle name="표준 128 6 4 25" xfId="12838"/>
    <cellStyle name="표준 128 6 4 25 2" xfId="12839"/>
    <cellStyle name="표준 128 6 4 26" xfId="12840"/>
    <cellStyle name="표준 128 6 4 26 2" xfId="12841"/>
    <cellStyle name="표준 128 6 4 27" xfId="12842"/>
    <cellStyle name="표준 128 6 4 27 2" xfId="12843"/>
    <cellStyle name="표준 128 6 4 28" xfId="12844"/>
    <cellStyle name="표준 128 6 4 28 2" xfId="12845"/>
    <cellStyle name="표준 128 6 4 29" xfId="12846"/>
    <cellStyle name="표준 128 6 4 3" xfId="12847"/>
    <cellStyle name="표준 128 6 4 3 2" xfId="12848"/>
    <cellStyle name="표준 128 6 4 4" xfId="12849"/>
    <cellStyle name="표준 128 6 4 4 2" xfId="12850"/>
    <cellStyle name="표준 128 6 4 5" xfId="12851"/>
    <cellStyle name="표준 128 6 4 5 2" xfId="12852"/>
    <cellStyle name="표준 128 6 4 6" xfId="12853"/>
    <cellStyle name="표준 128 6 4 6 2" xfId="12854"/>
    <cellStyle name="표준 128 6 4 7" xfId="12855"/>
    <cellStyle name="표준 128 6 4 7 2" xfId="12856"/>
    <cellStyle name="표준 128 6 4 8" xfId="12857"/>
    <cellStyle name="표준 128 6 4 8 2" xfId="12858"/>
    <cellStyle name="표준 128 6 4 9" xfId="12859"/>
    <cellStyle name="표준 128 6 4 9 2" xfId="12860"/>
    <cellStyle name="표준 128 6 40" xfId="12861"/>
    <cellStyle name="표준 128 6 41" xfId="12862"/>
    <cellStyle name="표준 128 6 42" xfId="12863"/>
    <cellStyle name="표준 128 6 43" xfId="12864"/>
    <cellStyle name="표준 128 6 44" xfId="12865"/>
    <cellStyle name="표준 128 6 45" xfId="12866"/>
    <cellStyle name="표준 128 6 46" xfId="12867"/>
    <cellStyle name="표준 128 6 47" xfId="12868"/>
    <cellStyle name="표준 128 6 48" xfId="12869"/>
    <cellStyle name="표준 128 6 49" xfId="12870"/>
    <cellStyle name="표준 128 6 5" xfId="12871"/>
    <cellStyle name="표준 128 6 5 10" xfId="12872"/>
    <cellStyle name="표준 128 6 5 10 2" xfId="12873"/>
    <cellStyle name="표준 128 6 5 11" xfId="12874"/>
    <cellStyle name="표준 128 6 5 11 2" xfId="12875"/>
    <cellStyle name="표준 128 6 5 12" xfId="12876"/>
    <cellStyle name="표준 128 6 5 12 2" xfId="12877"/>
    <cellStyle name="표준 128 6 5 13" xfId="12878"/>
    <cellStyle name="표준 128 6 5 13 2" xfId="12879"/>
    <cellStyle name="표준 128 6 5 14" xfId="12880"/>
    <cellStyle name="표준 128 6 5 14 2" xfId="12881"/>
    <cellStyle name="표준 128 6 5 15" xfId="12882"/>
    <cellStyle name="표준 128 6 5 15 2" xfId="12883"/>
    <cellStyle name="표준 128 6 5 16" xfId="12884"/>
    <cellStyle name="표준 128 6 5 16 2" xfId="12885"/>
    <cellStyle name="표준 128 6 5 17" xfId="12886"/>
    <cellStyle name="표준 128 6 5 17 2" xfId="12887"/>
    <cellStyle name="표준 128 6 5 18" xfId="12888"/>
    <cellStyle name="표준 128 6 5 18 2" xfId="12889"/>
    <cellStyle name="표준 128 6 5 19" xfId="12890"/>
    <cellStyle name="표준 128 6 5 19 2" xfId="12891"/>
    <cellStyle name="표준 128 6 5 2" xfId="12892"/>
    <cellStyle name="표준 128 6 5 2 2" xfId="12893"/>
    <cellStyle name="표준 128 6 5 20" xfId="12894"/>
    <cellStyle name="표준 128 6 5 20 2" xfId="12895"/>
    <cellStyle name="표준 128 6 5 21" xfId="12896"/>
    <cellStyle name="표준 128 6 5 21 2" xfId="12897"/>
    <cellStyle name="표준 128 6 5 22" xfId="12898"/>
    <cellStyle name="표준 128 6 5 22 2" xfId="12899"/>
    <cellStyle name="표준 128 6 5 23" xfId="12900"/>
    <cellStyle name="표준 128 6 5 23 2" xfId="12901"/>
    <cellStyle name="표준 128 6 5 24" xfId="12902"/>
    <cellStyle name="표준 128 6 5 24 2" xfId="12903"/>
    <cellStyle name="표준 128 6 5 25" xfId="12904"/>
    <cellStyle name="표준 128 6 5 25 2" xfId="12905"/>
    <cellStyle name="표준 128 6 5 26" xfId="12906"/>
    <cellStyle name="표준 128 6 5 26 2" xfId="12907"/>
    <cellStyle name="표준 128 6 5 27" xfId="12908"/>
    <cellStyle name="표준 128 6 5 27 2" xfId="12909"/>
    <cellStyle name="표준 128 6 5 28" xfId="12910"/>
    <cellStyle name="표준 128 6 5 28 2" xfId="12911"/>
    <cellStyle name="표준 128 6 5 29" xfId="12912"/>
    <cellStyle name="표준 128 6 5 3" xfId="12913"/>
    <cellStyle name="표준 128 6 5 3 2" xfId="12914"/>
    <cellStyle name="표준 128 6 5 4" xfId="12915"/>
    <cellStyle name="표준 128 6 5 4 2" xfId="12916"/>
    <cellStyle name="표준 128 6 5 5" xfId="12917"/>
    <cellStyle name="표준 128 6 5 5 2" xfId="12918"/>
    <cellStyle name="표준 128 6 5 6" xfId="12919"/>
    <cellStyle name="표준 128 6 5 6 2" xfId="12920"/>
    <cellStyle name="표준 128 6 5 7" xfId="12921"/>
    <cellStyle name="표준 128 6 5 7 2" xfId="12922"/>
    <cellStyle name="표준 128 6 5 8" xfId="12923"/>
    <cellStyle name="표준 128 6 5 8 2" xfId="12924"/>
    <cellStyle name="표준 128 6 5 9" xfId="12925"/>
    <cellStyle name="표준 128 6 5 9 2" xfId="12926"/>
    <cellStyle name="표준 128 6 50" xfId="12927"/>
    <cellStyle name="표준 128 6 51" xfId="12928"/>
    <cellStyle name="표준 128 6 52" xfId="12929"/>
    <cellStyle name="표준 128 6 53" xfId="12930"/>
    <cellStyle name="표준 128 6 54" xfId="12931"/>
    <cellStyle name="표준 128 6 55" xfId="12932"/>
    <cellStyle name="표준 128 6 56" xfId="12933"/>
    <cellStyle name="표준 128 6 57" xfId="12934"/>
    <cellStyle name="표준 128 6 58" xfId="12935"/>
    <cellStyle name="표준 128 6 6" xfId="12936"/>
    <cellStyle name="표준 128 6 6 10" xfId="12937"/>
    <cellStyle name="표준 128 6 6 10 2" xfId="12938"/>
    <cellStyle name="표준 128 6 6 11" xfId="12939"/>
    <cellStyle name="표준 128 6 6 11 2" xfId="12940"/>
    <cellStyle name="표준 128 6 6 12" xfId="12941"/>
    <cellStyle name="표준 128 6 6 12 2" xfId="12942"/>
    <cellStyle name="표준 128 6 6 13" xfId="12943"/>
    <cellStyle name="표준 128 6 6 13 2" xfId="12944"/>
    <cellStyle name="표준 128 6 6 14" xfId="12945"/>
    <cellStyle name="표준 128 6 6 14 2" xfId="12946"/>
    <cellStyle name="표준 128 6 6 15" xfId="12947"/>
    <cellStyle name="표준 128 6 6 15 2" xfId="12948"/>
    <cellStyle name="표준 128 6 6 16" xfId="12949"/>
    <cellStyle name="표준 128 6 6 16 2" xfId="12950"/>
    <cellStyle name="표준 128 6 6 17" xfId="12951"/>
    <cellStyle name="표준 128 6 6 17 2" xfId="12952"/>
    <cellStyle name="표준 128 6 6 18" xfId="12953"/>
    <cellStyle name="표준 128 6 6 18 2" xfId="12954"/>
    <cellStyle name="표준 128 6 6 19" xfId="12955"/>
    <cellStyle name="표준 128 6 6 19 2" xfId="12956"/>
    <cellStyle name="표준 128 6 6 2" xfId="12957"/>
    <cellStyle name="표준 128 6 6 2 2" xfId="12958"/>
    <cellStyle name="표준 128 6 6 20" xfId="12959"/>
    <cellStyle name="표준 128 6 6 20 2" xfId="12960"/>
    <cellStyle name="표준 128 6 6 21" xfId="12961"/>
    <cellStyle name="표준 128 6 6 21 2" xfId="12962"/>
    <cellStyle name="표준 128 6 6 22" xfId="12963"/>
    <cellStyle name="표준 128 6 6 22 2" xfId="12964"/>
    <cellStyle name="표준 128 6 6 23" xfId="12965"/>
    <cellStyle name="표준 128 6 6 23 2" xfId="12966"/>
    <cellStyle name="표준 128 6 6 24" xfId="12967"/>
    <cellStyle name="표준 128 6 6 24 2" xfId="12968"/>
    <cellStyle name="표준 128 6 6 25" xfId="12969"/>
    <cellStyle name="표준 128 6 6 25 2" xfId="12970"/>
    <cellStyle name="표준 128 6 6 26" xfId="12971"/>
    <cellStyle name="표준 128 6 6 26 2" xfId="12972"/>
    <cellStyle name="표준 128 6 6 27" xfId="12973"/>
    <cellStyle name="표준 128 6 6 27 2" xfId="12974"/>
    <cellStyle name="표준 128 6 6 28" xfId="12975"/>
    <cellStyle name="표준 128 6 6 28 2" xfId="12976"/>
    <cellStyle name="표준 128 6 6 29" xfId="12977"/>
    <cellStyle name="표준 128 6 6 3" xfId="12978"/>
    <cellStyle name="표준 128 6 6 3 2" xfId="12979"/>
    <cellStyle name="표준 128 6 6 4" xfId="12980"/>
    <cellStyle name="표준 128 6 6 4 2" xfId="12981"/>
    <cellStyle name="표준 128 6 6 5" xfId="12982"/>
    <cellStyle name="표준 128 6 6 5 2" xfId="12983"/>
    <cellStyle name="표준 128 6 6 6" xfId="12984"/>
    <cellStyle name="표준 128 6 6 6 2" xfId="12985"/>
    <cellStyle name="표준 128 6 6 7" xfId="12986"/>
    <cellStyle name="표준 128 6 6 7 2" xfId="12987"/>
    <cellStyle name="표준 128 6 6 8" xfId="12988"/>
    <cellStyle name="표준 128 6 6 8 2" xfId="12989"/>
    <cellStyle name="표준 128 6 6 9" xfId="12990"/>
    <cellStyle name="표준 128 6 6 9 2" xfId="12991"/>
    <cellStyle name="표준 128 6 7" xfId="12992"/>
    <cellStyle name="표준 128 6 7 10" xfId="12993"/>
    <cellStyle name="표준 128 6 7 10 2" xfId="12994"/>
    <cellStyle name="표준 128 6 7 11" xfId="12995"/>
    <cellStyle name="표준 128 6 7 11 2" xfId="12996"/>
    <cellStyle name="표준 128 6 7 12" xfId="12997"/>
    <cellStyle name="표준 128 6 7 12 2" xfId="12998"/>
    <cellStyle name="표준 128 6 7 13" xfId="12999"/>
    <cellStyle name="표준 128 6 7 13 2" xfId="13000"/>
    <cellStyle name="표준 128 6 7 14" xfId="13001"/>
    <cellStyle name="표준 128 6 7 14 2" xfId="13002"/>
    <cellStyle name="표준 128 6 7 15" xfId="13003"/>
    <cellStyle name="표준 128 6 7 15 2" xfId="13004"/>
    <cellStyle name="표준 128 6 7 16" xfId="13005"/>
    <cellStyle name="표준 128 6 7 16 2" xfId="13006"/>
    <cellStyle name="표준 128 6 7 17" xfId="13007"/>
    <cellStyle name="표준 128 6 7 17 2" xfId="13008"/>
    <cellStyle name="표준 128 6 7 18" xfId="13009"/>
    <cellStyle name="표준 128 6 7 18 2" xfId="13010"/>
    <cellStyle name="표준 128 6 7 19" xfId="13011"/>
    <cellStyle name="표준 128 6 7 19 2" xfId="13012"/>
    <cellStyle name="표준 128 6 7 2" xfId="13013"/>
    <cellStyle name="표준 128 6 7 2 2" xfId="13014"/>
    <cellStyle name="표준 128 6 7 20" xfId="13015"/>
    <cellStyle name="표준 128 6 7 20 2" xfId="13016"/>
    <cellStyle name="표준 128 6 7 21" xfId="13017"/>
    <cellStyle name="표준 128 6 7 21 2" xfId="13018"/>
    <cellStyle name="표준 128 6 7 22" xfId="13019"/>
    <cellStyle name="표준 128 6 7 22 2" xfId="13020"/>
    <cellStyle name="표준 128 6 7 23" xfId="13021"/>
    <cellStyle name="표준 128 6 7 23 2" xfId="13022"/>
    <cellStyle name="표준 128 6 7 24" xfId="13023"/>
    <cellStyle name="표준 128 6 7 24 2" xfId="13024"/>
    <cellStyle name="표준 128 6 7 25" xfId="13025"/>
    <cellStyle name="표준 128 6 7 25 2" xfId="13026"/>
    <cellStyle name="표준 128 6 7 26" xfId="13027"/>
    <cellStyle name="표준 128 6 7 26 2" xfId="13028"/>
    <cellStyle name="표준 128 6 7 27" xfId="13029"/>
    <cellStyle name="표준 128 6 7 27 2" xfId="13030"/>
    <cellStyle name="표준 128 6 7 28" xfId="13031"/>
    <cellStyle name="표준 128 6 7 28 2" xfId="13032"/>
    <cellStyle name="표준 128 6 7 29" xfId="13033"/>
    <cellStyle name="표준 128 6 7 3" xfId="13034"/>
    <cellStyle name="표준 128 6 7 3 2" xfId="13035"/>
    <cellStyle name="표준 128 6 7 4" xfId="13036"/>
    <cellStyle name="표준 128 6 7 4 2" xfId="13037"/>
    <cellStyle name="표준 128 6 7 5" xfId="13038"/>
    <cellStyle name="표준 128 6 7 5 2" xfId="13039"/>
    <cellStyle name="표준 128 6 7 6" xfId="13040"/>
    <cellStyle name="표준 128 6 7 6 2" xfId="13041"/>
    <cellStyle name="표준 128 6 7 7" xfId="13042"/>
    <cellStyle name="표준 128 6 7 7 2" xfId="13043"/>
    <cellStyle name="표준 128 6 7 8" xfId="13044"/>
    <cellStyle name="표준 128 6 7 8 2" xfId="13045"/>
    <cellStyle name="표준 128 6 7 9" xfId="13046"/>
    <cellStyle name="표준 128 6 7 9 2" xfId="13047"/>
    <cellStyle name="표준 128 6 8" xfId="13048"/>
    <cellStyle name="표준 128 6 8 2" xfId="13049"/>
    <cellStyle name="표준 128 6 9" xfId="13050"/>
    <cellStyle name="표준 128 6 9 2" xfId="13051"/>
    <cellStyle name="표준 128 7" xfId="13052"/>
    <cellStyle name="표준 128 7 10" xfId="13053"/>
    <cellStyle name="표준 128 7 10 2" xfId="13054"/>
    <cellStyle name="표준 128 7 11" xfId="13055"/>
    <cellStyle name="표준 128 7 11 2" xfId="13056"/>
    <cellStyle name="표준 128 7 12" xfId="13057"/>
    <cellStyle name="표준 128 7 12 2" xfId="13058"/>
    <cellStyle name="표준 128 7 13" xfId="13059"/>
    <cellStyle name="표준 128 7 13 2" xfId="13060"/>
    <cellStyle name="표준 128 7 14" xfId="13061"/>
    <cellStyle name="표준 128 7 14 2" xfId="13062"/>
    <cellStyle name="표준 128 7 15" xfId="13063"/>
    <cellStyle name="표준 128 7 15 2" xfId="13064"/>
    <cellStyle name="표준 128 7 16" xfId="13065"/>
    <cellStyle name="표준 128 7 16 2" xfId="13066"/>
    <cellStyle name="표준 128 7 17" xfId="13067"/>
    <cellStyle name="표준 128 7 17 2" xfId="13068"/>
    <cellStyle name="표준 128 7 18" xfId="13069"/>
    <cellStyle name="표준 128 7 18 2" xfId="13070"/>
    <cellStyle name="표준 128 7 19" xfId="13071"/>
    <cellStyle name="표준 128 7 19 2" xfId="13072"/>
    <cellStyle name="표준 128 7 2" xfId="13073"/>
    <cellStyle name="표준 128 7 2 10" xfId="13074"/>
    <cellStyle name="표준 128 7 2 10 2" xfId="13075"/>
    <cellStyle name="표준 128 7 2 11" xfId="13076"/>
    <cellStyle name="표준 128 7 2 11 2" xfId="13077"/>
    <cellStyle name="표준 128 7 2 12" xfId="13078"/>
    <cellStyle name="표준 128 7 2 12 2" xfId="13079"/>
    <cellStyle name="표준 128 7 2 13" xfId="13080"/>
    <cellStyle name="표준 128 7 2 13 2" xfId="13081"/>
    <cellStyle name="표준 128 7 2 14" xfId="13082"/>
    <cellStyle name="표준 128 7 2 14 2" xfId="13083"/>
    <cellStyle name="표준 128 7 2 15" xfId="13084"/>
    <cellStyle name="표준 128 7 2 15 2" xfId="13085"/>
    <cellStyle name="표준 128 7 2 16" xfId="13086"/>
    <cellStyle name="표준 128 7 2 16 2" xfId="13087"/>
    <cellStyle name="표준 128 7 2 17" xfId="13088"/>
    <cellStyle name="표준 128 7 2 17 2" xfId="13089"/>
    <cellStyle name="표준 128 7 2 18" xfId="13090"/>
    <cellStyle name="표준 128 7 2 18 2" xfId="13091"/>
    <cellStyle name="표준 128 7 2 19" xfId="13092"/>
    <cellStyle name="표준 128 7 2 19 2" xfId="13093"/>
    <cellStyle name="표준 128 7 2 2" xfId="13094"/>
    <cellStyle name="표준 128 7 2 2 2" xfId="13095"/>
    <cellStyle name="표준 128 7 2 20" xfId="13096"/>
    <cellStyle name="표준 128 7 2 20 2" xfId="13097"/>
    <cellStyle name="표준 128 7 2 21" xfId="13098"/>
    <cellStyle name="표준 128 7 2 21 2" xfId="13099"/>
    <cellStyle name="표준 128 7 2 22" xfId="13100"/>
    <cellStyle name="표준 128 7 2 22 2" xfId="13101"/>
    <cellStyle name="표준 128 7 2 23" xfId="13102"/>
    <cellStyle name="표준 128 7 2 23 2" xfId="13103"/>
    <cellStyle name="표준 128 7 2 24" xfId="13104"/>
    <cellStyle name="표준 128 7 2 24 2" xfId="13105"/>
    <cellStyle name="표준 128 7 2 25" xfId="13106"/>
    <cellStyle name="표준 128 7 2 25 2" xfId="13107"/>
    <cellStyle name="표준 128 7 2 26" xfId="13108"/>
    <cellStyle name="표준 128 7 2 26 2" xfId="13109"/>
    <cellStyle name="표준 128 7 2 27" xfId="13110"/>
    <cellStyle name="표준 128 7 2 27 2" xfId="13111"/>
    <cellStyle name="표준 128 7 2 28" xfId="13112"/>
    <cellStyle name="표준 128 7 2 28 2" xfId="13113"/>
    <cellStyle name="표준 128 7 2 29" xfId="13114"/>
    <cellStyle name="표준 128 7 2 3" xfId="13115"/>
    <cellStyle name="표준 128 7 2 3 2" xfId="13116"/>
    <cellStyle name="표준 128 7 2 4" xfId="13117"/>
    <cellStyle name="표준 128 7 2 4 2" xfId="13118"/>
    <cellStyle name="표준 128 7 2 5" xfId="13119"/>
    <cellStyle name="표준 128 7 2 5 2" xfId="13120"/>
    <cellStyle name="표준 128 7 2 6" xfId="13121"/>
    <cellStyle name="표준 128 7 2 6 2" xfId="13122"/>
    <cellStyle name="표준 128 7 2 7" xfId="13123"/>
    <cellStyle name="표준 128 7 2 7 2" xfId="13124"/>
    <cellStyle name="표준 128 7 2 8" xfId="13125"/>
    <cellStyle name="표준 128 7 2 8 2" xfId="13126"/>
    <cellStyle name="표준 128 7 2 9" xfId="13127"/>
    <cellStyle name="표준 128 7 2 9 2" xfId="13128"/>
    <cellStyle name="표준 128 7 20" xfId="13129"/>
    <cellStyle name="표준 128 7 20 2" xfId="13130"/>
    <cellStyle name="표준 128 7 21" xfId="13131"/>
    <cellStyle name="표준 128 7 21 2" xfId="13132"/>
    <cellStyle name="표준 128 7 22" xfId="13133"/>
    <cellStyle name="표준 128 7 22 2" xfId="13134"/>
    <cellStyle name="표준 128 7 23" xfId="13135"/>
    <cellStyle name="표준 128 7 23 2" xfId="13136"/>
    <cellStyle name="표준 128 7 24" xfId="13137"/>
    <cellStyle name="표준 128 7 24 2" xfId="13138"/>
    <cellStyle name="표준 128 7 25" xfId="13139"/>
    <cellStyle name="표준 128 7 25 2" xfId="13140"/>
    <cellStyle name="표준 128 7 26" xfId="13141"/>
    <cellStyle name="표준 128 7 26 2" xfId="13142"/>
    <cellStyle name="표준 128 7 27" xfId="13143"/>
    <cellStyle name="표준 128 7 27 2" xfId="13144"/>
    <cellStyle name="표준 128 7 28" xfId="13145"/>
    <cellStyle name="표준 128 7 28 2" xfId="13146"/>
    <cellStyle name="표준 128 7 29" xfId="13147"/>
    <cellStyle name="표준 128 7 29 2" xfId="13148"/>
    <cellStyle name="표준 128 7 3" xfId="13149"/>
    <cellStyle name="표준 128 7 3 10" xfId="13150"/>
    <cellStyle name="표준 128 7 3 10 2" xfId="13151"/>
    <cellStyle name="표준 128 7 3 11" xfId="13152"/>
    <cellStyle name="표준 128 7 3 11 2" xfId="13153"/>
    <cellStyle name="표준 128 7 3 12" xfId="13154"/>
    <cellStyle name="표준 128 7 3 12 2" xfId="13155"/>
    <cellStyle name="표준 128 7 3 13" xfId="13156"/>
    <cellStyle name="표준 128 7 3 13 2" xfId="13157"/>
    <cellStyle name="표준 128 7 3 14" xfId="13158"/>
    <cellStyle name="표준 128 7 3 14 2" xfId="13159"/>
    <cellStyle name="표준 128 7 3 15" xfId="13160"/>
    <cellStyle name="표준 128 7 3 15 2" xfId="13161"/>
    <cellStyle name="표준 128 7 3 16" xfId="13162"/>
    <cellStyle name="표준 128 7 3 16 2" xfId="13163"/>
    <cellStyle name="표준 128 7 3 17" xfId="13164"/>
    <cellStyle name="표준 128 7 3 17 2" xfId="13165"/>
    <cellStyle name="표준 128 7 3 18" xfId="13166"/>
    <cellStyle name="표준 128 7 3 18 2" xfId="13167"/>
    <cellStyle name="표준 128 7 3 19" xfId="13168"/>
    <cellStyle name="표준 128 7 3 19 2" xfId="13169"/>
    <cellStyle name="표준 128 7 3 2" xfId="13170"/>
    <cellStyle name="표준 128 7 3 2 2" xfId="13171"/>
    <cellStyle name="표준 128 7 3 20" xfId="13172"/>
    <cellStyle name="표준 128 7 3 20 2" xfId="13173"/>
    <cellStyle name="표준 128 7 3 21" xfId="13174"/>
    <cellStyle name="표준 128 7 3 21 2" xfId="13175"/>
    <cellStyle name="표준 128 7 3 22" xfId="13176"/>
    <cellStyle name="표준 128 7 3 22 2" xfId="13177"/>
    <cellStyle name="표준 128 7 3 23" xfId="13178"/>
    <cellStyle name="표준 128 7 3 23 2" xfId="13179"/>
    <cellStyle name="표준 128 7 3 24" xfId="13180"/>
    <cellStyle name="표준 128 7 3 24 2" xfId="13181"/>
    <cellStyle name="표준 128 7 3 25" xfId="13182"/>
    <cellStyle name="표준 128 7 3 25 2" xfId="13183"/>
    <cellStyle name="표준 128 7 3 26" xfId="13184"/>
    <cellStyle name="표준 128 7 3 26 2" xfId="13185"/>
    <cellStyle name="표준 128 7 3 27" xfId="13186"/>
    <cellStyle name="표준 128 7 3 27 2" xfId="13187"/>
    <cellStyle name="표준 128 7 3 28" xfId="13188"/>
    <cellStyle name="표준 128 7 3 28 2" xfId="13189"/>
    <cellStyle name="표준 128 7 3 29" xfId="13190"/>
    <cellStyle name="표준 128 7 3 3" xfId="13191"/>
    <cellStyle name="표준 128 7 3 3 2" xfId="13192"/>
    <cellStyle name="표준 128 7 3 4" xfId="13193"/>
    <cellStyle name="표준 128 7 3 4 2" xfId="13194"/>
    <cellStyle name="표준 128 7 3 5" xfId="13195"/>
    <cellStyle name="표준 128 7 3 5 2" xfId="13196"/>
    <cellStyle name="표준 128 7 3 6" xfId="13197"/>
    <cellStyle name="표준 128 7 3 6 2" xfId="13198"/>
    <cellStyle name="표준 128 7 3 7" xfId="13199"/>
    <cellStyle name="표준 128 7 3 7 2" xfId="13200"/>
    <cellStyle name="표준 128 7 3 8" xfId="13201"/>
    <cellStyle name="표준 128 7 3 8 2" xfId="13202"/>
    <cellStyle name="표준 128 7 3 9" xfId="13203"/>
    <cellStyle name="표준 128 7 3 9 2" xfId="13204"/>
    <cellStyle name="표준 128 7 30" xfId="13205"/>
    <cellStyle name="표준 128 7 30 2" xfId="13206"/>
    <cellStyle name="표준 128 7 31" xfId="13207"/>
    <cellStyle name="표준 128 7 31 2" xfId="13208"/>
    <cellStyle name="표준 128 7 32" xfId="13209"/>
    <cellStyle name="표준 128 7 32 2" xfId="13210"/>
    <cellStyle name="표준 128 7 33" xfId="13211"/>
    <cellStyle name="표준 128 7 33 2" xfId="13212"/>
    <cellStyle name="표준 128 7 34" xfId="13213"/>
    <cellStyle name="표준 128 7 34 2" xfId="13214"/>
    <cellStyle name="표준 128 7 35" xfId="13215"/>
    <cellStyle name="표준 128 7 36" xfId="13216"/>
    <cellStyle name="표준 128 7 37" xfId="13217"/>
    <cellStyle name="표준 128 7 38" xfId="13218"/>
    <cellStyle name="표준 128 7 39" xfId="13219"/>
    <cellStyle name="표준 128 7 4" xfId="13220"/>
    <cellStyle name="표준 128 7 4 10" xfId="13221"/>
    <cellStyle name="표준 128 7 4 10 2" xfId="13222"/>
    <cellStyle name="표준 128 7 4 11" xfId="13223"/>
    <cellStyle name="표준 128 7 4 11 2" xfId="13224"/>
    <cellStyle name="표준 128 7 4 12" xfId="13225"/>
    <cellStyle name="표준 128 7 4 12 2" xfId="13226"/>
    <cellStyle name="표준 128 7 4 13" xfId="13227"/>
    <cellStyle name="표준 128 7 4 13 2" xfId="13228"/>
    <cellStyle name="표준 128 7 4 14" xfId="13229"/>
    <cellStyle name="표준 128 7 4 14 2" xfId="13230"/>
    <cellStyle name="표준 128 7 4 15" xfId="13231"/>
    <cellStyle name="표준 128 7 4 15 2" xfId="13232"/>
    <cellStyle name="표준 128 7 4 16" xfId="13233"/>
    <cellStyle name="표준 128 7 4 16 2" xfId="13234"/>
    <cellStyle name="표준 128 7 4 17" xfId="13235"/>
    <cellStyle name="표준 128 7 4 17 2" xfId="13236"/>
    <cellStyle name="표준 128 7 4 18" xfId="13237"/>
    <cellStyle name="표준 128 7 4 18 2" xfId="13238"/>
    <cellStyle name="표준 128 7 4 19" xfId="13239"/>
    <cellStyle name="표준 128 7 4 19 2" xfId="13240"/>
    <cellStyle name="표준 128 7 4 2" xfId="13241"/>
    <cellStyle name="표준 128 7 4 2 2" xfId="13242"/>
    <cellStyle name="표준 128 7 4 20" xfId="13243"/>
    <cellStyle name="표준 128 7 4 20 2" xfId="13244"/>
    <cellStyle name="표준 128 7 4 21" xfId="13245"/>
    <cellStyle name="표준 128 7 4 21 2" xfId="13246"/>
    <cellStyle name="표준 128 7 4 22" xfId="13247"/>
    <cellStyle name="표준 128 7 4 22 2" xfId="13248"/>
    <cellStyle name="표준 128 7 4 23" xfId="13249"/>
    <cellStyle name="표준 128 7 4 23 2" xfId="13250"/>
    <cellStyle name="표준 128 7 4 24" xfId="13251"/>
    <cellStyle name="표준 128 7 4 24 2" xfId="13252"/>
    <cellStyle name="표준 128 7 4 25" xfId="13253"/>
    <cellStyle name="표준 128 7 4 25 2" xfId="13254"/>
    <cellStyle name="표준 128 7 4 26" xfId="13255"/>
    <cellStyle name="표준 128 7 4 26 2" xfId="13256"/>
    <cellStyle name="표준 128 7 4 27" xfId="13257"/>
    <cellStyle name="표준 128 7 4 27 2" xfId="13258"/>
    <cellStyle name="표준 128 7 4 28" xfId="13259"/>
    <cellStyle name="표준 128 7 4 28 2" xfId="13260"/>
    <cellStyle name="표준 128 7 4 29" xfId="13261"/>
    <cellStyle name="표준 128 7 4 3" xfId="13262"/>
    <cellStyle name="표준 128 7 4 3 2" xfId="13263"/>
    <cellStyle name="표준 128 7 4 4" xfId="13264"/>
    <cellStyle name="표준 128 7 4 4 2" xfId="13265"/>
    <cellStyle name="표준 128 7 4 5" xfId="13266"/>
    <cellStyle name="표준 128 7 4 5 2" xfId="13267"/>
    <cellStyle name="표준 128 7 4 6" xfId="13268"/>
    <cellStyle name="표준 128 7 4 6 2" xfId="13269"/>
    <cellStyle name="표준 128 7 4 7" xfId="13270"/>
    <cellStyle name="표준 128 7 4 7 2" xfId="13271"/>
    <cellStyle name="표준 128 7 4 8" xfId="13272"/>
    <cellStyle name="표준 128 7 4 8 2" xfId="13273"/>
    <cellStyle name="표준 128 7 4 9" xfId="13274"/>
    <cellStyle name="표준 128 7 4 9 2" xfId="13275"/>
    <cellStyle name="표준 128 7 40" xfId="13276"/>
    <cellStyle name="표준 128 7 41" xfId="13277"/>
    <cellStyle name="표준 128 7 42" xfId="13278"/>
    <cellStyle name="표준 128 7 43" xfId="13279"/>
    <cellStyle name="표준 128 7 44" xfId="13280"/>
    <cellStyle name="표준 128 7 45" xfId="13281"/>
    <cellStyle name="표준 128 7 46" xfId="13282"/>
    <cellStyle name="표준 128 7 47" xfId="13283"/>
    <cellStyle name="표준 128 7 48" xfId="13284"/>
    <cellStyle name="표준 128 7 49" xfId="13285"/>
    <cellStyle name="표준 128 7 5" xfId="13286"/>
    <cellStyle name="표준 128 7 5 10" xfId="13287"/>
    <cellStyle name="표준 128 7 5 10 2" xfId="13288"/>
    <cellStyle name="표준 128 7 5 11" xfId="13289"/>
    <cellStyle name="표준 128 7 5 11 2" xfId="13290"/>
    <cellStyle name="표준 128 7 5 12" xfId="13291"/>
    <cellStyle name="표준 128 7 5 12 2" xfId="13292"/>
    <cellStyle name="표준 128 7 5 13" xfId="13293"/>
    <cellStyle name="표준 128 7 5 13 2" xfId="13294"/>
    <cellStyle name="표준 128 7 5 14" xfId="13295"/>
    <cellStyle name="표준 128 7 5 14 2" xfId="13296"/>
    <cellStyle name="표준 128 7 5 15" xfId="13297"/>
    <cellStyle name="표준 128 7 5 15 2" xfId="13298"/>
    <cellStyle name="표준 128 7 5 16" xfId="13299"/>
    <cellStyle name="표준 128 7 5 16 2" xfId="13300"/>
    <cellStyle name="표준 128 7 5 17" xfId="13301"/>
    <cellStyle name="표준 128 7 5 17 2" xfId="13302"/>
    <cellStyle name="표준 128 7 5 18" xfId="13303"/>
    <cellStyle name="표준 128 7 5 18 2" xfId="13304"/>
    <cellStyle name="표준 128 7 5 19" xfId="13305"/>
    <cellStyle name="표준 128 7 5 19 2" xfId="13306"/>
    <cellStyle name="표준 128 7 5 2" xfId="13307"/>
    <cellStyle name="표준 128 7 5 2 2" xfId="13308"/>
    <cellStyle name="표준 128 7 5 20" xfId="13309"/>
    <cellStyle name="표준 128 7 5 20 2" xfId="13310"/>
    <cellStyle name="표준 128 7 5 21" xfId="13311"/>
    <cellStyle name="표준 128 7 5 21 2" xfId="13312"/>
    <cellStyle name="표준 128 7 5 22" xfId="13313"/>
    <cellStyle name="표준 128 7 5 22 2" xfId="13314"/>
    <cellStyle name="표준 128 7 5 23" xfId="13315"/>
    <cellStyle name="표준 128 7 5 23 2" xfId="13316"/>
    <cellStyle name="표준 128 7 5 24" xfId="13317"/>
    <cellStyle name="표준 128 7 5 24 2" xfId="13318"/>
    <cellStyle name="표준 128 7 5 25" xfId="13319"/>
    <cellStyle name="표준 128 7 5 25 2" xfId="13320"/>
    <cellStyle name="표준 128 7 5 26" xfId="13321"/>
    <cellStyle name="표준 128 7 5 26 2" xfId="13322"/>
    <cellStyle name="표준 128 7 5 27" xfId="13323"/>
    <cellStyle name="표준 128 7 5 27 2" xfId="13324"/>
    <cellStyle name="표준 128 7 5 28" xfId="13325"/>
    <cellStyle name="표준 128 7 5 28 2" xfId="13326"/>
    <cellStyle name="표준 128 7 5 29" xfId="13327"/>
    <cellStyle name="표준 128 7 5 3" xfId="13328"/>
    <cellStyle name="표준 128 7 5 3 2" xfId="13329"/>
    <cellStyle name="표준 128 7 5 4" xfId="13330"/>
    <cellStyle name="표준 128 7 5 4 2" xfId="13331"/>
    <cellStyle name="표준 128 7 5 5" xfId="13332"/>
    <cellStyle name="표준 128 7 5 5 2" xfId="13333"/>
    <cellStyle name="표준 128 7 5 6" xfId="13334"/>
    <cellStyle name="표준 128 7 5 6 2" xfId="13335"/>
    <cellStyle name="표준 128 7 5 7" xfId="13336"/>
    <cellStyle name="표준 128 7 5 7 2" xfId="13337"/>
    <cellStyle name="표준 128 7 5 8" xfId="13338"/>
    <cellStyle name="표준 128 7 5 8 2" xfId="13339"/>
    <cellStyle name="표준 128 7 5 9" xfId="13340"/>
    <cellStyle name="표준 128 7 5 9 2" xfId="13341"/>
    <cellStyle name="표준 128 7 50" xfId="13342"/>
    <cellStyle name="표준 128 7 51" xfId="13343"/>
    <cellStyle name="표준 128 7 52" xfId="13344"/>
    <cellStyle name="표준 128 7 53" xfId="13345"/>
    <cellStyle name="표준 128 7 54" xfId="13346"/>
    <cellStyle name="표준 128 7 55" xfId="13347"/>
    <cellStyle name="표준 128 7 56" xfId="13348"/>
    <cellStyle name="표준 128 7 57" xfId="13349"/>
    <cellStyle name="표준 128 7 58" xfId="13350"/>
    <cellStyle name="표준 128 7 6" xfId="13351"/>
    <cellStyle name="표준 128 7 6 10" xfId="13352"/>
    <cellStyle name="표준 128 7 6 10 2" xfId="13353"/>
    <cellStyle name="표준 128 7 6 11" xfId="13354"/>
    <cellStyle name="표준 128 7 6 11 2" xfId="13355"/>
    <cellStyle name="표준 128 7 6 12" xfId="13356"/>
    <cellStyle name="표준 128 7 6 12 2" xfId="13357"/>
    <cellStyle name="표준 128 7 6 13" xfId="13358"/>
    <cellStyle name="표준 128 7 6 13 2" xfId="13359"/>
    <cellStyle name="표준 128 7 6 14" xfId="13360"/>
    <cellStyle name="표준 128 7 6 14 2" xfId="13361"/>
    <cellStyle name="표준 128 7 6 15" xfId="13362"/>
    <cellStyle name="표준 128 7 6 15 2" xfId="13363"/>
    <cellStyle name="표준 128 7 6 16" xfId="13364"/>
    <cellStyle name="표준 128 7 6 16 2" xfId="13365"/>
    <cellStyle name="표준 128 7 6 17" xfId="13366"/>
    <cellStyle name="표준 128 7 6 17 2" xfId="13367"/>
    <cellStyle name="표준 128 7 6 18" xfId="13368"/>
    <cellStyle name="표준 128 7 6 18 2" xfId="13369"/>
    <cellStyle name="표준 128 7 6 19" xfId="13370"/>
    <cellStyle name="표준 128 7 6 19 2" xfId="13371"/>
    <cellStyle name="표준 128 7 6 2" xfId="13372"/>
    <cellStyle name="표준 128 7 6 2 2" xfId="13373"/>
    <cellStyle name="표준 128 7 6 20" xfId="13374"/>
    <cellStyle name="표준 128 7 6 20 2" xfId="13375"/>
    <cellStyle name="표준 128 7 6 21" xfId="13376"/>
    <cellStyle name="표준 128 7 6 21 2" xfId="13377"/>
    <cellStyle name="표준 128 7 6 22" xfId="13378"/>
    <cellStyle name="표준 128 7 6 22 2" xfId="13379"/>
    <cellStyle name="표준 128 7 6 23" xfId="13380"/>
    <cellStyle name="표준 128 7 6 23 2" xfId="13381"/>
    <cellStyle name="표준 128 7 6 24" xfId="13382"/>
    <cellStyle name="표준 128 7 6 24 2" xfId="13383"/>
    <cellStyle name="표준 128 7 6 25" xfId="13384"/>
    <cellStyle name="표준 128 7 6 25 2" xfId="13385"/>
    <cellStyle name="표준 128 7 6 26" xfId="13386"/>
    <cellStyle name="표준 128 7 6 26 2" xfId="13387"/>
    <cellStyle name="표준 128 7 6 27" xfId="13388"/>
    <cellStyle name="표준 128 7 6 27 2" xfId="13389"/>
    <cellStyle name="표준 128 7 6 28" xfId="13390"/>
    <cellStyle name="표준 128 7 6 28 2" xfId="13391"/>
    <cellStyle name="표준 128 7 6 29" xfId="13392"/>
    <cellStyle name="표준 128 7 6 3" xfId="13393"/>
    <cellStyle name="표준 128 7 6 3 2" xfId="13394"/>
    <cellStyle name="표준 128 7 6 4" xfId="13395"/>
    <cellStyle name="표준 128 7 6 4 2" xfId="13396"/>
    <cellStyle name="표준 128 7 6 5" xfId="13397"/>
    <cellStyle name="표준 128 7 6 5 2" xfId="13398"/>
    <cellStyle name="표준 128 7 6 6" xfId="13399"/>
    <cellStyle name="표준 128 7 6 6 2" xfId="13400"/>
    <cellStyle name="표준 128 7 6 7" xfId="13401"/>
    <cellStyle name="표준 128 7 6 7 2" xfId="13402"/>
    <cellStyle name="표준 128 7 6 8" xfId="13403"/>
    <cellStyle name="표준 128 7 6 8 2" xfId="13404"/>
    <cellStyle name="표준 128 7 6 9" xfId="13405"/>
    <cellStyle name="표준 128 7 6 9 2" xfId="13406"/>
    <cellStyle name="표준 128 7 7" xfId="13407"/>
    <cellStyle name="표준 128 7 7 10" xfId="13408"/>
    <cellStyle name="표준 128 7 7 10 2" xfId="13409"/>
    <cellStyle name="표준 128 7 7 11" xfId="13410"/>
    <cellStyle name="표준 128 7 7 11 2" xfId="13411"/>
    <cellStyle name="표준 128 7 7 12" xfId="13412"/>
    <cellStyle name="표준 128 7 7 12 2" xfId="13413"/>
    <cellStyle name="표준 128 7 7 13" xfId="13414"/>
    <cellStyle name="표준 128 7 7 13 2" xfId="13415"/>
    <cellStyle name="표준 128 7 7 14" xfId="13416"/>
    <cellStyle name="표준 128 7 7 14 2" xfId="13417"/>
    <cellStyle name="표준 128 7 7 15" xfId="13418"/>
    <cellStyle name="표준 128 7 7 15 2" xfId="13419"/>
    <cellStyle name="표준 128 7 7 16" xfId="13420"/>
    <cellStyle name="표준 128 7 7 16 2" xfId="13421"/>
    <cellStyle name="표준 128 7 7 17" xfId="13422"/>
    <cellStyle name="표준 128 7 7 17 2" xfId="13423"/>
    <cellStyle name="표준 128 7 7 18" xfId="13424"/>
    <cellStyle name="표준 128 7 7 18 2" xfId="13425"/>
    <cellStyle name="표준 128 7 7 19" xfId="13426"/>
    <cellStyle name="표준 128 7 7 19 2" xfId="13427"/>
    <cellStyle name="표준 128 7 7 2" xfId="13428"/>
    <cellStyle name="표준 128 7 7 2 2" xfId="13429"/>
    <cellStyle name="표준 128 7 7 20" xfId="13430"/>
    <cellStyle name="표준 128 7 7 20 2" xfId="13431"/>
    <cellStyle name="표준 128 7 7 21" xfId="13432"/>
    <cellStyle name="표준 128 7 7 21 2" xfId="13433"/>
    <cellStyle name="표준 128 7 7 22" xfId="13434"/>
    <cellStyle name="표준 128 7 7 22 2" xfId="13435"/>
    <cellStyle name="표준 128 7 7 23" xfId="13436"/>
    <cellStyle name="표준 128 7 7 23 2" xfId="13437"/>
    <cellStyle name="표준 128 7 7 24" xfId="13438"/>
    <cellStyle name="표준 128 7 7 24 2" xfId="13439"/>
    <cellStyle name="표준 128 7 7 25" xfId="13440"/>
    <cellStyle name="표준 128 7 7 25 2" xfId="13441"/>
    <cellStyle name="표준 128 7 7 26" xfId="13442"/>
    <cellStyle name="표준 128 7 7 26 2" xfId="13443"/>
    <cellStyle name="표준 128 7 7 27" xfId="13444"/>
    <cellStyle name="표준 128 7 7 27 2" xfId="13445"/>
    <cellStyle name="표준 128 7 7 28" xfId="13446"/>
    <cellStyle name="표준 128 7 7 28 2" xfId="13447"/>
    <cellStyle name="표준 128 7 7 29" xfId="13448"/>
    <cellStyle name="표준 128 7 7 3" xfId="13449"/>
    <cellStyle name="표준 128 7 7 3 2" xfId="13450"/>
    <cellStyle name="표준 128 7 7 4" xfId="13451"/>
    <cellStyle name="표준 128 7 7 4 2" xfId="13452"/>
    <cellStyle name="표준 128 7 7 5" xfId="13453"/>
    <cellStyle name="표준 128 7 7 5 2" xfId="13454"/>
    <cellStyle name="표준 128 7 7 6" xfId="13455"/>
    <cellStyle name="표준 128 7 7 6 2" xfId="13456"/>
    <cellStyle name="표준 128 7 7 7" xfId="13457"/>
    <cellStyle name="표준 128 7 7 7 2" xfId="13458"/>
    <cellStyle name="표준 128 7 7 8" xfId="13459"/>
    <cellStyle name="표준 128 7 7 8 2" xfId="13460"/>
    <cellStyle name="표준 128 7 7 9" xfId="13461"/>
    <cellStyle name="표준 128 7 7 9 2" xfId="13462"/>
    <cellStyle name="표준 128 7 8" xfId="13463"/>
    <cellStyle name="표준 128 7 8 2" xfId="13464"/>
    <cellStyle name="표준 128 7 9" xfId="13465"/>
    <cellStyle name="표준 128 7 9 2" xfId="13466"/>
    <cellStyle name="표준 128 8" xfId="13467"/>
    <cellStyle name="표준 128 8 10" xfId="13468"/>
    <cellStyle name="표준 128 8 10 2" xfId="13469"/>
    <cellStyle name="표준 128 8 11" xfId="13470"/>
    <cellStyle name="표준 128 8 11 2" xfId="13471"/>
    <cellStyle name="표준 128 8 12" xfId="13472"/>
    <cellStyle name="표준 128 8 12 2" xfId="13473"/>
    <cellStyle name="표준 128 8 13" xfId="13474"/>
    <cellStyle name="표준 128 8 13 2" xfId="13475"/>
    <cellStyle name="표준 128 8 14" xfId="13476"/>
    <cellStyle name="표준 128 8 14 2" xfId="13477"/>
    <cellStyle name="표준 128 8 15" xfId="13478"/>
    <cellStyle name="표준 128 8 15 2" xfId="13479"/>
    <cellStyle name="표준 128 8 16" xfId="13480"/>
    <cellStyle name="표준 128 8 16 2" xfId="13481"/>
    <cellStyle name="표준 128 8 17" xfId="13482"/>
    <cellStyle name="표준 128 8 17 2" xfId="13483"/>
    <cellStyle name="표준 128 8 18" xfId="13484"/>
    <cellStyle name="표준 128 8 18 2" xfId="13485"/>
    <cellStyle name="표준 128 8 19" xfId="13486"/>
    <cellStyle name="표준 128 8 19 2" xfId="13487"/>
    <cellStyle name="표준 128 8 2" xfId="13488"/>
    <cellStyle name="표준 128 8 2 10" xfId="13489"/>
    <cellStyle name="표준 128 8 2 10 2" xfId="13490"/>
    <cellStyle name="표준 128 8 2 11" xfId="13491"/>
    <cellStyle name="표준 128 8 2 11 2" xfId="13492"/>
    <cellStyle name="표준 128 8 2 12" xfId="13493"/>
    <cellStyle name="표준 128 8 2 12 2" xfId="13494"/>
    <cellStyle name="표준 128 8 2 13" xfId="13495"/>
    <cellStyle name="표준 128 8 2 13 2" xfId="13496"/>
    <cellStyle name="표준 128 8 2 14" xfId="13497"/>
    <cellStyle name="표준 128 8 2 14 2" xfId="13498"/>
    <cellStyle name="표준 128 8 2 15" xfId="13499"/>
    <cellStyle name="표준 128 8 2 15 2" xfId="13500"/>
    <cellStyle name="표준 128 8 2 16" xfId="13501"/>
    <cellStyle name="표준 128 8 2 16 2" xfId="13502"/>
    <cellStyle name="표준 128 8 2 17" xfId="13503"/>
    <cellStyle name="표준 128 8 2 17 2" xfId="13504"/>
    <cellStyle name="표준 128 8 2 18" xfId="13505"/>
    <cellStyle name="표준 128 8 2 18 2" xfId="13506"/>
    <cellStyle name="표준 128 8 2 19" xfId="13507"/>
    <cellStyle name="표준 128 8 2 19 2" xfId="13508"/>
    <cellStyle name="표준 128 8 2 2" xfId="13509"/>
    <cellStyle name="표준 128 8 2 2 2" xfId="13510"/>
    <cellStyle name="표준 128 8 2 20" xfId="13511"/>
    <cellStyle name="표준 128 8 2 20 2" xfId="13512"/>
    <cellStyle name="표준 128 8 2 21" xfId="13513"/>
    <cellStyle name="표준 128 8 2 21 2" xfId="13514"/>
    <cellStyle name="표준 128 8 2 22" xfId="13515"/>
    <cellStyle name="표준 128 8 2 22 2" xfId="13516"/>
    <cellStyle name="표준 128 8 2 23" xfId="13517"/>
    <cellStyle name="표준 128 8 2 23 2" xfId="13518"/>
    <cellStyle name="표준 128 8 2 24" xfId="13519"/>
    <cellStyle name="표준 128 8 2 24 2" xfId="13520"/>
    <cellStyle name="표준 128 8 2 25" xfId="13521"/>
    <cellStyle name="표준 128 8 2 25 2" xfId="13522"/>
    <cellStyle name="표준 128 8 2 26" xfId="13523"/>
    <cellStyle name="표준 128 8 2 26 2" xfId="13524"/>
    <cellStyle name="표준 128 8 2 27" xfId="13525"/>
    <cellStyle name="표준 128 8 2 27 2" xfId="13526"/>
    <cellStyle name="표준 128 8 2 28" xfId="13527"/>
    <cellStyle name="표준 128 8 2 28 2" xfId="13528"/>
    <cellStyle name="표준 128 8 2 29" xfId="13529"/>
    <cellStyle name="표준 128 8 2 3" xfId="13530"/>
    <cellStyle name="표준 128 8 2 3 2" xfId="13531"/>
    <cellStyle name="표준 128 8 2 4" xfId="13532"/>
    <cellStyle name="표준 128 8 2 4 2" xfId="13533"/>
    <cellStyle name="표준 128 8 2 5" xfId="13534"/>
    <cellStyle name="표준 128 8 2 5 2" xfId="13535"/>
    <cellStyle name="표준 128 8 2 6" xfId="13536"/>
    <cellStyle name="표준 128 8 2 6 2" xfId="13537"/>
    <cellStyle name="표준 128 8 2 7" xfId="13538"/>
    <cellStyle name="표준 128 8 2 7 2" xfId="13539"/>
    <cellStyle name="표준 128 8 2 8" xfId="13540"/>
    <cellStyle name="표준 128 8 2 8 2" xfId="13541"/>
    <cellStyle name="표준 128 8 2 9" xfId="13542"/>
    <cellStyle name="표준 128 8 2 9 2" xfId="13543"/>
    <cellStyle name="표준 128 8 20" xfId="13544"/>
    <cellStyle name="표준 128 8 20 2" xfId="13545"/>
    <cellStyle name="표준 128 8 21" xfId="13546"/>
    <cellStyle name="표준 128 8 21 2" xfId="13547"/>
    <cellStyle name="표준 128 8 22" xfId="13548"/>
    <cellStyle name="표준 128 8 22 2" xfId="13549"/>
    <cellStyle name="표준 128 8 23" xfId="13550"/>
    <cellStyle name="표준 128 8 23 2" xfId="13551"/>
    <cellStyle name="표준 128 8 24" xfId="13552"/>
    <cellStyle name="표준 128 8 24 2" xfId="13553"/>
    <cellStyle name="표준 128 8 25" xfId="13554"/>
    <cellStyle name="표준 128 8 25 2" xfId="13555"/>
    <cellStyle name="표준 128 8 26" xfId="13556"/>
    <cellStyle name="표준 128 8 26 2" xfId="13557"/>
    <cellStyle name="표준 128 8 27" xfId="13558"/>
    <cellStyle name="표준 128 8 27 2" xfId="13559"/>
    <cellStyle name="표준 128 8 28" xfId="13560"/>
    <cellStyle name="표준 128 8 28 2" xfId="13561"/>
    <cellStyle name="표준 128 8 29" xfId="13562"/>
    <cellStyle name="표준 128 8 29 2" xfId="13563"/>
    <cellStyle name="표준 128 8 3" xfId="13564"/>
    <cellStyle name="표준 128 8 3 10" xfId="13565"/>
    <cellStyle name="표준 128 8 3 10 2" xfId="13566"/>
    <cellStyle name="표준 128 8 3 11" xfId="13567"/>
    <cellStyle name="표준 128 8 3 11 2" xfId="13568"/>
    <cellStyle name="표준 128 8 3 12" xfId="13569"/>
    <cellStyle name="표준 128 8 3 12 2" xfId="13570"/>
    <cellStyle name="표준 128 8 3 13" xfId="13571"/>
    <cellStyle name="표준 128 8 3 13 2" xfId="13572"/>
    <cellStyle name="표준 128 8 3 14" xfId="13573"/>
    <cellStyle name="표준 128 8 3 14 2" xfId="13574"/>
    <cellStyle name="표준 128 8 3 15" xfId="13575"/>
    <cellStyle name="표준 128 8 3 15 2" xfId="13576"/>
    <cellStyle name="표준 128 8 3 16" xfId="13577"/>
    <cellStyle name="표준 128 8 3 16 2" xfId="13578"/>
    <cellStyle name="표준 128 8 3 17" xfId="13579"/>
    <cellStyle name="표준 128 8 3 17 2" xfId="13580"/>
    <cellStyle name="표준 128 8 3 18" xfId="13581"/>
    <cellStyle name="표준 128 8 3 18 2" xfId="13582"/>
    <cellStyle name="표준 128 8 3 19" xfId="13583"/>
    <cellStyle name="표준 128 8 3 19 2" xfId="13584"/>
    <cellStyle name="표준 128 8 3 2" xfId="13585"/>
    <cellStyle name="표준 128 8 3 2 2" xfId="13586"/>
    <cellStyle name="표준 128 8 3 20" xfId="13587"/>
    <cellStyle name="표준 128 8 3 20 2" xfId="13588"/>
    <cellStyle name="표준 128 8 3 21" xfId="13589"/>
    <cellStyle name="표준 128 8 3 21 2" xfId="13590"/>
    <cellStyle name="표준 128 8 3 22" xfId="13591"/>
    <cellStyle name="표준 128 8 3 22 2" xfId="13592"/>
    <cellStyle name="표준 128 8 3 23" xfId="13593"/>
    <cellStyle name="표준 128 8 3 23 2" xfId="13594"/>
    <cellStyle name="표준 128 8 3 24" xfId="13595"/>
    <cellStyle name="표준 128 8 3 24 2" xfId="13596"/>
    <cellStyle name="표준 128 8 3 25" xfId="13597"/>
    <cellStyle name="표준 128 8 3 25 2" xfId="13598"/>
    <cellStyle name="표준 128 8 3 26" xfId="13599"/>
    <cellStyle name="표준 128 8 3 26 2" xfId="13600"/>
    <cellStyle name="표준 128 8 3 27" xfId="13601"/>
    <cellStyle name="표준 128 8 3 27 2" xfId="13602"/>
    <cellStyle name="표준 128 8 3 28" xfId="13603"/>
    <cellStyle name="표준 128 8 3 28 2" xfId="13604"/>
    <cellStyle name="표준 128 8 3 29" xfId="13605"/>
    <cellStyle name="표준 128 8 3 3" xfId="13606"/>
    <cellStyle name="표준 128 8 3 3 2" xfId="13607"/>
    <cellStyle name="표준 128 8 3 4" xfId="13608"/>
    <cellStyle name="표준 128 8 3 4 2" xfId="13609"/>
    <cellStyle name="표준 128 8 3 5" xfId="13610"/>
    <cellStyle name="표준 128 8 3 5 2" xfId="13611"/>
    <cellStyle name="표준 128 8 3 6" xfId="13612"/>
    <cellStyle name="표준 128 8 3 6 2" xfId="13613"/>
    <cellStyle name="표준 128 8 3 7" xfId="13614"/>
    <cellStyle name="표준 128 8 3 7 2" xfId="13615"/>
    <cellStyle name="표준 128 8 3 8" xfId="13616"/>
    <cellStyle name="표준 128 8 3 8 2" xfId="13617"/>
    <cellStyle name="표준 128 8 3 9" xfId="13618"/>
    <cellStyle name="표준 128 8 3 9 2" xfId="13619"/>
    <cellStyle name="표준 128 8 30" xfId="13620"/>
    <cellStyle name="표준 128 8 30 2" xfId="13621"/>
    <cellStyle name="표준 128 8 31" xfId="13622"/>
    <cellStyle name="표준 128 8 31 2" xfId="13623"/>
    <cellStyle name="표준 128 8 32" xfId="13624"/>
    <cellStyle name="표준 128 8 32 2" xfId="13625"/>
    <cellStyle name="표준 128 8 33" xfId="13626"/>
    <cellStyle name="표준 128 8 33 2" xfId="13627"/>
    <cellStyle name="표준 128 8 34" xfId="13628"/>
    <cellStyle name="표준 128 8 34 2" xfId="13629"/>
    <cellStyle name="표준 128 8 35" xfId="13630"/>
    <cellStyle name="표준 128 8 36" xfId="13631"/>
    <cellStyle name="표준 128 8 37" xfId="13632"/>
    <cellStyle name="표준 128 8 38" xfId="13633"/>
    <cellStyle name="표준 128 8 39" xfId="13634"/>
    <cellStyle name="표준 128 8 4" xfId="13635"/>
    <cellStyle name="표준 128 8 4 10" xfId="13636"/>
    <cellStyle name="표준 128 8 4 10 2" xfId="13637"/>
    <cellStyle name="표준 128 8 4 11" xfId="13638"/>
    <cellStyle name="표준 128 8 4 11 2" xfId="13639"/>
    <cellStyle name="표준 128 8 4 12" xfId="13640"/>
    <cellStyle name="표준 128 8 4 12 2" xfId="13641"/>
    <cellStyle name="표준 128 8 4 13" xfId="13642"/>
    <cellStyle name="표준 128 8 4 13 2" xfId="13643"/>
    <cellStyle name="표준 128 8 4 14" xfId="13644"/>
    <cellStyle name="표준 128 8 4 14 2" xfId="13645"/>
    <cellStyle name="표준 128 8 4 15" xfId="13646"/>
    <cellStyle name="표준 128 8 4 15 2" xfId="13647"/>
    <cellStyle name="표준 128 8 4 16" xfId="13648"/>
    <cellStyle name="표준 128 8 4 16 2" xfId="13649"/>
    <cellStyle name="표준 128 8 4 17" xfId="13650"/>
    <cellStyle name="표준 128 8 4 17 2" xfId="13651"/>
    <cellStyle name="표준 128 8 4 18" xfId="13652"/>
    <cellStyle name="표준 128 8 4 18 2" xfId="13653"/>
    <cellStyle name="표준 128 8 4 19" xfId="13654"/>
    <cellStyle name="표준 128 8 4 19 2" xfId="13655"/>
    <cellStyle name="표준 128 8 4 2" xfId="13656"/>
    <cellStyle name="표준 128 8 4 2 2" xfId="13657"/>
    <cellStyle name="표준 128 8 4 20" xfId="13658"/>
    <cellStyle name="표준 128 8 4 20 2" xfId="13659"/>
    <cellStyle name="표준 128 8 4 21" xfId="13660"/>
    <cellStyle name="표준 128 8 4 21 2" xfId="13661"/>
    <cellStyle name="표준 128 8 4 22" xfId="13662"/>
    <cellStyle name="표준 128 8 4 22 2" xfId="13663"/>
    <cellStyle name="표준 128 8 4 23" xfId="13664"/>
    <cellStyle name="표준 128 8 4 23 2" xfId="13665"/>
    <cellStyle name="표준 128 8 4 24" xfId="13666"/>
    <cellStyle name="표준 128 8 4 24 2" xfId="13667"/>
    <cellStyle name="표준 128 8 4 25" xfId="13668"/>
    <cellStyle name="표준 128 8 4 25 2" xfId="13669"/>
    <cellStyle name="표준 128 8 4 26" xfId="13670"/>
    <cellStyle name="표준 128 8 4 26 2" xfId="13671"/>
    <cellStyle name="표준 128 8 4 27" xfId="13672"/>
    <cellStyle name="표준 128 8 4 27 2" xfId="13673"/>
    <cellStyle name="표준 128 8 4 28" xfId="13674"/>
    <cellStyle name="표준 128 8 4 28 2" xfId="13675"/>
    <cellStyle name="표준 128 8 4 29" xfId="13676"/>
    <cellStyle name="표준 128 8 4 3" xfId="13677"/>
    <cellStyle name="표준 128 8 4 3 2" xfId="13678"/>
    <cellStyle name="표준 128 8 4 4" xfId="13679"/>
    <cellStyle name="표준 128 8 4 4 2" xfId="13680"/>
    <cellStyle name="표준 128 8 4 5" xfId="13681"/>
    <cellStyle name="표준 128 8 4 5 2" xfId="13682"/>
    <cellStyle name="표준 128 8 4 6" xfId="13683"/>
    <cellStyle name="표준 128 8 4 6 2" xfId="13684"/>
    <cellStyle name="표준 128 8 4 7" xfId="13685"/>
    <cellStyle name="표준 128 8 4 7 2" xfId="13686"/>
    <cellStyle name="표준 128 8 4 8" xfId="13687"/>
    <cellStyle name="표준 128 8 4 8 2" xfId="13688"/>
    <cellStyle name="표준 128 8 4 9" xfId="13689"/>
    <cellStyle name="표준 128 8 4 9 2" xfId="13690"/>
    <cellStyle name="표준 128 8 40" xfId="13691"/>
    <cellStyle name="표준 128 8 41" xfId="13692"/>
    <cellStyle name="표준 128 8 42" xfId="13693"/>
    <cellStyle name="표준 128 8 43" xfId="13694"/>
    <cellStyle name="표준 128 8 44" xfId="13695"/>
    <cellStyle name="표준 128 8 45" xfId="13696"/>
    <cellStyle name="표준 128 8 46" xfId="13697"/>
    <cellStyle name="표준 128 8 47" xfId="13698"/>
    <cellStyle name="표준 128 8 48" xfId="13699"/>
    <cellStyle name="표준 128 8 49" xfId="13700"/>
    <cellStyle name="표준 128 8 5" xfId="13701"/>
    <cellStyle name="표준 128 8 5 10" xfId="13702"/>
    <cellStyle name="표준 128 8 5 10 2" xfId="13703"/>
    <cellStyle name="표준 128 8 5 11" xfId="13704"/>
    <cellStyle name="표준 128 8 5 11 2" xfId="13705"/>
    <cellStyle name="표준 128 8 5 12" xfId="13706"/>
    <cellStyle name="표준 128 8 5 12 2" xfId="13707"/>
    <cellStyle name="표준 128 8 5 13" xfId="13708"/>
    <cellStyle name="표준 128 8 5 13 2" xfId="13709"/>
    <cellStyle name="표준 128 8 5 14" xfId="13710"/>
    <cellStyle name="표준 128 8 5 14 2" xfId="13711"/>
    <cellStyle name="표준 128 8 5 15" xfId="13712"/>
    <cellStyle name="표준 128 8 5 15 2" xfId="13713"/>
    <cellStyle name="표준 128 8 5 16" xfId="13714"/>
    <cellStyle name="표준 128 8 5 16 2" xfId="13715"/>
    <cellStyle name="표준 128 8 5 17" xfId="13716"/>
    <cellStyle name="표준 128 8 5 17 2" xfId="13717"/>
    <cellStyle name="표준 128 8 5 18" xfId="13718"/>
    <cellStyle name="표준 128 8 5 18 2" xfId="13719"/>
    <cellStyle name="표준 128 8 5 19" xfId="13720"/>
    <cellStyle name="표준 128 8 5 19 2" xfId="13721"/>
    <cellStyle name="표준 128 8 5 2" xfId="13722"/>
    <cellStyle name="표준 128 8 5 2 2" xfId="13723"/>
    <cellStyle name="표준 128 8 5 20" xfId="13724"/>
    <cellStyle name="표준 128 8 5 20 2" xfId="13725"/>
    <cellStyle name="표준 128 8 5 21" xfId="13726"/>
    <cellStyle name="표준 128 8 5 21 2" xfId="13727"/>
    <cellStyle name="표준 128 8 5 22" xfId="13728"/>
    <cellStyle name="표준 128 8 5 22 2" xfId="13729"/>
    <cellStyle name="표준 128 8 5 23" xfId="13730"/>
    <cellStyle name="표준 128 8 5 23 2" xfId="13731"/>
    <cellStyle name="표준 128 8 5 24" xfId="13732"/>
    <cellStyle name="표준 128 8 5 24 2" xfId="13733"/>
    <cellStyle name="표준 128 8 5 25" xfId="13734"/>
    <cellStyle name="표준 128 8 5 25 2" xfId="13735"/>
    <cellStyle name="표준 128 8 5 26" xfId="13736"/>
    <cellStyle name="표준 128 8 5 26 2" xfId="13737"/>
    <cellStyle name="표준 128 8 5 27" xfId="13738"/>
    <cellStyle name="표준 128 8 5 27 2" xfId="13739"/>
    <cellStyle name="표준 128 8 5 28" xfId="13740"/>
    <cellStyle name="표준 128 8 5 28 2" xfId="13741"/>
    <cellStyle name="표준 128 8 5 29" xfId="13742"/>
    <cellStyle name="표준 128 8 5 3" xfId="13743"/>
    <cellStyle name="표준 128 8 5 3 2" xfId="13744"/>
    <cellStyle name="표준 128 8 5 4" xfId="13745"/>
    <cellStyle name="표준 128 8 5 4 2" xfId="13746"/>
    <cellStyle name="표준 128 8 5 5" xfId="13747"/>
    <cellStyle name="표준 128 8 5 5 2" xfId="13748"/>
    <cellStyle name="표준 128 8 5 6" xfId="13749"/>
    <cellStyle name="표준 128 8 5 6 2" xfId="13750"/>
    <cellStyle name="표준 128 8 5 7" xfId="13751"/>
    <cellStyle name="표준 128 8 5 7 2" xfId="13752"/>
    <cellStyle name="표준 128 8 5 8" xfId="13753"/>
    <cellStyle name="표준 128 8 5 8 2" xfId="13754"/>
    <cellStyle name="표준 128 8 5 9" xfId="13755"/>
    <cellStyle name="표준 128 8 5 9 2" xfId="13756"/>
    <cellStyle name="표준 128 8 50" xfId="13757"/>
    <cellStyle name="표준 128 8 51" xfId="13758"/>
    <cellStyle name="표준 128 8 52" xfId="13759"/>
    <cellStyle name="표준 128 8 53" xfId="13760"/>
    <cellStyle name="표준 128 8 54" xfId="13761"/>
    <cellStyle name="표준 128 8 55" xfId="13762"/>
    <cellStyle name="표준 128 8 56" xfId="13763"/>
    <cellStyle name="표준 128 8 57" xfId="13764"/>
    <cellStyle name="표준 128 8 58" xfId="13765"/>
    <cellStyle name="표준 128 8 6" xfId="13766"/>
    <cellStyle name="표준 128 8 6 10" xfId="13767"/>
    <cellStyle name="표준 128 8 6 10 2" xfId="13768"/>
    <cellStyle name="표준 128 8 6 11" xfId="13769"/>
    <cellStyle name="표준 128 8 6 11 2" xfId="13770"/>
    <cellStyle name="표준 128 8 6 12" xfId="13771"/>
    <cellStyle name="표준 128 8 6 12 2" xfId="13772"/>
    <cellStyle name="표준 128 8 6 13" xfId="13773"/>
    <cellStyle name="표준 128 8 6 13 2" xfId="13774"/>
    <cellStyle name="표준 128 8 6 14" xfId="13775"/>
    <cellStyle name="표준 128 8 6 14 2" xfId="13776"/>
    <cellStyle name="표준 128 8 6 15" xfId="13777"/>
    <cellStyle name="표준 128 8 6 15 2" xfId="13778"/>
    <cellStyle name="표준 128 8 6 16" xfId="13779"/>
    <cellStyle name="표준 128 8 6 16 2" xfId="13780"/>
    <cellStyle name="표준 128 8 6 17" xfId="13781"/>
    <cellStyle name="표준 128 8 6 17 2" xfId="13782"/>
    <cellStyle name="표준 128 8 6 18" xfId="13783"/>
    <cellStyle name="표준 128 8 6 18 2" xfId="13784"/>
    <cellStyle name="표준 128 8 6 19" xfId="13785"/>
    <cellStyle name="표준 128 8 6 19 2" xfId="13786"/>
    <cellStyle name="표준 128 8 6 2" xfId="13787"/>
    <cellStyle name="표준 128 8 6 2 2" xfId="13788"/>
    <cellStyle name="표준 128 8 6 20" xfId="13789"/>
    <cellStyle name="표준 128 8 6 20 2" xfId="13790"/>
    <cellStyle name="표준 128 8 6 21" xfId="13791"/>
    <cellStyle name="표준 128 8 6 21 2" xfId="13792"/>
    <cellStyle name="표준 128 8 6 22" xfId="13793"/>
    <cellStyle name="표준 128 8 6 22 2" xfId="13794"/>
    <cellStyle name="표준 128 8 6 23" xfId="13795"/>
    <cellStyle name="표준 128 8 6 23 2" xfId="13796"/>
    <cellStyle name="표준 128 8 6 24" xfId="13797"/>
    <cellStyle name="표준 128 8 6 24 2" xfId="13798"/>
    <cellStyle name="표준 128 8 6 25" xfId="13799"/>
    <cellStyle name="표준 128 8 6 25 2" xfId="13800"/>
    <cellStyle name="표준 128 8 6 26" xfId="13801"/>
    <cellStyle name="표준 128 8 6 26 2" xfId="13802"/>
    <cellStyle name="표준 128 8 6 27" xfId="13803"/>
    <cellStyle name="표준 128 8 6 27 2" xfId="13804"/>
    <cellStyle name="표준 128 8 6 28" xfId="13805"/>
    <cellStyle name="표준 128 8 6 28 2" xfId="13806"/>
    <cellStyle name="표준 128 8 6 29" xfId="13807"/>
    <cellStyle name="표준 128 8 6 3" xfId="13808"/>
    <cellStyle name="표준 128 8 6 3 2" xfId="13809"/>
    <cellStyle name="표준 128 8 6 4" xfId="13810"/>
    <cellStyle name="표준 128 8 6 4 2" xfId="13811"/>
    <cellStyle name="표준 128 8 6 5" xfId="13812"/>
    <cellStyle name="표준 128 8 6 5 2" xfId="13813"/>
    <cellStyle name="표준 128 8 6 6" xfId="13814"/>
    <cellStyle name="표준 128 8 6 6 2" xfId="13815"/>
    <cellStyle name="표준 128 8 6 7" xfId="13816"/>
    <cellStyle name="표준 128 8 6 7 2" xfId="13817"/>
    <cellStyle name="표준 128 8 6 8" xfId="13818"/>
    <cellStyle name="표준 128 8 6 8 2" xfId="13819"/>
    <cellStyle name="표준 128 8 6 9" xfId="13820"/>
    <cellStyle name="표준 128 8 6 9 2" xfId="13821"/>
    <cellStyle name="표준 128 8 7" xfId="13822"/>
    <cellStyle name="표준 128 8 7 10" xfId="13823"/>
    <cellStyle name="표준 128 8 7 10 2" xfId="13824"/>
    <cellStyle name="표준 128 8 7 11" xfId="13825"/>
    <cellStyle name="표준 128 8 7 11 2" xfId="13826"/>
    <cellStyle name="표준 128 8 7 12" xfId="13827"/>
    <cellStyle name="표준 128 8 7 12 2" xfId="13828"/>
    <cellStyle name="표준 128 8 7 13" xfId="13829"/>
    <cellStyle name="표준 128 8 7 13 2" xfId="13830"/>
    <cellStyle name="표준 128 8 7 14" xfId="13831"/>
    <cellStyle name="표준 128 8 7 14 2" xfId="13832"/>
    <cellStyle name="표준 128 8 7 15" xfId="13833"/>
    <cellStyle name="표준 128 8 7 15 2" xfId="13834"/>
    <cellStyle name="표준 128 8 7 16" xfId="13835"/>
    <cellStyle name="표준 128 8 7 16 2" xfId="13836"/>
    <cellStyle name="표준 128 8 7 17" xfId="13837"/>
    <cellStyle name="표준 128 8 7 17 2" xfId="13838"/>
    <cellStyle name="표준 128 8 7 18" xfId="13839"/>
    <cellStyle name="표준 128 8 7 18 2" xfId="13840"/>
    <cellStyle name="표준 128 8 7 19" xfId="13841"/>
    <cellStyle name="표준 128 8 7 19 2" xfId="13842"/>
    <cellStyle name="표준 128 8 7 2" xfId="13843"/>
    <cellStyle name="표준 128 8 7 2 2" xfId="13844"/>
    <cellStyle name="표준 128 8 7 20" xfId="13845"/>
    <cellStyle name="표준 128 8 7 20 2" xfId="13846"/>
    <cellStyle name="표준 128 8 7 21" xfId="13847"/>
    <cellStyle name="표준 128 8 7 21 2" xfId="13848"/>
    <cellStyle name="표준 128 8 7 22" xfId="13849"/>
    <cellStyle name="표준 128 8 7 22 2" xfId="13850"/>
    <cellStyle name="표준 128 8 7 23" xfId="13851"/>
    <cellStyle name="표준 128 8 7 23 2" xfId="13852"/>
    <cellStyle name="표준 128 8 7 24" xfId="13853"/>
    <cellStyle name="표준 128 8 7 24 2" xfId="13854"/>
    <cellStyle name="표준 128 8 7 25" xfId="13855"/>
    <cellStyle name="표준 128 8 7 25 2" xfId="13856"/>
    <cellStyle name="표준 128 8 7 26" xfId="13857"/>
    <cellStyle name="표준 128 8 7 26 2" xfId="13858"/>
    <cellStyle name="표준 128 8 7 27" xfId="13859"/>
    <cellStyle name="표준 128 8 7 27 2" xfId="13860"/>
    <cellStyle name="표준 128 8 7 28" xfId="13861"/>
    <cellStyle name="표준 128 8 7 28 2" xfId="13862"/>
    <cellStyle name="표준 128 8 7 29" xfId="13863"/>
    <cellStyle name="표준 128 8 7 3" xfId="13864"/>
    <cellStyle name="표준 128 8 7 3 2" xfId="13865"/>
    <cellStyle name="표준 128 8 7 4" xfId="13866"/>
    <cellStyle name="표준 128 8 7 4 2" xfId="13867"/>
    <cellStyle name="표준 128 8 7 5" xfId="13868"/>
    <cellStyle name="표준 128 8 7 5 2" xfId="13869"/>
    <cellStyle name="표준 128 8 7 6" xfId="13870"/>
    <cellStyle name="표준 128 8 7 6 2" xfId="13871"/>
    <cellStyle name="표준 128 8 7 7" xfId="13872"/>
    <cellStyle name="표준 128 8 7 7 2" xfId="13873"/>
    <cellStyle name="표준 128 8 7 8" xfId="13874"/>
    <cellStyle name="표준 128 8 7 8 2" xfId="13875"/>
    <cellStyle name="표준 128 8 7 9" xfId="13876"/>
    <cellStyle name="표준 128 8 7 9 2" xfId="13877"/>
    <cellStyle name="표준 128 8 8" xfId="13878"/>
    <cellStyle name="표준 128 8 8 2" xfId="13879"/>
    <cellStyle name="표준 128 8 9" xfId="13880"/>
    <cellStyle name="표준 128 8 9 2" xfId="13881"/>
    <cellStyle name="표준 128 9" xfId="13882"/>
    <cellStyle name="표준 128 9 10" xfId="13883"/>
    <cellStyle name="표준 128 9 10 2" xfId="13884"/>
    <cellStyle name="표준 128 9 11" xfId="13885"/>
    <cellStyle name="표준 128 9 11 2" xfId="13886"/>
    <cellStyle name="표준 128 9 12" xfId="13887"/>
    <cellStyle name="표준 128 9 12 2" xfId="13888"/>
    <cellStyle name="표준 128 9 13" xfId="13889"/>
    <cellStyle name="표준 128 9 13 2" xfId="13890"/>
    <cellStyle name="표준 128 9 14" xfId="13891"/>
    <cellStyle name="표준 128 9 14 2" xfId="13892"/>
    <cellStyle name="표준 128 9 15" xfId="13893"/>
    <cellStyle name="표준 128 9 15 2" xfId="13894"/>
    <cellStyle name="표준 128 9 16" xfId="13895"/>
    <cellStyle name="표준 128 9 16 2" xfId="13896"/>
    <cellStyle name="표준 128 9 17" xfId="13897"/>
    <cellStyle name="표준 128 9 17 2" xfId="13898"/>
    <cellStyle name="표준 128 9 18" xfId="13899"/>
    <cellStyle name="표준 128 9 18 2" xfId="13900"/>
    <cellStyle name="표준 128 9 19" xfId="13901"/>
    <cellStyle name="표준 128 9 19 2" xfId="13902"/>
    <cellStyle name="표준 128 9 2" xfId="13903"/>
    <cellStyle name="표준 128 9 2 10" xfId="13904"/>
    <cellStyle name="표준 128 9 2 10 2" xfId="13905"/>
    <cellStyle name="표준 128 9 2 11" xfId="13906"/>
    <cellStyle name="표준 128 9 2 11 2" xfId="13907"/>
    <cellStyle name="표준 128 9 2 12" xfId="13908"/>
    <cellStyle name="표준 128 9 2 12 2" xfId="13909"/>
    <cellStyle name="표준 128 9 2 13" xfId="13910"/>
    <cellStyle name="표준 128 9 2 13 2" xfId="13911"/>
    <cellStyle name="표준 128 9 2 14" xfId="13912"/>
    <cellStyle name="표준 128 9 2 14 2" xfId="13913"/>
    <cellStyle name="표준 128 9 2 15" xfId="13914"/>
    <cellStyle name="표준 128 9 2 15 2" xfId="13915"/>
    <cellStyle name="표준 128 9 2 16" xfId="13916"/>
    <cellStyle name="표준 128 9 2 16 2" xfId="13917"/>
    <cellStyle name="표준 128 9 2 17" xfId="13918"/>
    <cellStyle name="표준 128 9 2 17 2" xfId="13919"/>
    <cellStyle name="표준 128 9 2 18" xfId="13920"/>
    <cellStyle name="표준 128 9 2 18 2" xfId="13921"/>
    <cellStyle name="표준 128 9 2 19" xfId="13922"/>
    <cellStyle name="표준 128 9 2 19 2" xfId="13923"/>
    <cellStyle name="표준 128 9 2 2" xfId="13924"/>
    <cellStyle name="표준 128 9 2 2 2" xfId="13925"/>
    <cellStyle name="표준 128 9 2 20" xfId="13926"/>
    <cellStyle name="표준 128 9 2 20 2" xfId="13927"/>
    <cellStyle name="표준 128 9 2 21" xfId="13928"/>
    <cellStyle name="표준 128 9 2 21 2" xfId="13929"/>
    <cellStyle name="표준 128 9 2 22" xfId="13930"/>
    <cellStyle name="표준 128 9 2 22 2" xfId="13931"/>
    <cellStyle name="표준 128 9 2 23" xfId="13932"/>
    <cellStyle name="표준 128 9 2 23 2" xfId="13933"/>
    <cellStyle name="표준 128 9 2 24" xfId="13934"/>
    <cellStyle name="표준 128 9 2 24 2" xfId="13935"/>
    <cellStyle name="표준 128 9 2 25" xfId="13936"/>
    <cellStyle name="표준 128 9 2 25 2" xfId="13937"/>
    <cellStyle name="표준 128 9 2 26" xfId="13938"/>
    <cellStyle name="표준 128 9 2 26 2" xfId="13939"/>
    <cellStyle name="표준 128 9 2 27" xfId="13940"/>
    <cellStyle name="표준 128 9 2 27 2" xfId="13941"/>
    <cellStyle name="표준 128 9 2 28" xfId="13942"/>
    <cellStyle name="표준 128 9 2 28 2" xfId="13943"/>
    <cellStyle name="표준 128 9 2 29" xfId="13944"/>
    <cellStyle name="표준 128 9 2 3" xfId="13945"/>
    <cellStyle name="표준 128 9 2 3 2" xfId="13946"/>
    <cellStyle name="표준 128 9 2 4" xfId="13947"/>
    <cellStyle name="표준 128 9 2 4 2" xfId="13948"/>
    <cellStyle name="표준 128 9 2 5" xfId="13949"/>
    <cellStyle name="표준 128 9 2 5 2" xfId="13950"/>
    <cellStyle name="표준 128 9 2 6" xfId="13951"/>
    <cellStyle name="표준 128 9 2 6 2" xfId="13952"/>
    <cellStyle name="표준 128 9 2 7" xfId="13953"/>
    <cellStyle name="표준 128 9 2 7 2" xfId="13954"/>
    <cellStyle name="표준 128 9 2 8" xfId="13955"/>
    <cellStyle name="표준 128 9 2 8 2" xfId="13956"/>
    <cellStyle name="표준 128 9 2 9" xfId="13957"/>
    <cellStyle name="표준 128 9 2 9 2" xfId="13958"/>
    <cellStyle name="표준 128 9 20" xfId="13959"/>
    <cellStyle name="표준 128 9 20 2" xfId="13960"/>
    <cellStyle name="표준 128 9 21" xfId="13961"/>
    <cellStyle name="표준 128 9 21 2" xfId="13962"/>
    <cellStyle name="표준 128 9 22" xfId="13963"/>
    <cellStyle name="표준 128 9 22 2" xfId="13964"/>
    <cellStyle name="표준 128 9 23" xfId="13965"/>
    <cellStyle name="표준 128 9 23 2" xfId="13966"/>
    <cellStyle name="표준 128 9 24" xfId="13967"/>
    <cellStyle name="표준 128 9 24 2" xfId="13968"/>
    <cellStyle name="표준 128 9 25" xfId="13969"/>
    <cellStyle name="표준 128 9 25 2" xfId="13970"/>
    <cellStyle name="표준 128 9 26" xfId="13971"/>
    <cellStyle name="표준 128 9 26 2" xfId="13972"/>
    <cellStyle name="표준 128 9 27" xfId="13973"/>
    <cellStyle name="표준 128 9 27 2" xfId="13974"/>
    <cellStyle name="표준 128 9 28" xfId="13975"/>
    <cellStyle name="표준 128 9 28 2" xfId="13976"/>
    <cellStyle name="표준 128 9 29" xfId="13977"/>
    <cellStyle name="표준 128 9 29 2" xfId="13978"/>
    <cellStyle name="표준 128 9 3" xfId="13979"/>
    <cellStyle name="표준 128 9 3 10" xfId="13980"/>
    <cellStyle name="표준 128 9 3 10 2" xfId="13981"/>
    <cellStyle name="표준 128 9 3 11" xfId="13982"/>
    <cellStyle name="표준 128 9 3 11 2" xfId="13983"/>
    <cellStyle name="표준 128 9 3 12" xfId="13984"/>
    <cellStyle name="표준 128 9 3 12 2" xfId="13985"/>
    <cellStyle name="표준 128 9 3 13" xfId="13986"/>
    <cellStyle name="표준 128 9 3 13 2" xfId="13987"/>
    <cellStyle name="표준 128 9 3 14" xfId="13988"/>
    <cellStyle name="표준 128 9 3 14 2" xfId="13989"/>
    <cellStyle name="표준 128 9 3 15" xfId="13990"/>
    <cellStyle name="표준 128 9 3 15 2" xfId="13991"/>
    <cellStyle name="표준 128 9 3 16" xfId="13992"/>
    <cellStyle name="표준 128 9 3 16 2" xfId="13993"/>
    <cellStyle name="표준 128 9 3 17" xfId="13994"/>
    <cellStyle name="표준 128 9 3 17 2" xfId="13995"/>
    <cellStyle name="표준 128 9 3 18" xfId="13996"/>
    <cellStyle name="표준 128 9 3 18 2" xfId="13997"/>
    <cellStyle name="표준 128 9 3 19" xfId="13998"/>
    <cellStyle name="표준 128 9 3 19 2" xfId="13999"/>
    <cellStyle name="표준 128 9 3 2" xfId="14000"/>
    <cellStyle name="표준 128 9 3 2 2" xfId="14001"/>
    <cellStyle name="표준 128 9 3 20" xfId="14002"/>
    <cellStyle name="표준 128 9 3 20 2" xfId="14003"/>
    <cellStyle name="표준 128 9 3 21" xfId="14004"/>
    <cellStyle name="표준 128 9 3 21 2" xfId="14005"/>
    <cellStyle name="표준 128 9 3 22" xfId="14006"/>
    <cellStyle name="표준 128 9 3 22 2" xfId="14007"/>
    <cellStyle name="표준 128 9 3 23" xfId="14008"/>
    <cellStyle name="표준 128 9 3 23 2" xfId="14009"/>
    <cellStyle name="표준 128 9 3 24" xfId="14010"/>
    <cellStyle name="표준 128 9 3 24 2" xfId="14011"/>
    <cellStyle name="표준 128 9 3 25" xfId="14012"/>
    <cellStyle name="표준 128 9 3 25 2" xfId="14013"/>
    <cellStyle name="표준 128 9 3 26" xfId="14014"/>
    <cellStyle name="표준 128 9 3 26 2" xfId="14015"/>
    <cellStyle name="표준 128 9 3 27" xfId="14016"/>
    <cellStyle name="표준 128 9 3 27 2" xfId="14017"/>
    <cellStyle name="표준 128 9 3 28" xfId="14018"/>
    <cellStyle name="표준 128 9 3 28 2" xfId="14019"/>
    <cellStyle name="표준 128 9 3 29" xfId="14020"/>
    <cellStyle name="표준 128 9 3 3" xfId="14021"/>
    <cellStyle name="표준 128 9 3 3 2" xfId="14022"/>
    <cellStyle name="표준 128 9 3 4" xfId="14023"/>
    <cellStyle name="표준 128 9 3 4 2" xfId="14024"/>
    <cellStyle name="표준 128 9 3 5" xfId="14025"/>
    <cellStyle name="표준 128 9 3 5 2" xfId="14026"/>
    <cellStyle name="표준 128 9 3 6" xfId="14027"/>
    <cellStyle name="표준 128 9 3 6 2" xfId="14028"/>
    <cellStyle name="표준 128 9 3 7" xfId="14029"/>
    <cellStyle name="표준 128 9 3 7 2" xfId="14030"/>
    <cellStyle name="표준 128 9 3 8" xfId="14031"/>
    <cellStyle name="표준 128 9 3 8 2" xfId="14032"/>
    <cellStyle name="표준 128 9 3 9" xfId="14033"/>
    <cellStyle name="표준 128 9 3 9 2" xfId="14034"/>
    <cellStyle name="표준 128 9 30" xfId="14035"/>
    <cellStyle name="표준 128 9 30 2" xfId="14036"/>
    <cellStyle name="표준 128 9 31" xfId="14037"/>
    <cellStyle name="표준 128 9 31 2" xfId="14038"/>
    <cellStyle name="표준 128 9 32" xfId="14039"/>
    <cellStyle name="표준 128 9 32 2" xfId="14040"/>
    <cellStyle name="표준 128 9 33" xfId="14041"/>
    <cellStyle name="표준 128 9 33 2" xfId="14042"/>
    <cellStyle name="표준 128 9 34" xfId="14043"/>
    <cellStyle name="표준 128 9 34 2" xfId="14044"/>
    <cellStyle name="표준 128 9 35" xfId="14045"/>
    <cellStyle name="표준 128 9 36" xfId="14046"/>
    <cellStyle name="표준 128 9 37" xfId="14047"/>
    <cellStyle name="표준 128 9 38" xfId="14048"/>
    <cellStyle name="표준 128 9 39" xfId="14049"/>
    <cellStyle name="표준 128 9 4" xfId="14050"/>
    <cellStyle name="표준 128 9 4 10" xfId="14051"/>
    <cellStyle name="표준 128 9 4 10 2" xfId="14052"/>
    <cellStyle name="표준 128 9 4 11" xfId="14053"/>
    <cellStyle name="표준 128 9 4 11 2" xfId="14054"/>
    <cellStyle name="표준 128 9 4 12" xfId="14055"/>
    <cellStyle name="표준 128 9 4 12 2" xfId="14056"/>
    <cellStyle name="표준 128 9 4 13" xfId="14057"/>
    <cellStyle name="표준 128 9 4 13 2" xfId="14058"/>
    <cellStyle name="표준 128 9 4 14" xfId="14059"/>
    <cellStyle name="표준 128 9 4 14 2" xfId="14060"/>
    <cellStyle name="표준 128 9 4 15" xfId="14061"/>
    <cellStyle name="표준 128 9 4 15 2" xfId="14062"/>
    <cellStyle name="표준 128 9 4 16" xfId="14063"/>
    <cellStyle name="표준 128 9 4 16 2" xfId="14064"/>
    <cellStyle name="표준 128 9 4 17" xfId="14065"/>
    <cellStyle name="표준 128 9 4 17 2" xfId="14066"/>
    <cellStyle name="표준 128 9 4 18" xfId="14067"/>
    <cellStyle name="표준 128 9 4 18 2" xfId="14068"/>
    <cellStyle name="표준 128 9 4 19" xfId="14069"/>
    <cellStyle name="표준 128 9 4 19 2" xfId="14070"/>
    <cellStyle name="표준 128 9 4 2" xfId="14071"/>
    <cellStyle name="표준 128 9 4 2 2" xfId="14072"/>
    <cellStyle name="표준 128 9 4 20" xfId="14073"/>
    <cellStyle name="표준 128 9 4 20 2" xfId="14074"/>
    <cellStyle name="표준 128 9 4 21" xfId="14075"/>
    <cellStyle name="표준 128 9 4 21 2" xfId="14076"/>
    <cellStyle name="표준 128 9 4 22" xfId="14077"/>
    <cellStyle name="표준 128 9 4 22 2" xfId="14078"/>
    <cellStyle name="표준 128 9 4 23" xfId="14079"/>
    <cellStyle name="표준 128 9 4 23 2" xfId="14080"/>
    <cellStyle name="표준 128 9 4 24" xfId="14081"/>
    <cellStyle name="표준 128 9 4 24 2" xfId="14082"/>
    <cellStyle name="표준 128 9 4 25" xfId="14083"/>
    <cellStyle name="표준 128 9 4 25 2" xfId="14084"/>
    <cellStyle name="표준 128 9 4 26" xfId="14085"/>
    <cellStyle name="표준 128 9 4 26 2" xfId="14086"/>
    <cellStyle name="표준 128 9 4 27" xfId="14087"/>
    <cellStyle name="표준 128 9 4 27 2" xfId="14088"/>
    <cellStyle name="표준 128 9 4 28" xfId="14089"/>
    <cellStyle name="표준 128 9 4 28 2" xfId="14090"/>
    <cellStyle name="표준 128 9 4 29" xfId="14091"/>
    <cellStyle name="표준 128 9 4 3" xfId="14092"/>
    <cellStyle name="표준 128 9 4 3 2" xfId="14093"/>
    <cellStyle name="표준 128 9 4 4" xfId="14094"/>
    <cellStyle name="표준 128 9 4 4 2" xfId="14095"/>
    <cellStyle name="표준 128 9 4 5" xfId="14096"/>
    <cellStyle name="표준 128 9 4 5 2" xfId="14097"/>
    <cellStyle name="표준 128 9 4 6" xfId="14098"/>
    <cellStyle name="표준 128 9 4 6 2" xfId="14099"/>
    <cellStyle name="표준 128 9 4 7" xfId="14100"/>
    <cellStyle name="표준 128 9 4 7 2" xfId="14101"/>
    <cellStyle name="표준 128 9 4 8" xfId="14102"/>
    <cellStyle name="표준 128 9 4 8 2" xfId="14103"/>
    <cellStyle name="표준 128 9 4 9" xfId="14104"/>
    <cellStyle name="표준 128 9 4 9 2" xfId="14105"/>
    <cellStyle name="표준 128 9 40" xfId="14106"/>
    <cellStyle name="표준 128 9 41" xfId="14107"/>
    <cellStyle name="표준 128 9 42" xfId="14108"/>
    <cellStyle name="표준 128 9 43" xfId="14109"/>
    <cellStyle name="표준 128 9 44" xfId="14110"/>
    <cellStyle name="표준 128 9 45" xfId="14111"/>
    <cellStyle name="표준 128 9 46" xfId="14112"/>
    <cellStyle name="표준 128 9 47" xfId="14113"/>
    <cellStyle name="표준 128 9 48" xfId="14114"/>
    <cellStyle name="표준 128 9 49" xfId="14115"/>
    <cellStyle name="표준 128 9 5" xfId="14116"/>
    <cellStyle name="표준 128 9 5 10" xfId="14117"/>
    <cellStyle name="표준 128 9 5 10 2" xfId="14118"/>
    <cellStyle name="표준 128 9 5 11" xfId="14119"/>
    <cellStyle name="표준 128 9 5 11 2" xfId="14120"/>
    <cellStyle name="표준 128 9 5 12" xfId="14121"/>
    <cellStyle name="표준 128 9 5 12 2" xfId="14122"/>
    <cellStyle name="표준 128 9 5 13" xfId="14123"/>
    <cellStyle name="표준 128 9 5 13 2" xfId="14124"/>
    <cellStyle name="표준 128 9 5 14" xfId="14125"/>
    <cellStyle name="표준 128 9 5 14 2" xfId="14126"/>
    <cellStyle name="표준 128 9 5 15" xfId="14127"/>
    <cellStyle name="표준 128 9 5 15 2" xfId="14128"/>
    <cellStyle name="표준 128 9 5 16" xfId="14129"/>
    <cellStyle name="표준 128 9 5 16 2" xfId="14130"/>
    <cellStyle name="표준 128 9 5 17" xfId="14131"/>
    <cellStyle name="표준 128 9 5 17 2" xfId="14132"/>
    <cellStyle name="표준 128 9 5 18" xfId="14133"/>
    <cellStyle name="표준 128 9 5 18 2" xfId="14134"/>
    <cellStyle name="표준 128 9 5 19" xfId="14135"/>
    <cellStyle name="표준 128 9 5 19 2" xfId="14136"/>
    <cellStyle name="표준 128 9 5 2" xfId="14137"/>
    <cellStyle name="표준 128 9 5 2 2" xfId="14138"/>
    <cellStyle name="표준 128 9 5 20" xfId="14139"/>
    <cellStyle name="표준 128 9 5 20 2" xfId="14140"/>
    <cellStyle name="표준 128 9 5 21" xfId="14141"/>
    <cellStyle name="표준 128 9 5 21 2" xfId="14142"/>
    <cellStyle name="표준 128 9 5 22" xfId="14143"/>
    <cellStyle name="표준 128 9 5 22 2" xfId="14144"/>
    <cellStyle name="표준 128 9 5 23" xfId="14145"/>
    <cellStyle name="표준 128 9 5 23 2" xfId="14146"/>
    <cellStyle name="표준 128 9 5 24" xfId="14147"/>
    <cellStyle name="표준 128 9 5 24 2" xfId="14148"/>
    <cellStyle name="표준 128 9 5 25" xfId="14149"/>
    <cellStyle name="표준 128 9 5 25 2" xfId="14150"/>
    <cellStyle name="표준 128 9 5 26" xfId="14151"/>
    <cellStyle name="표준 128 9 5 26 2" xfId="14152"/>
    <cellStyle name="표준 128 9 5 27" xfId="14153"/>
    <cellStyle name="표준 128 9 5 27 2" xfId="14154"/>
    <cellStyle name="표준 128 9 5 28" xfId="14155"/>
    <cellStyle name="표준 128 9 5 28 2" xfId="14156"/>
    <cellStyle name="표준 128 9 5 29" xfId="14157"/>
    <cellStyle name="표준 128 9 5 3" xfId="14158"/>
    <cellStyle name="표준 128 9 5 3 2" xfId="14159"/>
    <cellStyle name="표준 128 9 5 4" xfId="14160"/>
    <cellStyle name="표준 128 9 5 4 2" xfId="14161"/>
    <cellStyle name="표준 128 9 5 5" xfId="14162"/>
    <cellStyle name="표준 128 9 5 5 2" xfId="14163"/>
    <cellStyle name="표준 128 9 5 6" xfId="14164"/>
    <cellStyle name="표준 128 9 5 6 2" xfId="14165"/>
    <cellStyle name="표준 128 9 5 7" xfId="14166"/>
    <cellStyle name="표준 128 9 5 7 2" xfId="14167"/>
    <cellStyle name="표준 128 9 5 8" xfId="14168"/>
    <cellStyle name="표준 128 9 5 8 2" xfId="14169"/>
    <cellStyle name="표준 128 9 5 9" xfId="14170"/>
    <cellStyle name="표준 128 9 5 9 2" xfId="14171"/>
    <cellStyle name="표준 128 9 50" xfId="14172"/>
    <cellStyle name="표준 128 9 51" xfId="14173"/>
    <cellStyle name="표준 128 9 52" xfId="14174"/>
    <cellStyle name="표준 128 9 53" xfId="14175"/>
    <cellStyle name="표준 128 9 54" xfId="14176"/>
    <cellStyle name="표준 128 9 55" xfId="14177"/>
    <cellStyle name="표준 128 9 56" xfId="14178"/>
    <cellStyle name="표준 128 9 57" xfId="14179"/>
    <cellStyle name="표준 128 9 58" xfId="14180"/>
    <cellStyle name="표준 128 9 6" xfId="14181"/>
    <cellStyle name="표준 128 9 6 10" xfId="14182"/>
    <cellStyle name="표준 128 9 6 10 2" xfId="14183"/>
    <cellStyle name="표준 128 9 6 11" xfId="14184"/>
    <cellStyle name="표준 128 9 6 11 2" xfId="14185"/>
    <cellStyle name="표준 128 9 6 12" xfId="14186"/>
    <cellStyle name="표준 128 9 6 12 2" xfId="14187"/>
    <cellStyle name="표준 128 9 6 13" xfId="14188"/>
    <cellStyle name="표준 128 9 6 13 2" xfId="14189"/>
    <cellStyle name="표준 128 9 6 14" xfId="14190"/>
    <cellStyle name="표준 128 9 6 14 2" xfId="14191"/>
    <cellStyle name="표준 128 9 6 15" xfId="14192"/>
    <cellStyle name="표준 128 9 6 15 2" xfId="14193"/>
    <cellStyle name="표준 128 9 6 16" xfId="14194"/>
    <cellStyle name="표준 128 9 6 16 2" xfId="14195"/>
    <cellStyle name="표준 128 9 6 17" xfId="14196"/>
    <cellStyle name="표준 128 9 6 17 2" xfId="14197"/>
    <cellStyle name="표준 128 9 6 18" xfId="14198"/>
    <cellStyle name="표준 128 9 6 18 2" xfId="14199"/>
    <cellStyle name="표준 128 9 6 19" xfId="14200"/>
    <cellStyle name="표준 128 9 6 19 2" xfId="14201"/>
    <cellStyle name="표준 128 9 6 2" xfId="14202"/>
    <cellStyle name="표준 128 9 6 2 2" xfId="14203"/>
    <cellStyle name="표준 128 9 6 20" xfId="14204"/>
    <cellStyle name="표준 128 9 6 20 2" xfId="14205"/>
    <cellStyle name="표준 128 9 6 21" xfId="14206"/>
    <cellStyle name="표준 128 9 6 21 2" xfId="14207"/>
    <cellStyle name="표준 128 9 6 22" xfId="14208"/>
    <cellStyle name="표준 128 9 6 22 2" xfId="14209"/>
    <cellStyle name="표준 128 9 6 23" xfId="14210"/>
    <cellStyle name="표준 128 9 6 23 2" xfId="14211"/>
    <cellStyle name="표준 128 9 6 24" xfId="14212"/>
    <cellStyle name="표준 128 9 6 24 2" xfId="14213"/>
    <cellStyle name="표준 128 9 6 25" xfId="14214"/>
    <cellStyle name="표준 128 9 6 25 2" xfId="14215"/>
    <cellStyle name="표준 128 9 6 26" xfId="14216"/>
    <cellStyle name="표준 128 9 6 26 2" xfId="14217"/>
    <cellStyle name="표준 128 9 6 27" xfId="14218"/>
    <cellStyle name="표준 128 9 6 27 2" xfId="14219"/>
    <cellStyle name="표준 128 9 6 28" xfId="14220"/>
    <cellStyle name="표준 128 9 6 28 2" xfId="14221"/>
    <cellStyle name="표준 128 9 6 29" xfId="14222"/>
    <cellStyle name="표준 128 9 6 3" xfId="14223"/>
    <cellStyle name="표준 128 9 6 3 2" xfId="14224"/>
    <cellStyle name="표준 128 9 6 4" xfId="14225"/>
    <cellStyle name="표준 128 9 6 4 2" xfId="14226"/>
    <cellStyle name="표준 128 9 6 5" xfId="14227"/>
    <cellStyle name="표준 128 9 6 5 2" xfId="14228"/>
    <cellStyle name="표준 128 9 6 6" xfId="14229"/>
    <cellStyle name="표준 128 9 6 6 2" xfId="14230"/>
    <cellStyle name="표준 128 9 6 7" xfId="14231"/>
    <cellStyle name="표준 128 9 6 7 2" xfId="14232"/>
    <cellStyle name="표준 128 9 6 8" xfId="14233"/>
    <cellStyle name="표준 128 9 6 8 2" xfId="14234"/>
    <cellStyle name="표준 128 9 6 9" xfId="14235"/>
    <cellStyle name="표준 128 9 6 9 2" xfId="14236"/>
    <cellStyle name="표준 128 9 7" xfId="14237"/>
    <cellStyle name="표준 128 9 7 10" xfId="14238"/>
    <cellStyle name="표준 128 9 7 10 2" xfId="14239"/>
    <cellStyle name="표준 128 9 7 11" xfId="14240"/>
    <cellStyle name="표준 128 9 7 11 2" xfId="14241"/>
    <cellStyle name="표준 128 9 7 12" xfId="14242"/>
    <cellStyle name="표준 128 9 7 12 2" xfId="14243"/>
    <cellStyle name="표준 128 9 7 13" xfId="14244"/>
    <cellStyle name="표준 128 9 7 13 2" xfId="14245"/>
    <cellStyle name="표준 128 9 7 14" xfId="14246"/>
    <cellStyle name="표준 128 9 7 14 2" xfId="14247"/>
    <cellStyle name="표준 128 9 7 15" xfId="14248"/>
    <cellStyle name="표준 128 9 7 15 2" xfId="14249"/>
    <cellStyle name="표준 128 9 7 16" xfId="14250"/>
    <cellStyle name="표준 128 9 7 16 2" xfId="14251"/>
    <cellStyle name="표준 128 9 7 17" xfId="14252"/>
    <cellStyle name="표준 128 9 7 17 2" xfId="14253"/>
    <cellStyle name="표준 128 9 7 18" xfId="14254"/>
    <cellStyle name="표준 128 9 7 18 2" xfId="14255"/>
    <cellStyle name="표준 128 9 7 19" xfId="14256"/>
    <cellStyle name="표준 128 9 7 19 2" xfId="14257"/>
    <cellStyle name="표준 128 9 7 2" xfId="14258"/>
    <cellStyle name="표준 128 9 7 2 2" xfId="14259"/>
    <cellStyle name="표준 128 9 7 20" xfId="14260"/>
    <cellStyle name="표준 128 9 7 20 2" xfId="14261"/>
    <cellStyle name="표준 128 9 7 21" xfId="14262"/>
    <cellStyle name="표준 128 9 7 21 2" xfId="14263"/>
    <cellStyle name="표준 128 9 7 22" xfId="14264"/>
    <cellStyle name="표준 128 9 7 22 2" xfId="14265"/>
    <cellStyle name="표준 128 9 7 23" xfId="14266"/>
    <cellStyle name="표준 128 9 7 23 2" xfId="14267"/>
    <cellStyle name="표준 128 9 7 24" xfId="14268"/>
    <cellStyle name="표준 128 9 7 24 2" xfId="14269"/>
    <cellStyle name="표준 128 9 7 25" xfId="14270"/>
    <cellStyle name="표준 128 9 7 25 2" xfId="14271"/>
    <cellStyle name="표준 128 9 7 26" xfId="14272"/>
    <cellStyle name="표준 128 9 7 26 2" xfId="14273"/>
    <cellStyle name="표준 128 9 7 27" xfId="14274"/>
    <cellStyle name="표준 128 9 7 27 2" xfId="14275"/>
    <cellStyle name="표준 128 9 7 28" xfId="14276"/>
    <cellStyle name="표준 128 9 7 28 2" xfId="14277"/>
    <cellStyle name="표준 128 9 7 29" xfId="14278"/>
    <cellStyle name="표준 128 9 7 3" xfId="14279"/>
    <cellStyle name="표준 128 9 7 3 2" xfId="14280"/>
    <cellStyle name="표준 128 9 7 4" xfId="14281"/>
    <cellStyle name="표준 128 9 7 4 2" xfId="14282"/>
    <cellStyle name="표준 128 9 7 5" xfId="14283"/>
    <cellStyle name="표준 128 9 7 5 2" xfId="14284"/>
    <cellStyle name="표준 128 9 7 6" xfId="14285"/>
    <cellStyle name="표준 128 9 7 6 2" xfId="14286"/>
    <cellStyle name="표준 128 9 7 7" xfId="14287"/>
    <cellStyle name="표준 128 9 7 7 2" xfId="14288"/>
    <cellStyle name="표준 128 9 7 8" xfId="14289"/>
    <cellStyle name="표준 128 9 7 8 2" xfId="14290"/>
    <cellStyle name="표준 128 9 7 9" xfId="14291"/>
    <cellStyle name="표준 128 9 7 9 2" xfId="14292"/>
    <cellStyle name="표준 128 9 8" xfId="14293"/>
    <cellStyle name="표준 128 9 8 2" xfId="14294"/>
    <cellStyle name="표준 128 9 9" xfId="14295"/>
    <cellStyle name="표준 128 9 9 2" xfId="14296"/>
    <cellStyle name="표준 129" xfId="14297"/>
    <cellStyle name="표준 129 10" xfId="14298"/>
    <cellStyle name="표준 129 10 10" xfId="14299"/>
    <cellStyle name="표준 129 10 10 2" xfId="14300"/>
    <cellStyle name="표준 129 10 11" xfId="14301"/>
    <cellStyle name="표준 129 10 11 2" xfId="14302"/>
    <cellStyle name="표준 129 10 12" xfId="14303"/>
    <cellStyle name="표준 129 10 12 2" xfId="14304"/>
    <cellStyle name="표준 129 10 13" xfId="14305"/>
    <cellStyle name="표준 129 10 13 2" xfId="14306"/>
    <cellStyle name="표준 129 10 14" xfId="14307"/>
    <cellStyle name="표준 129 10 14 2" xfId="14308"/>
    <cellStyle name="표준 129 10 15" xfId="14309"/>
    <cellStyle name="표준 129 10 15 2" xfId="14310"/>
    <cellStyle name="표준 129 10 16" xfId="14311"/>
    <cellStyle name="표준 129 10 16 2" xfId="14312"/>
    <cellStyle name="표준 129 10 17" xfId="14313"/>
    <cellStyle name="표준 129 10 17 2" xfId="14314"/>
    <cellStyle name="표준 129 10 18" xfId="14315"/>
    <cellStyle name="표준 129 10 18 2" xfId="14316"/>
    <cellStyle name="표준 129 10 19" xfId="14317"/>
    <cellStyle name="표준 129 10 19 2" xfId="14318"/>
    <cellStyle name="표준 129 10 2" xfId="14319"/>
    <cellStyle name="표준 129 10 2 10" xfId="14320"/>
    <cellStyle name="표준 129 10 2 10 2" xfId="14321"/>
    <cellStyle name="표준 129 10 2 11" xfId="14322"/>
    <cellStyle name="표준 129 10 2 11 2" xfId="14323"/>
    <cellStyle name="표준 129 10 2 12" xfId="14324"/>
    <cellStyle name="표준 129 10 2 12 2" xfId="14325"/>
    <cellStyle name="표준 129 10 2 13" xfId="14326"/>
    <cellStyle name="표준 129 10 2 13 2" xfId="14327"/>
    <cellStyle name="표준 129 10 2 14" xfId="14328"/>
    <cellStyle name="표준 129 10 2 14 2" xfId="14329"/>
    <cellStyle name="표준 129 10 2 15" xfId="14330"/>
    <cellStyle name="표준 129 10 2 15 2" xfId="14331"/>
    <cellStyle name="표준 129 10 2 16" xfId="14332"/>
    <cellStyle name="표준 129 10 2 16 2" xfId="14333"/>
    <cellStyle name="표준 129 10 2 17" xfId="14334"/>
    <cellStyle name="표준 129 10 2 17 2" xfId="14335"/>
    <cellStyle name="표준 129 10 2 18" xfId="14336"/>
    <cellStyle name="표준 129 10 2 18 2" xfId="14337"/>
    <cellStyle name="표준 129 10 2 19" xfId="14338"/>
    <cellStyle name="표준 129 10 2 19 2" xfId="14339"/>
    <cellStyle name="표준 129 10 2 2" xfId="14340"/>
    <cellStyle name="표준 129 10 2 2 2" xfId="14341"/>
    <cellStyle name="표준 129 10 2 20" xfId="14342"/>
    <cellStyle name="표준 129 10 2 20 2" xfId="14343"/>
    <cellStyle name="표준 129 10 2 21" xfId="14344"/>
    <cellStyle name="표준 129 10 2 21 2" xfId="14345"/>
    <cellStyle name="표준 129 10 2 22" xfId="14346"/>
    <cellStyle name="표준 129 10 2 22 2" xfId="14347"/>
    <cellStyle name="표준 129 10 2 23" xfId="14348"/>
    <cellStyle name="표준 129 10 2 23 2" xfId="14349"/>
    <cellStyle name="표준 129 10 2 24" xfId="14350"/>
    <cellStyle name="표준 129 10 2 24 2" xfId="14351"/>
    <cellStyle name="표준 129 10 2 25" xfId="14352"/>
    <cellStyle name="표준 129 10 2 25 2" xfId="14353"/>
    <cellStyle name="표준 129 10 2 26" xfId="14354"/>
    <cellStyle name="표준 129 10 2 26 2" xfId="14355"/>
    <cellStyle name="표준 129 10 2 27" xfId="14356"/>
    <cellStyle name="표준 129 10 2 27 2" xfId="14357"/>
    <cellStyle name="표준 129 10 2 28" xfId="14358"/>
    <cellStyle name="표준 129 10 2 28 2" xfId="14359"/>
    <cellStyle name="표준 129 10 2 29" xfId="14360"/>
    <cellStyle name="표준 129 10 2 3" xfId="14361"/>
    <cellStyle name="표준 129 10 2 3 2" xfId="14362"/>
    <cellStyle name="표준 129 10 2 4" xfId="14363"/>
    <cellStyle name="표준 129 10 2 4 2" xfId="14364"/>
    <cellStyle name="표준 129 10 2 5" xfId="14365"/>
    <cellStyle name="표준 129 10 2 5 2" xfId="14366"/>
    <cellStyle name="표준 129 10 2 6" xfId="14367"/>
    <cellStyle name="표준 129 10 2 6 2" xfId="14368"/>
    <cellStyle name="표준 129 10 2 7" xfId="14369"/>
    <cellStyle name="표준 129 10 2 7 2" xfId="14370"/>
    <cellStyle name="표준 129 10 2 8" xfId="14371"/>
    <cellStyle name="표준 129 10 2 8 2" xfId="14372"/>
    <cellStyle name="표준 129 10 2 9" xfId="14373"/>
    <cellStyle name="표준 129 10 2 9 2" xfId="14374"/>
    <cellStyle name="표준 129 10 20" xfId="14375"/>
    <cellStyle name="표준 129 10 20 2" xfId="14376"/>
    <cellStyle name="표준 129 10 21" xfId="14377"/>
    <cellStyle name="표준 129 10 21 2" xfId="14378"/>
    <cellStyle name="표준 129 10 22" xfId="14379"/>
    <cellStyle name="표준 129 10 22 2" xfId="14380"/>
    <cellStyle name="표준 129 10 23" xfId="14381"/>
    <cellStyle name="표준 129 10 23 2" xfId="14382"/>
    <cellStyle name="표준 129 10 24" xfId="14383"/>
    <cellStyle name="표준 129 10 24 2" xfId="14384"/>
    <cellStyle name="표준 129 10 25" xfId="14385"/>
    <cellStyle name="표준 129 10 25 2" xfId="14386"/>
    <cellStyle name="표준 129 10 26" xfId="14387"/>
    <cellStyle name="표준 129 10 26 2" xfId="14388"/>
    <cellStyle name="표준 129 10 27" xfId="14389"/>
    <cellStyle name="표준 129 10 27 2" xfId="14390"/>
    <cellStyle name="표준 129 10 28" xfId="14391"/>
    <cellStyle name="표준 129 10 28 2" xfId="14392"/>
    <cellStyle name="표준 129 10 29" xfId="14393"/>
    <cellStyle name="표준 129 10 29 2" xfId="14394"/>
    <cellStyle name="표준 129 10 3" xfId="14395"/>
    <cellStyle name="표준 129 10 3 10" xfId="14396"/>
    <cellStyle name="표준 129 10 3 10 2" xfId="14397"/>
    <cellStyle name="표준 129 10 3 11" xfId="14398"/>
    <cellStyle name="표준 129 10 3 11 2" xfId="14399"/>
    <cellStyle name="표준 129 10 3 12" xfId="14400"/>
    <cellStyle name="표준 129 10 3 12 2" xfId="14401"/>
    <cellStyle name="표준 129 10 3 13" xfId="14402"/>
    <cellStyle name="표준 129 10 3 13 2" xfId="14403"/>
    <cellStyle name="표준 129 10 3 14" xfId="14404"/>
    <cellStyle name="표준 129 10 3 14 2" xfId="14405"/>
    <cellStyle name="표준 129 10 3 15" xfId="14406"/>
    <cellStyle name="표준 129 10 3 15 2" xfId="14407"/>
    <cellStyle name="표준 129 10 3 16" xfId="14408"/>
    <cellStyle name="표준 129 10 3 16 2" xfId="14409"/>
    <cellStyle name="표준 129 10 3 17" xfId="14410"/>
    <cellStyle name="표준 129 10 3 17 2" xfId="14411"/>
    <cellStyle name="표준 129 10 3 18" xfId="14412"/>
    <cellStyle name="표준 129 10 3 18 2" xfId="14413"/>
    <cellStyle name="표준 129 10 3 19" xfId="14414"/>
    <cellStyle name="표준 129 10 3 19 2" xfId="14415"/>
    <cellStyle name="표준 129 10 3 2" xfId="14416"/>
    <cellStyle name="표준 129 10 3 2 2" xfId="14417"/>
    <cellStyle name="표준 129 10 3 20" xfId="14418"/>
    <cellStyle name="표준 129 10 3 20 2" xfId="14419"/>
    <cellStyle name="표준 129 10 3 21" xfId="14420"/>
    <cellStyle name="표준 129 10 3 21 2" xfId="14421"/>
    <cellStyle name="표준 129 10 3 22" xfId="14422"/>
    <cellStyle name="표준 129 10 3 22 2" xfId="14423"/>
    <cellStyle name="표준 129 10 3 23" xfId="14424"/>
    <cellStyle name="표준 129 10 3 23 2" xfId="14425"/>
    <cellStyle name="표준 129 10 3 24" xfId="14426"/>
    <cellStyle name="표준 129 10 3 24 2" xfId="14427"/>
    <cellStyle name="표준 129 10 3 25" xfId="14428"/>
    <cellStyle name="표준 129 10 3 25 2" xfId="14429"/>
    <cellStyle name="표준 129 10 3 26" xfId="14430"/>
    <cellStyle name="표준 129 10 3 26 2" xfId="14431"/>
    <cellStyle name="표준 129 10 3 27" xfId="14432"/>
    <cellStyle name="표준 129 10 3 27 2" xfId="14433"/>
    <cellStyle name="표준 129 10 3 28" xfId="14434"/>
    <cellStyle name="표준 129 10 3 28 2" xfId="14435"/>
    <cellStyle name="표준 129 10 3 29" xfId="14436"/>
    <cellStyle name="표준 129 10 3 3" xfId="14437"/>
    <cellStyle name="표준 129 10 3 3 2" xfId="14438"/>
    <cellStyle name="표준 129 10 3 4" xfId="14439"/>
    <cellStyle name="표준 129 10 3 4 2" xfId="14440"/>
    <cellStyle name="표준 129 10 3 5" xfId="14441"/>
    <cellStyle name="표준 129 10 3 5 2" xfId="14442"/>
    <cellStyle name="표준 129 10 3 6" xfId="14443"/>
    <cellStyle name="표준 129 10 3 6 2" xfId="14444"/>
    <cellStyle name="표준 129 10 3 7" xfId="14445"/>
    <cellStyle name="표준 129 10 3 7 2" xfId="14446"/>
    <cellStyle name="표준 129 10 3 8" xfId="14447"/>
    <cellStyle name="표준 129 10 3 8 2" xfId="14448"/>
    <cellStyle name="표준 129 10 3 9" xfId="14449"/>
    <cellStyle name="표준 129 10 3 9 2" xfId="14450"/>
    <cellStyle name="표준 129 10 30" xfId="14451"/>
    <cellStyle name="표준 129 10 30 2" xfId="14452"/>
    <cellStyle name="표준 129 10 31" xfId="14453"/>
    <cellStyle name="표준 129 10 31 2" xfId="14454"/>
    <cellStyle name="표준 129 10 32" xfId="14455"/>
    <cellStyle name="표준 129 10 32 2" xfId="14456"/>
    <cellStyle name="표준 129 10 33" xfId="14457"/>
    <cellStyle name="표준 129 10 34" xfId="14458"/>
    <cellStyle name="표준 129 10 35" xfId="14459"/>
    <cellStyle name="표준 129 10 36" xfId="14460"/>
    <cellStyle name="표준 129 10 37" xfId="14461"/>
    <cellStyle name="표준 129 10 38" xfId="14462"/>
    <cellStyle name="표준 129 10 39" xfId="14463"/>
    <cellStyle name="표준 129 10 4" xfId="14464"/>
    <cellStyle name="표준 129 10 4 10" xfId="14465"/>
    <cellStyle name="표준 129 10 4 10 2" xfId="14466"/>
    <cellStyle name="표준 129 10 4 11" xfId="14467"/>
    <cellStyle name="표준 129 10 4 11 2" xfId="14468"/>
    <cellStyle name="표준 129 10 4 12" xfId="14469"/>
    <cellStyle name="표준 129 10 4 12 2" xfId="14470"/>
    <cellStyle name="표준 129 10 4 13" xfId="14471"/>
    <cellStyle name="표준 129 10 4 13 2" xfId="14472"/>
    <cellStyle name="표준 129 10 4 14" xfId="14473"/>
    <cellStyle name="표준 129 10 4 14 2" xfId="14474"/>
    <cellStyle name="표준 129 10 4 15" xfId="14475"/>
    <cellStyle name="표준 129 10 4 15 2" xfId="14476"/>
    <cellStyle name="표준 129 10 4 16" xfId="14477"/>
    <cellStyle name="표준 129 10 4 16 2" xfId="14478"/>
    <cellStyle name="표준 129 10 4 17" xfId="14479"/>
    <cellStyle name="표준 129 10 4 17 2" xfId="14480"/>
    <cellStyle name="표준 129 10 4 18" xfId="14481"/>
    <cellStyle name="표준 129 10 4 18 2" xfId="14482"/>
    <cellStyle name="표준 129 10 4 19" xfId="14483"/>
    <cellStyle name="표준 129 10 4 19 2" xfId="14484"/>
    <cellStyle name="표준 129 10 4 2" xfId="14485"/>
    <cellStyle name="표준 129 10 4 2 2" xfId="14486"/>
    <cellStyle name="표준 129 10 4 20" xfId="14487"/>
    <cellStyle name="표준 129 10 4 20 2" xfId="14488"/>
    <cellStyle name="표준 129 10 4 21" xfId="14489"/>
    <cellStyle name="표준 129 10 4 21 2" xfId="14490"/>
    <cellStyle name="표준 129 10 4 22" xfId="14491"/>
    <cellStyle name="표준 129 10 4 22 2" xfId="14492"/>
    <cellStyle name="표준 129 10 4 23" xfId="14493"/>
    <cellStyle name="표준 129 10 4 23 2" xfId="14494"/>
    <cellStyle name="표준 129 10 4 24" xfId="14495"/>
    <cellStyle name="표준 129 10 4 24 2" xfId="14496"/>
    <cellStyle name="표준 129 10 4 25" xfId="14497"/>
    <cellStyle name="표준 129 10 4 25 2" xfId="14498"/>
    <cellStyle name="표준 129 10 4 26" xfId="14499"/>
    <cellStyle name="표준 129 10 4 26 2" xfId="14500"/>
    <cellStyle name="표준 129 10 4 27" xfId="14501"/>
    <cellStyle name="표준 129 10 4 27 2" xfId="14502"/>
    <cellStyle name="표준 129 10 4 28" xfId="14503"/>
    <cellStyle name="표준 129 10 4 28 2" xfId="14504"/>
    <cellStyle name="표준 129 10 4 29" xfId="14505"/>
    <cellStyle name="표준 129 10 4 3" xfId="14506"/>
    <cellStyle name="표준 129 10 4 3 2" xfId="14507"/>
    <cellStyle name="표준 129 10 4 4" xfId="14508"/>
    <cellStyle name="표준 129 10 4 4 2" xfId="14509"/>
    <cellStyle name="표준 129 10 4 5" xfId="14510"/>
    <cellStyle name="표준 129 10 4 5 2" xfId="14511"/>
    <cellStyle name="표준 129 10 4 6" xfId="14512"/>
    <cellStyle name="표준 129 10 4 6 2" xfId="14513"/>
    <cellStyle name="표준 129 10 4 7" xfId="14514"/>
    <cellStyle name="표준 129 10 4 7 2" xfId="14515"/>
    <cellStyle name="표준 129 10 4 8" xfId="14516"/>
    <cellStyle name="표준 129 10 4 8 2" xfId="14517"/>
    <cellStyle name="표준 129 10 4 9" xfId="14518"/>
    <cellStyle name="표준 129 10 4 9 2" xfId="14519"/>
    <cellStyle name="표준 129 10 40" xfId="14520"/>
    <cellStyle name="표준 129 10 41" xfId="14521"/>
    <cellStyle name="표준 129 10 42" xfId="14522"/>
    <cellStyle name="표준 129 10 43" xfId="14523"/>
    <cellStyle name="표준 129 10 44" xfId="14524"/>
    <cellStyle name="표준 129 10 45" xfId="14525"/>
    <cellStyle name="표준 129 10 46" xfId="14526"/>
    <cellStyle name="표준 129 10 47" xfId="14527"/>
    <cellStyle name="표준 129 10 48" xfId="14528"/>
    <cellStyle name="표준 129 10 49" xfId="14529"/>
    <cellStyle name="표준 129 10 5" xfId="14530"/>
    <cellStyle name="표준 129 10 5 10" xfId="14531"/>
    <cellStyle name="표준 129 10 5 10 2" xfId="14532"/>
    <cellStyle name="표준 129 10 5 11" xfId="14533"/>
    <cellStyle name="표준 129 10 5 11 2" xfId="14534"/>
    <cellStyle name="표준 129 10 5 12" xfId="14535"/>
    <cellStyle name="표준 129 10 5 12 2" xfId="14536"/>
    <cellStyle name="표준 129 10 5 13" xfId="14537"/>
    <cellStyle name="표준 129 10 5 13 2" xfId="14538"/>
    <cellStyle name="표준 129 10 5 14" xfId="14539"/>
    <cellStyle name="표준 129 10 5 14 2" xfId="14540"/>
    <cellStyle name="표준 129 10 5 15" xfId="14541"/>
    <cellStyle name="표준 129 10 5 15 2" xfId="14542"/>
    <cellStyle name="표준 129 10 5 16" xfId="14543"/>
    <cellStyle name="표준 129 10 5 16 2" xfId="14544"/>
    <cellStyle name="표준 129 10 5 17" xfId="14545"/>
    <cellStyle name="표준 129 10 5 17 2" xfId="14546"/>
    <cellStyle name="표준 129 10 5 18" xfId="14547"/>
    <cellStyle name="표준 129 10 5 18 2" xfId="14548"/>
    <cellStyle name="표준 129 10 5 19" xfId="14549"/>
    <cellStyle name="표준 129 10 5 19 2" xfId="14550"/>
    <cellStyle name="표준 129 10 5 2" xfId="14551"/>
    <cellStyle name="표준 129 10 5 2 2" xfId="14552"/>
    <cellStyle name="표준 129 10 5 20" xfId="14553"/>
    <cellStyle name="표준 129 10 5 20 2" xfId="14554"/>
    <cellStyle name="표준 129 10 5 21" xfId="14555"/>
    <cellStyle name="표준 129 10 5 21 2" xfId="14556"/>
    <cellStyle name="표준 129 10 5 22" xfId="14557"/>
    <cellStyle name="표준 129 10 5 22 2" xfId="14558"/>
    <cellStyle name="표준 129 10 5 23" xfId="14559"/>
    <cellStyle name="표준 129 10 5 23 2" xfId="14560"/>
    <cellStyle name="표준 129 10 5 24" xfId="14561"/>
    <cellStyle name="표준 129 10 5 24 2" xfId="14562"/>
    <cellStyle name="표준 129 10 5 25" xfId="14563"/>
    <cellStyle name="표준 129 10 5 25 2" xfId="14564"/>
    <cellStyle name="표준 129 10 5 26" xfId="14565"/>
    <cellStyle name="표준 129 10 5 26 2" xfId="14566"/>
    <cellStyle name="표준 129 10 5 27" xfId="14567"/>
    <cellStyle name="표준 129 10 5 27 2" xfId="14568"/>
    <cellStyle name="표준 129 10 5 28" xfId="14569"/>
    <cellStyle name="표준 129 10 5 28 2" xfId="14570"/>
    <cellStyle name="표준 129 10 5 29" xfId="14571"/>
    <cellStyle name="표준 129 10 5 3" xfId="14572"/>
    <cellStyle name="표준 129 10 5 3 2" xfId="14573"/>
    <cellStyle name="표준 129 10 5 4" xfId="14574"/>
    <cellStyle name="표준 129 10 5 4 2" xfId="14575"/>
    <cellStyle name="표준 129 10 5 5" xfId="14576"/>
    <cellStyle name="표준 129 10 5 5 2" xfId="14577"/>
    <cellStyle name="표준 129 10 5 6" xfId="14578"/>
    <cellStyle name="표준 129 10 5 6 2" xfId="14579"/>
    <cellStyle name="표준 129 10 5 7" xfId="14580"/>
    <cellStyle name="표준 129 10 5 7 2" xfId="14581"/>
    <cellStyle name="표준 129 10 5 8" xfId="14582"/>
    <cellStyle name="표준 129 10 5 8 2" xfId="14583"/>
    <cellStyle name="표준 129 10 5 9" xfId="14584"/>
    <cellStyle name="표준 129 10 5 9 2" xfId="14585"/>
    <cellStyle name="표준 129 10 50" xfId="14586"/>
    <cellStyle name="표준 129 10 51" xfId="14587"/>
    <cellStyle name="표준 129 10 52" xfId="14588"/>
    <cellStyle name="표준 129 10 53" xfId="14589"/>
    <cellStyle name="표준 129 10 54" xfId="14590"/>
    <cellStyle name="표준 129 10 55" xfId="14591"/>
    <cellStyle name="표준 129 10 56" xfId="14592"/>
    <cellStyle name="표준 129 10 6" xfId="14593"/>
    <cellStyle name="표준 129 10 6 2" xfId="14594"/>
    <cellStyle name="표준 129 10 7" xfId="14595"/>
    <cellStyle name="표준 129 10 7 2" xfId="14596"/>
    <cellStyle name="표준 129 10 8" xfId="14597"/>
    <cellStyle name="표준 129 10 8 2" xfId="14598"/>
    <cellStyle name="표준 129 10 9" xfId="14599"/>
    <cellStyle name="표준 129 10 9 2" xfId="14600"/>
    <cellStyle name="표준 129 11" xfId="14601"/>
    <cellStyle name="표준 129 11 10" xfId="14602"/>
    <cellStyle name="표준 129 11 10 2" xfId="14603"/>
    <cellStyle name="표준 129 11 11" xfId="14604"/>
    <cellStyle name="표준 129 11 11 2" xfId="14605"/>
    <cellStyle name="표준 129 11 12" xfId="14606"/>
    <cellStyle name="표준 129 11 12 2" xfId="14607"/>
    <cellStyle name="표준 129 11 13" xfId="14608"/>
    <cellStyle name="표준 129 11 13 2" xfId="14609"/>
    <cellStyle name="표준 129 11 14" xfId="14610"/>
    <cellStyle name="표준 129 11 14 2" xfId="14611"/>
    <cellStyle name="표준 129 11 15" xfId="14612"/>
    <cellStyle name="표준 129 11 15 2" xfId="14613"/>
    <cellStyle name="표준 129 11 16" xfId="14614"/>
    <cellStyle name="표준 129 11 16 2" xfId="14615"/>
    <cellStyle name="표준 129 11 17" xfId="14616"/>
    <cellStyle name="표준 129 11 17 2" xfId="14617"/>
    <cellStyle name="표준 129 11 18" xfId="14618"/>
    <cellStyle name="표준 129 11 18 2" xfId="14619"/>
    <cellStyle name="표준 129 11 19" xfId="14620"/>
    <cellStyle name="표준 129 11 19 2" xfId="14621"/>
    <cellStyle name="표준 129 11 2" xfId="14622"/>
    <cellStyle name="표준 129 11 2 10" xfId="14623"/>
    <cellStyle name="표준 129 11 2 10 2" xfId="14624"/>
    <cellStyle name="표준 129 11 2 11" xfId="14625"/>
    <cellStyle name="표준 129 11 2 11 2" xfId="14626"/>
    <cellStyle name="표준 129 11 2 12" xfId="14627"/>
    <cellStyle name="표준 129 11 2 12 2" xfId="14628"/>
    <cellStyle name="표준 129 11 2 13" xfId="14629"/>
    <cellStyle name="표준 129 11 2 13 2" xfId="14630"/>
    <cellStyle name="표준 129 11 2 14" xfId="14631"/>
    <cellStyle name="표준 129 11 2 14 2" xfId="14632"/>
    <cellStyle name="표준 129 11 2 15" xfId="14633"/>
    <cellStyle name="표준 129 11 2 15 2" xfId="14634"/>
    <cellStyle name="표준 129 11 2 16" xfId="14635"/>
    <cellStyle name="표준 129 11 2 16 2" xfId="14636"/>
    <cellStyle name="표준 129 11 2 17" xfId="14637"/>
    <cellStyle name="표준 129 11 2 17 2" xfId="14638"/>
    <cellStyle name="표준 129 11 2 18" xfId="14639"/>
    <cellStyle name="표준 129 11 2 18 2" xfId="14640"/>
    <cellStyle name="표준 129 11 2 19" xfId="14641"/>
    <cellStyle name="표준 129 11 2 19 2" xfId="14642"/>
    <cellStyle name="표준 129 11 2 2" xfId="14643"/>
    <cellStyle name="표준 129 11 2 2 2" xfId="14644"/>
    <cellStyle name="표준 129 11 2 20" xfId="14645"/>
    <cellStyle name="표준 129 11 2 20 2" xfId="14646"/>
    <cellStyle name="표준 129 11 2 21" xfId="14647"/>
    <cellStyle name="표준 129 11 2 21 2" xfId="14648"/>
    <cellStyle name="표준 129 11 2 22" xfId="14649"/>
    <cellStyle name="표준 129 11 2 22 2" xfId="14650"/>
    <cellStyle name="표준 129 11 2 23" xfId="14651"/>
    <cellStyle name="표준 129 11 2 23 2" xfId="14652"/>
    <cellStyle name="표준 129 11 2 24" xfId="14653"/>
    <cellStyle name="표준 129 11 2 24 2" xfId="14654"/>
    <cellStyle name="표준 129 11 2 25" xfId="14655"/>
    <cellStyle name="표준 129 11 2 25 2" xfId="14656"/>
    <cellStyle name="표준 129 11 2 26" xfId="14657"/>
    <cellStyle name="표준 129 11 2 26 2" xfId="14658"/>
    <cellStyle name="표준 129 11 2 27" xfId="14659"/>
    <cellStyle name="표준 129 11 2 27 2" xfId="14660"/>
    <cellStyle name="표준 129 11 2 28" xfId="14661"/>
    <cellStyle name="표준 129 11 2 28 2" xfId="14662"/>
    <cellStyle name="표준 129 11 2 29" xfId="14663"/>
    <cellStyle name="표준 129 11 2 3" xfId="14664"/>
    <cellStyle name="표준 129 11 2 3 2" xfId="14665"/>
    <cellStyle name="표준 129 11 2 4" xfId="14666"/>
    <cellStyle name="표준 129 11 2 4 2" xfId="14667"/>
    <cellStyle name="표준 129 11 2 5" xfId="14668"/>
    <cellStyle name="표준 129 11 2 5 2" xfId="14669"/>
    <cellStyle name="표준 129 11 2 6" xfId="14670"/>
    <cellStyle name="표준 129 11 2 6 2" xfId="14671"/>
    <cellStyle name="표준 129 11 2 7" xfId="14672"/>
    <cellStyle name="표준 129 11 2 7 2" xfId="14673"/>
    <cellStyle name="표준 129 11 2 8" xfId="14674"/>
    <cellStyle name="표준 129 11 2 8 2" xfId="14675"/>
    <cellStyle name="표준 129 11 2 9" xfId="14676"/>
    <cellStyle name="표준 129 11 2 9 2" xfId="14677"/>
    <cellStyle name="표준 129 11 20" xfId="14678"/>
    <cellStyle name="표준 129 11 20 2" xfId="14679"/>
    <cellStyle name="표준 129 11 21" xfId="14680"/>
    <cellStyle name="표준 129 11 21 2" xfId="14681"/>
    <cellStyle name="표준 129 11 22" xfId="14682"/>
    <cellStyle name="표준 129 11 22 2" xfId="14683"/>
    <cellStyle name="표준 129 11 23" xfId="14684"/>
    <cellStyle name="표준 129 11 23 2" xfId="14685"/>
    <cellStyle name="표준 129 11 24" xfId="14686"/>
    <cellStyle name="표준 129 11 24 2" xfId="14687"/>
    <cellStyle name="표준 129 11 25" xfId="14688"/>
    <cellStyle name="표준 129 11 25 2" xfId="14689"/>
    <cellStyle name="표준 129 11 26" xfId="14690"/>
    <cellStyle name="표준 129 11 26 2" xfId="14691"/>
    <cellStyle name="표준 129 11 27" xfId="14692"/>
    <cellStyle name="표준 129 11 27 2" xfId="14693"/>
    <cellStyle name="표준 129 11 28" xfId="14694"/>
    <cellStyle name="표준 129 11 28 2" xfId="14695"/>
    <cellStyle name="표준 129 11 29" xfId="14696"/>
    <cellStyle name="표준 129 11 29 2" xfId="14697"/>
    <cellStyle name="표준 129 11 3" xfId="14698"/>
    <cellStyle name="표준 129 11 3 10" xfId="14699"/>
    <cellStyle name="표준 129 11 3 10 2" xfId="14700"/>
    <cellStyle name="표준 129 11 3 11" xfId="14701"/>
    <cellStyle name="표준 129 11 3 11 2" xfId="14702"/>
    <cellStyle name="표준 129 11 3 12" xfId="14703"/>
    <cellStyle name="표준 129 11 3 12 2" xfId="14704"/>
    <cellStyle name="표준 129 11 3 13" xfId="14705"/>
    <cellStyle name="표준 129 11 3 13 2" xfId="14706"/>
    <cellStyle name="표준 129 11 3 14" xfId="14707"/>
    <cellStyle name="표준 129 11 3 14 2" xfId="14708"/>
    <cellStyle name="표준 129 11 3 15" xfId="14709"/>
    <cellStyle name="표준 129 11 3 15 2" xfId="14710"/>
    <cellStyle name="표준 129 11 3 16" xfId="14711"/>
    <cellStyle name="표준 129 11 3 16 2" xfId="14712"/>
    <cellStyle name="표준 129 11 3 17" xfId="14713"/>
    <cellStyle name="표준 129 11 3 17 2" xfId="14714"/>
    <cellStyle name="표준 129 11 3 18" xfId="14715"/>
    <cellStyle name="표준 129 11 3 18 2" xfId="14716"/>
    <cellStyle name="표준 129 11 3 19" xfId="14717"/>
    <cellStyle name="표준 129 11 3 19 2" xfId="14718"/>
    <cellStyle name="표준 129 11 3 2" xfId="14719"/>
    <cellStyle name="표준 129 11 3 2 2" xfId="14720"/>
    <cellStyle name="표준 129 11 3 20" xfId="14721"/>
    <cellStyle name="표준 129 11 3 20 2" xfId="14722"/>
    <cellStyle name="표준 129 11 3 21" xfId="14723"/>
    <cellStyle name="표준 129 11 3 21 2" xfId="14724"/>
    <cellStyle name="표준 129 11 3 22" xfId="14725"/>
    <cellStyle name="표준 129 11 3 22 2" xfId="14726"/>
    <cellStyle name="표준 129 11 3 23" xfId="14727"/>
    <cellStyle name="표준 129 11 3 23 2" xfId="14728"/>
    <cellStyle name="표준 129 11 3 24" xfId="14729"/>
    <cellStyle name="표준 129 11 3 24 2" xfId="14730"/>
    <cellStyle name="표준 129 11 3 25" xfId="14731"/>
    <cellStyle name="표준 129 11 3 25 2" xfId="14732"/>
    <cellStyle name="표준 129 11 3 26" xfId="14733"/>
    <cellStyle name="표준 129 11 3 26 2" xfId="14734"/>
    <cellStyle name="표준 129 11 3 27" xfId="14735"/>
    <cellStyle name="표준 129 11 3 27 2" xfId="14736"/>
    <cellStyle name="표준 129 11 3 28" xfId="14737"/>
    <cellStyle name="표준 129 11 3 28 2" xfId="14738"/>
    <cellStyle name="표준 129 11 3 29" xfId="14739"/>
    <cellStyle name="표준 129 11 3 3" xfId="14740"/>
    <cellStyle name="표준 129 11 3 3 2" xfId="14741"/>
    <cellStyle name="표준 129 11 3 4" xfId="14742"/>
    <cellStyle name="표준 129 11 3 4 2" xfId="14743"/>
    <cellStyle name="표준 129 11 3 5" xfId="14744"/>
    <cellStyle name="표준 129 11 3 5 2" xfId="14745"/>
    <cellStyle name="표준 129 11 3 6" xfId="14746"/>
    <cellStyle name="표준 129 11 3 6 2" xfId="14747"/>
    <cellStyle name="표준 129 11 3 7" xfId="14748"/>
    <cellStyle name="표준 129 11 3 7 2" xfId="14749"/>
    <cellStyle name="표준 129 11 3 8" xfId="14750"/>
    <cellStyle name="표준 129 11 3 8 2" xfId="14751"/>
    <cellStyle name="표준 129 11 3 9" xfId="14752"/>
    <cellStyle name="표준 129 11 3 9 2" xfId="14753"/>
    <cellStyle name="표준 129 11 30" xfId="14754"/>
    <cellStyle name="표준 129 11 30 2" xfId="14755"/>
    <cellStyle name="표준 129 11 31" xfId="14756"/>
    <cellStyle name="표준 129 11 31 2" xfId="14757"/>
    <cellStyle name="표준 129 11 32" xfId="14758"/>
    <cellStyle name="표준 129 11 32 2" xfId="14759"/>
    <cellStyle name="표준 129 11 33" xfId="14760"/>
    <cellStyle name="표준 129 11 34" xfId="14761"/>
    <cellStyle name="표준 129 11 35" xfId="14762"/>
    <cellStyle name="표준 129 11 36" xfId="14763"/>
    <cellStyle name="표준 129 11 37" xfId="14764"/>
    <cellStyle name="표준 129 11 38" xfId="14765"/>
    <cellStyle name="표준 129 11 39" xfId="14766"/>
    <cellStyle name="표준 129 11 4" xfId="14767"/>
    <cellStyle name="표준 129 11 4 10" xfId="14768"/>
    <cellStyle name="표준 129 11 4 10 2" xfId="14769"/>
    <cellStyle name="표준 129 11 4 11" xfId="14770"/>
    <cellStyle name="표준 129 11 4 11 2" xfId="14771"/>
    <cellStyle name="표준 129 11 4 12" xfId="14772"/>
    <cellStyle name="표준 129 11 4 12 2" xfId="14773"/>
    <cellStyle name="표준 129 11 4 13" xfId="14774"/>
    <cellStyle name="표준 129 11 4 13 2" xfId="14775"/>
    <cellStyle name="표준 129 11 4 14" xfId="14776"/>
    <cellStyle name="표준 129 11 4 14 2" xfId="14777"/>
    <cellStyle name="표준 129 11 4 15" xfId="14778"/>
    <cellStyle name="표준 129 11 4 15 2" xfId="14779"/>
    <cellStyle name="표준 129 11 4 16" xfId="14780"/>
    <cellStyle name="표준 129 11 4 16 2" xfId="14781"/>
    <cellStyle name="표준 129 11 4 17" xfId="14782"/>
    <cellStyle name="표준 129 11 4 17 2" xfId="14783"/>
    <cellStyle name="표준 129 11 4 18" xfId="14784"/>
    <cellStyle name="표준 129 11 4 18 2" xfId="14785"/>
    <cellStyle name="표준 129 11 4 19" xfId="14786"/>
    <cellStyle name="표준 129 11 4 19 2" xfId="14787"/>
    <cellStyle name="표준 129 11 4 2" xfId="14788"/>
    <cellStyle name="표준 129 11 4 2 2" xfId="14789"/>
    <cellStyle name="표준 129 11 4 20" xfId="14790"/>
    <cellStyle name="표준 129 11 4 20 2" xfId="14791"/>
    <cellStyle name="표준 129 11 4 21" xfId="14792"/>
    <cellStyle name="표준 129 11 4 21 2" xfId="14793"/>
    <cellStyle name="표준 129 11 4 22" xfId="14794"/>
    <cellStyle name="표준 129 11 4 22 2" xfId="14795"/>
    <cellStyle name="표준 129 11 4 23" xfId="14796"/>
    <cellStyle name="표준 129 11 4 23 2" xfId="14797"/>
    <cellStyle name="표준 129 11 4 24" xfId="14798"/>
    <cellStyle name="표준 129 11 4 24 2" xfId="14799"/>
    <cellStyle name="표준 129 11 4 25" xfId="14800"/>
    <cellStyle name="표준 129 11 4 25 2" xfId="14801"/>
    <cellStyle name="표준 129 11 4 26" xfId="14802"/>
    <cellStyle name="표준 129 11 4 26 2" xfId="14803"/>
    <cellStyle name="표준 129 11 4 27" xfId="14804"/>
    <cellStyle name="표준 129 11 4 27 2" xfId="14805"/>
    <cellStyle name="표준 129 11 4 28" xfId="14806"/>
    <cellStyle name="표준 129 11 4 28 2" xfId="14807"/>
    <cellStyle name="표준 129 11 4 29" xfId="14808"/>
    <cellStyle name="표준 129 11 4 3" xfId="14809"/>
    <cellStyle name="표준 129 11 4 3 2" xfId="14810"/>
    <cellStyle name="표준 129 11 4 4" xfId="14811"/>
    <cellStyle name="표준 129 11 4 4 2" xfId="14812"/>
    <cellStyle name="표준 129 11 4 5" xfId="14813"/>
    <cellStyle name="표준 129 11 4 5 2" xfId="14814"/>
    <cellStyle name="표준 129 11 4 6" xfId="14815"/>
    <cellStyle name="표준 129 11 4 6 2" xfId="14816"/>
    <cellStyle name="표준 129 11 4 7" xfId="14817"/>
    <cellStyle name="표준 129 11 4 7 2" xfId="14818"/>
    <cellStyle name="표준 129 11 4 8" xfId="14819"/>
    <cellStyle name="표준 129 11 4 8 2" xfId="14820"/>
    <cellStyle name="표준 129 11 4 9" xfId="14821"/>
    <cellStyle name="표준 129 11 4 9 2" xfId="14822"/>
    <cellStyle name="표준 129 11 40" xfId="14823"/>
    <cellStyle name="표준 129 11 41" xfId="14824"/>
    <cellStyle name="표준 129 11 42" xfId="14825"/>
    <cellStyle name="표준 129 11 43" xfId="14826"/>
    <cellStyle name="표준 129 11 44" xfId="14827"/>
    <cellStyle name="표준 129 11 45" xfId="14828"/>
    <cellStyle name="표준 129 11 46" xfId="14829"/>
    <cellStyle name="표준 129 11 47" xfId="14830"/>
    <cellStyle name="표준 129 11 48" xfId="14831"/>
    <cellStyle name="표준 129 11 49" xfId="14832"/>
    <cellStyle name="표준 129 11 5" xfId="14833"/>
    <cellStyle name="표준 129 11 5 10" xfId="14834"/>
    <cellStyle name="표준 129 11 5 10 2" xfId="14835"/>
    <cellStyle name="표준 129 11 5 11" xfId="14836"/>
    <cellStyle name="표준 129 11 5 11 2" xfId="14837"/>
    <cellStyle name="표준 129 11 5 12" xfId="14838"/>
    <cellStyle name="표준 129 11 5 12 2" xfId="14839"/>
    <cellStyle name="표준 129 11 5 13" xfId="14840"/>
    <cellStyle name="표준 129 11 5 13 2" xfId="14841"/>
    <cellStyle name="표준 129 11 5 14" xfId="14842"/>
    <cellStyle name="표준 129 11 5 14 2" xfId="14843"/>
    <cellStyle name="표준 129 11 5 15" xfId="14844"/>
    <cellStyle name="표준 129 11 5 15 2" xfId="14845"/>
    <cellStyle name="표준 129 11 5 16" xfId="14846"/>
    <cellStyle name="표준 129 11 5 16 2" xfId="14847"/>
    <cellStyle name="표준 129 11 5 17" xfId="14848"/>
    <cellStyle name="표준 129 11 5 17 2" xfId="14849"/>
    <cellStyle name="표준 129 11 5 18" xfId="14850"/>
    <cellStyle name="표준 129 11 5 18 2" xfId="14851"/>
    <cellStyle name="표준 129 11 5 19" xfId="14852"/>
    <cellStyle name="표준 129 11 5 19 2" xfId="14853"/>
    <cellStyle name="표준 129 11 5 2" xfId="14854"/>
    <cellStyle name="표준 129 11 5 2 2" xfId="14855"/>
    <cellStyle name="표준 129 11 5 20" xfId="14856"/>
    <cellStyle name="표준 129 11 5 20 2" xfId="14857"/>
    <cellStyle name="표준 129 11 5 21" xfId="14858"/>
    <cellStyle name="표준 129 11 5 21 2" xfId="14859"/>
    <cellStyle name="표준 129 11 5 22" xfId="14860"/>
    <cellStyle name="표준 129 11 5 22 2" xfId="14861"/>
    <cellStyle name="표준 129 11 5 23" xfId="14862"/>
    <cellStyle name="표준 129 11 5 23 2" xfId="14863"/>
    <cellStyle name="표준 129 11 5 24" xfId="14864"/>
    <cellStyle name="표준 129 11 5 24 2" xfId="14865"/>
    <cellStyle name="표준 129 11 5 25" xfId="14866"/>
    <cellStyle name="표준 129 11 5 25 2" xfId="14867"/>
    <cellStyle name="표준 129 11 5 26" xfId="14868"/>
    <cellStyle name="표준 129 11 5 26 2" xfId="14869"/>
    <cellStyle name="표준 129 11 5 27" xfId="14870"/>
    <cellStyle name="표준 129 11 5 27 2" xfId="14871"/>
    <cellStyle name="표준 129 11 5 28" xfId="14872"/>
    <cellStyle name="표준 129 11 5 28 2" xfId="14873"/>
    <cellStyle name="표준 129 11 5 29" xfId="14874"/>
    <cellStyle name="표준 129 11 5 3" xfId="14875"/>
    <cellStyle name="표준 129 11 5 3 2" xfId="14876"/>
    <cellStyle name="표준 129 11 5 4" xfId="14877"/>
    <cellStyle name="표준 129 11 5 4 2" xfId="14878"/>
    <cellStyle name="표준 129 11 5 5" xfId="14879"/>
    <cellStyle name="표준 129 11 5 5 2" xfId="14880"/>
    <cellStyle name="표준 129 11 5 6" xfId="14881"/>
    <cellStyle name="표준 129 11 5 6 2" xfId="14882"/>
    <cellStyle name="표준 129 11 5 7" xfId="14883"/>
    <cellStyle name="표준 129 11 5 7 2" xfId="14884"/>
    <cellStyle name="표준 129 11 5 8" xfId="14885"/>
    <cellStyle name="표준 129 11 5 8 2" xfId="14886"/>
    <cellStyle name="표준 129 11 5 9" xfId="14887"/>
    <cellStyle name="표준 129 11 5 9 2" xfId="14888"/>
    <cellStyle name="표준 129 11 50" xfId="14889"/>
    <cellStyle name="표준 129 11 51" xfId="14890"/>
    <cellStyle name="표준 129 11 52" xfId="14891"/>
    <cellStyle name="표준 129 11 53" xfId="14892"/>
    <cellStyle name="표준 129 11 54" xfId="14893"/>
    <cellStyle name="표준 129 11 55" xfId="14894"/>
    <cellStyle name="표준 129 11 56" xfId="14895"/>
    <cellStyle name="표준 129 11 6" xfId="14896"/>
    <cellStyle name="표준 129 11 6 2" xfId="14897"/>
    <cellStyle name="표준 129 11 7" xfId="14898"/>
    <cellStyle name="표준 129 11 7 2" xfId="14899"/>
    <cellStyle name="표준 129 11 8" xfId="14900"/>
    <cellStyle name="표준 129 11 8 2" xfId="14901"/>
    <cellStyle name="표준 129 11 9" xfId="14902"/>
    <cellStyle name="표준 129 11 9 2" xfId="14903"/>
    <cellStyle name="표준 129 12" xfId="14904"/>
    <cellStyle name="표준 129 12 2" xfId="14905"/>
    <cellStyle name="표준 129 13" xfId="14906"/>
    <cellStyle name="표준 129 13 2" xfId="14907"/>
    <cellStyle name="표준 129 14" xfId="14908"/>
    <cellStyle name="표준 129 14 2" xfId="14909"/>
    <cellStyle name="표준 129 15" xfId="14910"/>
    <cellStyle name="표준 129 15 2" xfId="14911"/>
    <cellStyle name="표준 129 16" xfId="14912"/>
    <cellStyle name="표준 129 16 2" xfId="14913"/>
    <cellStyle name="표준 129 17" xfId="14914"/>
    <cellStyle name="표준 129 17 2" xfId="14915"/>
    <cellStyle name="표준 129 18" xfId="14916"/>
    <cellStyle name="표준 129 18 2" xfId="14917"/>
    <cellStyle name="표준 129 19" xfId="14918"/>
    <cellStyle name="표준 129 19 2" xfId="14919"/>
    <cellStyle name="표준 129 2" xfId="14920"/>
    <cellStyle name="표준 129 2 10" xfId="14921"/>
    <cellStyle name="표준 129 2 10 2" xfId="14922"/>
    <cellStyle name="표준 129 2 11" xfId="14923"/>
    <cellStyle name="표준 129 2 11 2" xfId="14924"/>
    <cellStyle name="표준 129 2 12" xfId="14925"/>
    <cellStyle name="표준 129 2 12 2" xfId="14926"/>
    <cellStyle name="표준 129 2 13" xfId="14927"/>
    <cellStyle name="표준 129 2 13 2" xfId="14928"/>
    <cellStyle name="표준 129 2 14" xfId="14929"/>
    <cellStyle name="표준 129 2 14 2" xfId="14930"/>
    <cellStyle name="표준 129 2 15" xfId="14931"/>
    <cellStyle name="표준 129 2 15 2" xfId="14932"/>
    <cellStyle name="표준 129 2 16" xfId="14933"/>
    <cellStyle name="표준 129 2 16 2" xfId="14934"/>
    <cellStyle name="표준 129 2 17" xfId="14935"/>
    <cellStyle name="표준 129 2 17 2" xfId="14936"/>
    <cellStyle name="표준 129 2 18" xfId="14937"/>
    <cellStyle name="표준 129 2 18 2" xfId="14938"/>
    <cellStyle name="표준 129 2 19" xfId="14939"/>
    <cellStyle name="표준 129 2 19 2" xfId="14940"/>
    <cellStyle name="표준 129 2 2" xfId="14941"/>
    <cellStyle name="표준 129 2 2 10" xfId="14942"/>
    <cellStyle name="표준 129 2 2 10 2" xfId="14943"/>
    <cellStyle name="표준 129 2 2 11" xfId="14944"/>
    <cellStyle name="표준 129 2 2 11 2" xfId="14945"/>
    <cellStyle name="표준 129 2 2 12" xfId="14946"/>
    <cellStyle name="표준 129 2 2 12 2" xfId="14947"/>
    <cellStyle name="표준 129 2 2 13" xfId="14948"/>
    <cellStyle name="표준 129 2 2 13 2" xfId="14949"/>
    <cellStyle name="표준 129 2 2 14" xfId="14950"/>
    <cellStyle name="표준 129 2 2 14 2" xfId="14951"/>
    <cellStyle name="표준 129 2 2 15" xfId="14952"/>
    <cellStyle name="표준 129 2 2 15 2" xfId="14953"/>
    <cellStyle name="표준 129 2 2 16" xfId="14954"/>
    <cellStyle name="표준 129 2 2 16 2" xfId="14955"/>
    <cellStyle name="표준 129 2 2 17" xfId="14956"/>
    <cellStyle name="표준 129 2 2 17 2" xfId="14957"/>
    <cellStyle name="표준 129 2 2 18" xfId="14958"/>
    <cellStyle name="표준 129 2 2 18 2" xfId="14959"/>
    <cellStyle name="표준 129 2 2 19" xfId="14960"/>
    <cellStyle name="표준 129 2 2 19 2" xfId="14961"/>
    <cellStyle name="표준 129 2 2 2" xfId="14962"/>
    <cellStyle name="표준 129 2 2 2 2" xfId="14963"/>
    <cellStyle name="표준 129 2 2 20" xfId="14964"/>
    <cellStyle name="표준 129 2 2 20 2" xfId="14965"/>
    <cellStyle name="표준 129 2 2 21" xfId="14966"/>
    <cellStyle name="표준 129 2 2 21 2" xfId="14967"/>
    <cellStyle name="표준 129 2 2 22" xfId="14968"/>
    <cellStyle name="표준 129 2 2 22 2" xfId="14969"/>
    <cellStyle name="표준 129 2 2 23" xfId="14970"/>
    <cellStyle name="표준 129 2 2 23 2" xfId="14971"/>
    <cellStyle name="표준 129 2 2 24" xfId="14972"/>
    <cellStyle name="표준 129 2 2 24 2" xfId="14973"/>
    <cellStyle name="표준 129 2 2 25" xfId="14974"/>
    <cellStyle name="표준 129 2 2 25 2" xfId="14975"/>
    <cellStyle name="표준 129 2 2 26" xfId="14976"/>
    <cellStyle name="표준 129 2 2 26 2" xfId="14977"/>
    <cellStyle name="표준 129 2 2 27" xfId="14978"/>
    <cellStyle name="표준 129 2 2 27 2" xfId="14979"/>
    <cellStyle name="표준 129 2 2 28" xfId="14980"/>
    <cellStyle name="표준 129 2 2 28 2" xfId="14981"/>
    <cellStyle name="표준 129 2 2 29" xfId="14982"/>
    <cellStyle name="표준 129 2 2 3" xfId="14983"/>
    <cellStyle name="표준 129 2 2 3 2" xfId="14984"/>
    <cellStyle name="표준 129 2 2 4" xfId="14985"/>
    <cellStyle name="표준 129 2 2 4 2" xfId="14986"/>
    <cellStyle name="표준 129 2 2 5" xfId="14987"/>
    <cellStyle name="표준 129 2 2 5 2" xfId="14988"/>
    <cellStyle name="표준 129 2 2 6" xfId="14989"/>
    <cellStyle name="표준 129 2 2 6 2" xfId="14990"/>
    <cellStyle name="표준 129 2 2 7" xfId="14991"/>
    <cellStyle name="표준 129 2 2 7 2" xfId="14992"/>
    <cellStyle name="표준 129 2 2 8" xfId="14993"/>
    <cellStyle name="표준 129 2 2 8 2" xfId="14994"/>
    <cellStyle name="표준 129 2 2 9" xfId="14995"/>
    <cellStyle name="표준 129 2 2 9 2" xfId="14996"/>
    <cellStyle name="표준 129 2 20" xfId="14997"/>
    <cellStyle name="표준 129 2 20 2" xfId="14998"/>
    <cellStyle name="표준 129 2 21" xfId="14999"/>
    <cellStyle name="표준 129 2 21 2" xfId="15000"/>
    <cellStyle name="표준 129 2 22" xfId="15001"/>
    <cellStyle name="표준 129 2 22 2" xfId="15002"/>
    <cellStyle name="표준 129 2 23" xfId="15003"/>
    <cellStyle name="표준 129 2 23 2" xfId="15004"/>
    <cellStyle name="표준 129 2 24" xfId="15005"/>
    <cellStyle name="표준 129 2 24 2" xfId="15006"/>
    <cellStyle name="표준 129 2 25" xfId="15007"/>
    <cellStyle name="표준 129 2 25 2" xfId="15008"/>
    <cellStyle name="표준 129 2 26" xfId="15009"/>
    <cellStyle name="표준 129 2 26 2" xfId="15010"/>
    <cellStyle name="표준 129 2 27" xfId="15011"/>
    <cellStyle name="표준 129 2 27 2" xfId="15012"/>
    <cellStyle name="표준 129 2 28" xfId="15013"/>
    <cellStyle name="표준 129 2 28 2" xfId="15014"/>
    <cellStyle name="표준 129 2 29" xfId="15015"/>
    <cellStyle name="표준 129 2 29 2" xfId="15016"/>
    <cellStyle name="표준 129 2 3" xfId="15017"/>
    <cellStyle name="표준 129 2 3 10" xfId="15018"/>
    <cellStyle name="표준 129 2 3 10 2" xfId="15019"/>
    <cellStyle name="표준 129 2 3 11" xfId="15020"/>
    <cellStyle name="표준 129 2 3 11 2" xfId="15021"/>
    <cellStyle name="표준 129 2 3 12" xfId="15022"/>
    <cellStyle name="표준 129 2 3 12 2" xfId="15023"/>
    <cellStyle name="표준 129 2 3 13" xfId="15024"/>
    <cellStyle name="표준 129 2 3 13 2" xfId="15025"/>
    <cellStyle name="표준 129 2 3 14" xfId="15026"/>
    <cellStyle name="표준 129 2 3 14 2" xfId="15027"/>
    <cellStyle name="표준 129 2 3 15" xfId="15028"/>
    <cellStyle name="표준 129 2 3 15 2" xfId="15029"/>
    <cellStyle name="표준 129 2 3 16" xfId="15030"/>
    <cellStyle name="표준 129 2 3 16 2" xfId="15031"/>
    <cellStyle name="표준 129 2 3 17" xfId="15032"/>
    <cellStyle name="표준 129 2 3 17 2" xfId="15033"/>
    <cellStyle name="표준 129 2 3 18" xfId="15034"/>
    <cellStyle name="표준 129 2 3 18 2" xfId="15035"/>
    <cellStyle name="표준 129 2 3 19" xfId="15036"/>
    <cellStyle name="표준 129 2 3 19 2" xfId="15037"/>
    <cellStyle name="표준 129 2 3 2" xfId="15038"/>
    <cellStyle name="표준 129 2 3 2 2" xfId="15039"/>
    <cellStyle name="표준 129 2 3 20" xfId="15040"/>
    <cellStyle name="표준 129 2 3 20 2" xfId="15041"/>
    <cellStyle name="표준 129 2 3 21" xfId="15042"/>
    <cellStyle name="표준 129 2 3 21 2" xfId="15043"/>
    <cellStyle name="표준 129 2 3 22" xfId="15044"/>
    <cellStyle name="표준 129 2 3 22 2" xfId="15045"/>
    <cellStyle name="표준 129 2 3 23" xfId="15046"/>
    <cellStyle name="표준 129 2 3 23 2" xfId="15047"/>
    <cellStyle name="표준 129 2 3 24" xfId="15048"/>
    <cellStyle name="표준 129 2 3 24 2" xfId="15049"/>
    <cellStyle name="표준 129 2 3 25" xfId="15050"/>
    <cellStyle name="표준 129 2 3 25 2" xfId="15051"/>
    <cellStyle name="표준 129 2 3 26" xfId="15052"/>
    <cellStyle name="표준 129 2 3 26 2" xfId="15053"/>
    <cellStyle name="표준 129 2 3 27" xfId="15054"/>
    <cellStyle name="표준 129 2 3 27 2" xfId="15055"/>
    <cellStyle name="표준 129 2 3 28" xfId="15056"/>
    <cellStyle name="표준 129 2 3 28 2" xfId="15057"/>
    <cellStyle name="표준 129 2 3 29" xfId="15058"/>
    <cellStyle name="표준 129 2 3 3" xfId="15059"/>
    <cellStyle name="표준 129 2 3 3 2" xfId="15060"/>
    <cellStyle name="표준 129 2 3 4" xfId="15061"/>
    <cellStyle name="표준 129 2 3 4 2" xfId="15062"/>
    <cellStyle name="표준 129 2 3 5" xfId="15063"/>
    <cellStyle name="표준 129 2 3 5 2" xfId="15064"/>
    <cellStyle name="표준 129 2 3 6" xfId="15065"/>
    <cellStyle name="표준 129 2 3 6 2" xfId="15066"/>
    <cellStyle name="표준 129 2 3 7" xfId="15067"/>
    <cellStyle name="표준 129 2 3 7 2" xfId="15068"/>
    <cellStyle name="표준 129 2 3 8" xfId="15069"/>
    <cellStyle name="표준 129 2 3 8 2" xfId="15070"/>
    <cellStyle name="표준 129 2 3 9" xfId="15071"/>
    <cellStyle name="표준 129 2 3 9 2" xfId="15072"/>
    <cellStyle name="표준 129 2 30" xfId="15073"/>
    <cellStyle name="표준 129 2 30 2" xfId="15074"/>
    <cellStyle name="표준 129 2 31" xfId="15075"/>
    <cellStyle name="표준 129 2 31 2" xfId="15076"/>
    <cellStyle name="표준 129 2 32" xfId="15077"/>
    <cellStyle name="표준 129 2 32 2" xfId="15078"/>
    <cellStyle name="표준 129 2 33" xfId="15079"/>
    <cellStyle name="표준 129 2 33 2" xfId="15080"/>
    <cellStyle name="표준 129 2 34" xfId="15081"/>
    <cellStyle name="표준 129 2 34 2" xfId="15082"/>
    <cellStyle name="표준 129 2 35" xfId="15083"/>
    <cellStyle name="표준 129 2 36" xfId="15084"/>
    <cellStyle name="표준 129 2 37" xfId="15085"/>
    <cellStyle name="표준 129 2 38" xfId="15086"/>
    <cellStyle name="표준 129 2 39" xfId="15087"/>
    <cellStyle name="표준 129 2 4" xfId="15088"/>
    <cellStyle name="표준 129 2 4 10" xfId="15089"/>
    <cellStyle name="표준 129 2 4 10 2" xfId="15090"/>
    <cellStyle name="표준 129 2 4 11" xfId="15091"/>
    <cellStyle name="표준 129 2 4 11 2" xfId="15092"/>
    <cellStyle name="표준 129 2 4 12" xfId="15093"/>
    <cellStyle name="표준 129 2 4 12 2" xfId="15094"/>
    <cellStyle name="표준 129 2 4 13" xfId="15095"/>
    <cellStyle name="표준 129 2 4 13 2" xfId="15096"/>
    <cellStyle name="표준 129 2 4 14" xfId="15097"/>
    <cellStyle name="표준 129 2 4 14 2" xfId="15098"/>
    <cellStyle name="표준 129 2 4 15" xfId="15099"/>
    <cellStyle name="표준 129 2 4 15 2" xfId="15100"/>
    <cellStyle name="표준 129 2 4 16" xfId="15101"/>
    <cellStyle name="표준 129 2 4 16 2" xfId="15102"/>
    <cellStyle name="표준 129 2 4 17" xfId="15103"/>
    <cellStyle name="표준 129 2 4 17 2" xfId="15104"/>
    <cellStyle name="표준 129 2 4 18" xfId="15105"/>
    <cellStyle name="표준 129 2 4 18 2" xfId="15106"/>
    <cellStyle name="표준 129 2 4 19" xfId="15107"/>
    <cellStyle name="표준 129 2 4 19 2" xfId="15108"/>
    <cellStyle name="표준 129 2 4 2" xfId="15109"/>
    <cellStyle name="표준 129 2 4 2 2" xfId="15110"/>
    <cellStyle name="표준 129 2 4 20" xfId="15111"/>
    <cellStyle name="표준 129 2 4 20 2" xfId="15112"/>
    <cellStyle name="표준 129 2 4 21" xfId="15113"/>
    <cellStyle name="표준 129 2 4 21 2" xfId="15114"/>
    <cellStyle name="표준 129 2 4 22" xfId="15115"/>
    <cellStyle name="표준 129 2 4 22 2" xfId="15116"/>
    <cellStyle name="표준 129 2 4 23" xfId="15117"/>
    <cellStyle name="표준 129 2 4 23 2" xfId="15118"/>
    <cellStyle name="표준 129 2 4 24" xfId="15119"/>
    <cellStyle name="표준 129 2 4 24 2" xfId="15120"/>
    <cellStyle name="표준 129 2 4 25" xfId="15121"/>
    <cellStyle name="표준 129 2 4 25 2" xfId="15122"/>
    <cellStyle name="표준 129 2 4 26" xfId="15123"/>
    <cellStyle name="표준 129 2 4 26 2" xfId="15124"/>
    <cellStyle name="표준 129 2 4 27" xfId="15125"/>
    <cellStyle name="표준 129 2 4 27 2" xfId="15126"/>
    <cellStyle name="표준 129 2 4 28" xfId="15127"/>
    <cellStyle name="표준 129 2 4 28 2" xfId="15128"/>
    <cellStyle name="표준 129 2 4 29" xfId="15129"/>
    <cellStyle name="표준 129 2 4 3" xfId="15130"/>
    <cellStyle name="표준 129 2 4 3 2" xfId="15131"/>
    <cellStyle name="표준 129 2 4 4" xfId="15132"/>
    <cellStyle name="표준 129 2 4 4 2" xfId="15133"/>
    <cellStyle name="표준 129 2 4 5" xfId="15134"/>
    <cellStyle name="표준 129 2 4 5 2" xfId="15135"/>
    <cellStyle name="표준 129 2 4 6" xfId="15136"/>
    <cellStyle name="표준 129 2 4 6 2" xfId="15137"/>
    <cellStyle name="표준 129 2 4 7" xfId="15138"/>
    <cellStyle name="표준 129 2 4 7 2" xfId="15139"/>
    <cellStyle name="표준 129 2 4 8" xfId="15140"/>
    <cellStyle name="표준 129 2 4 8 2" xfId="15141"/>
    <cellStyle name="표준 129 2 4 9" xfId="15142"/>
    <cellStyle name="표준 129 2 4 9 2" xfId="15143"/>
    <cellStyle name="표준 129 2 40" xfId="15144"/>
    <cellStyle name="표준 129 2 41" xfId="15145"/>
    <cellStyle name="표준 129 2 42" xfId="15146"/>
    <cellStyle name="표준 129 2 43" xfId="15147"/>
    <cellStyle name="표준 129 2 44" xfId="15148"/>
    <cellStyle name="표준 129 2 45" xfId="15149"/>
    <cellStyle name="표준 129 2 46" xfId="15150"/>
    <cellStyle name="표준 129 2 47" xfId="15151"/>
    <cellStyle name="표준 129 2 48" xfId="15152"/>
    <cellStyle name="표준 129 2 49" xfId="15153"/>
    <cellStyle name="표준 129 2 5" xfId="15154"/>
    <cellStyle name="표준 129 2 5 10" xfId="15155"/>
    <cellStyle name="표준 129 2 5 10 2" xfId="15156"/>
    <cellStyle name="표준 129 2 5 11" xfId="15157"/>
    <cellStyle name="표준 129 2 5 11 2" xfId="15158"/>
    <cellStyle name="표준 129 2 5 12" xfId="15159"/>
    <cellStyle name="표준 129 2 5 12 2" xfId="15160"/>
    <cellStyle name="표준 129 2 5 13" xfId="15161"/>
    <cellStyle name="표준 129 2 5 13 2" xfId="15162"/>
    <cellStyle name="표준 129 2 5 14" xfId="15163"/>
    <cellStyle name="표준 129 2 5 14 2" xfId="15164"/>
    <cellStyle name="표준 129 2 5 15" xfId="15165"/>
    <cellStyle name="표준 129 2 5 15 2" xfId="15166"/>
    <cellStyle name="표준 129 2 5 16" xfId="15167"/>
    <cellStyle name="표준 129 2 5 16 2" xfId="15168"/>
    <cellStyle name="표준 129 2 5 17" xfId="15169"/>
    <cellStyle name="표준 129 2 5 17 2" xfId="15170"/>
    <cellStyle name="표준 129 2 5 18" xfId="15171"/>
    <cellStyle name="표준 129 2 5 18 2" xfId="15172"/>
    <cellStyle name="표준 129 2 5 19" xfId="15173"/>
    <cellStyle name="표준 129 2 5 19 2" xfId="15174"/>
    <cellStyle name="표준 129 2 5 2" xfId="15175"/>
    <cellStyle name="표준 129 2 5 2 2" xfId="15176"/>
    <cellStyle name="표준 129 2 5 20" xfId="15177"/>
    <cellStyle name="표준 129 2 5 20 2" xfId="15178"/>
    <cellStyle name="표준 129 2 5 21" xfId="15179"/>
    <cellStyle name="표준 129 2 5 21 2" xfId="15180"/>
    <cellStyle name="표준 129 2 5 22" xfId="15181"/>
    <cellStyle name="표준 129 2 5 22 2" xfId="15182"/>
    <cellStyle name="표준 129 2 5 23" xfId="15183"/>
    <cellStyle name="표준 129 2 5 23 2" xfId="15184"/>
    <cellStyle name="표준 129 2 5 24" xfId="15185"/>
    <cellStyle name="표준 129 2 5 24 2" xfId="15186"/>
    <cellStyle name="표준 129 2 5 25" xfId="15187"/>
    <cellStyle name="표준 129 2 5 25 2" xfId="15188"/>
    <cellStyle name="표준 129 2 5 26" xfId="15189"/>
    <cellStyle name="표준 129 2 5 26 2" xfId="15190"/>
    <cellStyle name="표준 129 2 5 27" xfId="15191"/>
    <cellStyle name="표준 129 2 5 27 2" xfId="15192"/>
    <cellStyle name="표준 129 2 5 28" xfId="15193"/>
    <cellStyle name="표준 129 2 5 28 2" xfId="15194"/>
    <cellStyle name="표준 129 2 5 29" xfId="15195"/>
    <cellStyle name="표준 129 2 5 3" xfId="15196"/>
    <cellStyle name="표준 129 2 5 3 2" xfId="15197"/>
    <cellStyle name="표준 129 2 5 4" xfId="15198"/>
    <cellStyle name="표준 129 2 5 4 2" xfId="15199"/>
    <cellStyle name="표준 129 2 5 5" xfId="15200"/>
    <cellStyle name="표준 129 2 5 5 2" xfId="15201"/>
    <cellStyle name="표준 129 2 5 6" xfId="15202"/>
    <cellStyle name="표준 129 2 5 6 2" xfId="15203"/>
    <cellStyle name="표준 129 2 5 7" xfId="15204"/>
    <cellStyle name="표준 129 2 5 7 2" xfId="15205"/>
    <cellStyle name="표준 129 2 5 8" xfId="15206"/>
    <cellStyle name="표준 129 2 5 8 2" xfId="15207"/>
    <cellStyle name="표준 129 2 5 9" xfId="15208"/>
    <cellStyle name="표준 129 2 5 9 2" xfId="15209"/>
    <cellStyle name="표준 129 2 50" xfId="15210"/>
    <cellStyle name="표준 129 2 51" xfId="15211"/>
    <cellStyle name="표준 129 2 52" xfId="15212"/>
    <cellStyle name="표준 129 2 53" xfId="15213"/>
    <cellStyle name="표준 129 2 54" xfId="15214"/>
    <cellStyle name="표준 129 2 55" xfId="15215"/>
    <cellStyle name="표준 129 2 56" xfId="15216"/>
    <cellStyle name="표준 129 2 57" xfId="15217"/>
    <cellStyle name="표준 129 2 58" xfId="15218"/>
    <cellStyle name="표준 129 2 6" xfId="15219"/>
    <cellStyle name="표준 129 2 6 10" xfId="15220"/>
    <cellStyle name="표준 129 2 6 10 2" xfId="15221"/>
    <cellStyle name="표준 129 2 6 11" xfId="15222"/>
    <cellStyle name="표준 129 2 6 11 2" xfId="15223"/>
    <cellStyle name="표준 129 2 6 12" xfId="15224"/>
    <cellStyle name="표준 129 2 6 12 2" xfId="15225"/>
    <cellStyle name="표준 129 2 6 13" xfId="15226"/>
    <cellStyle name="표준 129 2 6 13 2" xfId="15227"/>
    <cellStyle name="표준 129 2 6 14" xfId="15228"/>
    <cellStyle name="표준 129 2 6 14 2" xfId="15229"/>
    <cellStyle name="표준 129 2 6 15" xfId="15230"/>
    <cellStyle name="표준 129 2 6 15 2" xfId="15231"/>
    <cellStyle name="표준 129 2 6 16" xfId="15232"/>
    <cellStyle name="표준 129 2 6 16 2" xfId="15233"/>
    <cellStyle name="표준 129 2 6 17" xfId="15234"/>
    <cellStyle name="표준 129 2 6 17 2" xfId="15235"/>
    <cellStyle name="표준 129 2 6 18" xfId="15236"/>
    <cellStyle name="표준 129 2 6 18 2" xfId="15237"/>
    <cellStyle name="표준 129 2 6 19" xfId="15238"/>
    <cellStyle name="표준 129 2 6 19 2" xfId="15239"/>
    <cellStyle name="표준 129 2 6 2" xfId="15240"/>
    <cellStyle name="표준 129 2 6 2 2" xfId="15241"/>
    <cellStyle name="표준 129 2 6 20" xfId="15242"/>
    <cellStyle name="표준 129 2 6 20 2" xfId="15243"/>
    <cellStyle name="표준 129 2 6 21" xfId="15244"/>
    <cellStyle name="표준 129 2 6 21 2" xfId="15245"/>
    <cellStyle name="표준 129 2 6 22" xfId="15246"/>
    <cellStyle name="표준 129 2 6 22 2" xfId="15247"/>
    <cellStyle name="표준 129 2 6 23" xfId="15248"/>
    <cellStyle name="표준 129 2 6 23 2" xfId="15249"/>
    <cellStyle name="표준 129 2 6 24" xfId="15250"/>
    <cellStyle name="표준 129 2 6 24 2" xfId="15251"/>
    <cellStyle name="표준 129 2 6 25" xfId="15252"/>
    <cellStyle name="표준 129 2 6 25 2" xfId="15253"/>
    <cellStyle name="표준 129 2 6 26" xfId="15254"/>
    <cellStyle name="표준 129 2 6 26 2" xfId="15255"/>
    <cellStyle name="표준 129 2 6 27" xfId="15256"/>
    <cellStyle name="표준 129 2 6 27 2" xfId="15257"/>
    <cellStyle name="표준 129 2 6 28" xfId="15258"/>
    <cellStyle name="표준 129 2 6 28 2" xfId="15259"/>
    <cellStyle name="표준 129 2 6 29" xfId="15260"/>
    <cellStyle name="표준 129 2 6 3" xfId="15261"/>
    <cellStyle name="표준 129 2 6 3 2" xfId="15262"/>
    <cellStyle name="표준 129 2 6 4" xfId="15263"/>
    <cellStyle name="표준 129 2 6 4 2" xfId="15264"/>
    <cellStyle name="표준 129 2 6 5" xfId="15265"/>
    <cellStyle name="표준 129 2 6 5 2" xfId="15266"/>
    <cellStyle name="표준 129 2 6 6" xfId="15267"/>
    <cellStyle name="표준 129 2 6 6 2" xfId="15268"/>
    <cellStyle name="표준 129 2 6 7" xfId="15269"/>
    <cellStyle name="표준 129 2 6 7 2" xfId="15270"/>
    <cellStyle name="표준 129 2 6 8" xfId="15271"/>
    <cellStyle name="표준 129 2 6 8 2" xfId="15272"/>
    <cellStyle name="표준 129 2 6 9" xfId="15273"/>
    <cellStyle name="표준 129 2 6 9 2" xfId="15274"/>
    <cellStyle name="표준 129 2 7" xfId="15275"/>
    <cellStyle name="표준 129 2 7 10" xfId="15276"/>
    <cellStyle name="표준 129 2 7 10 2" xfId="15277"/>
    <cellStyle name="표준 129 2 7 11" xfId="15278"/>
    <cellStyle name="표준 129 2 7 11 2" xfId="15279"/>
    <cellStyle name="표준 129 2 7 12" xfId="15280"/>
    <cellStyle name="표준 129 2 7 12 2" xfId="15281"/>
    <cellStyle name="표준 129 2 7 13" xfId="15282"/>
    <cellStyle name="표준 129 2 7 13 2" xfId="15283"/>
    <cellStyle name="표준 129 2 7 14" xfId="15284"/>
    <cellStyle name="표준 129 2 7 14 2" xfId="15285"/>
    <cellStyle name="표준 129 2 7 15" xfId="15286"/>
    <cellStyle name="표준 129 2 7 15 2" xfId="15287"/>
    <cellStyle name="표준 129 2 7 16" xfId="15288"/>
    <cellStyle name="표준 129 2 7 16 2" xfId="15289"/>
    <cellStyle name="표준 129 2 7 17" xfId="15290"/>
    <cellStyle name="표준 129 2 7 17 2" xfId="15291"/>
    <cellStyle name="표준 129 2 7 18" xfId="15292"/>
    <cellStyle name="표준 129 2 7 18 2" xfId="15293"/>
    <cellStyle name="표준 129 2 7 19" xfId="15294"/>
    <cellStyle name="표준 129 2 7 19 2" xfId="15295"/>
    <cellStyle name="표준 129 2 7 2" xfId="15296"/>
    <cellStyle name="표준 129 2 7 2 2" xfId="15297"/>
    <cellStyle name="표준 129 2 7 20" xfId="15298"/>
    <cellStyle name="표준 129 2 7 20 2" xfId="15299"/>
    <cellStyle name="표준 129 2 7 21" xfId="15300"/>
    <cellStyle name="표준 129 2 7 21 2" xfId="15301"/>
    <cellStyle name="표준 129 2 7 22" xfId="15302"/>
    <cellStyle name="표준 129 2 7 22 2" xfId="15303"/>
    <cellStyle name="표준 129 2 7 23" xfId="15304"/>
    <cellStyle name="표준 129 2 7 23 2" xfId="15305"/>
    <cellStyle name="표준 129 2 7 24" xfId="15306"/>
    <cellStyle name="표준 129 2 7 24 2" xfId="15307"/>
    <cellStyle name="표준 129 2 7 25" xfId="15308"/>
    <cellStyle name="표준 129 2 7 25 2" xfId="15309"/>
    <cellStyle name="표준 129 2 7 26" xfId="15310"/>
    <cellStyle name="표준 129 2 7 26 2" xfId="15311"/>
    <cellStyle name="표준 129 2 7 27" xfId="15312"/>
    <cellStyle name="표준 129 2 7 27 2" xfId="15313"/>
    <cellStyle name="표준 129 2 7 28" xfId="15314"/>
    <cellStyle name="표준 129 2 7 28 2" xfId="15315"/>
    <cellStyle name="표준 129 2 7 29" xfId="15316"/>
    <cellStyle name="표준 129 2 7 3" xfId="15317"/>
    <cellStyle name="표준 129 2 7 3 2" xfId="15318"/>
    <cellStyle name="표준 129 2 7 4" xfId="15319"/>
    <cellStyle name="표준 129 2 7 4 2" xfId="15320"/>
    <cellStyle name="표준 129 2 7 5" xfId="15321"/>
    <cellStyle name="표준 129 2 7 5 2" xfId="15322"/>
    <cellStyle name="표준 129 2 7 6" xfId="15323"/>
    <cellStyle name="표준 129 2 7 6 2" xfId="15324"/>
    <cellStyle name="표준 129 2 7 7" xfId="15325"/>
    <cellStyle name="표준 129 2 7 7 2" xfId="15326"/>
    <cellStyle name="표준 129 2 7 8" xfId="15327"/>
    <cellStyle name="표준 129 2 7 8 2" xfId="15328"/>
    <cellStyle name="표준 129 2 7 9" xfId="15329"/>
    <cellStyle name="표준 129 2 7 9 2" xfId="15330"/>
    <cellStyle name="표준 129 2 8" xfId="15331"/>
    <cellStyle name="표준 129 2 8 2" xfId="15332"/>
    <cellStyle name="표준 129 2 9" xfId="15333"/>
    <cellStyle name="표준 129 2 9 2" xfId="15334"/>
    <cellStyle name="표준 129 20" xfId="15335"/>
    <cellStyle name="표준 129 20 2" xfId="15336"/>
    <cellStyle name="표준 129 21" xfId="15337"/>
    <cellStyle name="표준 129 21 2" xfId="15338"/>
    <cellStyle name="표준 129 22" xfId="15339"/>
    <cellStyle name="표준 129 22 2" xfId="15340"/>
    <cellStyle name="표준 129 23" xfId="15341"/>
    <cellStyle name="표준 129 23 2" xfId="15342"/>
    <cellStyle name="표준 129 24" xfId="15343"/>
    <cellStyle name="표준 129 24 2" xfId="15344"/>
    <cellStyle name="표준 129 25" xfId="15345"/>
    <cellStyle name="표준 129 25 2" xfId="15346"/>
    <cellStyle name="표준 129 26" xfId="15347"/>
    <cellStyle name="표준 129 26 2" xfId="15348"/>
    <cellStyle name="표준 129 27" xfId="15349"/>
    <cellStyle name="표준 129 27 2" xfId="15350"/>
    <cellStyle name="표준 129 28" xfId="15351"/>
    <cellStyle name="표준 129 28 2" xfId="15352"/>
    <cellStyle name="표준 129 29" xfId="15353"/>
    <cellStyle name="표준 129 29 2" xfId="15354"/>
    <cellStyle name="표준 129 3" xfId="15355"/>
    <cellStyle name="표준 129 3 10" xfId="15356"/>
    <cellStyle name="표준 129 3 10 2" xfId="15357"/>
    <cellStyle name="표준 129 3 11" xfId="15358"/>
    <cellStyle name="표준 129 3 11 2" xfId="15359"/>
    <cellStyle name="표준 129 3 12" xfId="15360"/>
    <cellStyle name="표준 129 3 12 2" xfId="15361"/>
    <cellStyle name="표준 129 3 13" xfId="15362"/>
    <cellStyle name="표준 129 3 13 2" xfId="15363"/>
    <cellStyle name="표준 129 3 14" xfId="15364"/>
    <cellStyle name="표준 129 3 14 2" xfId="15365"/>
    <cellStyle name="표준 129 3 15" xfId="15366"/>
    <cellStyle name="표준 129 3 15 2" xfId="15367"/>
    <cellStyle name="표준 129 3 16" xfId="15368"/>
    <cellStyle name="표준 129 3 16 2" xfId="15369"/>
    <cellStyle name="표준 129 3 17" xfId="15370"/>
    <cellStyle name="표준 129 3 17 2" xfId="15371"/>
    <cellStyle name="표준 129 3 18" xfId="15372"/>
    <cellStyle name="표준 129 3 18 2" xfId="15373"/>
    <cellStyle name="표준 129 3 19" xfId="15374"/>
    <cellStyle name="표준 129 3 19 2" xfId="15375"/>
    <cellStyle name="표준 129 3 2" xfId="15376"/>
    <cellStyle name="표준 129 3 2 10" xfId="15377"/>
    <cellStyle name="표준 129 3 2 10 2" xfId="15378"/>
    <cellStyle name="표준 129 3 2 11" xfId="15379"/>
    <cellStyle name="표준 129 3 2 11 2" xfId="15380"/>
    <cellStyle name="표준 129 3 2 12" xfId="15381"/>
    <cellStyle name="표준 129 3 2 12 2" xfId="15382"/>
    <cellStyle name="표준 129 3 2 13" xfId="15383"/>
    <cellStyle name="표준 129 3 2 13 2" xfId="15384"/>
    <cellStyle name="표준 129 3 2 14" xfId="15385"/>
    <cellStyle name="표준 129 3 2 14 2" xfId="15386"/>
    <cellStyle name="표준 129 3 2 15" xfId="15387"/>
    <cellStyle name="표준 129 3 2 15 2" xfId="15388"/>
    <cellStyle name="표준 129 3 2 16" xfId="15389"/>
    <cellStyle name="표준 129 3 2 16 2" xfId="15390"/>
    <cellStyle name="표준 129 3 2 17" xfId="15391"/>
    <cellStyle name="표준 129 3 2 17 2" xfId="15392"/>
    <cellStyle name="표준 129 3 2 18" xfId="15393"/>
    <cellStyle name="표준 129 3 2 18 2" xfId="15394"/>
    <cellStyle name="표준 129 3 2 19" xfId="15395"/>
    <cellStyle name="표준 129 3 2 19 2" xfId="15396"/>
    <cellStyle name="표준 129 3 2 2" xfId="15397"/>
    <cellStyle name="표준 129 3 2 2 2" xfId="15398"/>
    <cellStyle name="표준 129 3 2 20" xfId="15399"/>
    <cellStyle name="표준 129 3 2 20 2" xfId="15400"/>
    <cellStyle name="표준 129 3 2 21" xfId="15401"/>
    <cellStyle name="표준 129 3 2 21 2" xfId="15402"/>
    <cellStyle name="표준 129 3 2 22" xfId="15403"/>
    <cellStyle name="표준 129 3 2 22 2" xfId="15404"/>
    <cellStyle name="표준 129 3 2 23" xfId="15405"/>
    <cellStyle name="표준 129 3 2 23 2" xfId="15406"/>
    <cellStyle name="표준 129 3 2 24" xfId="15407"/>
    <cellStyle name="표준 129 3 2 24 2" xfId="15408"/>
    <cellStyle name="표준 129 3 2 25" xfId="15409"/>
    <cellStyle name="표준 129 3 2 25 2" xfId="15410"/>
    <cellStyle name="표준 129 3 2 26" xfId="15411"/>
    <cellStyle name="표준 129 3 2 26 2" xfId="15412"/>
    <cellStyle name="표준 129 3 2 27" xfId="15413"/>
    <cellStyle name="표준 129 3 2 27 2" xfId="15414"/>
    <cellStyle name="표준 129 3 2 28" xfId="15415"/>
    <cellStyle name="표준 129 3 2 28 2" xfId="15416"/>
    <cellStyle name="표준 129 3 2 29" xfId="15417"/>
    <cellStyle name="표준 129 3 2 3" xfId="15418"/>
    <cellStyle name="표준 129 3 2 3 2" xfId="15419"/>
    <cellStyle name="표준 129 3 2 4" xfId="15420"/>
    <cellStyle name="표준 129 3 2 4 2" xfId="15421"/>
    <cellStyle name="표준 129 3 2 5" xfId="15422"/>
    <cellStyle name="표준 129 3 2 5 2" xfId="15423"/>
    <cellStyle name="표준 129 3 2 6" xfId="15424"/>
    <cellStyle name="표준 129 3 2 6 2" xfId="15425"/>
    <cellStyle name="표준 129 3 2 7" xfId="15426"/>
    <cellStyle name="표준 129 3 2 7 2" xfId="15427"/>
    <cellStyle name="표준 129 3 2 8" xfId="15428"/>
    <cellStyle name="표준 129 3 2 8 2" xfId="15429"/>
    <cellStyle name="표준 129 3 2 9" xfId="15430"/>
    <cellStyle name="표준 129 3 2 9 2" xfId="15431"/>
    <cellStyle name="표준 129 3 20" xfId="15432"/>
    <cellStyle name="표준 129 3 20 2" xfId="15433"/>
    <cellStyle name="표준 129 3 21" xfId="15434"/>
    <cellStyle name="표준 129 3 21 2" xfId="15435"/>
    <cellStyle name="표준 129 3 22" xfId="15436"/>
    <cellStyle name="표준 129 3 22 2" xfId="15437"/>
    <cellStyle name="표준 129 3 23" xfId="15438"/>
    <cellStyle name="표준 129 3 23 2" xfId="15439"/>
    <cellStyle name="표준 129 3 24" xfId="15440"/>
    <cellStyle name="표준 129 3 24 2" xfId="15441"/>
    <cellStyle name="표준 129 3 25" xfId="15442"/>
    <cellStyle name="표준 129 3 25 2" xfId="15443"/>
    <cellStyle name="표준 129 3 26" xfId="15444"/>
    <cellStyle name="표준 129 3 26 2" xfId="15445"/>
    <cellStyle name="표준 129 3 27" xfId="15446"/>
    <cellStyle name="표준 129 3 27 2" xfId="15447"/>
    <cellStyle name="표준 129 3 28" xfId="15448"/>
    <cellStyle name="표준 129 3 28 2" xfId="15449"/>
    <cellStyle name="표준 129 3 29" xfId="15450"/>
    <cellStyle name="표준 129 3 29 2" xfId="15451"/>
    <cellStyle name="표준 129 3 3" xfId="15452"/>
    <cellStyle name="표준 129 3 3 10" xfId="15453"/>
    <cellStyle name="표준 129 3 3 10 2" xfId="15454"/>
    <cellStyle name="표준 129 3 3 11" xfId="15455"/>
    <cellStyle name="표준 129 3 3 11 2" xfId="15456"/>
    <cellStyle name="표준 129 3 3 12" xfId="15457"/>
    <cellStyle name="표준 129 3 3 12 2" xfId="15458"/>
    <cellStyle name="표준 129 3 3 13" xfId="15459"/>
    <cellStyle name="표준 129 3 3 13 2" xfId="15460"/>
    <cellStyle name="표준 129 3 3 14" xfId="15461"/>
    <cellStyle name="표준 129 3 3 14 2" xfId="15462"/>
    <cellStyle name="표준 129 3 3 15" xfId="15463"/>
    <cellStyle name="표준 129 3 3 15 2" xfId="15464"/>
    <cellStyle name="표준 129 3 3 16" xfId="15465"/>
    <cellStyle name="표준 129 3 3 16 2" xfId="15466"/>
    <cellStyle name="표준 129 3 3 17" xfId="15467"/>
    <cellStyle name="표준 129 3 3 17 2" xfId="15468"/>
    <cellStyle name="표준 129 3 3 18" xfId="15469"/>
    <cellStyle name="표준 129 3 3 18 2" xfId="15470"/>
    <cellStyle name="표준 129 3 3 19" xfId="15471"/>
    <cellStyle name="표준 129 3 3 19 2" xfId="15472"/>
    <cellStyle name="표준 129 3 3 2" xfId="15473"/>
    <cellStyle name="표준 129 3 3 2 2" xfId="15474"/>
    <cellStyle name="표준 129 3 3 20" xfId="15475"/>
    <cellStyle name="표준 129 3 3 20 2" xfId="15476"/>
    <cellStyle name="표준 129 3 3 21" xfId="15477"/>
    <cellStyle name="표준 129 3 3 21 2" xfId="15478"/>
    <cellStyle name="표준 129 3 3 22" xfId="15479"/>
    <cellStyle name="표준 129 3 3 22 2" xfId="15480"/>
    <cellStyle name="표준 129 3 3 23" xfId="15481"/>
    <cellStyle name="표준 129 3 3 23 2" xfId="15482"/>
    <cellStyle name="표준 129 3 3 24" xfId="15483"/>
    <cellStyle name="표준 129 3 3 24 2" xfId="15484"/>
    <cellStyle name="표준 129 3 3 25" xfId="15485"/>
    <cellStyle name="표준 129 3 3 25 2" xfId="15486"/>
    <cellStyle name="표준 129 3 3 26" xfId="15487"/>
    <cellStyle name="표준 129 3 3 26 2" xfId="15488"/>
    <cellStyle name="표준 129 3 3 27" xfId="15489"/>
    <cellStyle name="표준 129 3 3 27 2" xfId="15490"/>
    <cellStyle name="표준 129 3 3 28" xfId="15491"/>
    <cellStyle name="표준 129 3 3 28 2" xfId="15492"/>
    <cellStyle name="표준 129 3 3 29" xfId="15493"/>
    <cellStyle name="표준 129 3 3 3" xfId="15494"/>
    <cellStyle name="표준 129 3 3 3 2" xfId="15495"/>
    <cellStyle name="표준 129 3 3 4" xfId="15496"/>
    <cellStyle name="표준 129 3 3 4 2" xfId="15497"/>
    <cellStyle name="표준 129 3 3 5" xfId="15498"/>
    <cellStyle name="표준 129 3 3 5 2" xfId="15499"/>
    <cellStyle name="표준 129 3 3 6" xfId="15500"/>
    <cellStyle name="표준 129 3 3 6 2" xfId="15501"/>
    <cellStyle name="표준 129 3 3 7" xfId="15502"/>
    <cellStyle name="표준 129 3 3 7 2" xfId="15503"/>
    <cellStyle name="표준 129 3 3 8" xfId="15504"/>
    <cellStyle name="표준 129 3 3 8 2" xfId="15505"/>
    <cellStyle name="표준 129 3 3 9" xfId="15506"/>
    <cellStyle name="표준 129 3 3 9 2" xfId="15507"/>
    <cellStyle name="표준 129 3 30" xfId="15508"/>
    <cellStyle name="표준 129 3 30 2" xfId="15509"/>
    <cellStyle name="표준 129 3 31" xfId="15510"/>
    <cellStyle name="표준 129 3 31 2" xfId="15511"/>
    <cellStyle name="표준 129 3 32" xfId="15512"/>
    <cellStyle name="표준 129 3 32 2" xfId="15513"/>
    <cellStyle name="표준 129 3 33" xfId="15514"/>
    <cellStyle name="표준 129 3 33 2" xfId="15515"/>
    <cellStyle name="표준 129 3 34" xfId="15516"/>
    <cellStyle name="표준 129 3 34 2" xfId="15517"/>
    <cellStyle name="표준 129 3 35" xfId="15518"/>
    <cellStyle name="표준 129 3 36" xfId="15519"/>
    <cellStyle name="표준 129 3 37" xfId="15520"/>
    <cellStyle name="표준 129 3 38" xfId="15521"/>
    <cellStyle name="표준 129 3 39" xfId="15522"/>
    <cellStyle name="표준 129 3 4" xfId="15523"/>
    <cellStyle name="표준 129 3 4 10" xfId="15524"/>
    <cellStyle name="표준 129 3 4 10 2" xfId="15525"/>
    <cellStyle name="표준 129 3 4 11" xfId="15526"/>
    <cellStyle name="표준 129 3 4 11 2" xfId="15527"/>
    <cellStyle name="표준 129 3 4 12" xfId="15528"/>
    <cellStyle name="표준 129 3 4 12 2" xfId="15529"/>
    <cellStyle name="표준 129 3 4 13" xfId="15530"/>
    <cellStyle name="표준 129 3 4 13 2" xfId="15531"/>
    <cellStyle name="표준 129 3 4 14" xfId="15532"/>
    <cellStyle name="표준 129 3 4 14 2" xfId="15533"/>
    <cellStyle name="표준 129 3 4 15" xfId="15534"/>
    <cellStyle name="표준 129 3 4 15 2" xfId="15535"/>
    <cellStyle name="표준 129 3 4 16" xfId="15536"/>
    <cellStyle name="표준 129 3 4 16 2" xfId="15537"/>
    <cellStyle name="표준 129 3 4 17" xfId="15538"/>
    <cellStyle name="표준 129 3 4 17 2" xfId="15539"/>
    <cellStyle name="표준 129 3 4 18" xfId="15540"/>
    <cellStyle name="표준 129 3 4 18 2" xfId="15541"/>
    <cellStyle name="표준 129 3 4 19" xfId="15542"/>
    <cellStyle name="표준 129 3 4 19 2" xfId="15543"/>
    <cellStyle name="표준 129 3 4 2" xfId="15544"/>
    <cellStyle name="표준 129 3 4 2 2" xfId="15545"/>
    <cellStyle name="표준 129 3 4 20" xfId="15546"/>
    <cellStyle name="표준 129 3 4 20 2" xfId="15547"/>
    <cellStyle name="표준 129 3 4 21" xfId="15548"/>
    <cellStyle name="표준 129 3 4 21 2" xfId="15549"/>
    <cellStyle name="표준 129 3 4 22" xfId="15550"/>
    <cellStyle name="표준 129 3 4 22 2" xfId="15551"/>
    <cellStyle name="표준 129 3 4 23" xfId="15552"/>
    <cellStyle name="표준 129 3 4 23 2" xfId="15553"/>
    <cellStyle name="표준 129 3 4 24" xfId="15554"/>
    <cellStyle name="표준 129 3 4 24 2" xfId="15555"/>
    <cellStyle name="표준 129 3 4 25" xfId="15556"/>
    <cellStyle name="표준 129 3 4 25 2" xfId="15557"/>
    <cellStyle name="표준 129 3 4 26" xfId="15558"/>
    <cellStyle name="표준 129 3 4 26 2" xfId="15559"/>
    <cellStyle name="표준 129 3 4 27" xfId="15560"/>
    <cellStyle name="표준 129 3 4 27 2" xfId="15561"/>
    <cellStyle name="표준 129 3 4 28" xfId="15562"/>
    <cellStyle name="표준 129 3 4 28 2" xfId="15563"/>
    <cellStyle name="표준 129 3 4 29" xfId="15564"/>
    <cellStyle name="표준 129 3 4 3" xfId="15565"/>
    <cellStyle name="표준 129 3 4 3 2" xfId="15566"/>
    <cellStyle name="표준 129 3 4 4" xfId="15567"/>
    <cellStyle name="표준 129 3 4 4 2" xfId="15568"/>
    <cellStyle name="표준 129 3 4 5" xfId="15569"/>
    <cellStyle name="표준 129 3 4 5 2" xfId="15570"/>
    <cellStyle name="표준 129 3 4 6" xfId="15571"/>
    <cellStyle name="표준 129 3 4 6 2" xfId="15572"/>
    <cellStyle name="표준 129 3 4 7" xfId="15573"/>
    <cellStyle name="표준 129 3 4 7 2" xfId="15574"/>
    <cellStyle name="표준 129 3 4 8" xfId="15575"/>
    <cellStyle name="표준 129 3 4 8 2" xfId="15576"/>
    <cellStyle name="표준 129 3 4 9" xfId="15577"/>
    <cellStyle name="표준 129 3 4 9 2" xfId="15578"/>
    <cellStyle name="표준 129 3 40" xfId="15579"/>
    <cellStyle name="표준 129 3 41" xfId="15580"/>
    <cellStyle name="표준 129 3 42" xfId="15581"/>
    <cellStyle name="표준 129 3 43" xfId="15582"/>
    <cellStyle name="표준 129 3 44" xfId="15583"/>
    <cellStyle name="표준 129 3 45" xfId="15584"/>
    <cellStyle name="표준 129 3 46" xfId="15585"/>
    <cellStyle name="표준 129 3 47" xfId="15586"/>
    <cellStyle name="표준 129 3 48" xfId="15587"/>
    <cellStyle name="표준 129 3 49" xfId="15588"/>
    <cellStyle name="표준 129 3 5" xfId="15589"/>
    <cellStyle name="표준 129 3 5 10" xfId="15590"/>
    <cellStyle name="표준 129 3 5 10 2" xfId="15591"/>
    <cellStyle name="표준 129 3 5 11" xfId="15592"/>
    <cellStyle name="표준 129 3 5 11 2" xfId="15593"/>
    <cellStyle name="표준 129 3 5 12" xfId="15594"/>
    <cellStyle name="표준 129 3 5 12 2" xfId="15595"/>
    <cellStyle name="표준 129 3 5 13" xfId="15596"/>
    <cellStyle name="표준 129 3 5 13 2" xfId="15597"/>
    <cellStyle name="표준 129 3 5 14" xfId="15598"/>
    <cellStyle name="표준 129 3 5 14 2" xfId="15599"/>
    <cellStyle name="표준 129 3 5 15" xfId="15600"/>
    <cellStyle name="표준 129 3 5 15 2" xfId="15601"/>
    <cellStyle name="표준 129 3 5 16" xfId="15602"/>
    <cellStyle name="표준 129 3 5 16 2" xfId="15603"/>
    <cellStyle name="표준 129 3 5 17" xfId="15604"/>
    <cellStyle name="표준 129 3 5 17 2" xfId="15605"/>
    <cellStyle name="표준 129 3 5 18" xfId="15606"/>
    <cellStyle name="표준 129 3 5 18 2" xfId="15607"/>
    <cellStyle name="표준 129 3 5 19" xfId="15608"/>
    <cellStyle name="표준 129 3 5 19 2" xfId="15609"/>
    <cellStyle name="표준 129 3 5 2" xfId="15610"/>
    <cellStyle name="표준 129 3 5 2 2" xfId="15611"/>
    <cellStyle name="표준 129 3 5 20" xfId="15612"/>
    <cellStyle name="표준 129 3 5 20 2" xfId="15613"/>
    <cellStyle name="표준 129 3 5 21" xfId="15614"/>
    <cellStyle name="표준 129 3 5 21 2" xfId="15615"/>
    <cellStyle name="표준 129 3 5 22" xfId="15616"/>
    <cellStyle name="표준 129 3 5 22 2" xfId="15617"/>
    <cellStyle name="표준 129 3 5 23" xfId="15618"/>
    <cellStyle name="표준 129 3 5 23 2" xfId="15619"/>
    <cellStyle name="표준 129 3 5 24" xfId="15620"/>
    <cellStyle name="표준 129 3 5 24 2" xfId="15621"/>
    <cellStyle name="표준 129 3 5 25" xfId="15622"/>
    <cellStyle name="표준 129 3 5 25 2" xfId="15623"/>
    <cellStyle name="표준 129 3 5 26" xfId="15624"/>
    <cellStyle name="표준 129 3 5 26 2" xfId="15625"/>
    <cellStyle name="표준 129 3 5 27" xfId="15626"/>
    <cellStyle name="표준 129 3 5 27 2" xfId="15627"/>
    <cellStyle name="표준 129 3 5 28" xfId="15628"/>
    <cellStyle name="표준 129 3 5 28 2" xfId="15629"/>
    <cellStyle name="표준 129 3 5 29" xfId="15630"/>
    <cellStyle name="표준 129 3 5 3" xfId="15631"/>
    <cellStyle name="표준 129 3 5 3 2" xfId="15632"/>
    <cellStyle name="표준 129 3 5 4" xfId="15633"/>
    <cellStyle name="표준 129 3 5 4 2" xfId="15634"/>
    <cellStyle name="표준 129 3 5 5" xfId="15635"/>
    <cellStyle name="표준 129 3 5 5 2" xfId="15636"/>
    <cellStyle name="표준 129 3 5 6" xfId="15637"/>
    <cellStyle name="표준 129 3 5 6 2" xfId="15638"/>
    <cellStyle name="표준 129 3 5 7" xfId="15639"/>
    <cellStyle name="표준 129 3 5 7 2" xfId="15640"/>
    <cellStyle name="표준 129 3 5 8" xfId="15641"/>
    <cellStyle name="표준 129 3 5 8 2" xfId="15642"/>
    <cellStyle name="표준 129 3 5 9" xfId="15643"/>
    <cellStyle name="표준 129 3 5 9 2" xfId="15644"/>
    <cellStyle name="표준 129 3 50" xfId="15645"/>
    <cellStyle name="표준 129 3 51" xfId="15646"/>
    <cellStyle name="표준 129 3 52" xfId="15647"/>
    <cellStyle name="표준 129 3 53" xfId="15648"/>
    <cellStyle name="표준 129 3 54" xfId="15649"/>
    <cellStyle name="표준 129 3 55" xfId="15650"/>
    <cellStyle name="표준 129 3 56" xfId="15651"/>
    <cellStyle name="표준 129 3 57" xfId="15652"/>
    <cellStyle name="표준 129 3 58" xfId="15653"/>
    <cellStyle name="표준 129 3 6" xfId="15654"/>
    <cellStyle name="표준 129 3 6 10" xfId="15655"/>
    <cellStyle name="표준 129 3 6 10 2" xfId="15656"/>
    <cellStyle name="표준 129 3 6 11" xfId="15657"/>
    <cellStyle name="표준 129 3 6 11 2" xfId="15658"/>
    <cellStyle name="표준 129 3 6 12" xfId="15659"/>
    <cellStyle name="표준 129 3 6 12 2" xfId="15660"/>
    <cellStyle name="표준 129 3 6 13" xfId="15661"/>
    <cellStyle name="표준 129 3 6 13 2" xfId="15662"/>
    <cellStyle name="표준 129 3 6 14" xfId="15663"/>
    <cellStyle name="표준 129 3 6 14 2" xfId="15664"/>
    <cellStyle name="표준 129 3 6 15" xfId="15665"/>
    <cellStyle name="표준 129 3 6 15 2" xfId="15666"/>
    <cellStyle name="표준 129 3 6 16" xfId="15667"/>
    <cellStyle name="표준 129 3 6 16 2" xfId="15668"/>
    <cellStyle name="표준 129 3 6 17" xfId="15669"/>
    <cellStyle name="표준 129 3 6 17 2" xfId="15670"/>
    <cellStyle name="표준 129 3 6 18" xfId="15671"/>
    <cellStyle name="표준 129 3 6 18 2" xfId="15672"/>
    <cellStyle name="표준 129 3 6 19" xfId="15673"/>
    <cellStyle name="표준 129 3 6 19 2" xfId="15674"/>
    <cellStyle name="표준 129 3 6 2" xfId="15675"/>
    <cellStyle name="표준 129 3 6 2 2" xfId="15676"/>
    <cellStyle name="표준 129 3 6 20" xfId="15677"/>
    <cellStyle name="표준 129 3 6 20 2" xfId="15678"/>
    <cellStyle name="표준 129 3 6 21" xfId="15679"/>
    <cellStyle name="표준 129 3 6 21 2" xfId="15680"/>
    <cellStyle name="표준 129 3 6 22" xfId="15681"/>
    <cellStyle name="표준 129 3 6 22 2" xfId="15682"/>
    <cellStyle name="표준 129 3 6 23" xfId="15683"/>
    <cellStyle name="표준 129 3 6 23 2" xfId="15684"/>
    <cellStyle name="표준 129 3 6 24" xfId="15685"/>
    <cellStyle name="표준 129 3 6 24 2" xfId="15686"/>
    <cellStyle name="표준 129 3 6 25" xfId="15687"/>
    <cellStyle name="표준 129 3 6 25 2" xfId="15688"/>
    <cellStyle name="표준 129 3 6 26" xfId="15689"/>
    <cellStyle name="표준 129 3 6 26 2" xfId="15690"/>
    <cellStyle name="표준 129 3 6 27" xfId="15691"/>
    <cellStyle name="표준 129 3 6 27 2" xfId="15692"/>
    <cellStyle name="표준 129 3 6 28" xfId="15693"/>
    <cellStyle name="표준 129 3 6 28 2" xfId="15694"/>
    <cellStyle name="표준 129 3 6 29" xfId="15695"/>
    <cellStyle name="표준 129 3 6 3" xfId="15696"/>
    <cellStyle name="표준 129 3 6 3 2" xfId="15697"/>
    <cellStyle name="표준 129 3 6 4" xfId="15698"/>
    <cellStyle name="표준 129 3 6 4 2" xfId="15699"/>
    <cellStyle name="표준 129 3 6 5" xfId="15700"/>
    <cellStyle name="표준 129 3 6 5 2" xfId="15701"/>
    <cellStyle name="표준 129 3 6 6" xfId="15702"/>
    <cellStyle name="표준 129 3 6 6 2" xfId="15703"/>
    <cellStyle name="표준 129 3 6 7" xfId="15704"/>
    <cellStyle name="표준 129 3 6 7 2" xfId="15705"/>
    <cellStyle name="표준 129 3 6 8" xfId="15706"/>
    <cellStyle name="표준 129 3 6 8 2" xfId="15707"/>
    <cellStyle name="표준 129 3 6 9" xfId="15708"/>
    <cellStyle name="표준 129 3 6 9 2" xfId="15709"/>
    <cellStyle name="표준 129 3 7" xfId="15710"/>
    <cellStyle name="표준 129 3 7 10" xfId="15711"/>
    <cellStyle name="표준 129 3 7 10 2" xfId="15712"/>
    <cellStyle name="표준 129 3 7 11" xfId="15713"/>
    <cellStyle name="표준 129 3 7 11 2" xfId="15714"/>
    <cellStyle name="표준 129 3 7 12" xfId="15715"/>
    <cellStyle name="표준 129 3 7 12 2" xfId="15716"/>
    <cellStyle name="표준 129 3 7 13" xfId="15717"/>
    <cellStyle name="표준 129 3 7 13 2" xfId="15718"/>
    <cellStyle name="표준 129 3 7 14" xfId="15719"/>
    <cellStyle name="표준 129 3 7 14 2" xfId="15720"/>
    <cellStyle name="표준 129 3 7 15" xfId="15721"/>
    <cellStyle name="표준 129 3 7 15 2" xfId="15722"/>
    <cellStyle name="표준 129 3 7 16" xfId="15723"/>
    <cellStyle name="표준 129 3 7 16 2" xfId="15724"/>
    <cellStyle name="표준 129 3 7 17" xfId="15725"/>
    <cellStyle name="표준 129 3 7 17 2" xfId="15726"/>
    <cellStyle name="표준 129 3 7 18" xfId="15727"/>
    <cellStyle name="표준 129 3 7 18 2" xfId="15728"/>
    <cellStyle name="표준 129 3 7 19" xfId="15729"/>
    <cellStyle name="표준 129 3 7 19 2" xfId="15730"/>
    <cellStyle name="표준 129 3 7 2" xfId="15731"/>
    <cellStyle name="표준 129 3 7 2 2" xfId="15732"/>
    <cellStyle name="표준 129 3 7 20" xfId="15733"/>
    <cellStyle name="표준 129 3 7 20 2" xfId="15734"/>
    <cellStyle name="표준 129 3 7 21" xfId="15735"/>
    <cellStyle name="표준 129 3 7 21 2" xfId="15736"/>
    <cellStyle name="표준 129 3 7 22" xfId="15737"/>
    <cellStyle name="표준 129 3 7 22 2" xfId="15738"/>
    <cellStyle name="표준 129 3 7 23" xfId="15739"/>
    <cellStyle name="표준 129 3 7 23 2" xfId="15740"/>
    <cellStyle name="표준 129 3 7 24" xfId="15741"/>
    <cellStyle name="표준 129 3 7 24 2" xfId="15742"/>
    <cellStyle name="표준 129 3 7 25" xfId="15743"/>
    <cellStyle name="표준 129 3 7 25 2" xfId="15744"/>
    <cellStyle name="표준 129 3 7 26" xfId="15745"/>
    <cellStyle name="표준 129 3 7 26 2" xfId="15746"/>
    <cellStyle name="표준 129 3 7 27" xfId="15747"/>
    <cellStyle name="표준 129 3 7 27 2" xfId="15748"/>
    <cellStyle name="표준 129 3 7 28" xfId="15749"/>
    <cellStyle name="표준 129 3 7 28 2" xfId="15750"/>
    <cellStyle name="표준 129 3 7 29" xfId="15751"/>
    <cellStyle name="표준 129 3 7 3" xfId="15752"/>
    <cellStyle name="표준 129 3 7 3 2" xfId="15753"/>
    <cellStyle name="표준 129 3 7 4" xfId="15754"/>
    <cellStyle name="표준 129 3 7 4 2" xfId="15755"/>
    <cellStyle name="표준 129 3 7 5" xfId="15756"/>
    <cellStyle name="표준 129 3 7 5 2" xfId="15757"/>
    <cellStyle name="표준 129 3 7 6" xfId="15758"/>
    <cellStyle name="표준 129 3 7 6 2" xfId="15759"/>
    <cellStyle name="표준 129 3 7 7" xfId="15760"/>
    <cellStyle name="표준 129 3 7 7 2" xfId="15761"/>
    <cellStyle name="표준 129 3 7 8" xfId="15762"/>
    <cellStyle name="표준 129 3 7 8 2" xfId="15763"/>
    <cellStyle name="표준 129 3 7 9" xfId="15764"/>
    <cellStyle name="표준 129 3 7 9 2" xfId="15765"/>
    <cellStyle name="표준 129 3 8" xfId="15766"/>
    <cellStyle name="표준 129 3 8 2" xfId="15767"/>
    <cellStyle name="표준 129 3 9" xfId="15768"/>
    <cellStyle name="표준 129 3 9 2" xfId="15769"/>
    <cellStyle name="표준 129 30" xfId="15770"/>
    <cellStyle name="표준 129 30 2" xfId="15771"/>
    <cellStyle name="표준 129 31" xfId="15772"/>
    <cellStyle name="표준 129 31 2" xfId="15773"/>
    <cellStyle name="표준 129 32" xfId="15774"/>
    <cellStyle name="표준 129 32 2" xfId="15775"/>
    <cellStyle name="표준 129 33" xfId="15776"/>
    <cellStyle name="표준 129 33 2" xfId="15777"/>
    <cellStyle name="표준 129 34" xfId="15778"/>
    <cellStyle name="표준 129 34 2" xfId="15779"/>
    <cellStyle name="표준 129 35" xfId="15780"/>
    <cellStyle name="표준 129 35 2" xfId="15781"/>
    <cellStyle name="표준 129 36" xfId="15782"/>
    <cellStyle name="표준 129 36 2" xfId="15783"/>
    <cellStyle name="표준 129 37" xfId="15784"/>
    <cellStyle name="표준 129 37 2" xfId="15785"/>
    <cellStyle name="표준 129 38" xfId="15786"/>
    <cellStyle name="표준 129 38 2" xfId="15787"/>
    <cellStyle name="표준 129 39" xfId="15788"/>
    <cellStyle name="표준 129 4" xfId="15789"/>
    <cellStyle name="표준 129 4 10" xfId="15790"/>
    <cellStyle name="표준 129 4 10 2" xfId="15791"/>
    <cellStyle name="표준 129 4 11" xfId="15792"/>
    <cellStyle name="표준 129 4 11 2" xfId="15793"/>
    <cellStyle name="표준 129 4 12" xfId="15794"/>
    <cellStyle name="표준 129 4 12 2" xfId="15795"/>
    <cellStyle name="표준 129 4 13" xfId="15796"/>
    <cellStyle name="표준 129 4 13 2" xfId="15797"/>
    <cellStyle name="표준 129 4 14" xfId="15798"/>
    <cellStyle name="표준 129 4 14 2" xfId="15799"/>
    <cellStyle name="표준 129 4 15" xfId="15800"/>
    <cellStyle name="표준 129 4 15 2" xfId="15801"/>
    <cellStyle name="표준 129 4 16" xfId="15802"/>
    <cellStyle name="표준 129 4 16 2" xfId="15803"/>
    <cellStyle name="표준 129 4 17" xfId="15804"/>
    <cellStyle name="표준 129 4 17 2" xfId="15805"/>
    <cellStyle name="표준 129 4 18" xfId="15806"/>
    <cellStyle name="표준 129 4 18 2" xfId="15807"/>
    <cellStyle name="표준 129 4 19" xfId="15808"/>
    <cellStyle name="표준 129 4 19 2" xfId="15809"/>
    <cellStyle name="표준 129 4 2" xfId="15810"/>
    <cellStyle name="표준 129 4 2 10" xfId="15811"/>
    <cellStyle name="표준 129 4 2 10 2" xfId="15812"/>
    <cellStyle name="표준 129 4 2 11" xfId="15813"/>
    <cellStyle name="표준 129 4 2 11 2" xfId="15814"/>
    <cellStyle name="표준 129 4 2 12" xfId="15815"/>
    <cellStyle name="표준 129 4 2 12 2" xfId="15816"/>
    <cellStyle name="표준 129 4 2 13" xfId="15817"/>
    <cellStyle name="표준 129 4 2 13 2" xfId="15818"/>
    <cellStyle name="표준 129 4 2 14" xfId="15819"/>
    <cellStyle name="표준 129 4 2 14 2" xfId="15820"/>
    <cellStyle name="표준 129 4 2 15" xfId="15821"/>
    <cellStyle name="표준 129 4 2 15 2" xfId="15822"/>
    <cellStyle name="표준 129 4 2 16" xfId="15823"/>
    <cellStyle name="표준 129 4 2 16 2" xfId="15824"/>
    <cellStyle name="표준 129 4 2 17" xfId="15825"/>
    <cellStyle name="표준 129 4 2 17 2" xfId="15826"/>
    <cellStyle name="표준 129 4 2 18" xfId="15827"/>
    <cellStyle name="표준 129 4 2 18 2" xfId="15828"/>
    <cellStyle name="표준 129 4 2 19" xfId="15829"/>
    <cellStyle name="표준 129 4 2 19 2" xfId="15830"/>
    <cellStyle name="표준 129 4 2 2" xfId="15831"/>
    <cellStyle name="표준 129 4 2 2 2" xfId="15832"/>
    <cellStyle name="표준 129 4 2 20" xfId="15833"/>
    <cellStyle name="표준 129 4 2 20 2" xfId="15834"/>
    <cellStyle name="표준 129 4 2 21" xfId="15835"/>
    <cellStyle name="표준 129 4 2 21 2" xfId="15836"/>
    <cellStyle name="표준 129 4 2 22" xfId="15837"/>
    <cellStyle name="표준 129 4 2 22 2" xfId="15838"/>
    <cellStyle name="표준 129 4 2 23" xfId="15839"/>
    <cellStyle name="표준 129 4 2 23 2" xfId="15840"/>
    <cellStyle name="표준 129 4 2 24" xfId="15841"/>
    <cellStyle name="표준 129 4 2 24 2" xfId="15842"/>
    <cellStyle name="표준 129 4 2 25" xfId="15843"/>
    <cellStyle name="표준 129 4 2 25 2" xfId="15844"/>
    <cellStyle name="표준 129 4 2 26" xfId="15845"/>
    <cellStyle name="표준 129 4 2 26 2" xfId="15846"/>
    <cellStyle name="표준 129 4 2 27" xfId="15847"/>
    <cellStyle name="표준 129 4 2 27 2" xfId="15848"/>
    <cellStyle name="표준 129 4 2 28" xfId="15849"/>
    <cellStyle name="표준 129 4 2 28 2" xfId="15850"/>
    <cellStyle name="표준 129 4 2 29" xfId="15851"/>
    <cellStyle name="표준 129 4 2 3" xfId="15852"/>
    <cellStyle name="표준 129 4 2 3 2" xfId="15853"/>
    <cellStyle name="표준 129 4 2 4" xfId="15854"/>
    <cellStyle name="표준 129 4 2 4 2" xfId="15855"/>
    <cellStyle name="표준 129 4 2 5" xfId="15856"/>
    <cellStyle name="표준 129 4 2 5 2" xfId="15857"/>
    <cellStyle name="표준 129 4 2 6" xfId="15858"/>
    <cellStyle name="표준 129 4 2 6 2" xfId="15859"/>
    <cellStyle name="표준 129 4 2 7" xfId="15860"/>
    <cellStyle name="표준 129 4 2 7 2" xfId="15861"/>
    <cellStyle name="표준 129 4 2 8" xfId="15862"/>
    <cellStyle name="표준 129 4 2 8 2" xfId="15863"/>
    <cellStyle name="표준 129 4 2 9" xfId="15864"/>
    <cellStyle name="표준 129 4 2 9 2" xfId="15865"/>
    <cellStyle name="표준 129 4 20" xfId="15866"/>
    <cellStyle name="표준 129 4 20 2" xfId="15867"/>
    <cellStyle name="표준 129 4 21" xfId="15868"/>
    <cellStyle name="표준 129 4 21 2" xfId="15869"/>
    <cellStyle name="표준 129 4 22" xfId="15870"/>
    <cellStyle name="표준 129 4 22 2" xfId="15871"/>
    <cellStyle name="표준 129 4 23" xfId="15872"/>
    <cellStyle name="표준 129 4 23 2" xfId="15873"/>
    <cellStyle name="표준 129 4 24" xfId="15874"/>
    <cellStyle name="표준 129 4 24 2" xfId="15875"/>
    <cellStyle name="표준 129 4 25" xfId="15876"/>
    <cellStyle name="표준 129 4 25 2" xfId="15877"/>
    <cellStyle name="표준 129 4 26" xfId="15878"/>
    <cellStyle name="표준 129 4 26 2" xfId="15879"/>
    <cellStyle name="표준 129 4 27" xfId="15880"/>
    <cellStyle name="표준 129 4 27 2" xfId="15881"/>
    <cellStyle name="표준 129 4 28" xfId="15882"/>
    <cellStyle name="표준 129 4 28 2" xfId="15883"/>
    <cellStyle name="표준 129 4 29" xfId="15884"/>
    <cellStyle name="표준 129 4 29 2" xfId="15885"/>
    <cellStyle name="표준 129 4 3" xfId="15886"/>
    <cellStyle name="표준 129 4 3 10" xfId="15887"/>
    <cellStyle name="표준 129 4 3 10 2" xfId="15888"/>
    <cellStyle name="표준 129 4 3 11" xfId="15889"/>
    <cellStyle name="표준 129 4 3 11 2" xfId="15890"/>
    <cellStyle name="표준 129 4 3 12" xfId="15891"/>
    <cellStyle name="표준 129 4 3 12 2" xfId="15892"/>
    <cellStyle name="표준 129 4 3 13" xfId="15893"/>
    <cellStyle name="표준 129 4 3 13 2" xfId="15894"/>
    <cellStyle name="표준 129 4 3 14" xfId="15895"/>
    <cellStyle name="표준 129 4 3 14 2" xfId="15896"/>
    <cellStyle name="표준 129 4 3 15" xfId="15897"/>
    <cellStyle name="표준 129 4 3 15 2" xfId="15898"/>
    <cellStyle name="표준 129 4 3 16" xfId="15899"/>
    <cellStyle name="표준 129 4 3 16 2" xfId="15900"/>
    <cellStyle name="표준 129 4 3 17" xfId="15901"/>
    <cellStyle name="표준 129 4 3 17 2" xfId="15902"/>
    <cellStyle name="표준 129 4 3 18" xfId="15903"/>
    <cellStyle name="표준 129 4 3 18 2" xfId="15904"/>
    <cellStyle name="표준 129 4 3 19" xfId="15905"/>
    <cellStyle name="표준 129 4 3 19 2" xfId="15906"/>
    <cellStyle name="표준 129 4 3 2" xfId="15907"/>
    <cellStyle name="표준 129 4 3 2 2" xfId="15908"/>
    <cellStyle name="표준 129 4 3 20" xfId="15909"/>
    <cellStyle name="표준 129 4 3 20 2" xfId="15910"/>
    <cellStyle name="표준 129 4 3 21" xfId="15911"/>
    <cellStyle name="표준 129 4 3 21 2" xfId="15912"/>
    <cellStyle name="표준 129 4 3 22" xfId="15913"/>
    <cellStyle name="표준 129 4 3 22 2" xfId="15914"/>
    <cellStyle name="표준 129 4 3 23" xfId="15915"/>
    <cellStyle name="표준 129 4 3 23 2" xfId="15916"/>
    <cellStyle name="표준 129 4 3 24" xfId="15917"/>
    <cellStyle name="표준 129 4 3 24 2" xfId="15918"/>
    <cellStyle name="표준 129 4 3 25" xfId="15919"/>
    <cellStyle name="표준 129 4 3 25 2" xfId="15920"/>
    <cellStyle name="표준 129 4 3 26" xfId="15921"/>
    <cellStyle name="표준 129 4 3 26 2" xfId="15922"/>
    <cellStyle name="표준 129 4 3 27" xfId="15923"/>
    <cellStyle name="표준 129 4 3 27 2" xfId="15924"/>
    <cellStyle name="표준 129 4 3 28" xfId="15925"/>
    <cellStyle name="표준 129 4 3 28 2" xfId="15926"/>
    <cellStyle name="표준 129 4 3 29" xfId="15927"/>
    <cellStyle name="표준 129 4 3 3" xfId="15928"/>
    <cellStyle name="표준 129 4 3 3 2" xfId="15929"/>
    <cellStyle name="표준 129 4 3 4" xfId="15930"/>
    <cellStyle name="표준 129 4 3 4 2" xfId="15931"/>
    <cellStyle name="표준 129 4 3 5" xfId="15932"/>
    <cellStyle name="표준 129 4 3 5 2" xfId="15933"/>
    <cellStyle name="표준 129 4 3 6" xfId="15934"/>
    <cellStyle name="표준 129 4 3 6 2" xfId="15935"/>
    <cellStyle name="표준 129 4 3 7" xfId="15936"/>
    <cellStyle name="표준 129 4 3 7 2" xfId="15937"/>
    <cellStyle name="표준 129 4 3 8" xfId="15938"/>
    <cellStyle name="표준 129 4 3 8 2" xfId="15939"/>
    <cellStyle name="표준 129 4 3 9" xfId="15940"/>
    <cellStyle name="표준 129 4 3 9 2" xfId="15941"/>
    <cellStyle name="표준 129 4 30" xfId="15942"/>
    <cellStyle name="표준 129 4 30 2" xfId="15943"/>
    <cellStyle name="표준 129 4 31" xfId="15944"/>
    <cellStyle name="표준 129 4 31 2" xfId="15945"/>
    <cellStyle name="표준 129 4 32" xfId="15946"/>
    <cellStyle name="표준 129 4 32 2" xfId="15947"/>
    <cellStyle name="표준 129 4 33" xfId="15948"/>
    <cellStyle name="표준 129 4 33 2" xfId="15949"/>
    <cellStyle name="표준 129 4 34" xfId="15950"/>
    <cellStyle name="표준 129 4 34 2" xfId="15951"/>
    <cellStyle name="표준 129 4 35" xfId="15952"/>
    <cellStyle name="표준 129 4 36" xfId="15953"/>
    <cellStyle name="표준 129 4 37" xfId="15954"/>
    <cellStyle name="표준 129 4 38" xfId="15955"/>
    <cellStyle name="표준 129 4 39" xfId="15956"/>
    <cellStyle name="표준 129 4 4" xfId="15957"/>
    <cellStyle name="표준 129 4 4 10" xfId="15958"/>
    <cellStyle name="표준 129 4 4 10 2" xfId="15959"/>
    <cellStyle name="표준 129 4 4 11" xfId="15960"/>
    <cellStyle name="표준 129 4 4 11 2" xfId="15961"/>
    <cellStyle name="표준 129 4 4 12" xfId="15962"/>
    <cellStyle name="표준 129 4 4 12 2" xfId="15963"/>
    <cellStyle name="표준 129 4 4 13" xfId="15964"/>
    <cellStyle name="표준 129 4 4 13 2" xfId="15965"/>
    <cellStyle name="표준 129 4 4 14" xfId="15966"/>
    <cellStyle name="표준 129 4 4 14 2" xfId="15967"/>
    <cellStyle name="표준 129 4 4 15" xfId="15968"/>
    <cellStyle name="표준 129 4 4 15 2" xfId="15969"/>
    <cellStyle name="표준 129 4 4 16" xfId="15970"/>
    <cellStyle name="표준 129 4 4 16 2" xfId="15971"/>
    <cellStyle name="표준 129 4 4 17" xfId="15972"/>
    <cellStyle name="표준 129 4 4 17 2" xfId="15973"/>
    <cellStyle name="표준 129 4 4 18" xfId="15974"/>
    <cellStyle name="표준 129 4 4 18 2" xfId="15975"/>
    <cellStyle name="표준 129 4 4 19" xfId="15976"/>
    <cellStyle name="표준 129 4 4 19 2" xfId="15977"/>
    <cellStyle name="표준 129 4 4 2" xfId="15978"/>
    <cellStyle name="표준 129 4 4 2 2" xfId="15979"/>
    <cellStyle name="표준 129 4 4 20" xfId="15980"/>
    <cellStyle name="표준 129 4 4 20 2" xfId="15981"/>
    <cellStyle name="표준 129 4 4 21" xfId="15982"/>
    <cellStyle name="표준 129 4 4 21 2" xfId="15983"/>
    <cellStyle name="표준 129 4 4 22" xfId="15984"/>
    <cellStyle name="표준 129 4 4 22 2" xfId="15985"/>
    <cellStyle name="표준 129 4 4 23" xfId="15986"/>
    <cellStyle name="표준 129 4 4 23 2" xfId="15987"/>
    <cellStyle name="표준 129 4 4 24" xfId="15988"/>
    <cellStyle name="표준 129 4 4 24 2" xfId="15989"/>
    <cellStyle name="표준 129 4 4 25" xfId="15990"/>
    <cellStyle name="표준 129 4 4 25 2" xfId="15991"/>
    <cellStyle name="표준 129 4 4 26" xfId="15992"/>
    <cellStyle name="표준 129 4 4 26 2" xfId="15993"/>
    <cellStyle name="표준 129 4 4 27" xfId="15994"/>
    <cellStyle name="표준 129 4 4 27 2" xfId="15995"/>
    <cellStyle name="표준 129 4 4 28" xfId="15996"/>
    <cellStyle name="표준 129 4 4 28 2" xfId="15997"/>
    <cellStyle name="표준 129 4 4 29" xfId="15998"/>
    <cellStyle name="표준 129 4 4 3" xfId="15999"/>
    <cellStyle name="표준 129 4 4 3 2" xfId="16000"/>
    <cellStyle name="표준 129 4 4 4" xfId="16001"/>
    <cellStyle name="표준 129 4 4 4 2" xfId="16002"/>
    <cellStyle name="표준 129 4 4 5" xfId="16003"/>
    <cellStyle name="표준 129 4 4 5 2" xfId="16004"/>
    <cellStyle name="표준 129 4 4 6" xfId="16005"/>
    <cellStyle name="표준 129 4 4 6 2" xfId="16006"/>
    <cellStyle name="표준 129 4 4 7" xfId="16007"/>
    <cellStyle name="표준 129 4 4 7 2" xfId="16008"/>
    <cellStyle name="표준 129 4 4 8" xfId="16009"/>
    <cellStyle name="표준 129 4 4 8 2" xfId="16010"/>
    <cellStyle name="표준 129 4 4 9" xfId="16011"/>
    <cellStyle name="표준 129 4 4 9 2" xfId="16012"/>
    <cellStyle name="표준 129 4 40" xfId="16013"/>
    <cellStyle name="표준 129 4 41" xfId="16014"/>
    <cellStyle name="표준 129 4 42" xfId="16015"/>
    <cellStyle name="표준 129 4 43" xfId="16016"/>
    <cellStyle name="표준 129 4 44" xfId="16017"/>
    <cellStyle name="표준 129 4 45" xfId="16018"/>
    <cellStyle name="표준 129 4 46" xfId="16019"/>
    <cellStyle name="표준 129 4 47" xfId="16020"/>
    <cellStyle name="표준 129 4 48" xfId="16021"/>
    <cellStyle name="표준 129 4 49" xfId="16022"/>
    <cellStyle name="표준 129 4 5" xfId="16023"/>
    <cellStyle name="표준 129 4 5 10" xfId="16024"/>
    <cellStyle name="표준 129 4 5 10 2" xfId="16025"/>
    <cellStyle name="표준 129 4 5 11" xfId="16026"/>
    <cellStyle name="표준 129 4 5 11 2" xfId="16027"/>
    <cellStyle name="표준 129 4 5 12" xfId="16028"/>
    <cellStyle name="표준 129 4 5 12 2" xfId="16029"/>
    <cellStyle name="표준 129 4 5 13" xfId="16030"/>
    <cellStyle name="표준 129 4 5 13 2" xfId="16031"/>
    <cellStyle name="표준 129 4 5 14" xfId="16032"/>
    <cellStyle name="표준 129 4 5 14 2" xfId="16033"/>
    <cellStyle name="표준 129 4 5 15" xfId="16034"/>
    <cellStyle name="표준 129 4 5 15 2" xfId="16035"/>
    <cellStyle name="표준 129 4 5 16" xfId="16036"/>
    <cellStyle name="표준 129 4 5 16 2" xfId="16037"/>
    <cellStyle name="표준 129 4 5 17" xfId="16038"/>
    <cellStyle name="표준 129 4 5 17 2" xfId="16039"/>
    <cellStyle name="표준 129 4 5 18" xfId="16040"/>
    <cellStyle name="표준 129 4 5 18 2" xfId="16041"/>
    <cellStyle name="표준 129 4 5 19" xfId="16042"/>
    <cellStyle name="표준 129 4 5 19 2" xfId="16043"/>
    <cellStyle name="표준 129 4 5 2" xfId="16044"/>
    <cellStyle name="표준 129 4 5 2 2" xfId="16045"/>
    <cellStyle name="표준 129 4 5 20" xfId="16046"/>
    <cellStyle name="표준 129 4 5 20 2" xfId="16047"/>
    <cellStyle name="표준 129 4 5 21" xfId="16048"/>
    <cellStyle name="표준 129 4 5 21 2" xfId="16049"/>
    <cellStyle name="표준 129 4 5 22" xfId="16050"/>
    <cellStyle name="표준 129 4 5 22 2" xfId="16051"/>
    <cellStyle name="표준 129 4 5 23" xfId="16052"/>
    <cellStyle name="표준 129 4 5 23 2" xfId="16053"/>
    <cellStyle name="표준 129 4 5 24" xfId="16054"/>
    <cellStyle name="표준 129 4 5 24 2" xfId="16055"/>
    <cellStyle name="표준 129 4 5 25" xfId="16056"/>
    <cellStyle name="표준 129 4 5 25 2" xfId="16057"/>
    <cellStyle name="표준 129 4 5 26" xfId="16058"/>
    <cellStyle name="표준 129 4 5 26 2" xfId="16059"/>
    <cellStyle name="표준 129 4 5 27" xfId="16060"/>
    <cellStyle name="표준 129 4 5 27 2" xfId="16061"/>
    <cellStyle name="표준 129 4 5 28" xfId="16062"/>
    <cellStyle name="표준 129 4 5 28 2" xfId="16063"/>
    <cellStyle name="표준 129 4 5 29" xfId="16064"/>
    <cellStyle name="표준 129 4 5 3" xfId="16065"/>
    <cellStyle name="표준 129 4 5 3 2" xfId="16066"/>
    <cellStyle name="표준 129 4 5 4" xfId="16067"/>
    <cellStyle name="표준 129 4 5 4 2" xfId="16068"/>
    <cellStyle name="표준 129 4 5 5" xfId="16069"/>
    <cellStyle name="표준 129 4 5 5 2" xfId="16070"/>
    <cellStyle name="표준 129 4 5 6" xfId="16071"/>
    <cellStyle name="표준 129 4 5 6 2" xfId="16072"/>
    <cellStyle name="표준 129 4 5 7" xfId="16073"/>
    <cellStyle name="표준 129 4 5 7 2" xfId="16074"/>
    <cellStyle name="표준 129 4 5 8" xfId="16075"/>
    <cellStyle name="표준 129 4 5 8 2" xfId="16076"/>
    <cellStyle name="표준 129 4 5 9" xfId="16077"/>
    <cellStyle name="표준 129 4 5 9 2" xfId="16078"/>
    <cellStyle name="표준 129 4 50" xfId="16079"/>
    <cellStyle name="표준 129 4 51" xfId="16080"/>
    <cellStyle name="표준 129 4 52" xfId="16081"/>
    <cellStyle name="표준 129 4 53" xfId="16082"/>
    <cellStyle name="표준 129 4 54" xfId="16083"/>
    <cellStyle name="표준 129 4 55" xfId="16084"/>
    <cellStyle name="표준 129 4 56" xfId="16085"/>
    <cellStyle name="표준 129 4 57" xfId="16086"/>
    <cellStyle name="표준 129 4 58" xfId="16087"/>
    <cellStyle name="표준 129 4 6" xfId="16088"/>
    <cellStyle name="표준 129 4 6 10" xfId="16089"/>
    <cellStyle name="표준 129 4 6 10 2" xfId="16090"/>
    <cellStyle name="표준 129 4 6 11" xfId="16091"/>
    <cellStyle name="표준 129 4 6 11 2" xfId="16092"/>
    <cellStyle name="표준 129 4 6 12" xfId="16093"/>
    <cellStyle name="표준 129 4 6 12 2" xfId="16094"/>
    <cellStyle name="표준 129 4 6 13" xfId="16095"/>
    <cellStyle name="표준 129 4 6 13 2" xfId="16096"/>
    <cellStyle name="표준 129 4 6 14" xfId="16097"/>
    <cellStyle name="표준 129 4 6 14 2" xfId="16098"/>
    <cellStyle name="표준 129 4 6 15" xfId="16099"/>
    <cellStyle name="표준 129 4 6 15 2" xfId="16100"/>
    <cellStyle name="표준 129 4 6 16" xfId="16101"/>
    <cellStyle name="표준 129 4 6 16 2" xfId="16102"/>
    <cellStyle name="표준 129 4 6 17" xfId="16103"/>
    <cellStyle name="표준 129 4 6 17 2" xfId="16104"/>
    <cellStyle name="표준 129 4 6 18" xfId="16105"/>
    <cellStyle name="표준 129 4 6 18 2" xfId="16106"/>
    <cellStyle name="표준 129 4 6 19" xfId="16107"/>
    <cellStyle name="표준 129 4 6 19 2" xfId="16108"/>
    <cellStyle name="표준 129 4 6 2" xfId="16109"/>
    <cellStyle name="표준 129 4 6 2 2" xfId="16110"/>
    <cellStyle name="표준 129 4 6 20" xfId="16111"/>
    <cellStyle name="표준 129 4 6 20 2" xfId="16112"/>
    <cellStyle name="표준 129 4 6 21" xfId="16113"/>
    <cellStyle name="표준 129 4 6 21 2" xfId="16114"/>
    <cellStyle name="표준 129 4 6 22" xfId="16115"/>
    <cellStyle name="표준 129 4 6 22 2" xfId="16116"/>
    <cellStyle name="표준 129 4 6 23" xfId="16117"/>
    <cellStyle name="표준 129 4 6 23 2" xfId="16118"/>
    <cellStyle name="표준 129 4 6 24" xfId="16119"/>
    <cellStyle name="표준 129 4 6 24 2" xfId="16120"/>
    <cellStyle name="표준 129 4 6 25" xfId="16121"/>
    <cellStyle name="표준 129 4 6 25 2" xfId="16122"/>
    <cellStyle name="표준 129 4 6 26" xfId="16123"/>
    <cellStyle name="표준 129 4 6 26 2" xfId="16124"/>
    <cellStyle name="표준 129 4 6 27" xfId="16125"/>
    <cellStyle name="표준 129 4 6 27 2" xfId="16126"/>
    <cellStyle name="표준 129 4 6 28" xfId="16127"/>
    <cellStyle name="표준 129 4 6 28 2" xfId="16128"/>
    <cellStyle name="표준 129 4 6 29" xfId="16129"/>
    <cellStyle name="표준 129 4 6 3" xfId="16130"/>
    <cellStyle name="표준 129 4 6 3 2" xfId="16131"/>
    <cellStyle name="표준 129 4 6 4" xfId="16132"/>
    <cellStyle name="표준 129 4 6 4 2" xfId="16133"/>
    <cellStyle name="표준 129 4 6 5" xfId="16134"/>
    <cellStyle name="표준 129 4 6 5 2" xfId="16135"/>
    <cellStyle name="표준 129 4 6 6" xfId="16136"/>
    <cellStyle name="표준 129 4 6 6 2" xfId="16137"/>
    <cellStyle name="표준 129 4 6 7" xfId="16138"/>
    <cellStyle name="표준 129 4 6 7 2" xfId="16139"/>
    <cellStyle name="표준 129 4 6 8" xfId="16140"/>
    <cellStyle name="표준 129 4 6 8 2" xfId="16141"/>
    <cellStyle name="표준 129 4 6 9" xfId="16142"/>
    <cellStyle name="표준 129 4 6 9 2" xfId="16143"/>
    <cellStyle name="표준 129 4 7" xfId="16144"/>
    <cellStyle name="표준 129 4 7 10" xfId="16145"/>
    <cellStyle name="표준 129 4 7 10 2" xfId="16146"/>
    <cellStyle name="표준 129 4 7 11" xfId="16147"/>
    <cellStyle name="표준 129 4 7 11 2" xfId="16148"/>
    <cellStyle name="표준 129 4 7 12" xfId="16149"/>
    <cellStyle name="표준 129 4 7 12 2" xfId="16150"/>
    <cellStyle name="표준 129 4 7 13" xfId="16151"/>
    <cellStyle name="표준 129 4 7 13 2" xfId="16152"/>
    <cellStyle name="표준 129 4 7 14" xfId="16153"/>
    <cellStyle name="표준 129 4 7 14 2" xfId="16154"/>
    <cellStyle name="표준 129 4 7 15" xfId="16155"/>
    <cellStyle name="표준 129 4 7 15 2" xfId="16156"/>
    <cellStyle name="표준 129 4 7 16" xfId="16157"/>
    <cellStyle name="표준 129 4 7 16 2" xfId="16158"/>
    <cellStyle name="표준 129 4 7 17" xfId="16159"/>
    <cellStyle name="표준 129 4 7 17 2" xfId="16160"/>
    <cellStyle name="표준 129 4 7 18" xfId="16161"/>
    <cellStyle name="표준 129 4 7 18 2" xfId="16162"/>
    <cellStyle name="표준 129 4 7 19" xfId="16163"/>
    <cellStyle name="표준 129 4 7 19 2" xfId="16164"/>
    <cellStyle name="표준 129 4 7 2" xfId="16165"/>
    <cellStyle name="표준 129 4 7 2 2" xfId="16166"/>
    <cellStyle name="표준 129 4 7 20" xfId="16167"/>
    <cellStyle name="표준 129 4 7 20 2" xfId="16168"/>
    <cellStyle name="표준 129 4 7 21" xfId="16169"/>
    <cellStyle name="표준 129 4 7 21 2" xfId="16170"/>
    <cellStyle name="표준 129 4 7 22" xfId="16171"/>
    <cellStyle name="표준 129 4 7 22 2" xfId="16172"/>
    <cellStyle name="표준 129 4 7 23" xfId="16173"/>
    <cellStyle name="표준 129 4 7 23 2" xfId="16174"/>
    <cellStyle name="표준 129 4 7 24" xfId="16175"/>
    <cellStyle name="표준 129 4 7 24 2" xfId="16176"/>
    <cellStyle name="표준 129 4 7 25" xfId="16177"/>
    <cellStyle name="표준 129 4 7 25 2" xfId="16178"/>
    <cellStyle name="표준 129 4 7 26" xfId="16179"/>
    <cellStyle name="표준 129 4 7 26 2" xfId="16180"/>
    <cellStyle name="표준 129 4 7 27" xfId="16181"/>
    <cellStyle name="표준 129 4 7 27 2" xfId="16182"/>
    <cellStyle name="표준 129 4 7 28" xfId="16183"/>
    <cellStyle name="표준 129 4 7 28 2" xfId="16184"/>
    <cellStyle name="표준 129 4 7 29" xfId="16185"/>
    <cellStyle name="표준 129 4 7 3" xfId="16186"/>
    <cellStyle name="표준 129 4 7 3 2" xfId="16187"/>
    <cellStyle name="표준 129 4 7 4" xfId="16188"/>
    <cellStyle name="표준 129 4 7 4 2" xfId="16189"/>
    <cellStyle name="표준 129 4 7 5" xfId="16190"/>
    <cellStyle name="표준 129 4 7 5 2" xfId="16191"/>
    <cellStyle name="표준 129 4 7 6" xfId="16192"/>
    <cellStyle name="표준 129 4 7 6 2" xfId="16193"/>
    <cellStyle name="표준 129 4 7 7" xfId="16194"/>
    <cellStyle name="표준 129 4 7 7 2" xfId="16195"/>
    <cellStyle name="표준 129 4 7 8" xfId="16196"/>
    <cellStyle name="표준 129 4 7 8 2" xfId="16197"/>
    <cellStyle name="표준 129 4 7 9" xfId="16198"/>
    <cellStyle name="표준 129 4 7 9 2" xfId="16199"/>
    <cellStyle name="표준 129 4 8" xfId="16200"/>
    <cellStyle name="표준 129 4 8 2" xfId="16201"/>
    <cellStyle name="표준 129 4 9" xfId="16202"/>
    <cellStyle name="표준 129 4 9 2" xfId="16203"/>
    <cellStyle name="표준 129 5" xfId="16204"/>
    <cellStyle name="표준 129 5 10" xfId="16205"/>
    <cellStyle name="표준 129 5 10 2" xfId="16206"/>
    <cellStyle name="표준 129 5 11" xfId="16207"/>
    <cellStyle name="표준 129 5 11 2" xfId="16208"/>
    <cellStyle name="표준 129 5 12" xfId="16209"/>
    <cellStyle name="표준 129 5 12 2" xfId="16210"/>
    <cellStyle name="표준 129 5 13" xfId="16211"/>
    <cellStyle name="표준 129 5 13 2" xfId="16212"/>
    <cellStyle name="표준 129 5 14" xfId="16213"/>
    <cellStyle name="표준 129 5 14 2" xfId="16214"/>
    <cellStyle name="표준 129 5 15" xfId="16215"/>
    <cellStyle name="표준 129 5 15 2" xfId="16216"/>
    <cellStyle name="표준 129 5 16" xfId="16217"/>
    <cellStyle name="표준 129 5 16 2" xfId="16218"/>
    <cellStyle name="표준 129 5 17" xfId="16219"/>
    <cellStyle name="표준 129 5 17 2" xfId="16220"/>
    <cellStyle name="표준 129 5 18" xfId="16221"/>
    <cellStyle name="표준 129 5 18 2" xfId="16222"/>
    <cellStyle name="표준 129 5 19" xfId="16223"/>
    <cellStyle name="표준 129 5 19 2" xfId="16224"/>
    <cellStyle name="표준 129 5 2" xfId="16225"/>
    <cellStyle name="표준 129 5 2 10" xfId="16226"/>
    <cellStyle name="표준 129 5 2 10 2" xfId="16227"/>
    <cellStyle name="표준 129 5 2 11" xfId="16228"/>
    <cellStyle name="표준 129 5 2 11 2" xfId="16229"/>
    <cellStyle name="표준 129 5 2 12" xfId="16230"/>
    <cellStyle name="표준 129 5 2 12 2" xfId="16231"/>
    <cellStyle name="표준 129 5 2 13" xfId="16232"/>
    <cellStyle name="표준 129 5 2 13 2" xfId="16233"/>
    <cellStyle name="표준 129 5 2 14" xfId="16234"/>
    <cellStyle name="표준 129 5 2 14 2" xfId="16235"/>
    <cellStyle name="표준 129 5 2 15" xfId="16236"/>
    <cellStyle name="표준 129 5 2 15 2" xfId="16237"/>
    <cellStyle name="표준 129 5 2 16" xfId="16238"/>
    <cellStyle name="표준 129 5 2 16 2" xfId="16239"/>
    <cellStyle name="표준 129 5 2 17" xfId="16240"/>
    <cellStyle name="표준 129 5 2 17 2" xfId="16241"/>
    <cellStyle name="표준 129 5 2 18" xfId="16242"/>
    <cellStyle name="표준 129 5 2 18 2" xfId="16243"/>
    <cellStyle name="표준 129 5 2 19" xfId="16244"/>
    <cellStyle name="표준 129 5 2 19 2" xfId="16245"/>
    <cellStyle name="표준 129 5 2 2" xfId="16246"/>
    <cellStyle name="표준 129 5 2 2 2" xfId="16247"/>
    <cellStyle name="표준 129 5 2 20" xfId="16248"/>
    <cellStyle name="표준 129 5 2 20 2" xfId="16249"/>
    <cellStyle name="표준 129 5 2 21" xfId="16250"/>
    <cellStyle name="표준 129 5 2 21 2" xfId="16251"/>
    <cellStyle name="표준 129 5 2 22" xfId="16252"/>
    <cellStyle name="표준 129 5 2 22 2" xfId="16253"/>
    <cellStyle name="표준 129 5 2 23" xfId="16254"/>
    <cellStyle name="표준 129 5 2 23 2" xfId="16255"/>
    <cellStyle name="표준 129 5 2 24" xfId="16256"/>
    <cellStyle name="표준 129 5 2 24 2" xfId="16257"/>
    <cellStyle name="표준 129 5 2 25" xfId="16258"/>
    <cellStyle name="표준 129 5 2 25 2" xfId="16259"/>
    <cellStyle name="표준 129 5 2 26" xfId="16260"/>
    <cellStyle name="표준 129 5 2 26 2" xfId="16261"/>
    <cellStyle name="표준 129 5 2 27" xfId="16262"/>
    <cellStyle name="표준 129 5 2 27 2" xfId="16263"/>
    <cellStyle name="표준 129 5 2 28" xfId="16264"/>
    <cellStyle name="표준 129 5 2 28 2" xfId="16265"/>
    <cellStyle name="표준 129 5 2 29" xfId="16266"/>
    <cellStyle name="표준 129 5 2 3" xfId="16267"/>
    <cellStyle name="표준 129 5 2 3 2" xfId="16268"/>
    <cellStyle name="표준 129 5 2 4" xfId="16269"/>
    <cellStyle name="표준 129 5 2 4 2" xfId="16270"/>
    <cellStyle name="표준 129 5 2 5" xfId="16271"/>
    <cellStyle name="표준 129 5 2 5 2" xfId="16272"/>
    <cellStyle name="표준 129 5 2 6" xfId="16273"/>
    <cellStyle name="표준 129 5 2 6 2" xfId="16274"/>
    <cellStyle name="표준 129 5 2 7" xfId="16275"/>
    <cellStyle name="표준 129 5 2 7 2" xfId="16276"/>
    <cellStyle name="표준 129 5 2 8" xfId="16277"/>
    <cellStyle name="표준 129 5 2 8 2" xfId="16278"/>
    <cellStyle name="표준 129 5 2 9" xfId="16279"/>
    <cellStyle name="표준 129 5 2 9 2" xfId="16280"/>
    <cellStyle name="표준 129 5 20" xfId="16281"/>
    <cellStyle name="표준 129 5 20 2" xfId="16282"/>
    <cellStyle name="표준 129 5 21" xfId="16283"/>
    <cellStyle name="표준 129 5 21 2" xfId="16284"/>
    <cellStyle name="표준 129 5 22" xfId="16285"/>
    <cellStyle name="표준 129 5 22 2" xfId="16286"/>
    <cellStyle name="표준 129 5 23" xfId="16287"/>
    <cellStyle name="표준 129 5 23 2" xfId="16288"/>
    <cellStyle name="표준 129 5 24" xfId="16289"/>
    <cellStyle name="표준 129 5 24 2" xfId="16290"/>
    <cellStyle name="표준 129 5 25" xfId="16291"/>
    <cellStyle name="표준 129 5 25 2" xfId="16292"/>
    <cellStyle name="표준 129 5 26" xfId="16293"/>
    <cellStyle name="표준 129 5 26 2" xfId="16294"/>
    <cellStyle name="표준 129 5 27" xfId="16295"/>
    <cellStyle name="표준 129 5 27 2" xfId="16296"/>
    <cellStyle name="표준 129 5 28" xfId="16297"/>
    <cellStyle name="표준 129 5 28 2" xfId="16298"/>
    <cellStyle name="표준 129 5 29" xfId="16299"/>
    <cellStyle name="표준 129 5 29 2" xfId="16300"/>
    <cellStyle name="표준 129 5 3" xfId="16301"/>
    <cellStyle name="표준 129 5 3 10" xfId="16302"/>
    <cellStyle name="표준 129 5 3 10 2" xfId="16303"/>
    <cellStyle name="표준 129 5 3 11" xfId="16304"/>
    <cellStyle name="표준 129 5 3 11 2" xfId="16305"/>
    <cellStyle name="표준 129 5 3 12" xfId="16306"/>
    <cellStyle name="표준 129 5 3 12 2" xfId="16307"/>
    <cellStyle name="표준 129 5 3 13" xfId="16308"/>
    <cellStyle name="표준 129 5 3 13 2" xfId="16309"/>
    <cellStyle name="표준 129 5 3 14" xfId="16310"/>
    <cellStyle name="표준 129 5 3 14 2" xfId="16311"/>
    <cellStyle name="표준 129 5 3 15" xfId="16312"/>
    <cellStyle name="표준 129 5 3 15 2" xfId="16313"/>
    <cellStyle name="표준 129 5 3 16" xfId="16314"/>
    <cellStyle name="표준 129 5 3 16 2" xfId="16315"/>
    <cellStyle name="표준 129 5 3 17" xfId="16316"/>
    <cellStyle name="표준 129 5 3 17 2" xfId="16317"/>
    <cellStyle name="표준 129 5 3 18" xfId="16318"/>
    <cellStyle name="표준 129 5 3 18 2" xfId="16319"/>
    <cellStyle name="표준 129 5 3 19" xfId="16320"/>
    <cellStyle name="표준 129 5 3 19 2" xfId="16321"/>
    <cellStyle name="표준 129 5 3 2" xfId="16322"/>
    <cellStyle name="표준 129 5 3 2 2" xfId="16323"/>
    <cellStyle name="표준 129 5 3 20" xfId="16324"/>
    <cellStyle name="표준 129 5 3 20 2" xfId="16325"/>
    <cellStyle name="표준 129 5 3 21" xfId="16326"/>
    <cellStyle name="표준 129 5 3 21 2" xfId="16327"/>
    <cellStyle name="표준 129 5 3 22" xfId="16328"/>
    <cellStyle name="표준 129 5 3 22 2" xfId="16329"/>
    <cellStyle name="표준 129 5 3 23" xfId="16330"/>
    <cellStyle name="표준 129 5 3 23 2" xfId="16331"/>
    <cellStyle name="표준 129 5 3 24" xfId="16332"/>
    <cellStyle name="표준 129 5 3 24 2" xfId="16333"/>
    <cellStyle name="표준 129 5 3 25" xfId="16334"/>
    <cellStyle name="표준 129 5 3 25 2" xfId="16335"/>
    <cellStyle name="표준 129 5 3 26" xfId="16336"/>
    <cellStyle name="표준 129 5 3 26 2" xfId="16337"/>
    <cellStyle name="표준 129 5 3 27" xfId="16338"/>
    <cellStyle name="표준 129 5 3 27 2" xfId="16339"/>
    <cellStyle name="표준 129 5 3 28" xfId="16340"/>
    <cellStyle name="표준 129 5 3 28 2" xfId="16341"/>
    <cellStyle name="표준 129 5 3 29" xfId="16342"/>
    <cellStyle name="표준 129 5 3 3" xfId="16343"/>
    <cellStyle name="표준 129 5 3 3 2" xfId="16344"/>
    <cellStyle name="표준 129 5 3 4" xfId="16345"/>
    <cellStyle name="표준 129 5 3 4 2" xfId="16346"/>
    <cellStyle name="표준 129 5 3 5" xfId="16347"/>
    <cellStyle name="표준 129 5 3 5 2" xfId="16348"/>
    <cellStyle name="표준 129 5 3 6" xfId="16349"/>
    <cellStyle name="표준 129 5 3 6 2" xfId="16350"/>
    <cellStyle name="표준 129 5 3 7" xfId="16351"/>
    <cellStyle name="표준 129 5 3 7 2" xfId="16352"/>
    <cellStyle name="표준 129 5 3 8" xfId="16353"/>
    <cellStyle name="표준 129 5 3 8 2" xfId="16354"/>
    <cellStyle name="표준 129 5 3 9" xfId="16355"/>
    <cellStyle name="표준 129 5 3 9 2" xfId="16356"/>
    <cellStyle name="표준 129 5 30" xfId="16357"/>
    <cellStyle name="표준 129 5 30 2" xfId="16358"/>
    <cellStyle name="표준 129 5 31" xfId="16359"/>
    <cellStyle name="표준 129 5 31 2" xfId="16360"/>
    <cellStyle name="표준 129 5 32" xfId="16361"/>
    <cellStyle name="표준 129 5 32 2" xfId="16362"/>
    <cellStyle name="표준 129 5 33" xfId="16363"/>
    <cellStyle name="표준 129 5 33 2" xfId="16364"/>
    <cellStyle name="표준 129 5 34" xfId="16365"/>
    <cellStyle name="표준 129 5 34 2" xfId="16366"/>
    <cellStyle name="표준 129 5 35" xfId="16367"/>
    <cellStyle name="표준 129 5 36" xfId="16368"/>
    <cellStyle name="표준 129 5 37" xfId="16369"/>
    <cellStyle name="표준 129 5 38" xfId="16370"/>
    <cellStyle name="표준 129 5 39" xfId="16371"/>
    <cellStyle name="표준 129 5 4" xfId="16372"/>
    <cellStyle name="표준 129 5 4 10" xfId="16373"/>
    <cellStyle name="표준 129 5 4 10 2" xfId="16374"/>
    <cellStyle name="표준 129 5 4 11" xfId="16375"/>
    <cellStyle name="표준 129 5 4 11 2" xfId="16376"/>
    <cellStyle name="표준 129 5 4 12" xfId="16377"/>
    <cellStyle name="표준 129 5 4 12 2" xfId="16378"/>
    <cellStyle name="표준 129 5 4 13" xfId="16379"/>
    <cellStyle name="표준 129 5 4 13 2" xfId="16380"/>
    <cellStyle name="표준 129 5 4 14" xfId="16381"/>
    <cellStyle name="표준 129 5 4 14 2" xfId="16382"/>
    <cellStyle name="표준 129 5 4 15" xfId="16383"/>
    <cellStyle name="표준 129 5 4 15 2" xfId="16384"/>
    <cellStyle name="표준 129 5 4 16" xfId="16385"/>
    <cellStyle name="표준 129 5 4 16 2" xfId="16386"/>
    <cellStyle name="표준 129 5 4 17" xfId="16387"/>
    <cellStyle name="표준 129 5 4 17 2" xfId="16388"/>
    <cellStyle name="표준 129 5 4 18" xfId="16389"/>
    <cellStyle name="표준 129 5 4 18 2" xfId="16390"/>
    <cellStyle name="표준 129 5 4 19" xfId="16391"/>
    <cellStyle name="표준 129 5 4 19 2" xfId="16392"/>
    <cellStyle name="표준 129 5 4 2" xfId="16393"/>
    <cellStyle name="표준 129 5 4 2 2" xfId="16394"/>
    <cellStyle name="표준 129 5 4 20" xfId="16395"/>
    <cellStyle name="표준 129 5 4 20 2" xfId="16396"/>
    <cellStyle name="표준 129 5 4 21" xfId="16397"/>
    <cellStyle name="표준 129 5 4 21 2" xfId="16398"/>
    <cellStyle name="표준 129 5 4 22" xfId="16399"/>
    <cellStyle name="표준 129 5 4 22 2" xfId="16400"/>
    <cellStyle name="표준 129 5 4 23" xfId="16401"/>
    <cellStyle name="표준 129 5 4 23 2" xfId="16402"/>
    <cellStyle name="표준 129 5 4 24" xfId="16403"/>
    <cellStyle name="표준 129 5 4 24 2" xfId="16404"/>
    <cellStyle name="표준 129 5 4 25" xfId="16405"/>
    <cellStyle name="표준 129 5 4 25 2" xfId="16406"/>
    <cellStyle name="표준 129 5 4 26" xfId="16407"/>
    <cellStyle name="표준 129 5 4 26 2" xfId="16408"/>
    <cellStyle name="표준 129 5 4 27" xfId="16409"/>
    <cellStyle name="표준 129 5 4 27 2" xfId="16410"/>
    <cellStyle name="표준 129 5 4 28" xfId="16411"/>
    <cellStyle name="표준 129 5 4 28 2" xfId="16412"/>
    <cellStyle name="표준 129 5 4 29" xfId="16413"/>
    <cellStyle name="표준 129 5 4 3" xfId="16414"/>
    <cellStyle name="표준 129 5 4 3 2" xfId="16415"/>
    <cellStyle name="표준 129 5 4 4" xfId="16416"/>
    <cellStyle name="표준 129 5 4 4 2" xfId="16417"/>
    <cellStyle name="표준 129 5 4 5" xfId="16418"/>
    <cellStyle name="표준 129 5 4 5 2" xfId="16419"/>
    <cellStyle name="표준 129 5 4 6" xfId="16420"/>
    <cellStyle name="표준 129 5 4 6 2" xfId="16421"/>
    <cellStyle name="표준 129 5 4 7" xfId="16422"/>
    <cellStyle name="표준 129 5 4 7 2" xfId="16423"/>
    <cellStyle name="표준 129 5 4 8" xfId="16424"/>
    <cellStyle name="표준 129 5 4 8 2" xfId="16425"/>
    <cellStyle name="표준 129 5 4 9" xfId="16426"/>
    <cellStyle name="표준 129 5 4 9 2" xfId="16427"/>
    <cellStyle name="표준 129 5 40" xfId="16428"/>
    <cellStyle name="표준 129 5 41" xfId="16429"/>
    <cellStyle name="표준 129 5 42" xfId="16430"/>
    <cellStyle name="표준 129 5 43" xfId="16431"/>
    <cellStyle name="표준 129 5 44" xfId="16432"/>
    <cellStyle name="표준 129 5 45" xfId="16433"/>
    <cellStyle name="표준 129 5 46" xfId="16434"/>
    <cellStyle name="표준 129 5 47" xfId="16435"/>
    <cellStyle name="표준 129 5 48" xfId="16436"/>
    <cellStyle name="표준 129 5 49" xfId="16437"/>
    <cellStyle name="표준 129 5 5" xfId="16438"/>
    <cellStyle name="표준 129 5 5 10" xfId="16439"/>
    <cellStyle name="표준 129 5 5 10 2" xfId="16440"/>
    <cellStyle name="표준 129 5 5 11" xfId="16441"/>
    <cellStyle name="표준 129 5 5 11 2" xfId="16442"/>
    <cellStyle name="표준 129 5 5 12" xfId="16443"/>
    <cellStyle name="표준 129 5 5 12 2" xfId="16444"/>
    <cellStyle name="표준 129 5 5 13" xfId="16445"/>
    <cellStyle name="표준 129 5 5 13 2" xfId="16446"/>
    <cellStyle name="표준 129 5 5 14" xfId="16447"/>
    <cellStyle name="표준 129 5 5 14 2" xfId="16448"/>
    <cellStyle name="표준 129 5 5 15" xfId="16449"/>
    <cellStyle name="표준 129 5 5 15 2" xfId="16450"/>
    <cellStyle name="표준 129 5 5 16" xfId="16451"/>
    <cellStyle name="표준 129 5 5 16 2" xfId="16452"/>
    <cellStyle name="표준 129 5 5 17" xfId="16453"/>
    <cellStyle name="표준 129 5 5 17 2" xfId="16454"/>
    <cellStyle name="표준 129 5 5 18" xfId="16455"/>
    <cellStyle name="표준 129 5 5 18 2" xfId="16456"/>
    <cellStyle name="표준 129 5 5 19" xfId="16457"/>
    <cellStyle name="표준 129 5 5 19 2" xfId="16458"/>
    <cellStyle name="표준 129 5 5 2" xfId="16459"/>
    <cellStyle name="표준 129 5 5 2 2" xfId="16460"/>
    <cellStyle name="표준 129 5 5 20" xfId="16461"/>
    <cellStyle name="표준 129 5 5 20 2" xfId="16462"/>
    <cellStyle name="표준 129 5 5 21" xfId="16463"/>
    <cellStyle name="표준 129 5 5 21 2" xfId="16464"/>
    <cellStyle name="표준 129 5 5 22" xfId="16465"/>
    <cellStyle name="표준 129 5 5 22 2" xfId="16466"/>
    <cellStyle name="표준 129 5 5 23" xfId="16467"/>
    <cellStyle name="표준 129 5 5 23 2" xfId="16468"/>
    <cellStyle name="표준 129 5 5 24" xfId="16469"/>
    <cellStyle name="표준 129 5 5 24 2" xfId="16470"/>
    <cellStyle name="표준 129 5 5 25" xfId="16471"/>
    <cellStyle name="표준 129 5 5 25 2" xfId="16472"/>
    <cellStyle name="표준 129 5 5 26" xfId="16473"/>
    <cellStyle name="표준 129 5 5 26 2" xfId="16474"/>
    <cellStyle name="표준 129 5 5 27" xfId="16475"/>
    <cellStyle name="표준 129 5 5 27 2" xfId="16476"/>
    <cellStyle name="표준 129 5 5 28" xfId="16477"/>
    <cellStyle name="표준 129 5 5 28 2" xfId="16478"/>
    <cellStyle name="표준 129 5 5 29" xfId="16479"/>
    <cellStyle name="표준 129 5 5 3" xfId="16480"/>
    <cellStyle name="표준 129 5 5 3 2" xfId="16481"/>
    <cellStyle name="표준 129 5 5 4" xfId="16482"/>
    <cellStyle name="표준 129 5 5 4 2" xfId="16483"/>
    <cellStyle name="표준 129 5 5 5" xfId="16484"/>
    <cellStyle name="표준 129 5 5 5 2" xfId="16485"/>
    <cellStyle name="표준 129 5 5 6" xfId="16486"/>
    <cellStyle name="표준 129 5 5 6 2" xfId="16487"/>
    <cellStyle name="표준 129 5 5 7" xfId="16488"/>
    <cellStyle name="표준 129 5 5 7 2" xfId="16489"/>
    <cellStyle name="표준 129 5 5 8" xfId="16490"/>
    <cellStyle name="표준 129 5 5 8 2" xfId="16491"/>
    <cellStyle name="표준 129 5 5 9" xfId="16492"/>
    <cellStyle name="표준 129 5 5 9 2" xfId="16493"/>
    <cellStyle name="표준 129 5 50" xfId="16494"/>
    <cellStyle name="표준 129 5 51" xfId="16495"/>
    <cellStyle name="표준 129 5 52" xfId="16496"/>
    <cellStyle name="표준 129 5 53" xfId="16497"/>
    <cellStyle name="표준 129 5 54" xfId="16498"/>
    <cellStyle name="표준 129 5 55" xfId="16499"/>
    <cellStyle name="표준 129 5 56" xfId="16500"/>
    <cellStyle name="표준 129 5 57" xfId="16501"/>
    <cellStyle name="표준 129 5 58" xfId="16502"/>
    <cellStyle name="표준 129 5 6" xfId="16503"/>
    <cellStyle name="표준 129 5 6 10" xfId="16504"/>
    <cellStyle name="표준 129 5 6 10 2" xfId="16505"/>
    <cellStyle name="표준 129 5 6 11" xfId="16506"/>
    <cellStyle name="표준 129 5 6 11 2" xfId="16507"/>
    <cellStyle name="표준 129 5 6 12" xfId="16508"/>
    <cellStyle name="표준 129 5 6 12 2" xfId="16509"/>
    <cellStyle name="표준 129 5 6 13" xfId="16510"/>
    <cellStyle name="표준 129 5 6 13 2" xfId="16511"/>
    <cellStyle name="표준 129 5 6 14" xfId="16512"/>
    <cellStyle name="표준 129 5 6 14 2" xfId="16513"/>
    <cellStyle name="표준 129 5 6 15" xfId="16514"/>
    <cellStyle name="표준 129 5 6 15 2" xfId="16515"/>
    <cellStyle name="표준 129 5 6 16" xfId="16516"/>
    <cellStyle name="표준 129 5 6 16 2" xfId="16517"/>
    <cellStyle name="표준 129 5 6 17" xfId="16518"/>
    <cellStyle name="표준 129 5 6 17 2" xfId="16519"/>
    <cellStyle name="표준 129 5 6 18" xfId="16520"/>
    <cellStyle name="표준 129 5 6 18 2" xfId="16521"/>
    <cellStyle name="표준 129 5 6 19" xfId="16522"/>
    <cellStyle name="표준 129 5 6 19 2" xfId="16523"/>
    <cellStyle name="표준 129 5 6 2" xfId="16524"/>
    <cellStyle name="표준 129 5 6 2 2" xfId="16525"/>
    <cellStyle name="표준 129 5 6 20" xfId="16526"/>
    <cellStyle name="표준 129 5 6 20 2" xfId="16527"/>
    <cellStyle name="표준 129 5 6 21" xfId="16528"/>
    <cellStyle name="표준 129 5 6 21 2" xfId="16529"/>
    <cellStyle name="표준 129 5 6 22" xfId="16530"/>
    <cellStyle name="표준 129 5 6 22 2" xfId="16531"/>
    <cellStyle name="표준 129 5 6 23" xfId="16532"/>
    <cellStyle name="표준 129 5 6 23 2" xfId="16533"/>
    <cellStyle name="표준 129 5 6 24" xfId="16534"/>
    <cellStyle name="표준 129 5 6 24 2" xfId="16535"/>
    <cellStyle name="표준 129 5 6 25" xfId="16536"/>
    <cellStyle name="표준 129 5 6 25 2" xfId="16537"/>
    <cellStyle name="표준 129 5 6 26" xfId="16538"/>
    <cellStyle name="표준 129 5 6 26 2" xfId="16539"/>
    <cellStyle name="표준 129 5 6 27" xfId="16540"/>
    <cellStyle name="표준 129 5 6 27 2" xfId="16541"/>
    <cellStyle name="표준 129 5 6 28" xfId="16542"/>
    <cellStyle name="표준 129 5 6 28 2" xfId="16543"/>
    <cellStyle name="표준 129 5 6 29" xfId="16544"/>
    <cellStyle name="표준 129 5 6 3" xfId="16545"/>
    <cellStyle name="표준 129 5 6 3 2" xfId="16546"/>
    <cellStyle name="표준 129 5 6 4" xfId="16547"/>
    <cellStyle name="표준 129 5 6 4 2" xfId="16548"/>
    <cellStyle name="표준 129 5 6 5" xfId="16549"/>
    <cellStyle name="표준 129 5 6 5 2" xfId="16550"/>
    <cellStyle name="표준 129 5 6 6" xfId="16551"/>
    <cellStyle name="표준 129 5 6 6 2" xfId="16552"/>
    <cellStyle name="표준 129 5 6 7" xfId="16553"/>
    <cellStyle name="표준 129 5 6 7 2" xfId="16554"/>
    <cellStyle name="표준 129 5 6 8" xfId="16555"/>
    <cellStyle name="표준 129 5 6 8 2" xfId="16556"/>
    <cellStyle name="표준 129 5 6 9" xfId="16557"/>
    <cellStyle name="표준 129 5 6 9 2" xfId="16558"/>
    <cellStyle name="표준 129 5 7" xfId="16559"/>
    <cellStyle name="표준 129 5 7 10" xfId="16560"/>
    <cellStyle name="표준 129 5 7 10 2" xfId="16561"/>
    <cellStyle name="표준 129 5 7 11" xfId="16562"/>
    <cellStyle name="표준 129 5 7 11 2" xfId="16563"/>
    <cellStyle name="표준 129 5 7 12" xfId="16564"/>
    <cellStyle name="표준 129 5 7 12 2" xfId="16565"/>
    <cellStyle name="표준 129 5 7 13" xfId="16566"/>
    <cellStyle name="표준 129 5 7 13 2" xfId="16567"/>
    <cellStyle name="표준 129 5 7 14" xfId="16568"/>
    <cellStyle name="표준 129 5 7 14 2" xfId="16569"/>
    <cellStyle name="표준 129 5 7 15" xfId="16570"/>
    <cellStyle name="표준 129 5 7 15 2" xfId="16571"/>
    <cellStyle name="표준 129 5 7 16" xfId="16572"/>
    <cellStyle name="표준 129 5 7 16 2" xfId="16573"/>
    <cellStyle name="표준 129 5 7 17" xfId="16574"/>
    <cellStyle name="표준 129 5 7 17 2" xfId="16575"/>
    <cellStyle name="표준 129 5 7 18" xfId="16576"/>
    <cellStyle name="표준 129 5 7 18 2" xfId="16577"/>
    <cellStyle name="표준 129 5 7 19" xfId="16578"/>
    <cellStyle name="표준 129 5 7 19 2" xfId="16579"/>
    <cellStyle name="표준 129 5 7 2" xfId="16580"/>
    <cellStyle name="표준 129 5 7 2 2" xfId="16581"/>
    <cellStyle name="표준 129 5 7 20" xfId="16582"/>
    <cellStyle name="표준 129 5 7 20 2" xfId="16583"/>
    <cellStyle name="표준 129 5 7 21" xfId="16584"/>
    <cellStyle name="표준 129 5 7 21 2" xfId="16585"/>
    <cellStyle name="표준 129 5 7 22" xfId="16586"/>
    <cellStyle name="표준 129 5 7 22 2" xfId="16587"/>
    <cellStyle name="표준 129 5 7 23" xfId="16588"/>
    <cellStyle name="표준 129 5 7 23 2" xfId="16589"/>
    <cellStyle name="표준 129 5 7 24" xfId="16590"/>
    <cellStyle name="표준 129 5 7 24 2" xfId="16591"/>
    <cellStyle name="표준 129 5 7 25" xfId="16592"/>
    <cellStyle name="표준 129 5 7 25 2" xfId="16593"/>
    <cellStyle name="표준 129 5 7 26" xfId="16594"/>
    <cellStyle name="표준 129 5 7 26 2" xfId="16595"/>
    <cellStyle name="표준 129 5 7 27" xfId="16596"/>
    <cellStyle name="표준 129 5 7 27 2" xfId="16597"/>
    <cellStyle name="표준 129 5 7 28" xfId="16598"/>
    <cellStyle name="표준 129 5 7 28 2" xfId="16599"/>
    <cellStyle name="표준 129 5 7 29" xfId="16600"/>
    <cellStyle name="표준 129 5 7 3" xfId="16601"/>
    <cellStyle name="표준 129 5 7 3 2" xfId="16602"/>
    <cellStyle name="표준 129 5 7 4" xfId="16603"/>
    <cellStyle name="표준 129 5 7 4 2" xfId="16604"/>
    <cellStyle name="표준 129 5 7 5" xfId="16605"/>
    <cellStyle name="표준 129 5 7 5 2" xfId="16606"/>
    <cellStyle name="표준 129 5 7 6" xfId="16607"/>
    <cellStyle name="표준 129 5 7 6 2" xfId="16608"/>
    <cellStyle name="표준 129 5 7 7" xfId="16609"/>
    <cellStyle name="표준 129 5 7 7 2" xfId="16610"/>
    <cellStyle name="표준 129 5 7 8" xfId="16611"/>
    <cellStyle name="표준 129 5 7 8 2" xfId="16612"/>
    <cellStyle name="표준 129 5 7 9" xfId="16613"/>
    <cellStyle name="표준 129 5 7 9 2" xfId="16614"/>
    <cellStyle name="표준 129 5 8" xfId="16615"/>
    <cellStyle name="표준 129 5 8 2" xfId="16616"/>
    <cellStyle name="표준 129 5 9" xfId="16617"/>
    <cellStyle name="표준 129 5 9 2" xfId="16618"/>
    <cellStyle name="표준 129 6" xfId="16619"/>
    <cellStyle name="표준 129 6 10" xfId="16620"/>
    <cellStyle name="표준 129 6 10 2" xfId="16621"/>
    <cellStyle name="표준 129 6 11" xfId="16622"/>
    <cellStyle name="표준 129 6 11 2" xfId="16623"/>
    <cellStyle name="표준 129 6 12" xfId="16624"/>
    <cellStyle name="표준 129 6 12 2" xfId="16625"/>
    <cellStyle name="표준 129 6 13" xfId="16626"/>
    <cellStyle name="표준 129 6 13 2" xfId="16627"/>
    <cellStyle name="표준 129 6 14" xfId="16628"/>
    <cellStyle name="표준 129 6 14 2" xfId="16629"/>
    <cellStyle name="표준 129 6 15" xfId="16630"/>
    <cellStyle name="표준 129 6 15 2" xfId="16631"/>
    <cellStyle name="표준 129 6 16" xfId="16632"/>
    <cellStyle name="표준 129 6 16 2" xfId="16633"/>
    <cellStyle name="표준 129 6 17" xfId="16634"/>
    <cellStyle name="표준 129 6 17 2" xfId="16635"/>
    <cellStyle name="표준 129 6 18" xfId="16636"/>
    <cellStyle name="표준 129 6 18 2" xfId="16637"/>
    <cellStyle name="표준 129 6 19" xfId="16638"/>
    <cellStyle name="표준 129 6 19 2" xfId="16639"/>
    <cellStyle name="표준 129 6 2" xfId="16640"/>
    <cellStyle name="표준 129 6 2 10" xfId="16641"/>
    <cellStyle name="표준 129 6 2 10 2" xfId="16642"/>
    <cellStyle name="표준 129 6 2 11" xfId="16643"/>
    <cellStyle name="표준 129 6 2 11 2" xfId="16644"/>
    <cellStyle name="표준 129 6 2 12" xfId="16645"/>
    <cellStyle name="표준 129 6 2 12 2" xfId="16646"/>
    <cellStyle name="표준 129 6 2 13" xfId="16647"/>
    <cellStyle name="표준 129 6 2 13 2" xfId="16648"/>
    <cellStyle name="표준 129 6 2 14" xfId="16649"/>
    <cellStyle name="표준 129 6 2 14 2" xfId="16650"/>
    <cellStyle name="표준 129 6 2 15" xfId="16651"/>
    <cellStyle name="표준 129 6 2 15 2" xfId="16652"/>
    <cellStyle name="표준 129 6 2 16" xfId="16653"/>
    <cellStyle name="표준 129 6 2 16 2" xfId="16654"/>
    <cellStyle name="표준 129 6 2 17" xfId="16655"/>
    <cellStyle name="표준 129 6 2 17 2" xfId="16656"/>
    <cellStyle name="표준 129 6 2 18" xfId="16657"/>
    <cellStyle name="표준 129 6 2 18 2" xfId="16658"/>
    <cellStyle name="표준 129 6 2 19" xfId="16659"/>
    <cellStyle name="표준 129 6 2 19 2" xfId="16660"/>
    <cellStyle name="표준 129 6 2 2" xfId="16661"/>
    <cellStyle name="표준 129 6 2 2 2" xfId="16662"/>
    <cellStyle name="표준 129 6 2 20" xfId="16663"/>
    <cellStyle name="표준 129 6 2 20 2" xfId="16664"/>
    <cellStyle name="표준 129 6 2 21" xfId="16665"/>
    <cellStyle name="표준 129 6 2 21 2" xfId="16666"/>
    <cellStyle name="표준 129 6 2 22" xfId="16667"/>
    <cellStyle name="표준 129 6 2 22 2" xfId="16668"/>
    <cellStyle name="표준 129 6 2 23" xfId="16669"/>
    <cellStyle name="표준 129 6 2 23 2" xfId="16670"/>
    <cellStyle name="표준 129 6 2 24" xfId="16671"/>
    <cellStyle name="표준 129 6 2 24 2" xfId="16672"/>
    <cellStyle name="표준 129 6 2 25" xfId="16673"/>
    <cellStyle name="표준 129 6 2 25 2" xfId="16674"/>
    <cellStyle name="표준 129 6 2 26" xfId="16675"/>
    <cellStyle name="표준 129 6 2 26 2" xfId="16676"/>
    <cellStyle name="표준 129 6 2 27" xfId="16677"/>
    <cellStyle name="표준 129 6 2 27 2" xfId="16678"/>
    <cellStyle name="표준 129 6 2 28" xfId="16679"/>
    <cellStyle name="표준 129 6 2 28 2" xfId="16680"/>
    <cellStyle name="표준 129 6 2 29" xfId="16681"/>
    <cellStyle name="표준 129 6 2 3" xfId="16682"/>
    <cellStyle name="표준 129 6 2 3 2" xfId="16683"/>
    <cellStyle name="표준 129 6 2 4" xfId="16684"/>
    <cellStyle name="표준 129 6 2 4 2" xfId="16685"/>
    <cellStyle name="표준 129 6 2 5" xfId="16686"/>
    <cellStyle name="표준 129 6 2 5 2" xfId="16687"/>
    <cellStyle name="표준 129 6 2 6" xfId="16688"/>
    <cellStyle name="표준 129 6 2 6 2" xfId="16689"/>
    <cellStyle name="표준 129 6 2 7" xfId="16690"/>
    <cellStyle name="표준 129 6 2 7 2" xfId="16691"/>
    <cellStyle name="표준 129 6 2 8" xfId="16692"/>
    <cellStyle name="표준 129 6 2 8 2" xfId="16693"/>
    <cellStyle name="표준 129 6 2 9" xfId="16694"/>
    <cellStyle name="표준 129 6 2 9 2" xfId="16695"/>
    <cellStyle name="표준 129 6 20" xfId="16696"/>
    <cellStyle name="표준 129 6 20 2" xfId="16697"/>
    <cellStyle name="표준 129 6 21" xfId="16698"/>
    <cellStyle name="표준 129 6 21 2" xfId="16699"/>
    <cellStyle name="표준 129 6 22" xfId="16700"/>
    <cellStyle name="표준 129 6 22 2" xfId="16701"/>
    <cellStyle name="표준 129 6 23" xfId="16702"/>
    <cellStyle name="표준 129 6 23 2" xfId="16703"/>
    <cellStyle name="표준 129 6 24" xfId="16704"/>
    <cellStyle name="표준 129 6 24 2" xfId="16705"/>
    <cellStyle name="표준 129 6 25" xfId="16706"/>
    <cellStyle name="표준 129 6 25 2" xfId="16707"/>
    <cellStyle name="표준 129 6 26" xfId="16708"/>
    <cellStyle name="표준 129 6 26 2" xfId="16709"/>
    <cellStyle name="표준 129 6 27" xfId="16710"/>
    <cellStyle name="표준 129 6 27 2" xfId="16711"/>
    <cellStyle name="표준 129 6 28" xfId="16712"/>
    <cellStyle name="표준 129 6 28 2" xfId="16713"/>
    <cellStyle name="표준 129 6 29" xfId="16714"/>
    <cellStyle name="표준 129 6 29 2" xfId="16715"/>
    <cellStyle name="표준 129 6 3" xfId="16716"/>
    <cellStyle name="표준 129 6 3 10" xfId="16717"/>
    <cellStyle name="표준 129 6 3 10 2" xfId="16718"/>
    <cellStyle name="표준 129 6 3 11" xfId="16719"/>
    <cellStyle name="표준 129 6 3 11 2" xfId="16720"/>
    <cellStyle name="표준 129 6 3 12" xfId="16721"/>
    <cellStyle name="표준 129 6 3 12 2" xfId="16722"/>
    <cellStyle name="표준 129 6 3 13" xfId="16723"/>
    <cellStyle name="표준 129 6 3 13 2" xfId="16724"/>
    <cellStyle name="표준 129 6 3 14" xfId="16725"/>
    <cellStyle name="표준 129 6 3 14 2" xfId="16726"/>
    <cellStyle name="표준 129 6 3 15" xfId="16727"/>
    <cellStyle name="표준 129 6 3 15 2" xfId="16728"/>
    <cellStyle name="표준 129 6 3 16" xfId="16729"/>
    <cellStyle name="표준 129 6 3 16 2" xfId="16730"/>
    <cellStyle name="표준 129 6 3 17" xfId="16731"/>
    <cellStyle name="표준 129 6 3 17 2" xfId="16732"/>
    <cellStyle name="표준 129 6 3 18" xfId="16733"/>
    <cellStyle name="표준 129 6 3 18 2" xfId="16734"/>
    <cellStyle name="표준 129 6 3 19" xfId="16735"/>
    <cellStyle name="표준 129 6 3 19 2" xfId="16736"/>
    <cellStyle name="표준 129 6 3 2" xfId="16737"/>
    <cellStyle name="표준 129 6 3 2 2" xfId="16738"/>
    <cellStyle name="표준 129 6 3 20" xfId="16739"/>
    <cellStyle name="표준 129 6 3 20 2" xfId="16740"/>
    <cellStyle name="표준 129 6 3 21" xfId="16741"/>
    <cellStyle name="표준 129 6 3 21 2" xfId="16742"/>
    <cellStyle name="표준 129 6 3 22" xfId="16743"/>
    <cellStyle name="표준 129 6 3 22 2" xfId="16744"/>
    <cellStyle name="표준 129 6 3 23" xfId="16745"/>
    <cellStyle name="표준 129 6 3 23 2" xfId="16746"/>
    <cellStyle name="표준 129 6 3 24" xfId="16747"/>
    <cellStyle name="표준 129 6 3 24 2" xfId="16748"/>
    <cellStyle name="표준 129 6 3 25" xfId="16749"/>
    <cellStyle name="표준 129 6 3 25 2" xfId="16750"/>
    <cellStyle name="표준 129 6 3 26" xfId="16751"/>
    <cellStyle name="표준 129 6 3 26 2" xfId="16752"/>
    <cellStyle name="표준 129 6 3 27" xfId="16753"/>
    <cellStyle name="표준 129 6 3 27 2" xfId="16754"/>
    <cellStyle name="표준 129 6 3 28" xfId="16755"/>
    <cellStyle name="표준 129 6 3 28 2" xfId="16756"/>
    <cellStyle name="표준 129 6 3 29" xfId="16757"/>
    <cellStyle name="표준 129 6 3 3" xfId="16758"/>
    <cellStyle name="표준 129 6 3 3 2" xfId="16759"/>
    <cellStyle name="표준 129 6 3 4" xfId="16760"/>
    <cellStyle name="표준 129 6 3 4 2" xfId="16761"/>
    <cellStyle name="표준 129 6 3 5" xfId="16762"/>
    <cellStyle name="표준 129 6 3 5 2" xfId="16763"/>
    <cellStyle name="표준 129 6 3 6" xfId="16764"/>
    <cellStyle name="표준 129 6 3 6 2" xfId="16765"/>
    <cellStyle name="표준 129 6 3 7" xfId="16766"/>
    <cellStyle name="표준 129 6 3 7 2" xfId="16767"/>
    <cellStyle name="표준 129 6 3 8" xfId="16768"/>
    <cellStyle name="표준 129 6 3 8 2" xfId="16769"/>
    <cellStyle name="표준 129 6 3 9" xfId="16770"/>
    <cellStyle name="표준 129 6 3 9 2" xfId="16771"/>
    <cellStyle name="표준 129 6 30" xfId="16772"/>
    <cellStyle name="표준 129 6 30 2" xfId="16773"/>
    <cellStyle name="표준 129 6 31" xfId="16774"/>
    <cellStyle name="표준 129 6 31 2" xfId="16775"/>
    <cellStyle name="표준 129 6 32" xfId="16776"/>
    <cellStyle name="표준 129 6 32 2" xfId="16777"/>
    <cellStyle name="표준 129 6 33" xfId="16778"/>
    <cellStyle name="표준 129 6 33 2" xfId="16779"/>
    <cellStyle name="표준 129 6 34" xfId="16780"/>
    <cellStyle name="표준 129 6 34 2" xfId="16781"/>
    <cellStyle name="표준 129 6 35" xfId="16782"/>
    <cellStyle name="표준 129 6 36" xfId="16783"/>
    <cellStyle name="표준 129 6 37" xfId="16784"/>
    <cellStyle name="표준 129 6 38" xfId="16785"/>
    <cellStyle name="표준 129 6 39" xfId="16786"/>
    <cellStyle name="표준 129 6 4" xfId="16787"/>
    <cellStyle name="표준 129 6 4 10" xfId="16788"/>
    <cellStyle name="표준 129 6 4 10 2" xfId="16789"/>
    <cellStyle name="표준 129 6 4 11" xfId="16790"/>
    <cellStyle name="표준 129 6 4 11 2" xfId="16791"/>
    <cellStyle name="표준 129 6 4 12" xfId="16792"/>
    <cellStyle name="표준 129 6 4 12 2" xfId="16793"/>
    <cellStyle name="표준 129 6 4 13" xfId="16794"/>
    <cellStyle name="표준 129 6 4 13 2" xfId="16795"/>
    <cellStyle name="표준 129 6 4 14" xfId="16796"/>
    <cellStyle name="표준 129 6 4 14 2" xfId="16797"/>
    <cellStyle name="표준 129 6 4 15" xfId="16798"/>
    <cellStyle name="표준 129 6 4 15 2" xfId="16799"/>
    <cellStyle name="표준 129 6 4 16" xfId="16800"/>
    <cellStyle name="표준 129 6 4 16 2" xfId="16801"/>
    <cellStyle name="표준 129 6 4 17" xfId="16802"/>
    <cellStyle name="표준 129 6 4 17 2" xfId="16803"/>
    <cellStyle name="표준 129 6 4 18" xfId="16804"/>
    <cellStyle name="표준 129 6 4 18 2" xfId="16805"/>
    <cellStyle name="표준 129 6 4 19" xfId="16806"/>
    <cellStyle name="표준 129 6 4 19 2" xfId="16807"/>
    <cellStyle name="표준 129 6 4 2" xfId="16808"/>
    <cellStyle name="표준 129 6 4 2 2" xfId="16809"/>
    <cellStyle name="표준 129 6 4 20" xfId="16810"/>
    <cellStyle name="표준 129 6 4 20 2" xfId="16811"/>
    <cellStyle name="표준 129 6 4 21" xfId="16812"/>
    <cellStyle name="표준 129 6 4 21 2" xfId="16813"/>
    <cellStyle name="표준 129 6 4 22" xfId="16814"/>
    <cellStyle name="표준 129 6 4 22 2" xfId="16815"/>
    <cellStyle name="표준 129 6 4 23" xfId="16816"/>
    <cellStyle name="표준 129 6 4 23 2" xfId="16817"/>
    <cellStyle name="표준 129 6 4 24" xfId="16818"/>
    <cellStyle name="표준 129 6 4 24 2" xfId="16819"/>
    <cellStyle name="표준 129 6 4 25" xfId="16820"/>
    <cellStyle name="표준 129 6 4 25 2" xfId="16821"/>
    <cellStyle name="표준 129 6 4 26" xfId="16822"/>
    <cellStyle name="표준 129 6 4 26 2" xfId="16823"/>
    <cellStyle name="표준 129 6 4 27" xfId="16824"/>
    <cellStyle name="표준 129 6 4 27 2" xfId="16825"/>
    <cellStyle name="표준 129 6 4 28" xfId="16826"/>
    <cellStyle name="표준 129 6 4 28 2" xfId="16827"/>
    <cellStyle name="표준 129 6 4 29" xfId="16828"/>
    <cellStyle name="표준 129 6 4 3" xfId="16829"/>
    <cellStyle name="표준 129 6 4 3 2" xfId="16830"/>
    <cellStyle name="표준 129 6 4 4" xfId="16831"/>
    <cellStyle name="표준 129 6 4 4 2" xfId="16832"/>
    <cellStyle name="표준 129 6 4 5" xfId="16833"/>
    <cellStyle name="표준 129 6 4 5 2" xfId="16834"/>
    <cellStyle name="표준 129 6 4 6" xfId="16835"/>
    <cellStyle name="표준 129 6 4 6 2" xfId="16836"/>
    <cellStyle name="표준 129 6 4 7" xfId="16837"/>
    <cellStyle name="표준 129 6 4 7 2" xfId="16838"/>
    <cellStyle name="표준 129 6 4 8" xfId="16839"/>
    <cellStyle name="표준 129 6 4 8 2" xfId="16840"/>
    <cellStyle name="표준 129 6 4 9" xfId="16841"/>
    <cellStyle name="표준 129 6 4 9 2" xfId="16842"/>
    <cellStyle name="표준 129 6 40" xfId="16843"/>
    <cellStyle name="표준 129 6 41" xfId="16844"/>
    <cellStyle name="표준 129 6 42" xfId="16845"/>
    <cellStyle name="표준 129 6 43" xfId="16846"/>
    <cellStyle name="표준 129 6 44" xfId="16847"/>
    <cellStyle name="표준 129 6 45" xfId="16848"/>
    <cellStyle name="표준 129 6 46" xfId="16849"/>
    <cellStyle name="표준 129 6 47" xfId="16850"/>
    <cellStyle name="표준 129 6 48" xfId="16851"/>
    <cellStyle name="표준 129 6 49" xfId="16852"/>
    <cellStyle name="표준 129 6 5" xfId="16853"/>
    <cellStyle name="표준 129 6 5 10" xfId="16854"/>
    <cellStyle name="표준 129 6 5 10 2" xfId="16855"/>
    <cellStyle name="표준 129 6 5 11" xfId="16856"/>
    <cellStyle name="표준 129 6 5 11 2" xfId="16857"/>
    <cellStyle name="표준 129 6 5 12" xfId="16858"/>
    <cellStyle name="표준 129 6 5 12 2" xfId="16859"/>
    <cellStyle name="표준 129 6 5 13" xfId="16860"/>
    <cellStyle name="표준 129 6 5 13 2" xfId="16861"/>
    <cellStyle name="표준 129 6 5 14" xfId="16862"/>
    <cellStyle name="표준 129 6 5 14 2" xfId="16863"/>
    <cellStyle name="표준 129 6 5 15" xfId="16864"/>
    <cellStyle name="표준 129 6 5 15 2" xfId="16865"/>
    <cellStyle name="표준 129 6 5 16" xfId="16866"/>
    <cellStyle name="표준 129 6 5 16 2" xfId="16867"/>
    <cellStyle name="표준 129 6 5 17" xfId="16868"/>
    <cellStyle name="표준 129 6 5 17 2" xfId="16869"/>
    <cellStyle name="표준 129 6 5 18" xfId="16870"/>
    <cellStyle name="표준 129 6 5 18 2" xfId="16871"/>
    <cellStyle name="표준 129 6 5 19" xfId="16872"/>
    <cellStyle name="표준 129 6 5 19 2" xfId="16873"/>
    <cellStyle name="표준 129 6 5 2" xfId="16874"/>
    <cellStyle name="표준 129 6 5 2 2" xfId="16875"/>
    <cellStyle name="표준 129 6 5 20" xfId="16876"/>
    <cellStyle name="표준 129 6 5 20 2" xfId="16877"/>
    <cellStyle name="표준 129 6 5 21" xfId="16878"/>
    <cellStyle name="표준 129 6 5 21 2" xfId="16879"/>
    <cellStyle name="표준 129 6 5 22" xfId="16880"/>
    <cellStyle name="표준 129 6 5 22 2" xfId="16881"/>
    <cellStyle name="표준 129 6 5 23" xfId="16882"/>
    <cellStyle name="표준 129 6 5 23 2" xfId="16883"/>
    <cellStyle name="표준 129 6 5 24" xfId="16884"/>
    <cellStyle name="표준 129 6 5 24 2" xfId="16885"/>
    <cellStyle name="표준 129 6 5 25" xfId="16886"/>
    <cellStyle name="표준 129 6 5 25 2" xfId="16887"/>
    <cellStyle name="표준 129 6 5 26" xfId="16888"/>
    <cellStyle name="표준 129 6 5 26 2" xfId="16889"/>
    <cellStyle name="표준 129 6 5 27" xfId="16890"/>
    <cellStyle name="표준 129 6 5 27 2" xfId="16891"/>
    <cellStyle name="표준 129 6 5 28" xfId="16892"/>
    <cellStyle name="표준 129 6 5 28 2" xfId="16893"/>
    <cellStyle name="표준 129 6 5 29" xfId="16894"/>
    <cellStyle name="표준 129 6 5 3" xfId="16895"/>
    <cellStyle name="표준 129 6 5 3 2" xfId="16896"/>
    <cellStyle name="표준 129 6 5 4" xfId="16897"/>
    <cellStyle name="표준 129 6 5 4 2" xfId="16898"/>
    <cellStyle name="표준 129 6 5 5" xfId="16899"/>
    <cellStyle name="표준 129 6 5 5 2" xfId="16900"/>
    <cellStyle name="표준 129 6 5 6" xfId="16901"/>
    <cellStyle name="표준 129 6 5 6 2" xfId="16902"/>
    <cellStyle name="표준 129 6 5 7" xfId="16903"/>
    <cellStyle name="표준 129 6 5 7 2" xfId="16904"/>
    <cellStyle name="표준 129 6 5 8" xfId="16905"/>
    <cellStyle name="표준 129 6 5 8 2" xfId="16906"/>
    <cellStyle name="표준 129 6 5 9" xfId="16907"/>
    <cellStyle name="표준 129 6 5 9 2" xfId="16908"/>
    <cellStyle name="표준 129 6 50" xfId="16909"/>
    <cellStyle name="표준 129 6 51" xfId="16910"/>
    <cellStyle name="표준 129 6 52" xfId="16911"/>
    <cellStyle name="표준 129 6 53" xfId="16912"/>
    <cellStyle name="표준 129 6 54" xfId="16913"/>
    <cellStyle name="표준 129 6 55" xfId="16914"/>
    <cellStyle name="표준 129 6 56" xfId="16915"/>
    <cellStyle name="표준 129 6 57" xfId="16916"/>
    <cellStyle name="표준 129 6 58" xfId="16917"/>
    <cellStyle name="표준 129 6 6" xfId="16918"/>
    <cellStyle name="표준 129 6 6 10" xfId="16919"/>
    <cellStyle name="표준 129 6 6 10 2" xfId="16920"/>
    <cellStyle name="표준 129 6 6 11" xfId="16921"/>
    <cellStyle name="표준 129 6 6 11 2" xfId="16922"/>
    <cellStyle name="표준 129 6 6 12" xfId="16923"/>
    <cellStyle name="표준 129 6 6 12 2" xfId="16924"/>
    <cellStyle name="표준 129 6 6 13" xfId="16925"/>
    <cellStyle name="표준 129 6 6 13 2" xfId="16926"/>
    <cellStyle name="표준 129 6 6 14" xfId="16927"/>
    <cellStyle name="표준 129 6 6 14 2" xfId="16928"/>
    <cellStyle name="표준 129 6 6 15" xfId="16929"/>
    <cellStyle name="표준 129 6 6 15 2" xfId="16930"/>
    <cellStyle name="표준 129 6 6 16" xfId="16931"/>
    <cellStyle name="표준 129 6 6 16 2" xfId="16932"/>
    <cellStyle name="표준 129 6 6 17" xfId="16933"/>
    <cellStyle name="표준 129 6 6 17 2" xfId="16934"/>
    <cellStyle name="표준 129 6 6 18" xfId="16935"/>
    <cellStyle name="표준 129 6 6 18 2" xfId="16936"/>
    <cellStyle name="표준 129 6 6 19" xfId="16937"/>
    <cellStyle name="표준 129 6 6 19 2" xfId="16938"/>
    <cellStyle name="표준 129 6 6 2" xfId="16939"/>
    <cellStyle name="표준 129 6 6 2 2" xfId="16940"/>
    <cellStyle name="표준 129 6 6 20" xfId="16941"/>
    <cellStyle name="표준 129 6 6 20 2" xfId="16942"/>
    <cellStyle name="표준 129 6 6 21" xfId="16943"/>
    <cellStyle name="표준 129 6 6 21 2" xfId="16944"/>
    <cellStyle name="표준 129 6 6 22" xfId="16945"/>
    <cellStyle name="표준 129 6 6 22 2" xfId="16946"/>
    <cellStyle name="표준 129 6 6 23" xfId="16947"/>
    <cellStyle name="표준 129 6 6 23 2" xfId="16948"/>
    <cellStyle name="표준 129 6 6 24" xfId="16949"/>
    <cellStyle name="표준 129 6 6 24 2" xfId="16950"/>
    <cellStyle name="표준 129 6 6 25" xfId="16951"/>
    <cellStyle name="표준 129 6 6 25 2" xfId="16952"/>
    <cellStyle name="표준 129 6 6 26" xfId="16953"/>
    <cellStyle name="표준 129 6 6 26 2" xfId="16954"/>
    <cellStyle name="표준 129 6 6 27" xfId="16955"/>
    <cellStyle name="표준 129 6 6 27 2" xfId="16956"/>
    <cellStyle name="표준 129 6 6 28" xfId="16957"/>
    <cellStyle name="표준 129 6 6 28 2" xfId="16958"/>
    <cellStyle name="표준 129 6 6 29" xfId="16959"/>
    <cellStyle name="표준 129 6 6 3" xfId="16960"/>
    <cellStyle name="표준 129 6 6 3 2" xfId="16961"/>
    <cellStyle name="표준 129 6 6 4" xfId="16962"/>
    <cellStyle name="표준 129 6 6 4 2" xfId="16963"/>
    <cellStyle name="표준 129 6 6 5" xfId="16964"/>
    <cellStyle name="표준 129 6 6 5 2" xfId="16965"/>
    <cellStyle name="표준 129 6 6 6" xfId="16966"/>
    <cellStyle name="표준 129 6 6 6 2" xfId="16967"/>
    <cellStyle name="표준 129 6 6 7" xfId="16968"/>
    <cellStyle name="표준 129 6 6 7 2" xfId="16969"/>
    <cellStyle name="표준 129 6 6 8" xfId="16970"/>
    <cellStyle name="표준 129 6 6 8 2" xfId="16971"/>
    <cellStyle name="표준 129 6 6 9" xfId="16972"/>
    <cellStyle name="표준 129 6 6 9 2" xfId="16973"/>
    <cellStyle name="표준 129 6 7" xfId="16974"/>
    <cellStyle name="표준 129 6 7 10" xfId="16975"/>
    <cellStyle name="표준 129 6 7 10 2" xfId="16976"/>
    <cellStyle name="표준 129 6 7 11" xfId="16977"/>
    <cellStyle name="표준 129 6 7 11 2" xfId="16978"/>
    <cellStyle name="표준 129 6 7 12" xfId="16979"/>
    <cellStyle name="표준 129 6 7 12 2" xfId="16980"/>
    <cellStyle name="표준 129 6 7 13" xfId="16981"/>
    <cellStyle name="표준 129 6 7 13 2" xfId="16982"/>
    <cellStyle name="표준 129 6 7 14" xfId="16983"/>
    <cellStyle name="표준 129 6 7 14 2" xfId="16984"/>
    <cellStyle name="표준 129 6 7 15" xfId="16985"/>
    <cellStyle name="표준 129 6 7 15 2" xfId="16986"/>
    <cellStyle name="표준 129 6 7 16" xfId="16987"/>
    <cellStyle name="표준 129 6 7 16 2" xfId="16988"/>
    <cellStyle name="표준 129 6 7 17" xfId="16989"/>
    <cellStyle name="표준 129 6 7 17 2" xfId="16990"/>
    <cellStyle name="표준 129 6 7 18" xfId="16991"/>
    <cellStyle name="표준 129 6 7 18 2" xfId="16992"/>
    <cellStyle name="표준 129 6 7 19" xfId="16993"/>
    <cellStyle name="표준 129 6 7 19 2" xfId="16994"/>
    <cellStyle name="표준 129 6 7 2" xfId="16995"/>
    <cellStyle name="표준 129 6 7 2 2" xfId="16996"/>
    <cellStyle name="표준 129 6 7 20" xfId="16997"/>
    <cellStyle name="표준 129 6 7 20 2" xfId="16998"/>
    <cellStyle name="표준 129 6 7 21" xfId="16999"/>
    <cellStyle name="표준 129 6 7 21 2" xfId="17000"/>
    <cellStyle name="표준 129 6 7 22" xfId="17001"/>
    <cellStyle name="표준 129 6 7 22 2" xfId="17002"/>
    <cellStyle name="표준 129 6 7 23" xfId="17003"/>
    <cellStyle name="표준 129 6 7 23 2" xfId="17004"/>
    <cellStyle name="표준 129 6 7 24" xfId="17005"/>
    <cellStyle name="표준 129 6 7 24 2" xfId="17006"/>
    <cellStyle name="표준 129 6 7 25" xfId="17007"/>
    <cellStyle name="표준 129 6 7 25 2" xfId="17008"/>
    <cellStyle name="표준 129 6 7 26" xfId="17009"/>
    <cellStyle name="표준 129 6 7 26 2" xfId="17010"/>
    <cellStyle name="표준 129 6 7 27" xfId="17011"/>
    <cellStyle name="표준 129 6 7 27 2" xfId="17012"/>
    <cellStyle name="표준 129 6 7 28" xfId="17013"/>
    <cellStyle name="표준 129 6 7 28 2" xfId="17014"/>
    <cellStyle name="표준 129 6 7 29" xfId="17015"/>
    <cellStyle name="표준 129 6 7 3" xfId="17016"/>
    <cellStyle name="표준 129 6 7 3 2" xfId="17017"/>
    <cellStyle name="표준 129 6 7 4" xfId="17018"/>
    <cellStyle name="표준 129 6 7 4 2" xfId="17019"/>
    <cellStyle name="표준 129 6 7 5" xfId="17020"/>
    <cellStyle name="표준 129 6 7 5 2" xfId="17021"/>
    <cellStyle name="표준 129 6 7 6" xfId="17022"/>
    <cellStyle name="표준 129 6 7 6 2" xfId="17023"/>
    <cellStyle name="표준 129 6 7 7" xfId="17024"/>
    <cellStyle name="표준 129 6 7 7 2" xfId="17025"/>
    <cellStyle name="표준 129 6 7 8" xfId="17026"/>
    <cellStyle name="표준 129 6 7 8 2" xfId="17027"/>
    <cellStyle name="표준 129 6 7 9" xfId="17028"/>
    <cellStyle name="표준 129 6 7 9 2" xfId="17029"/>
    <cellStyle name="표준 129 6 8" xfId="17030"/>
    <cellStyle name="표준 129 6 8 2" xfId="17031"/>
    <cellStyle name="표준 129 6 9" xfId="17032"/>
    <cellStyle name="표준 129 6 9 2" xfId="17033"/>
    <cellStyle name="표준 129 7" xfId="17034"/>
    <cellStyle name="표준 129 7 10" xfId="17035"/>
    <cellStyle name="표준 129 7 10 2" xfId="17036"/>
    <cellStyle name="표준 129 7 11" xfId="17037"/>
    <cellStyle name="표준 129 7 11 2" xfId="17038"/>
    <cellStyle name="표준 129 7 12" xfId="17039"/>
    <cellStyle name="표준 129 7 12 2" xfId="17040"/>
    <cellStyle name="표준 129 7 13" xfId="17041"/>
    <cellStyle name="표준 129 7 13 2" xfId="17042"/>
    <cellStyle name="표준 129 7 14" xfId="17043"/>
    <cellStyle name="표준 129 7 14 2" xfId="17044"/>
    <cellStyle name="표준 129 7 15" xfId="17045"/>
    <cellStyle name="표준 129 7 15 2" xfId="17046"/>
    <cellStyle name="표준 129 7 16" xfId="17047"/>
    <cellStyle name="표준 129 7 16 2" xfId="17048"/>
    <cellStyle name="표준 129 7 17" xfId="17049"/>
    <cellStyle name="표준 129 7 17 2" xfId="17050"/>
    <cellStyle name="표준 129 7 18" xfId="17051"/>
    <cellStyle name="표준 129 7 18 2" xfId="17052"/>
    <cellStyle name="표준 129 7 19" xfId="17053"/>
    <cellStyle name="표준 129 7 19 2" xfId="17054"/>
    <cellStyle name="표준 129 7 2" xfId="17055"/>
    <cellStyle name="표준 129 7 2 10" xfId="17056"/>
    <cellStyle name="표준 129 7 2 10 2" xfId="17057"/>
    <cellStyle name="표준 129 7 2 11" xfId="17058"/>
    <cellStyle name="표준 129 7 2 11 2" xfId="17059"/>
    <cellStyle name="표준 129 7 2 12" xfId="17060"/>
    <cellStyle name="표준 129 7 2 12 2" xfId="17061"/>
    <cellStyle name="표준 129 7 2 13" xfId="17062"/>
    <cellStyle name="표준 129 7 2 13 2" xfId="17063"/>
    <cellStyle name="표준 129 7 2 14" xfId="17064"/>
    <cellStyle name="표준 129 7 2 14 2" xfId="17065"/>
    <cellStyle name="표준 129 7 2 15" xfId="17066"/>
    <cellStyle name="표준 129 7 2 15 2" xfId="17067"/>
    <cellStyle name="표준 129 7 2 16" xfId="17068"/>
    <cellStyle name="표준 129 7 2 16 2" xfId="17069"/>
    <cellStyle name="표준 129 7 2 17" xfId="17070"/>
    <cellStyle name="표준 129 7 2 17 2" xfId="17071"/>
    <cellStyle name="표준 129 7 2 18" xfId="17072"/>
    <cellStyle name="표준 129 7 2 18 2" xfId="17073"/>
    <cellStyle name="표준 129 7 2 19" xfId="17074"/>
    <cellStyle name="표준 129 7 2 19 2" xfId="17075"/>
    <cellStyle name="표준 129 7 2 2" xfId="17076"/>
    <cellStyle name="표준 129 7 2 2 2" xfId="17077"/>
    <cellStyle name="표준 129 7 2 20" xfId="17078"/>
    <cellStyle name="표준 129 7 2 20 2" xfId="17079"/>
    <cellStyle name="표준 129 7 2 21" xfId="17080"/>
    <cellStyle name="표준 129 7 2 21 2" xfId="17081"/>
    <cellStyle name="표준 129 7 2 22" xfId="17082"/>
    <cellStyle name="표준 129 7 2 22 2" xfId="17083"/>
    <cellStyle name="표준 129 7 2 23" xfId="17084"/>
    <cellStyle name="표준 129 7 2 23 2" xfId="17085"/>
    <cellStyle name="표준 129 7 2 24" xfId="17086"/>
    <cellStyle name="표준 129 7 2 24 2" xfId="17087"/>
    <cellStyle name="표준 129 7 2 25" xfId="17088"/>
    <cellStyle name="표준 129 7 2 25 2" xfId="17089"/>
    <cellStyle name="표준 129 7 2 26" xfId="17090"/>
    <cellStyle name="표준 129 7 2 26 2" xfId="17091"/>
    <cellStyle name="표준 129 7 2 27" xfId="17092"/>
    <cellStyle name="표준 129 7 2 27 2" xfId="17093"/>
    <cellStyle name="표준 129 7 2 28" xfId="17094"/>
    <cellStyle name="표준 129 7 2 28 2" xfId="17095"/>
    <cellStyle name="표준 129 7 2 29" xfId="17096"/>
    <cellStyle name="표준 129 7 2 3" xfId="17097"/>
    <cellStyle name="표준 129 7 2 3 2" xfId="17098"/>
    <cellStyle name="표준 129 7 2 4" xfId="17099"/>
    <cellStyle name="표준 129 7 2 4 2" xfId="17100"/>
    <cellStyle name="표준 129 7 2 5" xfId="17101"/>
    <cellStyle name="표준 129 7 2 5 2" xfId="17102"/>
    <cellStyle name="표준 129 7 2 6" xfId="17103"/>
    <cellStyle name="표준 129 7 2 6 2" xfId="17104"/>
    <cellStyle name="표준 129 7 2 7" xfId="17105"/>
    <cellStyle name="표준 129 7 2 7 2" xfId="17106"/>
    <cellStyle name="표준 129 7 2 8" xfId="17107"/>
    <cellStyle name="표준 129 7 2 8 2" xfId="17108"/>
    <cellStyle name="표준 129 7 2 9" xfId="17109"/>
    <cellStyle name="표준 129 7 2 9 2" xfId="17110"/>
    <cellStyle name="표준 129 7 20" xfId="17111"/>
    <cellStyle name="표준 129 7 20 2" xfId="17112"/>
    <cellStyle name="표준 129 7 21" xfId="17113"/>
    <cellStyle name="표준 129 7 21 2" xfId="17114"/>
    <cellStyle name="표준 129 7 22" xfId="17115"/>
    <cellStyle name="표준 129 7 22 2" xfId="17116"/>
    <cellStyle name="표준 129 7 23" xfId="17117"/>
    <cellStyle name="표준 129 7 23 2" xfId="17118"/>
    <cellStyle name="표준 129 7 24" xfId="17119"/>
    <cellStyle name="표준 129 7 24 2" xfId="17120"/>
    <cellStyle name="표준 129 7 25" xfId="17121"/>
    <cellStyle name="표준 129 7 25 2" xfId="17122"/>
    <cellStyle name="표준 129 7 26" xfId="17123"/>
    <cellStyle name="표준 129 7 26 2" xfId="17124"/>
    <cellStyle name="표준 129 7 27" xfId="17125"/>
    <cellStyle name="표준 129 7 27 2" xfId="17126"/>
    <cellStyle name="표준 129 7 28" xfId="17127"/>
    <cellStyle name="표준 129 7 28 2" xfId="17128"/>
    <cellStyle name="표준 129 7 29" xfId="17129"/>
    <cellStyle name="표준 129 7 29 2" xfId="17130"/>
    <cellStyle name="표준 129 7 3" xfId="17131"/>
    <cellStyle name="표준 129 7 3 10" xfId="17132"/>
    <cellStyle name="표준 129 7 3 10 2" xfId="17133"/>
    <cellStyle name="표준 129 7 3 11" xfId="17134"/>
    <cellStyle name="표준 129 7 3 11 2" xfId="17135"/>
    <cellStyle name="표준 129 7 3 12" xfId="17136"/>
    <cellStyle name="표준 129 7 3 12 2" xfId="17137"/>
    <cellStyle name="표준 129 7 3 13" xfId="17138"/>
    <cellStyle name="표준 129 7 3 13 2" xfId="17139"/>
    <cellStyle name="표준 129 7 3 14" xfId="17140"/>
    <cellStyle name="표준 129 7 3 14 2" xfId="17141"/>
    <cellStyle name="표준 129 7 3 15" xfId="17142"/>
    <cellStyle name="표준 129 7 3 15 2" xfId="17143"/>
    <cellStyle name="표준 129 7 3 16" xfId="17144"/>
    <cellStyle name="표준 129 7 3 16 2" xfId="17145"/>
    <cellStyle name="표준 129 7 3 17" xfId="17146"/>
    <cellStyle name="표준 129 7 3 17 2" xfId="17147"/>
    <cellStyle name="표준 129 7 3 18" xfId="17148"/>
    <cellStyle name="표준 129 7 3 18 2" xfId="17149"/>
    <cellStyle name="표준 129 7 3 19" xfId="17150"/>
    <cellStyle name="표준 129 7 3 19 2" xfId="17151"/>
    <cellStyle name="표준 129 7 3 2" xfId="17152"/>
    <cellStyle name="표준 129 7 3 2 2" xfId="17153"/>
    <cellStyle name="표준 129 7 3 20" xfId="17154"/>
    <cellStyle name="표준 129 7 3 20 2" xfId="17155"/>
    <cellStyle name="표준 129 7 3 21" xfId="17156"/>
    <cellStyle name="표준 129 7 3 21 2" xfId="17157"/>
    <cellStyle name="표준 129 7 3 22" xfId="17158"/>
    <cellStyle name="표준 129 7 3 22 2" xfId="17159"/>
    <cellStyle name="표준 129 7 3 23" xfId="17160"/>
    <cellStyle name="표준 129 7 3 23 2" xfId="17161"/>
    <cellStyle name="표준 129 7 3 24" xfId="17162"/>
    <cellStyle name="표준 129 7 3 24 2" xfId="17163"/>
    <cellStyle name="표준 129 7 3 25" xfId="17164"/>
    <cellStyle name="표준 129 7 3 25 2" xfId="17165"/>
    <cellStyle name="표준 129 7 3 26" xfId="17166"/>
    <cellStyle name="표준 129 7 3 26 2" xfId="17167"/>
    <cellStyle name="표준 129 7 3 27" xfId="17168"/>
    <cellStyle name="표준 129 7 3 27 2" xfId="17169"/>
    <cellStyle name="표준 129 7 3 28" xfId="17170"/>
    <cellStyle name="표준 129 7 3 28 2" xfId="17171"/>
    <cellStyle name="표준 129 7 3 29" xfId="17172"/>
    <cellStyle name="표준 129 7 3 3" xfId="17173"/>
    <cellStyle name="표준 129 7 3 3 2" xfId="17174"/>
    <cellStyle name="표준 129 7 3 4" xfId="17175"/>
    <cellStyle name="표준 129 7 3 4 2" xfId="17176"/>
    <cellStyle name="표준 129 7 3 5" xfId="17177"/>
    <cellStyle name="표준 129 7 3 5 2" xfId="17178"/>
    <cellStyle name="표준 129 7 3 6" xfId="17179"/>
    <cellStyle name="표준 129 7 3 6 2" xfId="17180"/>
    <cellStyle name="표준 129 7 3 7" xfId="17181"/>
    <cellStyle name="표준 129 7 3 7 2" xfId="17182"/>
    <cellStyle name="표준 129 7 3 8" xfId="17183"/>
    <cellStyle name="표준 129 7 3 8 2" xfId="17184"/>
    <cellStyle name="표준 129 7 3 9" xfId="17185"/>
    <cellStyle name="표준 129 7 3 9 2" xfId="17186"/>
    <cellStyle name="표준 129 7 30" xfId="17187"/>
    <cellStyle name="표준 129 7 30 2" xfId="17188"/>
    <cellStyle name="표준 129 7 31" xfId="17189"/>
    <cellStyle name="표준 129 7 31 2" xfId="17190"/>
    <cellStyle name="표준 129 7 32" xfId="17191"/>
    <cellStyle name="표준 129 7 32 2" xfId="17192"/>
    <cellStyle name="표준 129 7 33" xfId="17193"/>
    <cellStyle name="표준 129 7 33 2" xfId="17194"/>
    <cellStyle name="표준 129 7 34" xfId="17195"/>
    <cellStyle name="표준 129 7 34 2" xfId="17196"/>
    <cellStyle name="표준 129 7 35" xfId="17197"/>
    <cellStyle name="표준 129 7 36" xfId="17198"/>
    <cellStyle name="표준 129 7 37" xfId="17199"/>
    <cellStyle name="표준 129 7 38" xfId="17200"/>
    <cellStyle name="표준 129 7 39" xfId="17201"/>
    <cellStyle name="표준 129 7 4" xfId="17202"/>
    <cellStyle name="표준 129 7 4 10" xfId="17203"/>
    <cellStyle name="표준 129 7 4 10 2" xfId="17204"/>
    <cellStyle name="표준 129 7 4 11" xfId="17205"/>
    <cellStyle name="표준 129 7 4 11 2" xfId="17206"/>
    <cellStyle name="표준 129 7 4 12" xfId="17207"/>
    <cellStyle name="표준 129 7 4 12 2" xfId="17208"/>
    <cellStyle name="표준 129 7 4 13" xfId="17209"/>
    <cellStyle name="표준 129 7 4 13 2" xfId="17210"/>
    <cellStyle name="표준 129 7 4 14" xfId="17211"/>
    <cellStyle name="표준 129 7 4 14 2" xfId="17212"/>
    <cellStyle name="표준 129 7 4 15" xfId="17213"/>
    <cellStyle name="표준 129 7 4 15 2" xfId="17214"/>
    <cellStyle name="표준 129 7 4 16" xfId="17215"/>
    <cellStyle name="표준 129 7 4 16 2" xfId="17216"/>
    <cellStyle name="표준 129 7 4 17" xfId="17217"/>
    <cellStyle name="표준 129 7 4 17 2" xfId="17218"/>
    <cellStyle name="표준 129 7 4 18" xfId="17219"/>
    <cellStyle name="표준 129 7 4 18 2" xfId="17220"/>
    <cellStyle name="표준 129 7 4 19" xfId="17221"/>
    <cellStyle name="표준 129 7 4 19 2" xfId="17222"/>
    <cellStyle name="표준 129 7 4 2" xfId="17223"/>
    <cellStyle name="표준 129 7 4 2 2" xfId="17224"/>
    <cellStyle name="표준 129 7 4 20" xfId="17225"/>
    <cellStyle name="표준 129 7 4 20 2" xfId="17226"/>
    <cellStyle name="표준 129 7 4 21" xfId="17227"/>
    <cellStyle name="표준 129 7 4 21 2" xfId="17228"/>
    <cellStyle name="표준 129 7 4 22" xfId="17229"/>
    <cellStyle name="표준 129 7 4 22 2" xfId="17230"/>
    <cellStyle name="표준 129 7 4 23" xfId="17231"/>
    <cellStyle name="표준 129 7 4 23 2" xfId="17232"/>
    <cellStyle name="표준 129 7 4 24" xfId="17233"/>
    <cellStyle name="표준 129 7 4 24 2" xfId="17234"/>
    <cellStyle name="표준 129 7 4 25" xfId="17235"/>
    <cellStyle name="표준 129 7 4 25 2" xfId="17236"/>
    <cellStyle name="표준 129 7 4 26" xfId="17237"/>
    <cellStyle name="표준 129 7 4 26 2" xfId="17238"/>
    <cellStyle name="표준 129 7 4 27" xfId="17239"/>
    <cellStyle name="표준 129 7 4 27 2" xfId="17240"/>
    <cellStyle name="표준 129 7 4 28" xfId="17241"/>
    <cellStyle name="표준 129 7 4 28 2" xfId="17242"/>
    <cellStyle name="표준 129 7 4 29" xfId="17243"/>
    <cellStyle name="표준 129 7 4 3" xfId="17244"/>
    <cellStyle name="표준 129 7 4 3 2" xfId="17245"/>
    <cellStyle name="표준 129 7 4 4" xfId="17246"/>
    <cellStyle name="표준 129 7 4 4 2" xfId="17247"/>
    <cellStyle name="표준 129 7 4 5" xfId="17248"/>
    <cellStyle name="표준 129 7 4 5 2" xfId="17249"/>
    <cellStyle name="표준 129 7 4 6" xfId="17250"/>
    <cellStyle name="표준 129 7 4 6 2" xfId="17251"/>
    <cellStyle name="표준 129 7 4 7" xfId="17252"/>
    <cellStyle name="표준 129 7 4 7 2" xfId="17253"/>
    <cellStyle name="표준 129 7 4 8" xfId="17254"/>
    <cellStyle name="표준 129 7 4 8 2" xfId="17255"/>
    <cellStyle name="표준 129 7 4 9" xfId="17256"/>
    <cellStyle name="표준 129 7 4 9 2" xfId="17257"/>
    <cellStyle name="표준 129 7 40" xfId="17258"/>
    <cellStyle name="표준 129 7 41" xfId="17259"/>
    <cellStyle name="표준 129 7 42" xfId="17260"/>
    <cellStyle name="표준 129 7 43" xfId="17261"/>
    <cellStyle name="표준 129 7 44" xfId="17262"/>
    <cellStyle name="표준 129 7 45" xfId="17263"/>
    <cellStyle name="표준 129 7 46" xfId="17264"/>
    <cellStyle name="표준 129 7 47" xfId="17265"/>
    <cellStyle name="표준 129 7 48" xfId="17266"/>
    <cellStyle name="표준 129 7 49" xfId="17267"/>
    <cellStyle name="표준 129 7 5" xfId="17268"/>
    <cellStyle name="표준 129 7 5 10" xfId="17269"/>
    <cellStyle name="표준 129 7 5 10 2" xfId="17270"/>
    <cellStyle name="표준 129 7 5 11" xfId="17271"/>
    <cellStyle name="표준 129 7 5 11 2" xfId="17272"/>
    <cellStyle name="표준 129 7 5 12" xfId="17273"/>
    <cellStyle name="표준 129 7 5 12 2" xfId="17274"/>
    <cellStyle name="표준 129 7 5 13" xfId="17275"/>
    <cellStyle name="표준 129 7 5 13 2" xfId="17276"/>
    <cellStyle name="표준 129 7 5 14" xfId="17277"/>
    <cellStyle name="표준 129 7 5 14 2" xfId="17278"/>
    <cellStyle name="표준 129 7 5 15" xfId="17279"/>
    <cellStyle name="표준 129 7 5 15 2" xfId="17280"/>
    <cellStyle name="표준 129 7 5 16" xfId="17281"/>
    <cellStyle name="표준 129 7 5 16 2" xfId="17282"/>
    <cellStyle name="표준 129 7 5 17" xfId="17283"/>
    <cellStyle name="표준 129 7 5 17 2" xfId="17284"/>
    <cellStyle name="표준 129 7 5 18" xfId="17285"/>
    <cellStyle name="표준 129 7 5 18 2" xfId="17286"/>
    <cellStyle name="표준 129 7 5 19" xfId="17287"/>
    <cellStyle name="표준 129 7 5 19 2" xfId="17288"/>
    <cellStyle name="표준 129 7 5 2" xfId="17289"/>
    <cellStyle name="표준 129 7 5 2 2" xfId="17290"/>
    <cellStyle name="표준 129 7 5 20" xfId="17291"/>
    <cellStyle name="표준 129 7 5 20 2" xfId="17292"/>
    <cellStyle name="표준 129 7 5 21" xfId="17293"/>
    <cellStyle name="표준 129 7 5 21 2" xfId="17294"/>
    <cellStyle name="표준 129 7 5 22" xfId="17295"/>
    <cellStyle name="표준 129 7 5 22 2" xfId="17296"/>
    <cellStyle name="표준 129 7 5 23" xfId="17297"/>
    <cellStyle name="표준 129 7 5 23 2" xfId="17298"/>
    <cellStyle name="표준 129 7 5 24" xfId="17299"/>
    <cellStyle name="표준 129 7 5 24 2" xfId="17300"/>
    <cellStyle name="표준 129 7 5 25" xfId="17301"/>
    <cellStyle name="표준 129 7 5 25 2" xfId="17302"/>
    <cellStyle name="표준 129 7 5 26" xfId="17303"/>
    <cellStyle name="표준 129 7 5 26 2" xfId="17304"/>
    <cellStyle name="표준 129 7 5 27" xfId="17305"/>
    <cellStyle name="표준 129 7 5 27 2" xfId="17306"/>
    <cellStyle name="표준 129 7 5 28" xfId="17307"/>
    <cellStyle name="표준 129 7 5 28 2" xfId="17308"/>
    <cellStyle name="표준 129 7 5 29" xfId="17309"/>
    <cellStyle name="표준 129 7 5 3" xfId="17310"/>
    <cellStyle name="표준 129 7 5 3 2" xfId="17311"/>
    <cellStyle name="표준 129 7 5 4" xfId="17312"/>
    <cellStyle name="표준 129 7 5 4 2" xfId="17313"/>
    <cellStyle name="표준 129 7 5 5" xfId="17314"/>
    <cellStyle name="표준 129 7 5 5 2" xfId="17315"/>
    <cellStyle name="표준 129 7 5 6" xfId="17316"/>
    <cellStyle name="표준 129 7 5 6 2" xfId="17317"/>
    <cellStyle name="표준 129 7 5 7" xfId="17318"/>
    <cellStyle name="표준 129 7 5 7 2" xfId="17319"/>
    <cellStyle name="표준 129 7 5 8" xfId="17320"/>
    <cellStyle name="표준 129 7 5 8 2" xfId="17321"/>
    <cellStyle name="표준 129 7 5 9" xfId="17322"/>
    <cellStyle name="표준 129 7 5 9 2" xfId="17323"/>
    <cellStyle name="표준 129 7 50" xfId="17324"/>
    <cellStyle name="표준 129 7 51" xfId="17325"/>
    <cellStyle name="표준 129 7 52" xfId="17326"/>
    <cellStyle name="표준 129 7 53" xfId="17327"/>
    <cellStyle name="표준 129 7 54" xfId="17328"/>
    <cellStyle name="표준 129 7 55" xfId="17329"/>
    <cellStyle name="표준 129 7 56" xfId="17330"/>
    <cellStyle name="표준 129 7 57" xfId="17331"/>
    <cellStyle name="표준 129 7 58" xfId="17332"/>
    <cellStyle name="표준 129 7 6" xfId="17333"/>
    <cellStyle name="표준 129 7 6 10" xfId="17334"/>
    <cellStyle name="표준 129 7 6 10 2" xfId="17335"/>
    <cellStyle name="표준 129 7 6 11" xfId="17336"/>
    <cellStyle name="표준 129 7 6 11 2" xfId="17337"/>
    <cellStyle name="표준 129 7 6 12" xfId="17338"/>
    <cellStyle name="표준 129 7 6 12 2" xfId="17339"/>
    <cellStyle name="표준 129 7 6 13" xfId="17340"/>
    <cellStyle name="표준 129 7 6 13 2" xfId="17341"/>
    <cellStyle name="표준 129 7 6 14" xfId="17342"/>
    <cellStyle name="표준 129 7 6 14 2" xfId="17343"/>
    <cellStyle name="표준 129 7 6 15" xfId="17344"/>
    <cellStyle name="표준 129 7 6 15 2" xfId="17345"/>
    <cellStyle name="표준 129 7 6 16" xfId="17346"/>
    <cellStyle name="표준 129 7 6 16 2" xfId="17347"/>
    <cellStyle name="표준 129 7 6 17" xfId="17348"/>
    <cellStyle name="표준 129 7 6 17 2" xfId="17349"/>
    <cellStyle name="표준 129 7 6 18" xfId="17350"/>
    <cellStyle name="표준 129 7 6 18 2" xfId="17351"/>
    <cellStyle name="표준 129 7 6 19" xfId="17352"/>
    <cellStyle name="표준 129 7 6 19 2" xfId="17353"/>
    <cellStyle name="표준 129 7 6 2" xfId="17354"/>
    <cellStyle name="표준 129 7 6 2 2" xfId="17355"/>
    <cellStyle name="표준 129 7 6 20" xfId="17356"/>
    <cellStyle name="표준 129 7 6 20 2" xfId="17357"/>
    <cellStyle name="표준 129 7 6 21" xfId="17358"/>
    <cellStyle name="표준 129 7 6 21 2" xfId="17359"/>
    <cellStyle name="표준 129 7 6 22" xfId="17360"/>
    <cellStyle name="표준 129 7 6 22 2" xfId="17361"/>
    <cellStyle name="표준 129 7 6 23" xfId="17362"/>
    <cellStyle name="표준 129 7 6 23 2" xfId="17363"/>
    <cellStyle name="표준 129 7 6 24" xfId="17364"/>
    <cellStyle name="표준 129 7 6 24 2" xfId="17365"/>
    <cellStyle name="표준 129 7 6 25" xfId="17366"/>
    <cellStyle name="표준 129 7 6 25 2" xfId="17367"/>
    <cellStyle name="표준 129 7 6 26" xfId="17368"/>
    <cellStyle name="표준 129 7 6 26 2" xfId="17369"/>
    <cellStyle name="표준 129 7 6 27" xfId="17370"/>
    <cellStyle name="표준 129 7 6 27 2" xfId="17371"/>
    <cellStyle name="표준 129 7 6 28" xfId="17372"/>
    <cellStyle name="표준 129 7 6 28 2" xfId="17373"/>
    <cellStyle name="표준 129 7 6 29" xfId="17374"/>
    <cellStyle name="표준 129 7 6 3" xfId="17375"/>
    <cellStyle name="표준 129 7 6 3 2" xfId="17376"/>
    <cellStyle name="표준 129 7 6 4" xfId="17377"/>
    <cellStyle name="표준 129 7 6 4 2" xfId="17378"/>
    <cellStyle name="표준 129 7 6 5" xfId="17379"/>
    <cellStyle name="표준 129 7 6 5 2" xfId="17380"/>
    <cellStyle name="표준 129 7 6 6" xfId="17381"/>
    <cellStyle name="표준 129 7 6 6 2" xfId="17382"/>
    <cellStyle name="표준 129 7 6 7" xfId="17383"/>
    <cellStyle name="표준 129 7 6 7 2" xfId="17384"/>
    <cellStyle name="표준 129 7 6 8" xfId="17385"/>
    <cellStyle name="표준 129 7 6 8 2" xfId="17386"/>
    <cellStyle name="표준 129 7 6 9" xfId="17387"/>
    <cellStyle name="표준 129 7 6 9 2" xfId="17388"/>
    <cellStyle name="표준 129 7 7" xfId="17389"/>
    <cellStyle name="표준 129 7 7 10" xfId="17390"/>
    <cellStyle name="표준 129 7 7 10 2" xfId="17391"/>
    <cellStyle name="표준 129 7 7 11" xfId="17392"/>
    <cellStyle name="표준 129 7 7 11 2" xfId="17393"/>
    <cellStyle name="표준 129 7 7 12" xfId="17394"/>
    <cellStyle name="표준 129 7 7 12 2" xfId="17395"/>
    <cellStyle name="표준 129 7 7 13" xfId="17396"/>
    <cellStyle name="표준 129 7 7 13 2" xfId="17397"/>
    <cellStyle name="표준 129 7 7 14" xfId="17398"/>
    <cellStyle name="표준 129 7 7 14 2" xfId="17399"/>
    <cellStyle name="표준 129 7 7 15" xfId="17400"/>
    <cellStyle name="표준 129 7 7 15 2" xfId="17401"/>
    <cellStyle name="표준 129 7 7 16" xfId="17402"/>
    <cellStyle name="표준 129 7 7 16 2" xfId="17403"/>
    <cellStyle name="표준 129 7 7 17" xfId="17404"/>
    <cellStyle name="표준 129 7 7 17 2" xfId="17405"/>
    <cellStyle name="표준 129 7 7 18" xfId="17406"/>
    <cellStyle name="표준 129 7 7 18 2" xfId="17407"/>
    <cellStyle name="표준 129 7 7 19" xfId="17408"/>
    <cellStyle name="표준 129 7 7 19 2" xfId="17409"/>
    <cellStyle name="표준 129 7 7 2" xfId="17410"/>
    <cellStyle name="표준 129 7 7 2 2" xfId="17411"/>
    <cellStyle name="표준 129 7 7 20" xfId="17412"/>
    <cellStyle name="표준 129 7 7 20 2" xfId="17413"/>
    <cellStyle name="표준 129 7 7 21" xfId="17414"/>
    <cellStyle name="표준 129 7 7 21 2" xfId="17415"/>
    <cellStyle name="표준 129 7 7 22" xfId="17416"/>
    <cellStyle name="표준 129 7 7 22 2" xfId="17417"/>
    <cellStyle name="표준 129 7 7 23" xfId="17418"/>
    <cellStyle name="표준 129 7 7 23 2" xfId="17419"/>
    <cellStyle name="표준 129 7 7 24" xfId="17420"/>
    <cellStyle name="표준 129 7 7 24 2" xfId="17421"/>
    <cellStyle name="표준 129 7 7 25" xfId="17422"/>
    <cellStyle name="표준 129 7 7 25 2" xfId="17423"/>
    <cellStyle name="표준 129 7 7 26" xfId="17424"/>
    <cellStyle name="표준 129 7 7 26 2" xfId="17425"/>
    <cellStyle name="표준 129 7 7 27" xfId="17426"/>
    <cellStyle name="표준 129 7 7 27 2" xfId="17427"/>
    <cellStyle name="표준 129 7 7 28" xfId="17428"/>
    <cellStyle name="표준 129 7 7 28 2" xfId="17429"/>
    <cellStyle name="표준 129 7 7 29" xfId="17430"/>
    <cellStyle name="표준 129 7 7 3" xfId="17431"/>
    <cellStyle name="표준 129 7 7 3 2" xfId="17432"/>
    <cellStyle name="표준 129 7 7 4" xfId="17433"/>
    <cellStyle name="표준 129 7 7 4 2" xfId="17434"/>
    <cellStyle name="표준 129 7 7 5" xfId="17435"/>
    <cellStyle name="표준 129 7 7 5 2" xfId="17436"/>
    <cellStyle name="표준 129 7 7 6" xfId="17437"/>
    <cellStyle name="표준 129 7 7 6 2" xfId="17438"/>
    <cellStyle name="표준 129 7 7 7" xfId="17439"/>
    <cellStyle name="표준 129 7 7 7 2" xfId="17440"/>
    <cellStyle name="표준 129 7 7 8" xfId="17441"/>
    <cellStyle name="표준 129 7 7 8 2" xfId="17442"/>
    <cellStyle name="표준 129 7 7 9" xfId="17443"/>
    <cellStyle name="표준 129 7 7 9 2" xfId="17444"/>
    <cellStyle name="표준 129 7 8" xfId="17445"/>
    <cellStyle name="표준 129 7 8 2" xfId="17446"/>
    <cellStyle name="표준 129 7 9" xfId="17447"/>
    <cellStyle name="표준 129 7 9 2" xfId="17448"/>
    <cellStyle name="표준 129 8" xfId="17449"/>
    <cellStyle name="표준 129 8 10" xfId="17450"/>
    <cellStyle name="표준 129 8 10 2" xfId="17451"/>
    <cellStyle name="표준 129 8 11" xfId="17452"/>
    <cellStyle name="표준 129 8 11 2" xfId="17453"/>
    <cellStyle name="표준 129 8 12" xfId="17454"/>
    <cellStyle name="표준 129 8 12 2" xfId="17455"/>
    <cellStyle name="표준 129 8 13" xfId="17456"/>
    <cellStyle name="표준 129 8 13 2" xfId="17457"/>
    <cellStyle name="표준 129 8 14" xfId="17458"/>
    <cellStyle name="표준 129 8 14 2" xfId="17459"/>
    <cellStyle name="표준 129 8 15" xfId="17460"/>
    <cellStyle name="표준 129 8 15 2" xfId="17461"/>
    <cellStyle name="표준 129 8 16" xfId="17462"/>
    <cellStyle name="표준 129 8 16 2" xfId="17463"/>
    <cellStyle name="표준 129 8 17" xfId="17464"/>
    <cellStyle name="표준 129 8 17 2" xfId="17465"/>
    <cellStyle name="표준 129 8 18" xfId="17466"/>
    <cellStyle name="표준 129 8 18 2" xfId="17467"/>
    <cellStyle name="표준 129 8 19" xfId="17468"/>
    <cellStyle name="표준 129 8 19 2" xfId="17469"/>
    <cellStyle name="표준 129 8 2" xfId="17470"/>
    <cellStyle name="표준 129 8 2 10" xfId="17471"/>
    <cellStyle name="표준 129 8 2 10 2" xfId="17472"/>
    <cellStyle name="표준 129 8 2 11" xfId="17473"/>
    <cellStyle name="표준 129 8 2 11 2" xfId="17474"/>
    <cellStyle name="표준 129 8 2 12" xfId="17475"/>
    <cellStyle name="표준 129 8 2 12 2" xfId="17476"/>
    <cellStyle name="표준 129 8 2 13" xfId="17477"/>
    <cellStyle name="표준 129 8 2 13 2" xfId="17478"/>
    <cellStyle name="표준 129 8 2 14" xfId="17479"/>
    <cellStyle name="표준 129 8 2 14 2" xfId="17480"/>
    <cellStyle name="표준 129 8 2 15" xfId="17481"/>
    <cellStyle name="표준 129 8 2 15 2" xfId="17482"/>
    <cellStyle name="표준 129 8 2 16" xfId="17483"/>
    <cellStyle name="표준 129 8 2 16 2" xfId="17484"/>
    <cellStyle name="표준 129 8 2 17" xfId="17485"/>
    <cellStyle name="표준 129 8 2 17 2" xfId="17486"/>
    <cellStyle name="표준 129 8 2 18" xfId="17487"/>
    <cellStyle name="표준 129 8 2 18 2" xfId="17488"/>
    <cellStyle name="표준 129 8 2 19" xfId="17489"/>
    <cellStyle name="표준 129 8 2 19 2" xfId="17490"/>
    <cellStyle name="표준 129 8 2 2" xfId="17491"/>
    <cellStyle name="표준 129 8 2 2 2" xfId="17492"/>
    <cellStyle name="표준 129 8 2 20" xfId="17493"/>
    <cellStyle name="표준 129 8 2 20 2" xfId="17494"/>
    <cellStyle name="표준 129 8 2 21" xfId="17495"/>
    <cellStyle name="표준 129 8 2 21 2" xfId="17496"/>
    <cellStyle name="표준 129 8 2 22" xfId="17497"/>
    <cellStyle name="표준 129 8 2 22 2" xfId="17498"/>
    <cellStyle name="표준 129 8 2 23" xfId="17499"/>
    <cellStyle name="표준 129 8 2 23 2" xfId="17500"/>
    <cellStyle name="표준 129 8 2 24" xfId="17501"/>
    <cellStyle name="표준 129 8 2 24 2" xfId="17502"/>
    <cellStyle name="표준 129 8 2 25" xfId="17503"/>
    <cellStyle name="표준 129 8 2 25 2" xfId="17504"/>
    <cellStyle name="표준 129 8 2 26" xfId="17505"/>
    <cellStyle name="표준 129 8 2 26 2" xfId="17506"/>
    <cellStyle name="표준 129 8 2 27" xfId="17507"/>
    <cellStyle name="표준 129 8 2 27 2" xfId="17508"/>
    <cellStyle name="표준 129 8 2 28" xfId="17509"/>
    <cellStyle name="표준 129 8 2 28 2" xfId="17510"/>
    <cellStyle name="표준 129 8 2 29" xfId="17511"/>
    <cellStyle name="표준 129 8 2 3" xfId="17512"/>
    <cellStyle name="표준 129 8 2 3 2" xfId="17513"/>
    <cellStyle name="표준 129 8 2 4" xfId="17514"/>
    <cellStyle name="표준 129 8 2 4 2" xfId="17515"/>
    <cellStyle name="표준 129 8 2 5" xfId="17516"/>
    <cellStyle name="표준 129 8 2 5 2" xfId="17517"/>
    <cellStyle name="표준 129 8 2 6" xfId="17518"/>
    <cellStyle name="표준 129 8 2 6 2" xfId="17519"/>
    <cellStyle name="표준 129 8 2 7" xfId="17520"/>
    <cellStyle name="표준 129 8 2 7 2" xfId="17521"/>
    <cellStyle name="표준 129 8 2 8" xfId="17522"/>
    <cellStyle name="표준 129 8 2 8 2" xfId="17523"/>
    <cellStyle name="표준 129 8 2 9" xfId="17524"/>
    <cellStyle name="표준 129 8 2 9 2" xfId="17525"/>
    <cellStyle name="표준 129 8 20" xfId="17526"/>
    <cellStyle name="표준 129 8 20 2" xfId="17527"/>
    <cellStyle name="표준 129 8 21" xfId="17528"/>
    <cellStyle name="표준 129 8 21 2" xfId="17529"/>
    <cellStyle name="표준 129 8 22" xfId="17530"/>
    <cellStyle name="표준 129 8 22 2" xfId="17531"/>
    <cellStyle name="표준 129 8 23" xfId="17532"/>
    <cellStyle name="표준 129 8 23 2" xfId="17533"/>
    <cellStyle name="표준 129 8 24" xfId="17534"/>
    <cellStyle name="표준 129 8 24 2" xfId="17535"/>
    <cellStyle name="표준 129 8 25" xfId="17536"/>
    <cellStyle name="표준 129 8 25 2" xfId="17537"/>
    <cellStyle name="표준 129 8 26" xfId="17538"/>
    <cellStyle name="표준 129 8 26 2" xfId="17539"/>
    <cellStyle name="표준 129 8 27" xfId="17540"/>
    <cellStyle name="표준 129 8 27 2" xfId="17541"/>
    <cellStyle name="표준 129 8 28" xfId="17542"/>
    <cellStyle name="표준 129 8 28 2" xfId="17543"/>
    <cellStyle name="표준 129 8 29" xfId="17544"/>
    <cellStyle name="표준 129 8 29 2" xfId="17545"/>
    <cellStyle name="표준 129 8 3" xfId="17546"/>
    <cellStyle name="표준 129 8 3 10" xfId="17547"/>
    <cellStyle name="표준 129 8 3 10 2" xfId="17548"/>
    <cellStyle name="표준 129 8 3 11" xfId="17549"/>
    <cellStyle name="표준 129 8 3 11 2" xfId="17550"/>
    <cellStyle name="표준 129 8 3 12" xfId="17551"/>
    <cellStyle name="표준 129 8 3 12 2" xfId="17552"/>
    <cellStyle name="표준 129 8 3 13" xfId="17553"/>
    <cellStyle name="표준 129 8 3 13 2" xfId="17554"/>
    <cellStyle name="표준 129 8 3 14" xfId="17555"/>
    <cellStyle name="표준 129 8 3 14 2" xfId="17556"/>
    <cellStyle name="표준 129 8 3 15" xfId="17557"/>
    <cellStyle name="표준 129 8 3 15 2" xfId="17558"/>
    <cellStyle name="표준 129 8 3 16" xfId="17559"/>
    <cellStyle name="표준 129 8 3 16 2" xfId="17560"/>
    <cellStyle name="표준 129 8 3 17" xfId="17561"/>
    <cellStyle name="표준 129 8 3 17 2" xfId="17562"/>
    <cellStyle name="표준 129 8 3 18" xfId="17563"/>
    <cellStyle name="표준 129 8 3 18 2" xfId="17564"/>
    <cellStyle name="표준 129 8 3 19" xfId="17565"/>
    <cellStyle name="표준 129 8 3 19 2" xfId="17566"/>
    <cellStyle name="표준 129 8 3 2" xfId="17567"/>
    <cellStyle name="표준 129 8 3 2 2" xfId="17568"/>
    <cellStyle name="표준 129 8 3 20" xfId="17569"/>
    <cellStyle name="표준 129 8 3 20 2" xfId="17570"/>
    <cellStyle name="표준 129 8 3 21" xfId="17571"/>
    <cellStyle name="표준 129 8 3 21 2" xfId="17572"/>
    <cellStyle name="표준 129 8 3 22" xfId="17573"/>
    <cellStyle name="표준 129 8 3 22 2" xfId="17574"/>
    <cellStyle name="표준 129 8 3 23" xfId="17575"/>
    <cellStyle name="표준 129 8 3 23 2" xfId="17576"/>
    <cellStyle name="표준 129 8 3 24" xfId="17577"/>
    <cellStyle name="표준 129 8 3 24 2" xfId="17578"/>
    <cellStyle name="표준 129 8 3 25" xfId="17579"/>
    <cellStyle name="표준 129 8 3 25 2" xfId="17580"/>
    <cellStyle name="표준 129 8 3 26" xfId="17581"/>
    <cellStyle name="표준 129 8 3 26 2" xfId="17582"/>
    <cellStyle name="표준 129 8 3 27" xfId="17583"/>
    <cellStyle name="표준 129 8 3 27 2" xfId="17584"/>
    <cellStyle name="표준 129 8 3 28" xfId="17585"/>
    <cellStyle name="표준 129 8 3 28 2" xfId="17586"/>
    <cellStyle name="표준 129 8 3 29" xfId="17587"/>
    <cellStyle name="표준 129 8 3 3" xfId="17588"/>
    <cellStyle name="표준 129 8 3 3 2" xfId="17589"/>
    <cellStyle name="표준 129 8 3 4" xfId="17590"/>
    <cellStyle name="표준 129 8 3 4 2" xfId="17591"/>
    <cellStyle name="표준 129 8 3 5" xfId="17592"/>
    <cellStyle name="표준 129 8 3 5 2" xfId="17593"/>
    <cellStyle name="표준 129 8 3 6" xfId="17594"/>
    <cellStyle name="표준 129 8 3 6 2" xfId="17595"/>
    <cellStyle name="표준 129 8 3 7" xfId="17596"/>
    <cellStyle name="표준 129 8 3 7 2" xfId="17597"/>
    <cellStyle name="표준 129 8 3 8" xfId="17598"/>
    <cellStyle name="표준 129 8 3 8 2" xfId="17599"/>
    <cellStyle name="표준 129 8 3 9" xfId="17600"/>
    <cellStyle name="표준 129 8 3 9 2" xfId="17601"/>
    <cellStyle name="표준 129 8 30" xfId="17602"/>
    <cellStyle name="표준 129 8 30 2" xfId="17603"/>
    <cellStyle name="표준 129 8 31" xfId="17604"/>
    <cellStyle name="표준 129 8 31 2" xfId="17605"/>
    <cellStyle name="표준 129 8 32" xfId="17606"/>
    <cellStyle name="표준 129 8 32 2" xfId="17607"/>
    <cellStyle name="표준 129 8 33" xfId="17608"/>
    <cellStyle name="표준 129 8 33 2" xfId="17609"/>
    <cellStyle name="표준 129 8 34" xfId="17610"/>
    <cellStyle name="표준 129 8 34 2" xfId="17611"/>
    <cellStyle name="표준 129 8 35" xfId="17612"/>
    <cellStyle name="표준 129 8 36" xfId="17613"/>
    <cellStyle name="표준 129 8 37" xfId="17614"/>
    <cellStyle name="표준 129 8 38" xfId="17615"/>
    <cellStyle name="표준 129 8 39" xfId="17616"/>
    <cellStyle name="표준 129 8 4" xfId="17617"/>
    <cellStyle name="표준 129 8 4 10" xfId="17618"/>
    <cellStyle name="표준 129 8 4 10 2" xfId="17619"/>
    <cellStyle name="표준 129 8 4 11" xfId="17620"/>
    <cellStyle name="표준 129 8 4 11 2" xfId="17621"/>
    <cellStyle name="표준 129 8 4 12" xfId="17622"/>
    <cellStyle name="표준 129 8 4 12 2" xfId="17623"/>
    <cellStyle name="표준 129 8 4 13" xfId="17624"/>
    <cellStyle name="표준 129 8 4 13 2" xfId="17625"/>
    <cellStyle name="표준 129 8 4 14" xfId="17626"/>
    <cellStyle name="표준 129 8 4 14 2" xfId="17627"/>
    <cellStyle name="표준 129 8 4 15" xfId="17628"/>
    <cellStyle name="표준 129 8 4 15 2" xfId="17629"/>
    <cellStyle name="표준 129 8 4 16" xfId="17630"/>
    <cellStyle name="표준 129 8 4 16 2" xfId="17631"/>
    <cellStyle name="표준 129 8 4 17" xfId="17632"/>
    <cellStyle name="표준 129 8 4 17 2" xfId="17633"/>
    <cellStyle name="표준 129 8 4 18" xfId="17634"/>
    <cellStyle name="표준 129 8 4 18 2" xfId="17635"/>
    <cellStyle name="표준 129 8 4 19" xfId="17636"/>
    <cellStyle name="표준 129 8 4 19 2" xfId="17637"/>
    <cellStyle name="표준 129 8 4 2" xfId="17638"/>
    <cellStyle name="표준 129 8 4 2 2" xfId="17639"/>
    <cellStyle name="표준 129 8 4 20" xfId="17640"/>
    <cellStyle name="표준 129 8 4 20 2" xfId="17641"/>
    <cellStyle name="표준 129 8 4 21" xfId="17642"/>
    <cellStyle name="표준 129 8 4 21 2" xfId="17643"/>
    <cellStyle name="표준 129 8 4 22" xfId="17644"/>
    <cellStyle name="표준 129 8 4 22 2" xfId="17645"/>
    <cellStyle name="표준 129 8 4 23" xfId="17646"/>
    <cellStyle name="표준 129 8 4 23 2" xfId="17647"/>
    <cellStyle name="표준 129 8 4 24" xfId="17648"/>
    <cellStyle name="표준 129 8 4 24 2" xfId="17649"/>
    <cellStyle name="표준 129 8 4 25" xfId="17650"/>
    <cellStyle name="표준 129 8 4 25 2" xfId="17651"/>
    <cellStyle name="표준 129 8 4 26" xfId="17652"/>
    <cellStyle name="표준 129 8 4 26 2" xfId="17653"/>
    <cellStyle name="표준 129 8 4 27" xfId="17654"/>
    <cellStyle name="표준 129 8 4 27 2" xfId="17655"/>
    <cellStyle name="표준 129 8 4 28" xfId="17656"/>
    <cellStyle name="표준 129 8 4 28 2" xfId="17657"/>
    <cellStyle name="표준 129 8 4 29" xfId="17658"/>
    <cellStyle name="표준 129 8 4 3" xfId="17659"/>
    <cellStyle name="표준 129 8 4 3 2" xfId="17660"/>
    <cellStyle name="표준 129 8 4 4" xfId="17661"/>
    <cellStyle name="표준 129 8 4 4 2" xfId="17662"/>
    <cellStyle name="표준 129 8 4 5" xfId="17663"/>
    <cellStyle name="표준 129 8 4 5 2" xfId="17664"/>
    <cellStyle name="표준 129 8 4 6" xfId="17665"/>
    <cellStyle name="표준 129 8 4 6 2" xfId="17666"/>
    <cellStyle name="표준 129 8 4 7" xfId="17667"/>
    <cellStyle name="표준 129 8 4 7 2" xfId="17668"/>
    <cellStyle name="표준 129 8 4 8" xfId="17669"/>
    <cellStyle name="표준 129 8 4 8 2" xfId="17670"/>
    <cellStyle name="표준 129 8 4 9" xfId="17671"/>
    <cellStyle name="표준 129 8 4 9 2" xfId="17672"/>
    <cellStyle name="표준 129 8 40" xfId="17673"/>
    <cellStyle name="표준 129 8 41" xfId="17674"/>
    <cellStyle name="표준 129 8 42" xfId="17675"/>
    <cellStyle name="표준 129 8 43" xfId="17676"/>
    <cellStyle name="표준 129 8 44" xfId="17677"/>
    <cellStyle name="표준 129 8 45" xfId="17678"/>
    <cellStyle name="표준 129 8 46" xfId="17679"/>
    <cellStyle name="표준 129 8 47" xfId="17680"/>
    <cellStyle name="표준 129 8 48" xfId="17681"/>
    <cellStyle name="표준 129 8 49" xfId="17682"/>
    <cellStyle name="표준 129 8 5" xfId="17683"/>
    <cellStyle name="표준 129 8 5 10" xfId="17684"/>
    <cellStyle name="표준 129 8 5 10 2" xfId="17685"/>
    <cellStyle name="표준 129 8 5 11" xfId="17686"/>
    <cellStyle name="표준 129 8 5 11 2" xfId="17687"/>
    <cellStyle name="표준 129 8 5 12" xfId="17688"/>
    <cellStyle name="표준 129 8 5 12 2" xfId="17689"/>
    <cellStyle name="표준 129 8 5 13" xfId="17690"/>
    <cellStyle name="표준 129 8 5 13 2" xfId="17691"/>
    <cellStyle name="표준 129 8 5 14" xfId="17692"/>
    <cellStyle name="표준 129 8 5 14 2" xfId="17693"/>
    <cellStyle name="표준 129 8 5 15" xfId="17694"/>
    <cellStyle name="표준 129 8 5 15 2" xfId="17695"/>
    <cellStyle name="표준 129 8 5 16" xfId="17696"/>
    <cellStyle name="표준 129 8 5 16 2" xfId="17697"/>
    <cellStyle name="표준 129 8 5 17" xfId="17698"/>
    <cellStyle name="표준 129 8 5 17 2" xfId="17699"/>
    <cellStyle name="표준 129 8 5 18" xfId="17700"/>
    <cellStyle name="표준 129 8 5 18 2" xfId="17701"/>
    <cellStyle name="표준 129 8 5 19" xfId="17702"/>
    <cellStyle name="표준 129 8 5 19 2" xfId="17703"/>
    <cellStyle name="표준 129 8 5 2" xfId="17704"/>
    <cellStyle name="표준 129 8 5 2 2" xfId="17705"/>
    <cellStyle name="표준 129 8 5 20" xfId="17706"/>
    <cellStyle name="표준 129 8 5 20 2" xfId="17707"/>
    <cellStyle name="표준 129 8 5 21" xfId="17708"/>
    <cellStyle name="표준 129 8 5 21 2" xfId="17709"/>
    <cellStyle name="표준 129 8 5 22" xfId="17710"/>
    <cellStyle name="표준 129 8 5 22 2" xfId="17711"/>
    <cellStyle name="표준 129 8 5 23" xfId="17712"/>
    <cellStyle name="표준 129 8 5 23 2" xfId="17713"/>
    <cellStyle name="표준 129 8 5 24" xfId="17714"/>
    <cellStyle name="표준 129 8 5 24 2" xfId="17715"/>
    <cellStyle name="표준 129 8 5 25" xfId="17716"/>
    <cellStyle name="표준 129 8 5 25 2" xfId="17717"/>
    <cellStyle name="표준 129 8 5 26" xfId="17718"/>
    <cellStyle name="표준 129 8 5 26 2" xfId="17719"/>
    <cellStyle name="표준 129 8 5 27" xfId="17720"/>
    <cellStyle name="표준 129 8 5 27 2" xfId="17721"/>
    <cellStyle name="표준 129 8 5 28" xfId="17722"/>
    <cellStyle name="표준 129 8 5 28 2" xfId="17723"/>
    <cellStyle name="표준 129 8 5 29" xfId="17724"/>
    <cellStyle name="표준 129 8 5 3" xfId="17725"/>
    <cellStyle name="표준 129 8 5 3 2" xfId="17726"/>
    <cellStyle name="표준 129 8 5 4" xfId="17727"/>
    <cellStyle name="표준 129 8 5 4 2" xfId="17728"/>
    <cellStyle name="표준 129 8 5 5" xfId="17729"/>
    <cellStyle name="표준 129 8 5 5 2" xfId="17730"/>
    <cellStyle name="표준 129 8 5 6" xfId="17731"/>
    <cellStyle name="표준 129 8 5 6 2" xfId="17732"/>
    <cellStyle name="표준 129 8 5 7" xfId="17733"/>
    <cellStyle name="표준 129 8 5 7 2" xfId="17734"/>
    <cellStyle name="표준 129 8 5 8" xfId="17735"/>
    <cellStyle name="표준 129 8 5 8 2" xfId="17736"/>
    <cellStyle name="표준 129 8 5 9" xfId="17737"/>
    <cellStyle name="표준 129 8 5 9 2" xfId="17738"/>
    <cellStyle name="표준 129 8 50" xfId="17739"/>
    <cellStyle name="표준 129 8 51" xfId="17740"/>
    <cellStyle name="표준 129 8 52" xfId="17741"/>
    <cellStyle name="표준 129 8 53" xfId="17742"/>
    <cellStyle name="표준 129 8 54" xfId="17743"/>
    <cellStyle name="표준 129 8 55" xfId="17744"/>
    <cellStyle name="표준 129 8 56" xfId="17745"/>
    <cellStyle name="표준 129 8 57" xfId="17746"/>
    <cellStyle name="표준 129 8 58" xfId="17747"/>
    <cellStyle name="표준 129 8 6" xfId="17748"/>
    <cellStyle name="표준 129 8 6 10" xfId="17749"/>
    <cellStyle name="표준 129 8 6 10 2" xfId="17750"/>
    <cellStyle name="표준 129 8 6 11" xfId="17751"/>
    <cellStyle name="표준 129 8 6 11 2" xfId="17752"/>
    <cellStyle name="표준 129 8 6 12" xfId="17753"/>
    <cellStyle name="표준 129 8 6 12 2" xfId="17754"/>
    <cellStyle name="표준 129 8 6 13" xfId="17755"/>
    <cellStyle name="표준 129 8 6 13 2" xfId="17756"/>
    <cellStyle name="표준 129 8 6 14" xfId="17757"/>
    <cellStyle name="표준 129 8 6 14 2" xfId="17758"/>
    <cellStyle name="표준 129 8 6 15" xfId="17759"/>
    <cellStyle name="표준 129 8 6 15 2" xfId="17760"/>
    <cellStyle name="표준 129 8 6 16" xfId="17761"/>
    <cellStyle name="표준 129 8 6 16 2" xfId="17762"/>
    <cellStyle name="표준 129 8 6 17" xfId="17763"/>
    <cellStyle name="표준 129 8 6 17 2" xfId="17764"/>
    <cellStyle name="표준 129 8 6 18" xfId="17765"/>
    <cellStyle name="표준 129 8 6 18 2" xfId="17766"/>
    <cellStyle name="표준 129 8 6 19" xfId="17767"/>
    <cellStyle name="표준 129 8 6 19 2" xfId="17768"/>
    <cellStyle name="표준 129 8 6 2" xfId="17769"/>
    <cellStyle name="표준 129 8 6 2 2" xfId="17770"/>
    <cellStyle name="표준 129 8 6 20" xfId="17771"/>
    <cellStyle name="표준 129 8 6 20 2" xfId="17772"/>
    <cellStyle name="표준 129 8 6 21" xfId="17773"/>
    <cellStyle name="표준 129 8 6 21 2" xfId="17774"/>
    <cellStyle name="표준 129 8 6 22" xfId="17775"/>
    <cellStyle name="표준 129 8 6 22 2" xfId="17776"/>
    <cellStyle name="표준 129 8 6 23" xfId="17777"/>
    <cellStyle name="표준 129 8 6 23 2" xfId="17778"/>
    <cellStyle name="표준 129 8 6 24" xfId="17779"/>
    <cellStyle name="표준 129 8 6 24 2" xfId="17780"/>
    <cellStyle name="표준 129 8 6 25" xfId="17781"/>
    <cellStyle name="표준 129 8 6 25 2" xfId="17782"/>
    <cellStyle name="표준 129 8 6 26" xfId="17783"/>
    <cellStyle name="표준 129 8 6 26 2" xfId="17784"/>
    <cellStyle name="표준 129 8 6 27" xfId="17785"/>
    <cellStyle name="표준 129 8 6 27 2" xfId="17786"/>
    <cellStyle name="표준 129 8 6 28" xfId="17787"/>
    <cellStyle name="표준 129 8 6 28 2" xfId="17788"/>
    <cellStyle name="표준 129 8 6 29" xfId="17789"/>
    <cellStyle name="표준 129 8 6 3" xfId="17790"/>
    <cellStyle name="표준 129 8 6 3 2" xfId="17791"/>
    <cellStyle name="표준 129 8 6 4" xfId="17792"/>
    <cellStyle name="표준 129 8 6 4 2" xfId="17793"/>
    <cellStyle name="표준 129 8 6 5" xfId="17794"/>
    <cellStyle name="표준 129 8 6 5 2" xfId="17795"/>
    <cellStyle name="표준 129 8 6 6" xfId="17796"/>
    <cellStyle name="표준 129 8 6 6 2" xfId="17797"/>
    <cellStyle name="표준 129 8 6 7" xfId="17798"/>
    <cellStyle name="표준 129 8 6 7 2" xfId="17799"/>
    <cellStyle name="표준 129 8 6 8" xfId="17800"/>
    <cellStyle name="표준 129 8 6 8 2" xfId="17801"/>
    <cellStyle name="표준 129 8 6 9" xfId="17802"/>
    <cellStyle name="표준 129 8 6 9 2" xfId="17803"/>
    <cellStyle name="표준 129 8 7" xfId="17804"/>
    <cellStyle name="표준 129 8 7 10" xfId="17805"/>
    <cellStyle name="표준 129 8 7 10 2" xfId="17806"/>
    <cellStyle name="표준 129 8 7 11" xfId="17807"/>
    <cellStyle name="표준 129 8 7 11 2" xfId="17808"/>
    <cellStyle name="표준 129 8 7 12" xfId="17809"/>
    <cellStyle name="표준 129 8 7 12 2" xfId="17810"/>
    <cellStyle name="표준 129 8 7 13" xfId="17811"/>
    <cellStyle name="표준 129 8 7 13 2" xfId="17812"/>
    <cellStyle name="표준 129 8 7 14" xfId="17813"/>
    <cellStyle name="표준 129 8 7 14 2" xfId="17814"/>
    <cellStyle name="표준 129 8 7 15" xfId="17815"/>
    <cellStyle name="표준 129 8 7 15 2" xfId="17816"/>
    <cellStyle name="표준 129 8 7 16" xfId="17817"/>
    <cellStyle name="표준 129 8 7 16 2" xfId="17818"/>
    <cellStyle name="표준 129 8 7 17" xfId="17819"/>
    <cellStyle name="표준 129 8 7 17 2" xfId="17820"/>
    <cellStyle name="표준 129 8 7 18" xfId="17821"/>
    <cellStyle name="표준 129 8 7 18 2" xfId="17822"/>
    <cellStyle name="표준 129 8 7 19" xfId="17823"/>
    <cellStyle name="표준 129 8 7 19 2" xfId="17824"/>
    <cellStyle name="표준 129 8 7 2" xfId="17825"/>
    <cellStyle name="표준 129 8 7 2 2" xfId="17826"/>
    <cellStyle name="표준 129 8 7 20" xfId="17827"/>
    <cellStyle name="표준 129 8 7 20 2" xfId="17828"/>
    <cellStyle name="표준 129 8 7 21" xfId="17829"/>
    <cellStyle name="표준 129 8 7 21 2" xfId="17830"/>
    <cellStyle name="표준 129 8 7 22" xfId="17831"/>
    <cellStyle name="표준 129 8 7 22 2" xfId="17832"/>
    <cellStyle name="표준 129 8 7 23" xfId="17833"/>
    <cellStyle name="표준 129 8 7 23 2" xfId="17834"/>
    <cellStyle name="표준 129 8 7 24" xfId="17835"/>
    <cellStyle name="표준 129 8 7 24 2" xfId="17836"/>
    <cellStyle name="표준 129 8 7 25" xfId="17837"/>
    <cellStyle name="표준 129 8 7 25 2" xfId="17838"/>
    <cellStyle name="표준 129 8 7 26" xfId="17839"/>
    <cellStyle name="표준 129 8 7 26 2" xfId="17840"/>
    <cellStyle name="표준 129 8 7 27" xfId="17841"/>
    <cellStyle name="표준 129 8 7 27 2" xfId="17842"/>
    <cellStyle name="표준 129 8 7 28" xfId="17843"/>
    <cellStyle name="표준 129 8 7 28 2" xfId="17844"/>
    <cellStyle name="표준 129 8 7 29" xfId="17845"/>
    <cellStyle name="표준 129 8 7 3" xfId="17846"/>
    <cellStyle name="표준 129 8 7 3 2" xfId="17847"/>
    <cellStyle name="표준 129 8 7 4" xfId="17848"/>
    <cellStyle name="표준 129 8 7 4 2" xfId="17849"/>
    <cellStyle name="표준 129 8 7 5" xfId="17850"/>
    <cellStyle name="표준 129 8 7 5 2" xfId="17851"/>
    <cellStyle name="표준 129 8 7 6" xfId="17852"/>
    <cellStyle name="표준 129 8 7 6 2" xfId="17853"/>
    <cellStyle name="표준 129 8 7 7" xfId="17854"/>
    <cellStyle name="표준 129 8 7 7 2" xfId="17855"/>
    <cellStyle name="표준 129 8 7 8" xfId="17856"/>
    <cellStyle name="표준 129 8 7 8 2" xfId="17857"/>
    <cellStyle name="표준 129 8 7 9" xfId="17858"/>
    <cellStyle name="표준 129 8 7 9 2" xfId="17859"/>
    <cellStyle name="표준 129 8 8" xfId="17860"/>
    <cellStyle name="표준 129 8 8 2" xfId="17861"/>
    <cellStyle name="표준 129 8 9" xfId="17862"/>
    <cellStyle name="표준 129 8 9 2" xfId="17863"/>
    <cellStyle name="표준 129 9" xfId="17864"/>
    <cellStyle name="표준 129 9 10" xfId="17865"/>
    <cellStyle name="표준 129 9 10 2" xfId="17866"/>
    <cellStyle name="표준 129 9 11" xfId="17867"/>
    <cellStyle name="표준 129 9 11 2" xfId="17868"/>
    <cellStyle name="표준 129 9 12" xfId="17869"/>
    <cellStyle name="표준 129 9 12 2" xfId="17870"/>
    <cellStyle name="표준 129 9 13" xfId="17871"/>
    <cellStyle name="표준 129 9 13 2" xfId="17872"/>
    <cellStyle name="표준 129 9 14" xfId="17873"/>
    <cellStyle name="표준 129 9 14 2" xfId="17874"/>
    <cellStyle name="표준 129 9 15" xfId="17875"/>
    <cellStyle name="표준 129 9 15 2" xfId="17876"/>
    <cellStyle name="표준 129 9 16" xfId="17877"/>
    <cellStyle name="표준 129 9 16 2" xfId="17878"/>
    <cellStyle name="표준 129 9 17" xfId="17879"/>
    <cellStyle name="표준 129 9 17 2" xfId="17880"/>
    <cellStyle name="표준 129 9 18" xfId="17881"/>
    <cellStyle name="표준 129 9 18 2" xfId="17882"/>
    <cellStyle name="표준 129 9 19" xfId="17883"/>
    <cellStyle name="표준 129 9 19 2" xfId="17884"/>
    <cellStyle name="표준 129 9 2" xfId="17885"/>
    <cellStyle name="표준 129 9 2 10" xfId="17886"/>
    <cellStyle name="표준 129 9 2 10 2" xfId="17887"/>
    <cellStyle name="표준 129 9 2 11" xfId="17888"/>
    <cellStyle name="표준 129 9 2 11 2" xfId="17889"/>
    <cellStyle name="표준 129 9 2 12" xfId="17890"/>
    <cellStyle name="표준 129 9 2 12 2" xfId="17891"/>
    <cellStyle name="표준 129 9 2 13" xfId="17892"/>
    <cellStyle name="표준 129 9 2 13 2" xfId="17893"/>
    <cellStyle name="표준 129 9 2 14" xfId="17894"/>
    <cellStyle name="표준 129 9 2 14 2" xfId="17895"/>
    <cellStyle name="표준 129 9 2 15" xfId="17896"/>
    <cellStyle name="표준 129 9 2 15 2" xfId="17897"/>
    <cellStyle name="표준 129 9 2 16" xfId="17898"/>
    <cellStyle name="표준 129 9 2 16 2" xfId="17899"/>
    <cellStyle name="표준 129 9 2 17" xfId="17900"/>
    <cellStyle name="표준 129 9 2 17 2" xfId="17901"/>
    <cellStyle name="표준 129 9 2 18" xfId="17902"/>
    <cellStyle name="표준 129 9 2 18 2" xfId="17903"/>
    <cellStyle name="표준 129 9 2 19" xfId="17904"/>
    <cellStyle name="표준 129 9 2 19 2" xfId="17905"/>
    <cellStyle name="표준 129 9 2 2" xfId="17906"/>
    <cellStyle name="표준 129 9 2 2 2" xfId="17907"/>
    <cellStyle name="표준 129 9 2 20" xfId="17908"/>
    <cellStyle name="표준 129 9 2 20 2" xfId="17909"/>
    <cellStyle name="표준 129 9 2 21" xfId="17910"/>
    <cellStyle name="표준 129 9 2 21 2" xfId="17911"/>
    <cellStyle name="표준 129 9 2 22" xfId="17912"/>
    <cellStyle name="표준 129 9 2 22 2" xfId="17913"/>
    <cellStyle name="표준 129 9 2 23" xfId="17914"/>
    <cellStyle name="표준 129 9 2 23 2" xfId="17915"/>
    <cellStyle name="표준 129 9 2 24" xfId="17916"/>
    <cellStyle name="표준 129 9 2 24 2" xfId="17917"/>
    <cellStyle name="표준 129 9 2 25" xfId="17918"/>
    <cellStyle name="표준 129 9 2 25 2" xfId="17919"/>
    <cellStyle name="표준 129 9 2 26" xfId="17920"/>
    <cellStyle name="표준 129 9 2 26 2" xfId="17921"/>
    <cellStyle name="표준 129 9 2 27" xfId="17922"/>
    <cellStyle name="표준 129 9 2 27 2" xfId="17923"/>
    <cellStyle name="표준 129 9 2 28" xfId="17924"/>
    <cellStyle name="표준 129 9 2 28 2" xfId="17925"/>
    <cellStyle name="표준 129 9 2 29" xfId="17926"/>
    <cellStyle name="표준 129 9 2 3" xfId="17927"/>
    <cellStyle name="표준 129 9 2 3 2" xfId="17928"/>
    <cellStyle name="표준 129 9 2 4" xfId="17929"/>
    <cellStyle name="표준 129 9 2 4 2" xfId="17930"/>
    <cellStyle name="표준 129 9 2 5" xfId="17931"/>
    <cellStyle name="표준 129 9 2 5 2" xfId="17932"/>
    <cellStyle name="표준 129 9 2 6" xfId="17933"/>
    <cellStyle name="표준 129 9 2 6 2" xfId="17934"/>
    <cellStyle name="표준 129 9 2 7" xfId="17935"/>
    <cellStyle name="표준 129 9 2 7 2" xfId="17936"/>
    <cellStyle name="표준 129 9 2 8" xfId="17937"/>
    <cellStyle name="표준 129 9 2 8 2" xfId="17938"/>
    <cellStyle name="표준 129 9 2 9" xfId="17939"/>
    <cellStyle name="표준 129 9 2 9 2" xfId="17940"/>
    <cellStyle name="표준 129 9 20" xfId="17941"/>
    <cellStyle name="표준 129 9 20 2" xfId="17942"/>
    <cellStyle name="표준 129 9 21" xfId="17943"/>
    <cellStyle name="표준 129 9 21 2" xfId="17944"/>
    <cellStyle name="표준 129 9 22" xfId="17945"/>
    <cellStyle name="표준 129 9 22 2" xfId="17946"/>
    <cellStyle name="표준 129 9 23" xfId="17947"/>
    <cellStyle name="표준 129 9 23 2" xfId="17948"/>
    <cellStyle name="표준 129 9 24" xfId="17949"/>
    <cellStyle name="표준 129 9 24 2" xfId="17950"/>
    <cellStyle name="표준 129 9 25" xfId="17951"/>
    <cellStyle name="표준 129 9 25 2" xfId="17952"/>
    <cellStyle name="표준 129 9 26" xfId="17953"/>
    <cellStyle name="표준 129 9 26 2" xfId="17954"/>
    <cellStyle name="표준 129 9 27" xfId="17955"/>
    <cellStyle name="표준 129 9 27 2" xfId="17956"/>
    <cellStyle name="표준 129 9 28" xfId="17957"/>
    <cellStyle name="표준 129 9 28 2" xfId="17958"/>
    <cellStyle name="표준 129 9 29" xfId="17959"/>
    <cellStyle name="표준 129 9 29 2" xfId="17960"/>
    <cellStyle name="표준 129 9 3" xfId="17961"/>
    <cellStyle name="표준 129 9 3 10" xfId="17962"/>
    <cellStyle name="표준 129 9 3 10 2" xfId="17963"/>
    <cellStyle name="표준 129 9 3 11" xfId="17964"/>
    <cellStyle name="표준 129 9 3 11 2" xfId="17965"/>
    <cellStyle name="표준 129 9 3 12" xfId="17966"/>
    <cellStyle name="표준 129 9 3 12 2" xfId="17967"/>
    <cellStyle name="표준 129 9 3 13" xfId="17968"/>
    <cellStyle name="표준 129 9 3 13 2" xfId="17969"/>
    <cellStyle name="표준 129 9 3 14" xfId="17970"/>
    <cellStyle name="표준 129 9 3 14 2" xfId="17971"/>
    <cellStyle name="표준 129 9 3 15" xfId="17972"/>
    <cellStyle name="표준 129 9 3 15 2" xfId="17973"/>
    <cellStyle name="표준 129 9 3 16" xfId="17974"/>
    <cellStyle name="표준 129 9 3 16 2" xfId="17975"/>
    <cellStyle name="표준 129 9 3 17" xfId="17976"/>
    <cellStyle name="표준 129 9 3 17 2" xfId="17977"/>
    <cellStyle name="표준 129 9 3 18" xfId="17978"/>
    <cellStyle name="표준 129 9 3 18 2" xfId="17979"/>
    <cellStyle name="표준 129 9 3 19" xfId="17980"/>
    <cellStyle name="표준 129 9 3 19 2" xfId="17981"/>
    <cellStyle name="표준 129 9 3 2" xfId="17982"/>
    <cellStyle name="표준 129 9 3 2 2" xfId="17983"/>
    <cellStyle name="표준 129 9 3 20" xfId="17984"/>
    <cellStyle name="표준 129 9 3 20 2" xfId="17985"/>
    <cellStyle name="표준 129 9 3 21" xfId="17986"/>
    <cellStyle name="표준 129 9 3 21 2" xfId="17987"/>
    <cellStyle name="표준 129 9 3 22" xfId="17988"/>
    <cellStyle name="표준 129 9 3 22 2" xfId="17989"/>
    <cellStyle name="표준 129 9 3 23" xfId="17990"/>
    <cellStyle name="표준 129 9 3 23 2" xfId="17991"/>
    <cellStyle name="표준 129 9 3 24" xfId="17992"/>
    <cellStyle name="표준 129 9 3 24 2" xfId="17993"/>
    <cellStyle name="표준 129 9 3 25" xfId="17994"/>
    <cellStyle name="표준 129 9 3 25 2" xfId="17995"/>
    <cellStyle name="표준 129 9 3 26" xfId="17996"/>
    <cellStyle name="표준 129 9 3 26 2" xfId="17997"/>
    <cellStyle name="표준 129 9 3 27" xfId="17998"/>
    <cellStyle name="표준 129 9 3 27 2" xfId="17999"/>
    <cellStyle name="표준 129 9 3 28" xfId="18000"/>
    <cellStyle name="표준 129 9 3 28 2" xfId="18001"/>
    <cellStyle name="표준 129 9 3 29" xfId="18002"/>
    <cellStyle name="표준 129 9 3 3" xfId="18003"/>
    <cellStyle name="표준 129 9 3 3 2" xfId="18004"/>
    <cellStyle name="표준 129 9 3 4" xfId="18005"/>
    <cellStyle name="표준 129 9 3 4 2" xfId="18006"/>
    <cellStyle name="표준 129 9 3 5" xfId="18007"/>
    <cellStyle name="표준 129 9 3 5 2" xfId="18008"/>
    <cellStyle name="표준 129 9 3 6" xfId="18009"/>
    <cellStyle name="표준 129 9 3 6 2" xfId="18010"/>
    <cellStyle name="표준 129 9 3 7" xfId="18011"/>
    <cellStyle name="표준 129 9 3 7 2" xfId="18012"/>
    <cellStyle name="표준 129 9 3 8" xfId="18013"/>
    <cellStyle name="표준 129 9 3 8 2" xfId="18014"/>
    <cellStyle name="표준 129 9 3 9" xfId="18015"/>
    <cellStyle name="표준 129 9 3 9 2" xfId="18016"/>
    <cellStyle name="표준 129 9 30" xfId="18017"/>
    <cellStyle name="표준 129 9 30 2" xfId="18018"/>
    <cellStyle name="표준 129 9 31" xfId="18019"/>
    <cellStyle name="표준 129 9 31 2" xfId="18020"/>
    <cellStyle name="표준 129 9 32" xfId="18021"/>
    <cellStyle name="표준 129 9 32 2" xfId="18022"/>
    <cellStyle name="표준 129 9 33" xfId="18023"/>
    <cellStyle name="표준 129 9 33 2" xfId="18024"/>
    <cellStyle name="표준 129 9 34" xfId="18025"/>
    <cellStyle name="표준 129 9 34 2" xfId="18026"/>
    <cellStyle name="표준 129 9 35" xfId="18027"/>
    <cellStyle name="표준 129 9 36" xfId="18028"/>
    <cellStyle name="표준 129 9 37" xfId="18029"/>
    <cellStyle name="표준 129 9 38" xfId="18030"/>
    <cellStyle name="표준 129 9 39" xfId="18031"/>
    <cellStyle name="표준 129 9 4" xfId="18032"/>
    <cellStyle name="표준 129 9 4 10" xfId="18033"/>
    <cellStyle name="표준 129 9 4 10 2" xfId="18034"/>
    <cellStyle name="표준 129 9 4 11" xfId="18035"/>
    <cellStyle name="표준 129 9 4 11 2" xfId="18036"/>
    <cellStyle name="표준 129 9 4 12" xfId="18037"/>
    <cellStyle name="표준 129 9 4 12 2" xfId="18038"/>
    <cellStyle name="표준 129 9 4 13" xfId="18039"/>
    <cellStyle name="표준 129 9 4 13 2" xfId="18040"/>
    <cellStyle name="표준 129 9 4 14" xfId="18041"/>
    <cellStyle name="표준 129 9 4 14 2" xfId="18042"/>
    <cellStyle name="표준 129 9 4 15" xfId="18043"/>
    <cellStyle name="표준 129 9 4 15 2" xfId="18044"/>
    <cellStyle name="표준 129 9 4 16" xfId="18045"/>
    <cellStyle name="표준 129 9 4 16 2" xfId="18046"/>
    <cellStyle name="표준 129 9 4 17" xfId="18047"/>
    <cellStyle name="표준 129 9 4 17 2" xfId="18048"/>
    <cellStyle name="표준 129 9 4 18" xfId="18049"/>
    <cellStyle name="표준 129 9 4 18 2" xfId="18050"/>
    <cellStyle name="표준 129 9 4 19" xfId="18051"/>
    <cellStyle name="표준 129 9 4 19 2" xfId="18052"/>
    <cellStyle name="표준 129 9 4 2" xfId="18053"/>
    <cellStyle name="표준 129 9 4 2 2" xfId="18054"/>
    <cellStyle name="표준 129 9 4 20" xfId="18055"/>
    <cellStyle name="표준 129 9 4 20 2" xfId="18056"/>
    <cellStyle name="표준 129 9 4 21" xfId="18057"/>
    <cellStyle name="표준 129 9 4 21 2" xfId="18058"/>
    <cellStyle name="표준 129 9 4 22" xfId="18059"/>
    <cellStyle name="표준 129 9 4 22 2" xfId="18060"/>
    <cellStyle name="표준 129 9 4 23" xfId="18061"/>
    <cellStyle name="표준 129 9 4 23 2" xfId="18062"/>
    <cellStyle name="표준 129 9 4 24" xfId="18063"/>
    <cellStyle name="표준 129 9 4 24 2" xfId="18064"/>
    <cellStyle name="표준 129 9 4 25" xfId="18065"/>
    <cellStyle name="표준 129 9 4 25 2" xfId="18066"/>
    <cellStyle name="표준 129 9 4 26" xfId="18067"/>
    <cellStyle name="표준 129 9 4 26 2" xfId="18068"/>
    <cellStyle name="표준 129 9 4 27" xfId="18069"/>
    <cellStyle name="표준 129 9 4 27 2" xfId="18070"/>
    <cellStyle name="표준 129 9 4 28" xfId="18071"/>
    <cellStyle name="표준 129 9 4 28 2" xfId="18072"/>
    <cellStyle name="표준 129 9 4 29" xfId="18073"/>
    <cellStyle name="표준 129 9 4 3" xfId="18074"/>
    <cellStyle name="표준 129 9 4 3 2" xfId="18075"/>
    <cellStyle name="표준 129 9 4 4" xfId="18076"/>
    <cellStyle name="표준 129 9 4 4 2" xfId="18077"/>
    <cellStyle name="표준 129 9 4 5" xfId="18078"/>
    <cellStyle name="표준 129 9 4 5 2" xfId="18079"/>
    <cellStyle name="표준 129 9 4 6" xfId="18080"/>
    <cellStyle name="표준 129 9 4 6 2" xfId="18081"/>
    <cellStyle name="표준 129 9 4 7" xfId="18082"/>
    <cellStyle name="표준 129 9 4 7 2" xfId="18083"/>
    <cellStyle name="표준 129 9 4 8" xfId="18084"/>
    <cellStyle name="표준 129 9 4 8 2" xfId="18085"/>
    <cellStyle name="표준 129 9 4 9" xfId="18086"/>
    <cellStyle name="표준 129 9 4 9 2" xfId="18087"/>
    <cellStyle name="표준 129 9 40" xfId="18088"/>
    <cellStyle name="표준 129 9 41" xfId="18089"/>
    <cellStyle name="표준 129 9 42" xfId="18090"/>
    <cellStyle name="표준 129 9 43" xfId="18091"/>
    <cellStyle name="표준 129 9 44" xfId="18092"/>
    <cellStyle name="표준 129 9 45" xfId="18093"/>
    <cellStyle name="표준 129 9 46" xfId="18094"/>
    <cellStyle name="표준 129 9 47" xfId="18095"/>
    <cellStyle name="표준 129 9 48" xfId="18096"/>
    <cellStyle name="표준 129 9 49" xfId="18097"/>
    <cellStyle name="표준 129 9 5" xfId="18098"/>
    <cellStyle name="표준 129 9 5 10" xfId="18099"/>
    <cellStyle name="표준 129 9 5 10 2" xfId="18100"/>
    <cellStyle name="표준 129 9 5 11" xfId="18101"/>
    <cellStyle name="표준 129 9 5 11 2" xfId="18102"/>
    <cellStyle name="표준 129 9 5 12" xfId="18103"/>
    <cellStyle name="표준 129 9 5 12 2" xfId="18104"/>
    <cellStyle name="표준 129 9 5 13" xfId="18105"/>
    <cellStyle name="표준 129 9 5 13 2" xfId="18106"/>
    <cellStyle name="표준 129 9 5 14" xfId="18107"/>
    <cellStyle name="표준 129 9 5 14 2" xfId="18108"/>
    <cellStyle name="표준 129 9 5 15" xfId="18109"/>
    <cellStyle name="표준 129 9 5 15 2" xfId="18110"/>
    <cellStyle name="표준 129 9 5 16" xfId="18111"/>
    <cellStyle name="표준 129 9 5 16 2" xfId="18112"/>
    <cellStyle name="표준 129 9 5 17" xfId="18113"/>
    <cellStyle name="표준 129 9 5 17 2" xfId="18114"/>
    <cellStyle name="표준 129 9 5 18" xfId="18115"/>
    <cellStyle name="표준 129 9 5 18 2" xfId="18116"/>
    <cellStyle name="표준 129 9 5 19" xfId="18117"/>
    <cellStyle name="표준 129 9 5 19 2" xfId="18118"/>
    <cellStyle name="표준 129 9 5 2" xfId="18119"/>
    <cellStyle name="표준 129 9 5 2 2" xfId="18120"/>
    <cellStyle name="표준 129 9 5 20" xfId="18121"/>
    <cellStyle name="표준 129 9 5 20 2" xfId="18122"/>
    <cellStyle name="표준 129 9 5 21" xfId="18123"/>
    <cellStyle name="표준 129 9 5 21 2" xfId="18124"/>
    <cellStyle name="표준 129 9 5 22" xfId="18125"/>
    <cellStyle name="표준 129 9 5 22 2" xfId="18126"/>
    <cellStyle name="표준 129 9 5 23" xfId="18127"/>
    <cellStyle name="표준 129 9 5 23 2" xfId="18128"/>
    <cellStyle name="표준 129 9 5 24" xfId="18129"/>
    <cellStyle name="표준 129 9 5 24 2" xfId="18130"/>
    <cellStyle name="표준 129 9 5 25" xfId="18131"/>
    <cellStyle name="표준 129 9 5 25 2" xfId="18132"/>
    <cellStyle name="표준 129 9 5 26" xfId="18133"/>
    <cellStyle name="표준 129 9 5 26 2" xfId="18134"/>
    <cellStyle name="표준 129 9 5 27" xfId="18135"/>
    <cellStyle name="표준 129 9 5 27 2" xfId="18136"/>
    <cellStyle name="표준 129 9 5 28" xfId="18137"/>
    <cellStyle name="표준 129 9 5 28 2" xfId="18138"/>
    <cellStyle name="표준 129 9 5 29" xfId="18139"/>
    <cellStyle name="표준 129 9 5 3" xfId="18140"/>
    <cellStyle name="표준 129 9 5 3 2" xfId="18141"/>
    <cellStyle name="표준 129 9 5 4" xfId="18142"/>
    <cellStyle name="표준 129 9 5 4 2" xfId="18143"/>
    <cellStyle name="표준 129 9 5 5" xfId="18144"/>
    <cellStyle name="표준 129 9 5 5 2" xfId="18145"/>
    <cellStyle name="표준 129 9 5 6" xfId="18146"/>
    <cellStyle name="표준 129 9 5 6 2" xfId="18147"/>
    <cellStyle name="표준 129 9 5 7" xfId="18148"/>
    <cellStyle name="표준 129 9 5 7 2" xfId="18149"/>
    <cellStyle name="표준 129 9 5 8" xfId="18150"/>
    <cellStyle name="표준 129 9 5 8 2" xfId="18151"/>
    <cellStyle name="표준 129 9 5 9" xfId="18152"/>
    <cellStyle name="표준 129 9 5 9 2" xfId="18153"/>
    <cellStyle name="표준 129 9 50" xfId="18154"/>
    <cellStyle name="표준 129 9 51" xfId="18155"/>
    <cellStyle name="표준 129 9 52" xfId="18156"/>
    <cellStyle name="표준 129 9 53" xfId="18157"/>
    <cellStyle name="표준 129 9 54" xfId="18158"/>
    <cellStyle name="표준 129 9 55" xfId="18159"/>
    <cellStyle name="표준 129 9 56" xfId="18160"/>
    <cellStyle name="표준 129 9 57" xfId="18161"/>
    <cellStyle name="표준 129 9 58" xfId="18162"/>
    <cellStyle name="표준 129 9 6" xfId="18163"/>
    <cellStyle name="표준 129 9 6 10" xfId="18164"/>
    <cellStyle name="표준 129 9 6 10 2" xfId="18165"/>
    <cellStyle name="표준 129 9 6 11" xfId="18166"/>
    <cellStyle name="표준 129 9 6 11 2" xfId="18167"/>
    <cellStyle name="표준 129 9 6 12" xfId="18168"/>
    <cellStyle name="표준 129 9 6 12 2" xfId="18169"/>
    <cellStyle name="표준 129 9 6 13" xfId="18170"/>
    <cellStyle name="표준 129 9 6 13 2" xfId="18171"/>
    <cellStyle name="표준 129 9 6 14" xfId="18172"/>
    <cellStyle name="표준 129 9 6 14 2" xfId="18173"/>
    <cellStyle name="표준 129 9 6 15" xfId="18174"/>
    <cellStyle name="표준 129 9 6 15 2" xfId="18175"/>
    <cellStyle name="표준 129 9 6 16" xfId="18176"/>
    <cellStyle name="표준 129 9 6 16 2" xfId="18177"/>
    <cellStyle name="표준 129 9 6 17" xfId="18178"/>
    <cellStyle name="표준 129 9 6 17 2" xfId="18179"/>
    <cellStyle name="표준 129 9 6 18" xfId="18180"/>
    <cellStyle name="표준 129 9 6 18 2" xfId="18181"/>
    <cellStyle name="표준 129 9 6 19" xfId="18182"/>
    <cellStyle name="표준 129 9 6 19 2" xfId="18183"/>
    <cellStyle name="표준 129 9 6 2" xfId="18184"/>
    <cellStyle name="표준 129 9 6 2 2" xfId="18185"/>
    <cellStyle name="표준 129 9 6 20" xfId="18186"/>
    <cellStyle name="표준 129 9 6 20 2" xfId="18187"/>
    <cellStyle name="표준 129 9 6 21" xfId="18188"/>
    <cellStyle name="표준 129 9 6 21 2" xfId="18189"/>
    <cellStyle name="표준 129 9 6 22" xfId="18190"/>
    <cellStyle name="표준 129 9 6 22 2" xfId="18191"/>
    <cellStyle name="표준 129 9 6 23" xfId="18192"/>
    <cellStyle name="표준 129 9 6 23 2" xfId="18193"/>
    <cellStyle name="표준 129 9 6 24" xfId="18194"/>
    <cellStyle name="표준 129 9 6 24 2" xfId="18195"/>
    <cellStyle name="표준 129 9 6 25" xfId="18196"/>
    <cellStyle name="표준 129 9 6 25 2" xfId="18197"/>
    <cellStyle name="표준 129 9 6 26" xfId="18198"/>
    <cellStyle name="표준 129 9 6 26 2" xfId="18199"/>
    <cellStyle name="표준 129 9 6 27" xfId="18200"/>
    <cellStyle name="표준 129 9 6 27 2" xfId="18201"/>
    <cellStyle name="표준 129 9 6 28" xfId="18202"/>
    <cellStyle name="표준 129 9 6 28 2" xfId="18203"/>
    <cellStyle name="표준 129 9 6 29" xfId="18204"/>
    <cellStyle name="표준 129 9 6 3" xfId="18205"/>
    <cellStyle name="표준 129 9 6 3 2" xfId="18206"/>
    <cellStyle name="표준 129 9 6 4" xfId="18207"/>
    <cellStyle name="표준 129 9 6 4 2" xfId="18208"/>
    <cellStyle name="표준 129 9 6 5" xfId="18209"/>
    <cellStyle name="표준 129 9 6 5 2" xfId="18210"/>
    <cellStyle name="표준 129 9 6 6" xfId="18211"/>
    <cellStyle name="표준 129 9 6 6 2" xfId="18212"/>
    <cellStyle name="표준 129 9 6 7" xfId="18213"/>
    <cellStyle name="표준 129 9 6 7 2" xfId="18214"/>
    <cellStyle name="표준 129 9 6 8" xfId="18215"/>
    <cellStyle name="표준 129 9 6 8 2" xfId="18216"/>
    <cellStyle name="표준 129 9 6 9" xfId="18217"/>
    <cellStyle name="표준 129 9 6 9 2" xfId="18218"/>
    <cellStyle name="표준 129 9 7" xfId="18219"/>
    <cellStyle name="표준 129 9 7 10" xfId="18220"/>
    <cellStyle name="표준 129 9 7 10 2" xfId="18221"/>
    <cellStyle name="표준 129 9 7 11" xfId="18222"/>
    <cellStyle name="표준 129 9 7 11 2" xfId="18223"/>
    <cellStyle name="표준 129 9 7 12" xfId="18224"/>
    <cellStyle name="표준 129 9 7 12 2" xfId="18225"/>
    <cellStyle name="표준 129 9 7 13" xfId="18226"/>
    <cellStyle name="표준 129 9 7 13 2" xfId="18227"/>
    <cellStyle name="표준 129 9 7 14" xfId="18228"/>
    <cellStyle name="표준 129 9 7 14 2" xfId="18229"/>
    <cellStyle name="표준 129 9 7 15" xfId="18230"/>
    <cellStyle name="표준 129 9 7 15 2" xfId="18231"/>
    <cellStyle name="표준 129 9 7 16" xfId="18232"/>
    <cellStyle name="표준 129 9 7 16 2" xfId="18233"/>
    <cellStyle name="표준 129 9 7 17" xfId="18234"/>
    <cellStyle name="표준 129 9 7 17 2" xfId="18235"/>
    <cellStyle name="표준 129 9 7 18" xfId="18236"/>
    <cellStyle name="표준 129 9 7 18 2" xfId="18237"/>
    <cellStyle name="표준 129 9 7 19" xfId="18238"/>
    <cellStyle name="표준 129 9 7 19 2" xfId="18239"/>
    <cellStyle name="표준 129 9 7 2" xfId="18240"/>
    <cellStyle name="표준 129 9 7 2 2" xfId="18241"/>
    <cellStyle name="표준 129 9 7 20" xfId="18242"/>
    <cellStyle name="표준 129 9 7 20 2" xfId="18243"/>
    <cellStyle name="표준 129 9 7 21" xfId="18244"/>
    <cellStyle name="표준 129 9 7 21 2" xfId="18245"/>
    <cellStyle name="표준 129 9 7 22" xfId="18246"/>
    <cellStyle name="표준 129 9 7 22 2" xfId="18247"/>
    <cellStyle name="표준 129 9 7 23" xfId="18248"/>
    <cellStyle name="표준 129 9 7 23 2" xfId="18249"/>
    <cellStyle name="표준 129 9 7 24" xfId="18250"/>
    <cellStyle name="표준 129 9 7 24 2" xfId="18251"/>
    <cellStyle name="표준 129 9 7 25" xfId="18252"/>
    <cellStyle name="표준 129 9 7 25 2" xfId="18253"/>
    <cellStyle name="표준 129 9 7 26" xfId="18254"/>
    <cellStyle name="표준 129 9 7 26 2" xfId="18255"/>
    <cellStyle name="표준 129 9 7 27" xfId="18256"/>
    <cellStyle name="표준 129 9 7 27 2" xfId="18257"/>
    <cellStyle name="표준 129 9 7 28" xfId="18258"/>
    <cellStyle name="표준 129 9 7 28 2" xfId="18259"/>
    <cellStyle name="표준 129 9 7 29" xfId="18260"/>
    <cellStyle name="표준 129 9 7 3" xfId="18261"/>
    <cellStyle name="표준 129 9 7 3 2" xfId="18262"/>
    <cellStyle name="표준 129 9 7 4" xfId="18263"/>
    <cellStyle name="표준 129 9 7 4 2" xfId="18264"/>
    <cellStyle name="표준 129 9 7 5" xfId="18265"/>
    <cellStyle name="표준 129 9 7 5 2" xfId="18266"/>
    <cellStyle name="표준 129 9 7 6" xfId="18267"/>
    <cellStyle name="표준 129 9 7 6 2" xfId="18268"/>
    <cellStyle name="표준 129 9 7 7" xfId="18269"/>
    <cellStyle name="표준 129 9 7 7 2" xfId="18270"/>
    <cellStyle name="표준 129 9 7 8" xfId="18271"/>
    <cellStyle name="표준 129 9 7 8 2" xfId="18272"/>
    <cellStyle name="표준 129 9 7 9" xfId="18273"/>
    <cellStyle name="표준 129 9 7 9 2" xfId="18274"/>
    <cellStyle name="표준 129 9 8" xfId="18275"/>
    <cellStyle name="표준 129 9 8 2" xfId="18276"/>
    <cellStyle name="표준 129 9 9" xfId="18277"/>
    <cellStyle name="표준 129 9 9 2" xfId="18278"/>
    <cellStyle name="표준 13" xfId="213"/>
    <cellStyle name="표준 13 10" xfId="18279"/>
    <cellStyle name="표준 13 11" xfId="18280"/>
    <cellStyle name="표준 13 12" xfId="18281"/>
    <cellStyle name="표준 13 13" xfId="18282"/>
    <cellStyle name="표준 13 14" xfId="18283"/>
    <cellStyle name="표준 13 15" xfId="18284"/>
    <cellStyle name="표준 13 16" xfId="18285"/>
    <cellStyle name="표준 13 17" xfId="18286"/>
    <cellStyle name="표준 13 18" xfId="18287"/>
    <cellStyle name="표준 13 19" xfId="18288"/>
    <cellStyle name="표준 13 2" xfId="18289"/>
    <cellStyle name="표준 13 20" xfId="18290"/>
    <cellStyle name="표준 13 21" xfId="18291"/>
    <cellStyle name="표준 13 22" xfId="18292"/>
    <cellStyle name="표준 13 23" xfId="18293"/>
    <cellStyle name="표준 13 24" xfId="18294"/>
    <cellStyle name="표준 13 3" xfId="18295"/>
    <cellStyle name="표준 13 4" xfId="18296"/>
    <cellStyle name="표준 13 5" xfId="18297"/>
    <cellStyle name="표준 13 6" xfId="18298"/>
    <cellStyle name="표준 13 7" xfId="18299"/>
    <cellStyle name="표준 13 8" xfId="18300"/>
    <cellStyle name="표준 13 9" xfId="18301"/>
    <cellStyle name="표준 130" xfId="18302"/>
    <cellStyle name="표준 130 10" xfId="18303"/>
    <cellStyle name="표준 130 10 10" xfId="18304"/>
    <cellStyle name="표준 130 10 10 2" xfId="18305"/>
    <cellStyle name="표준 130 10 11" xfId="18306"/>
    <cellStyle name="표준 130 10 11 2" xfId="18307"/>
    <cellStyle name="표준 130 10 12" xfId="18308"/>
    <cellStyle name="표준 130 10 12 2" xfId="18309"/>
    <cellStyle name="표준 130 10 13" xfId="18310"/>
    <cellStyle name="표준 130 10 13 2" xfId="18311"/>
    <cellStyle name="표준 130 10 14" xfId="18312"/>
    <cellStyle name="표준 130 10 14 2" xfId="18313"/>
    <cellStyle name="표준 130 10 15" xfId="18314"/>
    <cellStyle name="표준 130 10 15 2" xfId="18315"/>
    <cellStyle name="표준 130 10 16" xfId="18316"/>
    <cellStyle name="표준 130 10 16 2" xfId="18317"/>
    <cellStyle name="표준 130 10 17" xfId="18318"/>
    <cellStyle name="표준 130 10 17 2" xfId="18319"/>
    <cellStyle name="표준 130 10 18" xfId="18320"/>
    <cellStyle name="표준 130 10 18 2" xfId="18321"/>
    <cellStyle name="표준 130 10 19" xfId="18322"/>
    <cellStyle name="표준 130 10 19 2" xfId="18323"/>
    <cellStyle name="표준 130 10 2" xfId="18324"/>
    <cellStyle name="표준 130 10 2 10" xfId="18325"/>
    <cellStyle name="표준 130 10 2 10 2" xfId="18326"/>
    <cellStyle name="표준 130 10 2 11" xfId="18327"/>
    <cellStyle name="표준 130 10 2 11 2" xfId="18328"/>
    <cellStyle name="표준 130 10 2 12" xfId="18329"/>
    <cellStyle name="표준 130 10 2 12 2" xfId="18330"/>
    <cellStyle name="표준 130 10 2 13" xfId="18331"/>
    <cellStyle name="표준 130 10 2 13 2" xfId="18332"/>
    <cellStyle name="표준 130 10 2 14" xfId="18333"/>
    <cellStyle name="표준 130 10 2 14 2" xfId="18334"/>
    <cellStyle name="표준 130 10 2 15" xfId="18335"/>
    <cellStyle name="표준 130 10 2 15 2" xfId="18336"/>
    <cellStyle name="표준 130 10 2 16" xfId="18337"/>
    <cellStyle name="표준 130 10 2 16 2" xfId="18338"/>
    <cellStyle name="표준 130 10 2 17" xfId="18339"/>
    <cellStyle name="표준 130 10 2 17 2" xfId="18340"/>
    <cellStyle name="표준 130 10 2 18" xfId="18341"/>
    <cellStyle name="표준 130 10 2 18 2" xfId="18342"/>
    <cellStyle name="표준 130 10 2 19" xfId="18343"/>
    <cellStyle name="표준 130 10 2 19 2" xfId="18344"/>
    <cellStyle name="표준 130 10 2 2" xfId="18345"/>
    <cellStyle name="표준 130 10 2 2 2" xfId="18346"/>
    <cellStyle name="표준 130 10 2 20" xfId="18347"/>
    <cellStyle name="표준 130 10 2 20 2" xfId="18348"/>
    <cellStyle name="표준 130 10 2 21" xfId="18349"/>
    <cellStyle name="표준 130 10 2 21 2" xfId="18350"/>
    <cellStyle name="표준 130 10 2 22" xfId="18351"/>
    <cellStyle name="표준 130 10 2 22 2" xfId="18352"/>
    <cellStyle name="표준 130 10 2 23" xfId="18353"/>
    <cellStyle name="표준 130 10 2 23 2" xfId="18354"/>
    <cellStyle name="표준 130 10 2 24" xfId="18355"/>
    <cellStyle name="표준 130 10 2 24 2" xfId="18356"/>
    <cellStyle name="표준 130 10 2 25" xfId="18357"/>
    <cellStyle name="표준 130 10 2 25 2" xfId="18358"/>
    <cellStyle name="표준 130 10 2 26" xfId="18359"/>
    <cellStyle name="표준 130 10 2 26 2" xfId="18360"/>
    <cellStyle name="표준 130 10 2 27" xfId="18361"/>
    <cellStyle name="표준 130 10 2 27 2" xfId="18362"/>
    <cellStyle name="표준 130 10 2 28" xfId="18363"/>
    <cellStyle name="표준 130 10 2 28 2" xfId="18364"/>
    <cellStyle name="표준 130 10 2 29" xfId="18365"/>
    <cellStyle name="표준 130 10 2 3" xfId="18366"/>
    <cellStyle name="표준 130 10 2 3 2" xfId="18367"/>
    <cellStyle name="표준 130 10 2 4" xfId="18368"/>
    <cellStyle name="표준 130 10 2 4 2" xfId="18369"/>
    <cellStyle name="표준 130 10 2 5" xfId="18370"/>
    <cellStyle name="표준 130 10 2 5 2" xfId="18371"/>
    <cellStyle name="표준 130 10 2 6" xfId="18372"/>
    <cellStyle name="표준 130 10 2 6 2" xfId="18373"/>
    <cellStyle name="표준 130 10 2 7" xfId="18374"/>
    <cellStyle name="표준 130 10 2 7 2" xfId="18375"/>
    <cellStyle name="표준 130 10 2 8" xfId="18376"/>
    <cellStyle name="표준 130 10 2 8 2" xfId="18377"/>
    <cellStyle name="표준 130 10 2 9" xfId="18378"/>
    <cellStyle name="표준 130 10 2 9 2" xfId="18379"/>
    <cellStyle name="표준 130 10 20" xfId="18380"/>
    <cellStyle name="표준 130 10 20 2" xfId="18381"/>
    <cellStyle name="표준 130 10 21" xfId="18382"/>
    <cellStyle name="표준 130 10 21 2" xfId="18383"/>
    <cellStyle name="표준 130 10 22" xfId="18384"/>
    <cellStyle name="표준 130 10 22 2" xfId="18385"/>
    <cellStyle name="표준 130 10 23" xfId="18386"/>
    <cellStyle name="표준 130 10 23 2" xfId="18387"/>
    <cellStyle name="표준 130 10 24" xfId="18388"/>
    <cellStyle name="표준 130 10 24 2" xfId="18389"/>
    <cellStyle name="표준 130 10 25" xfId="18390"/>
    <cellStyle name="표준 130 10 25 2" xfId="18391"/>
    <cellStyle name="표준 130 10 26" xfId="18392"/>
    <cellStyle name="표준 130 10 26 2" xfId="18393"/>
    <cellStyle name="표준 130 10 27" xfId="18394"/>
    <cellStyle name="표준 130 10 27 2" xfId="18395"/>
    <cellStyle name="표준 130 10 28" xfId="18396"/>
    <cellStyle name="표준 130 10 28 2" xfId="18397"/>
    <cellStyle name="표준 130 10 29" xfId="18398"/>
    <cellStyle name="표준 130 10 29 2" xfId="18399"/>
    <cellStyle name="표준 130 10 3" xfId="18400"/>
    <cellStyle name="표준 130 10 3 10" xfId="18401"/>
    <cellStyle name="표준 130 10 3 10 2" xfId="18402"/>
    <cellStyle name="표준 130 10 3 11" xfId="18403"/>
    <cellStyle name="표준 130 10 3 11 2" xfId="18404"/>
    <cellStyle name="표준 130 10 3 12" xfId="18405"/>
    <cellStyle name="표준 130 10 3 12 2" xfId="18406"/>
    <cellStyle name="표준 130 10 3 13" xfId="18407"/>
    <cellStyle name="표준 130 10 3 13 2" xfId="18408"/>
    <cellStyle name="표준 130 10 3 14" xfId="18409"/>
    <cellStyle name="표준 130 10 3 14 2" xfId="18410"/>
    <cellStyle name="표준 130 10 3 15" xfId="18411"/>
    <cellStyle name="표준 130 10 3 15 2" xfId="18412"/>
    <cellStyle name="표준 130 10 3 16" xfId="18413"/>
    <cellStyle name="표준 130 10 3 16 2" xfId="18414"/>
    <cellStyle name="표준 130 10 3 17" xfId="18415"/>
    <cellStyle name="표준 130 10 3 17 2" xfId="18416"/>
    <cellStyle name="표준 130 10 3 18" xfId="18417"/>
    <cellStyle name="표준 130 10 3 18 2" xfId="18418"/>
    <cellStyle name="표준 130 10 3 19" xfId="18419"/>
    <cellStyle name="표준 130 10 3 19 2" xfId="18420"/>
    <cellStyle name="표준 130 10 3 2" xfId="18421"/>
    <cellStyle name="표준 130 10 3 2 2" xfId="18422"/>
    <cellStyle name="표준 130 10 3 20" xfId="18423"/>
    <cellStyle name="표준 130 10 3 20 2" xfId="18424"/>
    <cellStyle name="표준 130 10 3 21" xfId="18425"/>
    <cellStyle name="표준 130 10 3 21 2" xfId="18426"/>
    <cellStyle name="표준 130 10 3 22" xfId="18427"/>
    <cellStyle name="표준 130 10 3 22 2" xfId="18428"/>
    <cellStyle name="표준 130 10 3 23" xfId="18429"/>
    <cellStyle name="표준 130 10 3 23 2" xfId="18430"/>
    <cellStyle name="표준 130 10 3 24" xfId="18431"/>
    <cellStyle name="표준 130 10 3 24 2" xfId="18432"/>
    <cellStyle name="표준 130 10 3 25" xfId="18433"/>
    <cellStyle name="표준 130 10 3 25 2" xfId="18434"/>
    <cellStyle name="표준 130 10 3 26" xfId="18435"/>
    <cellStyle name="표준 130 10 3 26 2" xfId="18436"/>
    <cellStyle name="표준 130 10 3 27" xfId="18437"/>
    <cellStyle name="표준 130 10 3 27 2" xfId="18438"/>
    <cellStyle name="표준 130 10 3 28" xfId="18439"/>
    <cellStyle name="표준 130 10 3 28 2" xfId="18440"/>
    <cellStyle name="표준 130 10 3 29" xfId="18441"/>
    <cellStyle name="표준 130 10 3 3" xfId="18442"/>
    <cellStyle name="표준 130 10 3 3 2" xfId="18443"/>
    <cellStyle name="표준 130 10 3 4" xfId="18444"/>
    <cellStyle name="표준 130 10 3 4 2" xfId="18445"/>
    <cellStyle name="표준 130 10 3 5" xfId="18446"/>
    <cellStyle name="표준 130 10 3 5 2" xfId="18447"/>
    <cellStyle name="표준 130 10 3 6" xfId="18448"/>
    <cellStyle name="표준 130 10 3 6 2" xfId="18449"/>
    <cellStyle name="표준 130 10 3 7" xfId="18450"/>
    <cellStyle name="표준 130 10 3 7 2" xfId="18451"/>
    <cellStyle name="표준 130 10 3 8" xfId="18452"/>
    <cellStyle name="표준 130 10 3 8 2" xfId="18453"/>
    <cellStyle name="표준 130 10 3 9" xfId="18454"/>
    <cellStyle name="표준 130 10 3 9 2" xfId="18455"/>
    <cellStyle name="표준 130 10 30" xfId="18456"/>
    <cellStyle name="표준 130 10 30 2" xfId="18457"/>
    <cellStyle name="표준 130 10 31" xfId="18458"/>
    <cellStyle name="표준 130 10 31 2" xfId="18459"/>
    <cellStyle name="표준 130 10 32" xfId="18460"/>
    <cellStyle name="표준 130 10 32 2" xfId="18461"/>
    <cellStyle name="표준 130 10 33" xfId="18462"/>
    <cellStyle name="표준 130 10 34" xfId="18463"/>
    <cellStyle name="표준 130 10 35" xfId="18464"/>
    <cellStyle name="표준 130 10 36" xfId="18465"/>
    <cellStyle name="표준 130 10 37" xfId="18466"/>
    <cellStyle name="표준 130 10 38" xfId="18467"/>
    <cellStyle name="표준 130 10 39" xfId="18468"/>
    <cellStyle name="표준 130 10 4" xfId="18469"/>
    <cellStyle name="표준 130 10 4 10" xfId="18470"/>
    <cellStyle name="표준 130 10 4 10 2" xfId="18471"/>
    <cellStyle name="표준 130 10 4 11" xfId="18472"/>
    <cellStyle name="표준 130 10 4 11 2" xfId="18473"/>
    <cellStyle name="표준 130 10 4 12" xfId="18474"/>
    <cellStyle name="표준 130 10 4 12 2" xfId="18475"/>
    <cellStyle name="표준 130 10 4 13" xfId="18476"/>
    <cellStyle name="표준 130 10 4 13 2" xfId="18477"/>
    <cellStyle name="표준 130 10 4 14" xfId="18478"/>
    <cellStyle name="표준 130 10 4 14 2" xfId="18479"/>
    <cellStyle name="표준 130 10 4 15" xfId="18480"/>
    <cellStyle name="표준 130 10 4 15 2" xfId="18481"/>
    <cellStyle name="표준 130 10 4 16" xfId="18482"/>
    <cellStyle name="표준 130 10 4 16 2" xfId="18483"/>
    <cellStyle name="표준 130 10 4 17" xfId="18484"/>
    <cellStyle name="표준 130 10 4 17 2" xfId="18485"/>
    <cellStyle name="표준 130 10 4 18" xfId="18486"/>
    <cellStyle name="표준 130 10 4 18 2" xfId="18487"/>
    <cellStyle name="표준 130 10 4 19" xfId="18488"/>
    <cellStyle name="표준 130 10 4 19 2" xfId="18489"/>
    <cellStyle name="표준 130 10 4 2" xfId="18490"/>
    <cellStyle name="표준 130 10 4 2 2" xfId="18491"/>
    <cellStyle name="표준 130 10 4 20" xfId="18492"/>
    <cellStyle name="표준 130 10 4 20 2" xfId="18493"/>
    <cellStyle name="표준 130 10 4 21" xfId="18494"/>
    <cellStyle name="표준 130 10 4 21 2" xfId="18495"/>
    <cellStyle name="표준 130 10 4 22" xfId="18496"/>
    <cellStyle name="표준 130 10 4 22 2" xfId="18497"/>
    <cellStyle name="표준 130 10 4 23" xfId="18498"/>
    <cellStyle name="표준 130 10 4 23 2" xfId="18499"/>
    <cellStyle name="표준 130 10 4 24" xfId="18500"/>
    <cellStyle name="표준 130 10 4 24 2" xfId="18501"/>
    <cellStyle name="표준 130 10 4 25" xfId="18502"/>
    <cellStyle name="표준 130 10 4 25 2" xfId="18503"/>
    <cellStyle name="표준 130 10 4 26" xfId="18504"/>
    <cellStyle name="표준 130 10 4 26 2" xfId="18505"/>
    <cellStyle name="표준 130 10 4 27" xfId="18506"/>
    <cellStyle name="표준 130 10 4 27 2" xfId="18507"/>
    <cellStyle name="표준 130 10 4 28" xfId="18508"/>
    <cellStyle name="표준 130 10 4 28 2" xfId="18509"/>
    <cellStyle name="표준 130 10 4 29" xfId="18510"/>
    <cellStyle name="표준 130 10 4 3" xfId="18511"/>
    <cellStyle name="표준 130 10 4 3 2" xfId="18512"/>
    <cellStyle name="표준 130 10 4 4" xfId="18513"/>
    <cellStyle name="표준 130 10 4 4 2" xfId="18514"/>
    <cellStyle name="표준 130 10 4 5" xfId="18515"/>
    <cellStyle name="표준 130 10 4 5 2" xfId="18516"/>
    <cellStyle name="표준 130 10 4 6" xfId="18517"/>
    <cellStyle name="표준 130 10 4 6 2" xfId="18518"/>
    <cellStyle name="표준 130 10 4 7" xfId="18519"/>
    <cellStyle name="표준 130 10 4 7 2" xfId="18520"/>
    <cellStyle name="표준 130 10 4 8" xfId="18521"/>
    <cellStyle name="표준 130 10 4 8 2" xfId="18522"/>
    <cellStyle name="표준 130 10 4 9" xfId="18523"/>
    <cellStyle name="표준 130 10 4 9 2" xfId="18524"/>
    <cellStyle name="표준 130 10 40" xfId="18525"/>
    <cellStyle name="표준 130 10 41" xfId="18526"/>
    <cellStyle name="표준 130 10 42" xfId="18527"/>
    <cellStyle name="표준 130 10 43" xfId="18528"/>
    <cellStyle name="표준 130 10 44" xfId="18529"/>
    <cellStyle name="표준 130 10 45" xfId="18530"/>
    <cellStyle name="표준 130 10 46" xfId="18531"/>
    <cellStyle name="표준 130 10 47" xfId="18532"/>
    <cellStyle name="표준 130 10 48" xfId="18533"/>
    <cellStyle name="표준 130 10 49" xfId="18534"/>
    <cellStyle name="표준 130 10 5" xfId="18535"/>
    <cellStyle name="표준 130 10 5 10" xfId="18536"/>
    <cellStyle name="표준 130 10 5 10 2" xfId="18537"/>
    <cellStyle name="표준 130 10 5 11" xfId="18538"/>
    <cellStyle name="표준 130 10 5 11 2" xfId="18539"/>
    <cellStyle name="표준 130 10 5 12" xfId="18540"/>
    <cellStyle name="표준 130 10 5 12 2" xfId="18541"/>
    <cellStyle name="표준 130 10 5 13" xfId="18542"/>
    <cellStyle name="표준 130 10 5 13 2" xfId="18543"/>
    <cellStyle name="표준 130 10 5 14" xfId="18544"/>
    <cellStyle name="표준 130 10 5 14 2" xfId="18545"/>
    <cellStyle name="표준 130 10 5 15" xfId="18546"/>
    <cellStyle name="표준 130 10 5 15 2" xfId="18547"/>
    <cellStyle name="표준 130 10 5 16" xfId="18548"/>
    <cellStyle name="표준 130 10 5 16 2" xfId="18549"/>
    <cellStyle name="표준 130 10 5 17" xfId="18550"/>
    <cellStyle name="표준 130 10 5 17 2" xfId="18551"/>
    <cellStyle name="표준 130 10 5 18" xfId="18552"/>
    <cellStyle name="표준 130 10 5 18 2" xfId="18553"/>
    <cellStyle name="표준 130 10 5 19" xfId="18554"/>
    <cellStyle name="표준 130 10 5 19 2" xfId="18555"/>
    <cellStyle name="표준 130 10 5 2" xfId="18556"/>
    <cellStyle name="표준 130 10 5 2 2" xfId="18557"/>
    <cellStyle name="표준 130 10 5 20" xfId="18558"/>
    <cellStyle name="표준 130 10 5 20 2" xfId="18559"/>
    <cellStyle name="표준 130 10 5 21" xfId="18560"/>
    <cellStyle name="표준 130 10 5 21 2" xfId="18561"/>
    <cellStyle name="표준 130 10 5 22" xfId="18562"/>
    <cellStyle name="표준 130 10 5 22 2" xfId="18563"/>
    <cellStyle name="표준 130 10 5 23" xfId="18564"/>
    <cellStyle name="표준 130 10 5 23 2" xfId="18565"/>
    <cellStyle name="표준 130 10 5 24" xfId="18566"/>
    <cellStyle name="표준 130 10 5 24 2" xfId="18567"/>
    <cellStyle name="표준 130 10 5 25" xfId="18568"/>
    <cellStyle name="표준 130 10 5 25 2" xfId="18569"/>
    <cellStyle name="표준 130 10 5 26" xfId="18570"/>
    <cellStyle name="표준 130 10 5 26 2" xfId="18571"/>
    <cellStyle name="표준 130 10 5 27" xfId="18572"/>
    <cellStyle name="표준 130 10 5 27 2" xfId="18573"/>
    <cellStyle name="표준 130 10 5 28" xfId="18574"/>
    <cellStyle name="표준 130 10 5 28 2" xfId="18575"/>
    <cellStyle name="표준 130 10 5 29" xfId="18576"/>
    <cellStyle name="표준 130 10 5 3" xfId="18577"/>
    <cellStyle name="표준 130 10 5 3 2" xfId="18578"/>
    <cellStyle name="표준 130 10 5 4" xfId="18579"/>
    <cellStyle name="표준 130 10 5 4 2" xfId="18580"/>
    <cellStyle name="표준 130 10 5 5" xfId="18581"/>
    <cellStyle name="표준 130 10 5 5 2" xfId="18582"/>
    <cellStyle name="표준 130 10 5 6" xfId="18583"/>
    <cellStyle name="표준 130 10 5 6 2" xfId="18584"/>
    <cellStyle name="표준 130 10 5 7" xfId="18585"/>
    <cellStyle name="표준 130 10 5 7 2" xfId="18586"/>
    <cellStyle name="표준 130 10 5 8" xfId="18587"/>
    <cellStyle name="표준 130 10 5 8 2" xfId="18588"/>
    <cellStyle name="표준 130 10 5 9" xfId="18589"/>
    <cellStyle name="표준 130 10 5 9 2" xfId="18590"/>
    <cellStyle name="표준 130 10 50" xfId="18591"/>
    <cellStyle name="표준 130 10 51" xfId="18592"/>
    <cellStyle name="표준 130 10 52" xfId="18593"/>
    <cellStyle name="표준 130 10 53" xfId="18594"/>
    <cellStyle name="표준 130 10 54" xfId="18595"/>
    <cellStyle name="표준 130 10 55" xfId="18596"/>
    <cellStyle name="표준 130 10 56" xfId="18597"/>
    <cellStyle name="표준 130 10 6" xfId="18598"/>
    <cellStyle name="표준 130 10 6 2" xfId="18599"/>
    <cellStyle name="표준 130 10 7" xfId="18600"/>
    <cellStyle name="표준 130 10 7 2" xfId="18601"/>
    <cellStyle name="표준 130 10 8" xfId="18602"/>
    <cellStyle name="표준 130 10 8 2" xfId="18603"/>
    <cellStyle name="표준 130 10 9" xfId="18604"/>
    <cellStyle name="표준 130 10 9 2" xfId="18605"/>
    <cellStyle name="표준 130 11" xfId="18606"/>
    <cellStyle name="표준 130 11 2" xfId="18607"/>
    <cellStyle name="표준 130 12" xfId="18608"/>
    <cellStyle name="표준 130 12 2" xfId="18609"/>
    <cellStyle name="표준 130 13" xfId="18610"/>
    <cellStyle name="표준 130 13 2" xfId="18611"/>
    <cellStyle name="표준 130 14" xfId="18612"/>
    <cellStyle name="표준 130 14 2" xfId="18613"/>
    <cellStyle name="표준 130 15" xfId="18614"/>
    <cellStyle name="표준 130 15 2" xfId="18615"/>
    <cellStyle name="표준 130 16" xfId="18616"/>
    <cellStyle name="표준 130 16 2" xfId="18617"/>
    <cellStyle name="표준 130 17" xfId="18618"/>
    <cellStyle name="표준 130 17 2" xfId="18619"/>
    <cellStyle name="표준 130 18" xfId="18620"/>
    <cellStyle name="표준 130 18 2" xfId="18621"/>
    <cellStyle name="표준 130 19" xfId="18622"/>
    <cellStyle name="표준 130 19 2" xfId="18623"/>
    <cellStyle name="표준 130 2" xfId="18624"/>
    <cellStyle name="표준 130 2 10" xfId="18625"/>
    <cellStyle name="표준 130 2 10 2" xfId="18626"/>
    <cellStyle name="표준 130 2 11" xfId="18627"/>
    <cellStyle name="표준 130 2 11 2" xfId="18628"/>
    <cellStyle name="표준 130 2 12" xfId="18629"/>
    <cellStyle name="표준 130 2 12 2" xfId="18630"/>
    <cellStyle name="표준 130 2 13" xfId="18631"/>
    <cellStyle name="표준 130 2 13 2" xfId="18632"/>
    <cellStyle name="표준 130 2 14" xfId="18633"/>
    <cellStyle name="표준 130 2 14 2" xfId="18634"/>
    <cellStyle name="표준 130 2 15" xfId="18635"/>
    <cellStyle name="표준 130 2 15 2" xfId="18636"/>
    <cellStyle name="표준 130 2 16" xfId="18637"/>
    <cellStyle name="표준 130 2 16 2" xfId="18638"/>
    <cellStyle name="표준 130 2 17" xfId="18639"/>
    <cellStyle name="표준 130 2 17 2" xfId="18640"/>
    <cellStyle name="표준 130 2 18" xfId="18641"/>
    <cellStyle name="표준 130 2 18 2" xfId="18642"/>
    <cellStyle name="표준 130 2 19" xfId="18643"/>
    <cellStyle name="표준 130 2 19 2" xfId="18644"/>
    <cellStyle name="표준 130 2 2" xfId="18645"/>
    <cellStyle name="표준 130 2 2 10" xfId="18646"/>
    <cellStyle name="표준 130 2 2 10 2" xfId="18647"/>
    <cellStyle name="표준 130 2 2 11" xfId="18648"/>
    <cellStyle name="표준 130 2 2 11 2" xfId="18649"/>
    <cellStyle name="표준 130 2 2 12" xfId="18650"/>
    <cellStyle name="표준 130 2 2 12 2" xfId="18651"/>
    <cellStyle name="표준 130 2 2 13" xfId="18652"/>
    <cellStyle name="표준 130 2 2 13 2" xfId="18653"/>
    <cellStyle name="표준 130 2 2 14" xfId="18654"/>
    <cellStyle name="표준 130 2 2 14 2" xfId="18655"/>
    <cellStyle name="표준 130 2 2 15" xfId="18656"/>
    <cellStyle name="표준 130 2 2 15 2" xfId="18657"/>
    <cellStyle name="표준 130 2 2 16" xfId="18658"/>
    <cellStyle name="표준 130 2 2 16 2" xfId="18659"/>
    <cellStyle name="표준 130 2 2 17" xfId="18660"/>
    <cellStyle name="표준 130 2 2 17 2" xfId="18661"/>
    <cellStyle name="표준 130 2 2 18" xfId="18662"/>
    <cellStyle name="표준 130 2 2 18 2" xfId="18663"/>
    <cellStyle name="표준 130 2 2 19" xfId="18664"/>
    <cellStyle name="표준 130 2 2 19 2" xfId="18665"/>
    <cellStyle name="표준 130 2 2 2" xfId="18666"/>
    <cellStyle name="표준 130 2 2 2 2" xfId="18667"/>
    <cellStyle name="표준 130 2 2 20" xfId="18668"/>
    <cellStyle name="표준 130 2 2 20 2" xfId="18669"/>
    <cellStyle name="표준 130 2 2 21" xfId="18670"/>
    <cellStyle name="표준 130 2 2 21 2" xfId="18671"/>
    <cellStyle name="표준 130 2 2 22" xfId="18672"/>
    <cellStyle name="표준 130 2 2 22 2" xfId="18673"/>
    <cellStyle name="표준 130 2 2 23" xfId="18674"/>
    <cellStyle name="표준 130 2 2 23 2" xfId="18675"/>
    <cellStyle name="표준 130 2 2 24" xfId="18676"/>
    <cellStyle name="표준 130 2 2 24 2" xfId="18677"/>
    <cellStyle name="표준 130 2 2 25" xfId="18678"/>
    <cellStyle name="표준 130 2 2 25 2" xfId="18679"/>
    <cellStyle name="표준 130 2 2 26" xfId="18680"/>
    <cellStyle name="표준 130 2 2 26 2" xfId="18681"/>
    <cellStyle name="표준 130 2 2 27" xfId="18682"/>
    <cellStyle name="표준 130 2 2 27 2" xfId="18683"/>
    <cellStyle name="표준 130 2 2 28" xfId="18684"/>
    <cellStyle name="표준 130 2 2 28 2" xfId="18685"/>
    <cellStyle name="표준 130 2 2 29" xfId="18686"/>
    <cellStyle name="표준 130 2 2 3" xfId="18687"/>
    <cellStyle name="표준 130 2 2 3 2" xfId="18688"/>
    <cellStyle name="표준 130 2 2 4" xfId="18689"/>
    <cellStyle name="표준 130 2 2 4 2" xfId="18690"/>
    <cellStyle name="표준 130 2 2 5" xfId="18691"/>
    <cellStyle name="표준 130 2 2 5 2" xfId="18692"/>
    <cellStyle name="표준 130 2 2 6" xfId="18693"/>
    <cellStyle name="표준 130 2 2 6 2" xfId="18694"/>
    <cellStyle name="표준 130 2 2 7" xfId="18695"/>
    <cellStyle name="표준 130 2 2 7 2" xfId="18696"/>
    <cellStyle name="표준 130 2 2 8" xfId="18697"/>
    <cellStyle name="표준 130 2 2 8 2" xfId="18698"/>
    <cellStyle name="표준 130 2 2 9" xfId="18699"/>
    <cellStyle name="표준 130 2 2 9 2" xfId="18700"/>
    <cellStyle name="표준 130 2 20" xfId="18701"/>
    <cellStyle name="표준 130 2 20 2" xfId="18702"/>
    <cellStyle name="표준 130 2 21" xfId="18703"/>
    <cellStyle name="표준 130 2 21 2" xfId="18704"/>
    <cellStyle name="표준 130 2 22" xfId="18705"/>
    <cellStyle name="표준 130 2 22 2" xfId="18706"/>
    <cellStyle name="표준 130 2 23" xfId="18707"/>
    <cellStyle name="표준 130 2 23 2" xfId="18708"/>
    <cellStyle name="표준 130 2 24" xfId="18709"/>
    <cellStyle name="표준 130 2 24 2" xfId="18710"/>
    <cellStyle name="표준 130 2 25" xfId="18711"/>
    <cellStyle name="표준 130 2 25 2" xfId="18712"/>
    <cellStyle name="표준 130 2 26" xfId="18713"/>
    <cellStyle name="표준 130 2 26 2" xfId="18714"/>
    <cellStyle name="표준 130 2 27" xfId="18715"/>
    <cellStyle name="표준 130 2 27 2" xfId="18716"/>
    <cellStyle name="표준 130 2 28" xfId="18717"/>
    <cellStyle name="표준 130 2 28 2" xfId="18718"/>
    <cellStyle name="표준 130 2 29" xfId="18719"/>
    <cellStyle name="표준 130 2 29 2" xfId="18720"/>
    <cellStyle name="표준 130 2 3" xfId="18721"/>
    <cellStyle name="표준 130 2 3 10" xfId="18722"/>
    <cellStyle name="표준 130 2 3 10 2" xfId="18723"/>
    <cellStyle name="표준 130 2 3 11" xfId="18724"/>
    <cellStyle name="표준 130 2 3 11 2" xfId="18725"/>
    <cellStyle name="표준 130 2 3 12" xfId="18726"/>
    <cellStyle name="표준 130 2 3 12 2" xfId="18727"/>
    <cellStyle name="표준 130 2 3 13" xfId="18728"/>
    <cellStyle name="표준 130 2 3 13 2" xfId="18729"/>
    <cellStyle name="표준 130 2 3 14" xfId="18730"/>
    <cellStyle name="표준 130 2 3 14 2" xfId="18731"/>
    <cellStyle name="표준 130 2 3 15" xfId="18732"/>
    <cellStyle name="표준 130 2 3 15 2" xfId="18733"/>
    <cellStyle name="표준 130 2 3 16" xfId="18734"/>
    <cellStyle name="표준 130 2 3 16 2" xfId="18735"/>
    <cellStyle name="표준 130 2 3 17" xfId="18736"/>
    <cellStyle name="표준 130 2 3 17 2" xfId="18737"/>
    <cellStyle name="표준 130 2 3 18" xfId="18738"/>
    <cellStyle name="표준 130 2 3 18 2" xfId="18739"/>
    <cellStyle name="표준 130 2 3 19" xfId="18740"/>
    <cellStyle name="표준 130 2 3 19 2" xfId="18741"/>
    <cellStyle name="표준 130 2 3 2" xfId="18742"/>
    <cellStyle name="표준 130 2 3 2 2" xfId="18743"/>
    <cellStyle name="표준 130 2 3 20" xfId="18744"/>
    <cellStyle name="표준 130 2 3 20 2" xfId="18745"/>
    <cellStyle name="표준 130 2 3 21" xfId="18746"/>
    <cellStyle name="표준 130 2 3 21 2" xfId="18747"/>
    <cellStyle name="표준 130 2 3 22" xfId="18748"/>
    <cellStyle name="표준 130 2 3 22 2" xfId="18749"/>
    <cellStyle name="표준 130 2 3 23" xfId="18750"/>
    <cellStyle name="표준 130 2 3 23 2" xfId="18751"/>
    <cellStyle name="표준 130 2 3 24" xfId="18752"/>
    <cellStyle name="표준 130 2 3 24 2" xfId="18753"/>
    <cellStyle name="표준 130 2 3 25" xfId="18754"/>
    <cellStyle name="표준 130 2 3 25 2" xfId="18755"/>
    <cellStyle name="표준 130 2 3 26" xfId="18756"/>
    <cellStyle name="표준 130 2 3 26 2" xfId="18757"/>
    <cellStyle name="표준 130 2 3 27" xfId="18758"/>
    <cellStyle name="표준 130 2 3 27 2" xfId="18759"/>
    <cellStyle name="표준 130 2 3 28" xfId="18760"/>
    <cellStyle name="표준 130 2 3 28 2" xfId="18761"/>
    <cellStyle name="표준 130 2 3 29" xfId="18762"/>
    <cellStyle name="표준 130 2 3 3" xfId="18763"/>
    <cellStyle name="표준 130 2 3 3 2" xfId="18764"/>
    <cellStyle name="표준 130 2 3 4" xfId="18765"/>
    <cellStyle name="표준 130 2 3 4 2" xfId="18766"/>
    <cellStyle name="표준 130 2 3 5" xfId="18767"/>
    <cellStyle name="표준 130 2 3 5 2" xfId="18768"/>
    <cellStyle name="표준 130 2 3 6" xfId="18769"/>
    <cellStyle name="표준 130 2 3 6 2" xfId="18770"/>
    <cellStyle name="표준 130 2 3 7" xfId="18771"/>
    <cellStyle name="표준 130 2 3 7 2" xfId="18772"/>
    <cellStyle name="표준 130 2 3 8" xfId="18773"/>
    <cellStyle name="표준 130 2 3 8 2" xfId="18774"/>
    <cellStyle name="표준 130 2 3 9" xfId="18775"/>
    <cellStyle name="표준 130 2 3 9 2" xfId="18776"/>
    <cellStyle name="표준 130 2 30" xfId="18777"/>
    <cellStyle name="표준 130 2 30 2" xfId="18778"/>
    <cellStyle name="표준 130 2 31" xfId="18779"/>
    <cellStyle name="표준 130 2 31 2" xfId="18780"/>
    <cellStyle name="표준 130 2 32" xfId="18781"/>
    <cellStyle name="표준 130 2 32 2" xfId="18782"/>
    <cellStyle name="표준 130 2 33" xfId="18783"/>
    <cellStyle name="표준 130 2 33 2" xfId="18784"/>
    <cellStyle name="표준 130 2 34" xfId="18785"/>
    <cellStyle name="표준 130 2 34 2" xfId="18786"/>
    <cellStyle name="표준 130 2 35" xfId="18787"/>
    <cellStyle name="표준 130 2 36" xfId="18788"/>
    <cellStyle name="표준 130 2 37" xfId="18789"/>
    <cellStyle name="표준 130 2 38" xfId="18790"/>
    <cellStyle name="표준 130 2 39" xfId="18791"/>
    <cellStyle name="표준 130 2 4" xfId="18792"/>
    <cellStyle name="표준 130 2 4 10" xfId="18793"/>
    <cellStyle name="표준 130 2 4 10 2" xfId="18794"/>
    <cellStyle name="표준 130 2 4 11" xfId="18795"/>
    <cellStyle name="표준 130 2 4 11 2" xfId="18796"/>
    <cellStyle name="표준 130 2 4 12" xfId="18797"/>
    <cellStyle name="표준 130 2 4 12 2" xfId="18798"/>
    <cellStyle name="표준 130 2 4 13" xfId="18799"/>
    <cellStyle name="표준 130 2 4 13 2" xfId="18800"/>
    <cellStyle name="표준 130 2 4 14" xfId="18801"/>
    <cellStyle name="표준 130 2 4 14 2" xfId="18802"/>
    <cellStyle name="표준 130 2 4 15" xfId="18803"/>
    <cellStyle name="표준 130 2 4 15 2" xfId="18804"/>
    <cellStyle name="표준 130 2 4 16" xfId="18805"/>
    <cellStyle name="표준 130 2 4 16 2" xfId="18806"/>
    <cellStyle name="표준 130 2 4 17" xfId="18807"/>
    <cellStyle name="표준 130 2 4 17 2" xfId="18808"/>
    <cellStyle name="표준 130 2 4 18" xfId="18809"/>
    <cellStyle name="표준 130 2 4 18 2" xfId="18810"/>
    <cellStyle name="표준 130 2 4 19" xfId="18811"/>
    <cellStyle name="표준 130 2 4 19 2" xfId="18812"/>
    <cellStyle name="표준 130 2 4 2" xfId="18813"/>
    <cellStyle name="표준 130 2 4 2 2" xfId="18814"/>
    <cellStyle name="표준 130 2 4 20" xfId="18815"/>
    <cellStyle name="표준 130 2 4 20 2" xfId="18816"/>
    <cellStyle name="표준 130 2 4 21" xfId="18817"/>
    <cellStyle name="표준 130 2 4 21 2" xfId="18818"/>
    <cellStyle name="표준 130 2 4 22" xfId="18819"/>
    <cellStyle name="표준 130 2 4 22 2" xfId="18820"/>
    <cellStyle name="표준 130 2 4 23" xfId="18821"/>
    <cellStyle name="표준 130 2 4 23 2" xfId="18822"/>
    <cellStyle name="표준 130 2 4 24" xfId="18823"/>
    <cellStyle name="표준 130 2 4 24 2" xfId="18824"/>
    <cellStyle name="표준 130 2 4 25" xfId="18825"/>
    <cellStyle name="표준 130 2 4 25 2" xfId="18826"/>
    <cellStyle name="표준 130 2 4 26" xfId="18827"/>
    <cellStyle name="표준 130 2 4 26 2" xfId="18828"/>
    <cellStyle name="표준 130 2 4 27" xfId="18829"/>
    <cellStyle name="표준 130 2 4 27 2" xfId="18830"/>
    <cellStyle name="표준 130 2 4 28" xfId="18831"/>
    <cellStyle name="표준 130 2 4 28 2" xfId="18832"/>
    <cellStyle name="표준 130 2 4 29" xfId="18833"/>
    <cellStyle name="표준 130 2 4 3" xfId="18834"/>
    <cellStyle name="표준 130 2 4 3 2" xfId="18835"/>
    <cellStyle name="표준 130 2 4 4" xfId="18836"/>
    <cellStyle name="표준 130 2 4 4 2" xfId="18837"/>
    <cellStyle name="표준 130 2 4 5" xfId="18838"/>
    <cellStyle name="표준 130 2 4 5 2" xfId="18839"/>
    <cellStyle name="표준 130 2 4 6" xfId="18840"/>
    <cellStyle name="표준 130 2 4 6 2" xfId="18841"/>
    <cellStyle name="표준 130 2 4 7" xfId="18842"/>
    <cellStyle name="표준 130 2 4 7 2" xfId="18843"/>
    <cellStyle name="표준 130 2 4 8" xfId="18844"/>
    <cellStyle name="표준 130 2 4 8 2" xfId="18845"/>
    <cellStyle name="표준 130 2 4 9" xfId="18846"/>
    <cellStyle name="표준 130 2 4 9 2" xfId="18847"/>
    <cellStyle name="표준 130 2 40" xfId="18848"/>
    <cellStyle name="표준 130 2 41" xfId="18849"/>
    <cellStyle name="표준 130 2 42" xfId="18850"/>
    <cellStyle name="표준 130 2 43" xfId="18851"/>
    <cellStyle name="표준 130 2 44" xfId="18852"/>
    <cellStyle name="표준 130 2 45" xfId="18853"/>
    <cellStyle name="표준 130 2 46" xfId="18854"/>
    <cellStyle name="표준 130 2 47" xfId="18855"/>
    <cellStyle name="표준 130 2 48" xfId="18856"/>
    <cellStyle name="표준 130 2 49" xfId="18857"/>
    <cellStyle name="표준 130 2 5" xfId="18858"/>
    <cellStyle name="표준 130 2 5 10" xfId="18859"/>
    <cellStyle name="표준 130 2 5 10 2" xfId="18860"/>
    <cellStyle name="표준 130 2 5 11" xfId="18861"/>
    <cellStyle name="표준 130 2 5 11 2" xfId="18862"/>
    <cellStyle name="표준 130 2 5 12" xfId="18863"/>
    <cellStyle name="표준 130 2 5 12 2" xfId="18864"/>
    <cellStyle name="표준 130 2 5 13" xfId="18865"/>
    <cellStyle name="표준 130 2 5 13 2" xfId="18866"/>
    <cellStyle name="표준 130 2 5 14" xfId="18867"/>
    <cellStyle name="표준 130 2 5 14 2" xfId="18868"/>
    <cellStyle name="표준 130 2 5 15" xfId="18869"/>
    <cellStyle name="표준 130 2 5 15 2" xfId="18870"/>
    <cellStyle name="표준 130 2 5 16" xfId="18871"/>
    <cellStyle name="표준 130 2 5 16 2" xfId="18872"/>
    <cellStyle name="표준 130 2 5 17" xfId="18873"/>
    <cellStyle name="표준 130 2 5 17 2" xfId="18874"/>
    <cellStyle name="표준 130 2 5 18" xfId="18875"/>
    <cellStyle name="표준 130 2 5 18 2" xfId="18876"/>
    <cellStyle name="표준 130 2 5 19" xfId="18877"/>
    <cellStyle name="표준 130 2 5 19 2" xfId="18878"/>
    <cellStyle name="표준 130 2 5 2" xfId="18879"/>
    <cellStyle name="표준 130 2 5 2 2" xfId="18880"/>
    <cellStyle name="표준 130 2 5 20" xfId="18881"/>
    <cellStyle name="표준 130 2 5 20 2" xfId="18882"/>
    <cellStyle name="표준 130 2 5 21" xfId="18883"/>
    <cellStyle name="표준 130 2 5 21 2" xfId="18884"/>
    <cellStyle name="표준 130 2 5 22" xfId="18885"/>
    <cellStyle name="표준 130 2 5 22 2" xfId="18886"/>
    <cellStyle name="표준 130 2 5 23" xfId="18887"/>
    <cellStyle name="표준 130 2 5 23 2" xfId="18888"/>
    <cellStyle name="표준 130 2 5 24" xfId="18889"/>
    <cellStyle name="표준 130 2 5 24 2" xfId="18890"/>
    <cellStyle name="표준 130 2 5 25" xfId="18891"/>
    <cellStyle name="표준 130 2 5 25 2" xfId="18892"/>
    <cellStyle name="표준 130 2 5 26" xfId="18893"/>
    <cellStyle name="표준 130 2 5 26 2" xfId="18894"/>
    <cellStyle name="표준 130 2 5 27" xfId="18895"/>
    <cellStyle name="표준 130 2 5 27 2" xfId="18896"/>
    <cellStyle name="표준 130 2 5 28" xfId="18897"/>
    <cellStyle name="표준 130 2 5 28 2" xfId="18898"/>
    <cellStyle name="표준 130 2 5 29" xfId="18899"/>
    <cellStyle name="표준 130 2 5 3" xfId="18900"/>
    <cellStyle name="표준 130 2 5 3 2" xfId="18901"/>
    <cellStyle name="표준 130 2 5 4" xfId="18902"/>
    <cellStyle name="표준 130 2 5 4 2" xfId="18903"/>
    <cellStyle name="표준 130 2 5 5" xfId="18904"/>
    <cellStyle name="표준 130 2 5 5 2" xfId="18905"/>
    <cellStyle name="표준 130 2 5 6" xfId="18906"/>
    <cellStyle name="표준 130 2 5 6 2" xfId="18907"/>
    <cellStyle name="표준 130 2 5 7" xfId="18908"/>
    <cellStyle name="표준 130 2 5 7 2" xfId="18909"/>
    <cellStyle name="표준 130 2 5 8" xfId="18910"/>
    <cellStyle name="표준 130 2 5 8 2" xfId="18911"/>
    <cellStyle name="표준 130 2 5 9" xfId="18912"/>
    <cellStyle name="표준 130 2 5 9 2" xfId="18913"/>
    <cellStyle name="표준 130 2 50" xfId="18914"/>
    <cellStyle name="표준 130 2 51" xfId="18915"/>
    <cellStyle name="표준 130 2 52" xfId="18916"/>
    <cellStyle name="표준 130 2 53" xfId="18917"/>
    <cellStyle name="표준 130 2 54" xfId="18918"/>
    <cellStyle name="표준 130 2 55" xfId="18919"/>
    <cellStyle name="표준 130 2 56" xfId="18920"/>
    <cellStyle name="표준 130 2 57" xfId="18921"/>
    <cellStyle name="표준 130 2 58" xfId="18922"/>
    <cellStyle name="표준 130 2 6" xfId="18923"/>
    <cellStyle name="표준 130 2 6 10" xfId="18924"/>
    <cellStyle name="표준 130 2 6 10 2" xfId="18925"/>
    <cellStyle name="표준 130 2 6 11" xfId="18926"/>
    <cellStyle name="표준 130 2 6 11 2" xfId="18927"/>
    <cellStyle name="표준 130 2 6 12" xfId="18928"/>
    <cellStyle name="표준 130 2 6 12 2" xfId="18929"/>
    <cellStyle name="표준 130 2 6 13" xfId="18930"/>
    <cellStyle name="표준 130 2 6 13 2" xfId="18931"/>
    <cellStyle name="표준 130 2 6 14" xfId="18932"/>
    <cellStyle name="표준 130 2 6 14 2" xfId="18933"/>
    <cellStyle name="표준 130 2 6 15" xfId="18934"/>
    <cellStyle name="표준 130 2 6 15 2" xfId="18935"/>
    <cellStyle name="표준 130 2 6 16" xfId="18936"/>
    <cellStyle name="표준 130 2 6 16 2" xfId="18937"/>
    <cellStyle name="표준 130 2 6 17" xfId="18938"/>
    <cellStyle name="표준 130 2 6 17 2" xfId="18939"/>
    <cellStyle name="표준 130 2 6 18" xfId="18940"/>
    <cellStyle name="표준 130 2 6 18 2" xfId="18941"/>
    <cellStyle name="표준 130 2 6 19" xfId="18942"/>
    <cellStyle name="표준 130 2 6 19 2" xfId="18943"/>
    <cellStyle name="표준 130 2 6 2" xfId="18944"/>
    <cellStyle name="표준 130 2 6 2 2" xfId="18945"/>
    <cellStyle name="표준 130 2 6 20" xfId="18946"/>
    <cellStyle name="표준 130 2 6 20 2" xfId="18947"/>
    <cellStyle name="표준 130 2 6 21" xfId="18948"/>
    <cellStyle name="표준 130 2 6 21 2" xfId="18949"/>
    <cellStyle name="표준 130 2 6 22" xfId="18950"/>
    <cellStyle name="표준 130 2 6 22 2" xfId="18951"/>
    <cellStyle name="표준 130 2 6 23" xfId="18952"/>
    <cellStyle name="표준 130 2 6 23 2" xfId="18953"/>
    <cellStyle name="표준 130 2 6 24" xfId="18954"/>
    <cellStyle name="표준 130 2 6 24 2" xfId="18955"/>
    <cellStyle name="표준 130 2 6 25" xfId="18956"/>
    <cellStyle name="표준 130 2 6 25 2" xfId="18957"/>
    <cellStyle name="표준 130 2 6 26" xfId="18958"/>
    <cellStyle name="표준 130 2 6 26 2" xfId="18959"/>
    <cellStyle name="표준 130 2 6 27" xfId="18960"/>
    <cellStyle name="표준 130 2 6 27 2" xfId="18961"/>
    <cellStyle name="표준 130 2 6 28" xfId="18962"/>
    <cellStyle name="표준 130 2 6 28 2" xfId="18963"/>
    <cellStyle name="표준 130 2 6 29" xfId="18964"/>
    <cellStyle name="표준 130 2 6 3" xfId="18965"/>
    <cellStyle name="표준 130 2 6 3 2" xfId="18966"/>
    <cellStyle name="표준 130 2 6 4" xfId="18967"/>
    <cellStyle name="표준 130 2 6 4 2" xfId="18968"/>
    <cellStyle name="표준 130 2 6 5" xfId="18969"/>
    <cellStyle name="표준 130 2 6 5 2" xfId="18970"/>
    <cellStyle name="표준 130 2 6 6" xfId="18971"/>
    <cellStyle name="표준 130 2 6 6 2" xfId="18972"/>
    <cellStyle name="표준 130 2 6 7" xfId="18973"/>
    <cellStyle name="표준 130 2 6 7 2" xfId="18974"/>
    <cellStyle name="표준 130 2 6 8" xfId="18975"/>
    <cellStyle name="표준 130 2 6 8 2" xfId="18976"/>
    <cellStyle name="표준 130 2 6 9" xfId="18977"/>
    <cellStyle name="표준 130 2 6 9 2" xfId="18978"/>
    <cellStyle name="표준 130 2 7" xfId="18979"/>
    <cellStyle name="표준 130 2 7 10" xfId="18980"/>
    <cellStyle name="표준 130 2 7 10 2" xfId="18981"/>
    <cellStyle name="표준 130 2 7 11" xfId="18982"/>
    <cellStyle name="표준 130 2 7 11 2" xfId="18983"/>
    <cellStyle name="표준 130 2 7 12" xfId="18984"/>
    <cellStyle name="표준 130 2 7 12 2" xfId="18985"/>
    <cellStyle name="표준 130 2 7 13" xfId="18986"/>
    <cellStyle name="표준 130 2 7 13 2" xfId="18987"/>
    <cellStyle name="표준 130 2 7 14" xfId="18988"/>
    <cellStyle name="표준 130 2 7 14 2" xfId="18989"/>
    <cellStyle name="표준 130 2 7 15" xfId="18990"/>
    <cellStyle name="표준 130 2 7 15 2" xfId="18991"/>
    <cellStyle name="표준 130 2 7 16" xfId="18992"/>
    <cellStyle name="표준 130 2 7 16 2" xfId="18993"/>
    <cellStyle name="표준 130 2 7 17" xfId="18994"/>
    <cellStyle name="표준 130 2 7 17 2" xfId="18995"/>
    <cellStyle name="표준 130 2 7 18" xfId="18996"/>
    <cellStyle name="표준 130 2 7 18 2" xfId="18997"/>
    <cellStyle name="표준 130 2 7 19" xfId="18998"/>
    <cellStyle name="표준 130 2 7 19 2" xfId="18999"/>
    <cellStyle name="표준 130 2 7 2" xfId="19000"/>
    <cellStyle name="표준 130 2 7 2 2" xfId="19001"/>
    <cellStyle name="표준 130 2 7 20" xfId="19002"/>
    <cellStyle name="표준 130 2 7 20 2" xfId="19003"/>
    <cellStyle name="표준 130 2 7 21" xfId="19004"/>
    <cellStyle name="표준 130 2 7 21 2" xfId="19005"/>
    <cellStyle name="표준 130 2 7 22" xfId="19006"/>
    <cellStyle name="표준 130 2 7 22 2" xfId="19007"/>
    <cellStyle name="표준 130 2 7 23" xfId="19008"/>
    <cellStyle name="표준 130 2 7 23 2" xfId="19009"/>
    <cellStyle name="표준 130 2 7 24" xfId="19010"/>
    <cellStyle name="표준 130 2 7 24 2" xfId="19011"/>
    <cellStyle name="표준 130 2 7 25" xfId="19012"/>
    <cellStyle name="표준 130 2 7 25 2" xfId="19013"/>
    <cellStyle name="표준 130 2 7 26" xfId="19014"/>
    <cellStyle name="표준 130 2 7 26 2" xfId="19015"/>
    <cellStyle name="표준 130 2 7 27" xfId="19016"/>
    <cellStyle name="표준 130 2 7 27 2" xfId="19017"/>
    <cellStyle name="표준 130 2 7 28" xfId="19018"/>
    <cellStyle name="표준 130 2 7 28 2" xfId="19019"/>
    <cellStyle name="표준 130 2 7 29" xfId="19020"/>
    <cellStyle name="표준 130 2 7 3" xfId="19021"/>
    <cellStyle name="표준 130 2 7 3 2" xfId="19022"/>
    <cellStyle name="표준 130 2 7 4" xfId="19023"/>
    <cellStyle name="표준 130 2 7 4 2" xfId="19024"/>
    <cellStyle name="표준 130 2 7 5" xfId="19025"/>
    <cellStyle name="표준 130 2 7 5 2" xfId="19026"/>
    <cellStyle name="표준 130 2 7 6" xfId="19027"/>
    <cellStyle name="표준 130 2 7 6 2" xfId="19028"/>
    <cellStyle name="표준 130 2 7 7" xfId="19029"/>
    <cellStyle name="표준 130 2 7 7 2" xfId="19030"/>
    <cellStyle name="표준 130 2 7 8" xfId="19031"/>
    <cellStyle name="표준 130 2 7 8 2" xfId="19032"/>
    <cellStyle name="표준 130 2 7 9" xfId="19033"/>
    <cellStyle name="표준 130 2 7 9 2" xfId="19034"/>
    <cellStyle name="표준 130 2 8" xfId="19035"/>
    <cellStyle name="표준 130 2 8 2" xfId="19036"/>
    <cellStyle name="표준 130 2 9" xfId="19037"/>
    <cellStyle name="표준 130 2 9 2" xfId="19038"/>
    <cellStyle name="표준 130 20" xfId="19039"/>
    <cellStyle name="표준 130 20 2" xfId="19040"/>
    <cellStyle name="표준 130 21" xfId="19041"/>
    <cellStyle name="표준 130 21 2" xfId="19042"/>
    <cellStyle name="표준 130 22" xfId="19043"/>
    <cellStyle name="표준 130 22 2" xfId="19044"/>
    <cellStyle name="표준 130 23" xfId="19045"/>
    <cellStyle name="표준 130 23 2" xfId="19046"/>
    <cellStyle name="표준 130 24" xfId="19047"/>
    <cellStyle name="표준 130 24 2" xfId="19048"/>
    <cellStyle name="표준 130 25" xfId="19049"/>
    <cellStyle name="표준 130 25 2" xfId="19050"/>
    <cellStyle name="표준 130 26" xfId="19051"/>
    <cellStyle name="표준 130 26 2" xfId="19052"/>
    <cellStyle name="표준 130 27" xfId="19053"/>
    <cellStyle name="표준 130 27 2" xfId="19054"/>
    <cellStyle name="표준 130 28" xfId="19055"/>
    <cellStyle name="표준 130 28 2" xfId="19056"/>
    <cellStyle name="표준 130 29" xfId="19057"/>
    <cellStyle name="표준 130 29 2" xfId="19058"/>
    <cellStyle name="표준 130 3" xfId="19059"/>
    <cellStyle name="표준 130 3 10" xfId="19060"/>
    <cellStyle name="표준 130 3 10 2" xfId="19061"/>
    <cellStyle name="표준 130 3 11" xfId="19062"/>
    <cellStyle name="표준 130 3 11 2" xfId="19063"/>
    <cellStyle name="표준 130 3 12" xfId="19064"/>
    <cellStyle name="표준 130 3 12 2" xfId="19065"/>
    <cellStyle name="표준 130 3 13" xfId="19066"/>
    <cellStyle name="표준 130 3 13 2" xfId="19067"/>
    <cellStyle name="표준 130 3 14" xfId="19068"/>
    <cellStyle name="표준 130 3 14 2" xfId="19069"/>
    <cellStyle name="표준 130 3 15" xfId="19070"/>
    <cellStyle name="표준 130 3 15 2" xfId="19071"/>
    <cellStyle name="표준 130 3 16" xfId="19072"/>
    <cellStyle name="표준 130 3 16 2" xfId="19073"/>
    <cellStyle name="표준 130 3 17" xfId="19074"/>
    <cellStyle name="표준 130 3 17 2" xfId="19075"/>
    <cellStyle name="표준 130 3 18" xfId="19076"/>
    <cellStyle name="표준 130 3 18 2" xfId="19077"/>
    <cellStyle name="표준 130 3 19" xfId="19078"/>
    <cellStyle name="표준 130 3 19 2" xfId="19079"/>
    <cellStyle name="표준 130 3 2" xfId="19080"/>
    <cellStyle name="표준 130 3 2 10" xfId="19081"/>
    <cellStyle name="표준 130 3 2 10 2" xfId="19082"/>
    <cellStyle name="표준 130 3 2 11" xfId="19083"/>
    <cellStyle name="표준 130 3 2 11 2" xfId="19084"/>
    <cellStyle name="표준 130 3 2 12" xfId="19085"/>
    <cellStyle name="표준 130 3 2 12 2" xfId="19086"/>
    <cellStyle name="표준 130 3 2 13" xfId="19087"/>
    <cellStyle name="표준 130 3 2 13 2" xfId="19088"/>
    <cellStyle name="표준 130 3 2 14" xfId="19089"/>
    <cellStyle name="표준 130 3 2 14 2" xfId="19090"/>
    <cellStyle name="표준 130 3 2 15" xfId="19091"/>
    <cellStyle name="표준 130 3 2 15 2" xfId="19092"/>
    <cellStyle name="표준 130 3 2 16" xfId="19093"/>
    <cellStyle name="표준 130 3 2 16 2" xfId="19094"/>
    <cellStyle name="표준 130 3 2 17" xfId="19095"/>
    <cellStyle name="표준 130 3 2 17 2" xfId="19096"/>
    <cellStyle name="표준 130 3 2 18" xfId="19097"/>
    <cellStyle name="표준 130 3 2 18 2" xfId="19098"/>
    <cellStyle name="표준 130 3 2 19" xfId="19099"/>
    <cellStyle name="표준 130 3 2 19 2" xfId="19100"/>
    <cellStyle name="표준 130 3 2 2" xfId="19101"/>
    <cellStyle name="표준 130 3 2 2 2" xfId="19102"/>
    <cellStyle name="표준 130 3 2 20" xfId="19103"/>
    <cellStyle name="표준 130 3 2 20 2" xfId="19104"/>
    <cellStyle name="표준 130 3 2 21" xfId="19105"/>
    <cellStyle name="표준 130 3 2 21 2" xfId="19106"/>
    <cellStyle name="표준 130 3 2 22" xfId="19107"/>
    <cellStyle name="표준 130 3 2 22 2" xfId="19108"/>
    <cellStyle name="표준 130 3 2 23" xfId="19109"/>
    <cellStyle name="표준 130 3 2 23 2" xfId="19110"/>
    <cellStyle name="표준 130 3 2 24" xfId="19111"/>
    <cellStyle name="표준 130 3 2 24 2" xfId="19112"/>
    <cellStyle name="표준 130 3 2 25" xfId="19113"/>
    <cellStyle name="표준 130 3 2 25 2" xfId="19114"/>
    <cellStyle name="표준 130 3 2 26" xfId="19115"/>
    <cellStyle name="표준 130 3 2 26 2" xfId="19116"/>
    <cellStyle name="표준 130 3 2 27" xfId="19117"/>
    <cellStyle name="표준 130 3 2 27 2" xfId="19118"/>
    <cellStyle name="표준 130 3 2 28" xfId="19119"/>
    <cellStyle name="표준 130 3 2 28 2" xfId="19120"/>
    <cellStyle name="표준 130 3 2 29" xfId="19121"/>
    <cellStyle name="표준 130 3 2 3" xfId="19122"/>
    <cellStyle name="표준 130 3 2 3 2" xfId="19123"/>
    <cellStyle name="표준 130 3 2 4" xfId="19124"/>
    <cellStyle name="표준 130 3 2 4 2" xfId="19125"/>
    <cellStyle name="표준 130 3 2 5" xfId="19126"/>
    <cellStyle name="표준 130 3 2 5 2" xfId="19127"/>
    <cellStyle name="표준 130 3 2 6" xfId="19128"/>
    <cellStyle name="표준 130 3 2 6 2" xfId="19129"/>
    <cellStyle name="표준 130 3 2 7" xfId="19130"/>
    <cellStyle name="표준 130 3 2 7 2" xfId="19131"/>
    <cellStyle name="표준 130 3 2 8" xfId="19132"/>
    <cellStyle name="표준 130 3 2 8 2" xfId="19133"/>
    <cellStyle name="표준 130 3 2 9" xfId="19134"/>
    <cellStyle name="표준 130 3 2 9 2" xfId="19135"/>
    <cellStyle name="표준 130 3 20" xfId="19136"/>
    <cellStyle name="표준 130 3 20 2" xfId="19137"/>
    <cellStyle name="표준 130 3 21" xfId="19138"/>
    <cellStyle name="표준 130 3 21 2" xfId="19139"/>
    <cellStyle name="표준 130 3 22" xfId="19140"/>
    <cellStyle name="표준 130 3 22 2" xfId="19141"/>
    <cellStyle name="표준 130 3 23" xfId="19142"/>
    <cellStyle name="표준 130 3 23 2" xfId="19143"/>
    <cellStyle name="표준 130 3 24" xfId="19144"/>
    <cellStyle name="표준 130 3 24 2" xfId="19145"/>
    <cellStyle name="표준 130 3 25" xfId="19146"/>
    <cellStyle name="표준 130 3 25 2" xfId="19147"/>
    <cellStyle name="표준 130 3 26" xfId="19148"/>
    <cellStyle name="표준 130 3 26 2" xfId="19149"/>
    <cellStyle name="표준 130 3 27" xfId="19150"/>
    <cellStyle name="표준 130 3 27 2" xfId="19151"/>
    <cellStyle name="표준 130 3 28" xfId="19152"/>
    <cellStyle name="표준 130 3 28 2" xfId="19153"/>
    <cellStyle name="표준 130 3 29" xfId="19154"/>
    <cellStyle name="표준 130 3 29 2" xfId="19155"/>
    <cellStyle name="표준 130 3 3" xfId="19156"/>
    <cellStyle name="표준 130 3 3 10" xfId="19157"/>
    <cellStyle name="표준 130 3 3 10 2" xfId="19158"/>
    <cellStyle name="표준 130 3 3 11" xfId="19159"/>
    <cellStyle name="표준 130 3 3 11 2" xfId="19160"/>
    <cellStyle name="표준 130 3 3 12" xfId="19161"/>
    <cellStyle name="표준 130 3 3 12 2" xfId="19162"/>
    <cellStyle name="표준 130 3 3 13" xfId="19163"/>
    <cellStyle name="표준 130 3 3 13 2" xfId="19164"/>
    <cellStyle name="표준 130 3 3 14" xfId="19165"/>
    <cellStyle name="표준 130 3 3 14 2" xfId="19166"/>
    <cellStyle name="표준 130 3 3 15" xfId="19167"/>
    <cellStyle name="표준 130 3 3 15 2" xfId="19168"/>
    <cellStyle name="표준 130 3 3 16" xfId="19169"/>
    <cellStyle name="표준 130 3 3 16 2" xfId="19170"/>
    <cellStyle name="표준 130 3 3 17" xfId="19171"/>
    <cellStyle name="표준 130 3 3 17 2" xfId="19172"/>
    <cellStyle name="표준 130 3 3 18" xfId="19173"/>
    <cellStyle name="표준 130 3 3 18 2" xfId="19174"/>
    <cellStyle name="표준 130 3 3 19" xfId="19175"/>
    <cellStyle name="표준 130 3 3 19 2" xfId="19176"/>
    <cellStyle name="표준 130 3 3 2" xfId="19177"/>
    <cellStyle name="표준 130 3 3 2 2" xfId="19178"/>
    <cellStyle name="표준 130 3 3 20" xfId="19179"/>
    <cellStyle name="표준 130 3 3 20 2" xfId="19180"/>
    <cellStyle name="표준 130 3 3 21" xfId="19181"/>
    <cellStyle name="표준 130 3 3 21 2" xfId="19182"/>
    <cellStyle name="표준 130 3 3 22" xfId="19183"/>
    <cellStyle name="표준 130 3 3 22 2" xfId="19184"/>
    <cellStyle name="표준 130 3 3 23" xfId="19185"/>
    <cellStyle name="표준 130 3 3 23 2" xfId="19186"/>
    <cellStyle name="표준 130 3 3 24" xfId="19187"/>
    <cellStyle name="표준 130 3 3 24 2" xfId="19188"/>
    <cellStyle name="표준 130 3 3 25" xfId="19189"/>
    <cellStyle name="표준 130 3 3 25 2" xfId="19190"/>
    <cellStyle name="표준 130 3 3 26" xfId="19191"/>
    <cellStyle name="표준 130 3 3 26 2" xfId="19192"/>
    <cellStyle name="표준 130 3 3 27" xfId="19193"/>
    <cellStyle name="표준 130 3 3 27 2" xfId="19194"/>
    <cellStyle name="표준 130 3 3 28" xfId="19195"/>
    <cellStyle name="표준 130 3 3 28 2" xfId="19196"/>
    <cellStyle name="표준 130 3 3 29" xfId="19197"/>
    <cellStyle name="표준 130 3 3 3" xfId="19198"/>
    <cellStyle name="표준 130 3 3 3 2" xfId="19199"/>
    <cellStyle name="표준 130 3 3 4" xfId="19200"/>
    <cellStyle name="표준 130 3 3 4 2" xfId="19201"/>
    <cellStyle name="표준 130 3 3 5" xfId="19202"/>
    <cellStyle name="표준 130 3 3 5 2" xfId="19203"/>
    <cellStyle name="표준 130 3 3 6" xfId="19204"/>
    <cellStyle name="표준 130 3 3 6 2" xfId="19205"/>
    <cellStyle name="표준 130 3 3 7" xfId="19206"/>
    <cellStyle name="표준 130 3 3 7 2" xfId="19207"/>
    <cellStyle name="표준 130 3 3 8" xfId="19208"/>
    <cellStyle name="표준 130 3 3 8 2" xfId="19209"/>
    <cellStyle name="표준 130 3 3 9" xfId="19210"/>
    <cellStyle name="표준 130 3 3 9 2" xfId="19211"/>
    <cellStyle name="표준 130 3 30" xfId="19212"/>
    <cellStyle name="표준 130 3 30 2" xfId="19213"/>
    <cellStyle name="표준 130 3 31" xfId="19214"/>
    <cellStyle name="표준 130 3 31 2" xfId="19215"/>
    <cellStyle name="표준 130 3 32" xfId="19216"/>
    <cellStyle name="표준 130 3 32 2" xfId="19217"/>
    <cellStyle name="표준 130 3 33" xfId="19218"/>
    <cellStyle name="표준 130 3 33 2" xfId="19219"/>
    <cellStyle name="표준 130 3 34" xfId="19220"/>
    <cellStyle name="표준 130 3 34 2" xfId="19221"/>
    <cellStyle name="표준 130 3 35" xfId="19222"/>
    <cellStyle name="표준 130 3 36" xfId="19223"/>
    <cellStyle name="표준 130 3 37" xfId="19224"/>
    <cellStyle name="표준 130 3 38" xfId="19225"/>
    <cellStyle name="표준 130 3 39" xfId="19226"/>
    <cellStyle name="표준 130 3 4" xfId="19227"/>
    <cellStyle name="표준 130 3 4 10" xfId="19228"/>
    <cellStyle name="표준 130 3 4 10 2" xfId="19229"/>
    <cellStyle name="표준 130 3 4 11" xfId="19230"/>
    <cellStyle name="표준 130 3 4 11 2" xfId="19231"/>
    <cellStyle name="표준 130 3 4 12" xfId="19232"/>
    <cellStyle name="표준 130 3 4 12 2" xfId="19233"/>
    <cellStyle name="표준 130 3 4 13" xfId="19234"/>
    <cellStyle name="표준 130 3 4 13 2" xfId="19235"/>
    <cellStyle name="표준 130 3 4 14" xfId="19236"/>
    <cellStyle name="표준 130 3 4 14 2" xfId="19237"/>
    <cellStyle name="표준 130 3 4 15" xfId="19238"/>
    <cellStyle name="표준 130 3 4 15 2" xfId="19239"/>
    <cellStyle name="표준 130 3 4 16" xfId="19240"/>
    <cellStyle name="표준 130 3 4 16 2" xfId="19241"/>
    <cellStyle name="표준 130 3 4 17" xfId="19242"/>
    <cellStyle name="표준 130 3 4 17 2" xfId="19243"/>
    <cellStyle name="표준 130 3 4 18" xfId="19244"/>
    <cellStyle name="표준 130 3 4 18 2" xfId="19245"/>
    <cellStyle name="표준 130 3 4 19" xfId="19246"/>
    <cellStyle name="표준 130 3 4 19 2" xfId="19247"/>
    <cellStyle name="표준 130 3 4 2" xfId="19248"/>
    <cellStyle name="표준 130 3 4 2 2" xfId="19249"/>
    <cellStyle name="표준 130 3 4 20" xfId="19250"/>
    <cellStyle name="표준 130 3 4 20 2" xfId="19251"/>
    <cellStyle name="표준 130 3 4 21" xfId="19252"/>
    <cellStyle name="표준 130 3 4 21 2" xfId="19253"/>
    <cellStyle name="표준 130 3 4 22" xfId="19254"/>
    <cellStyle name="표준 130 3 4 22 2" xfId="19255"/>
    <cellStyle name="표준 130 3 4 23" xfId="19256"/>
    <cellStyle name="표준 130 3 4 23 2" xfId="19257"/>
    <cellStyle name="표준 130 3 4 24" xfId="19258"/>
    <cellStyle name="표준 130 3 4 24 2" xfId="19259"/>
    <cellStyle name="표준 130 3 4 25" xfId="19260"/>
    <cellStyle name="표준 130 3 4 25 2" xfId="19261"/>
    <cellStyle name="표준 130 3 4 26" xfId="19262"/>
    <cellStyle name="표준 130 3 4 26 2" xfId="19263"/>
    <cellStyle name="표준 130 3 4 27" xfId="19264"/>
    <cellStyle name="표준 130 3 4 27 2" xfId="19265"/>
    <cellStyle name="표준 130 3 4 28" xfId="19266"/>
    <cellStyle name="표준 130 3 4 28 2" xfId="19267"/>
    <cellStyle name="표준 130 3 4 29" xfId="19268"/>
    <cellStyle name="표준 130 3 4 3" xfId="19269"/>
    <cellStyle name="표준 130 3 4 3 2" xfId="19270"/>
    <cellStyle name="표준 130 3 4 4" xfId="19271"/>
    <cellStyle name="표준 130 3 4 4 2" xfId="19272"/>
    <cellStyle name="표준 130 3 4 5" xfId="19273"/>
    <cellStyle name="표준 130 3 4 5 2" xfId="19274"/>
    <cellStyle name="표준 130 3 4 6" xfId="19275"/>
    <cellStyle name="표준 130 3 4 6 2" xfId="19276"/>
    <cellStyle name="표준 130 3 4 7" xfId="19277"/>
    <cellStyle name="표준 130 3 4 7 2" xfId="19278"/>
    <cellStyle name="표준 130 3 4 8" xfId="19279"/>
    <cellStyle name="표준 130 3 4 8 2" xfId="19280"/>
    <cellStyle name="표준 130 3 4 9" xfId="19281"/>
    <cellStyle name="표준 130 3 4 9 2" xfId="19282"/>
    <cellStyle name="표준 130 3 40" xfId="19283"/>
    <cellStyle name="표준 130 3 41" xfId="19284"/>
    <cellStyle name="표준 130 3 42" xfId="19285"/>
    <cellStyle name="표준 130 3 43" xfId="19286"/>
    <cellStyle name="표준 130 3 44" xfId="19287"/>
    <cellStyle name="표준 130 3 45" xfId="19288"/>
    <cellStyle name="표준 130 3 46" xfId="19289"/>
    <cellStyle name="표준 130 3 47" xfId="19290"/>
    <cellStyle name="표준 130 3 48" xfId="19291"/>
    <cellStyle name="표준 130 3 49" xfId="19292"/>
    <cellStyle name="표준 130 3 5" xfId="19293"/>
    <cellStyle name="표준 130 3 5 10" xfId="19294"/>
    <cellStyle name="표준 130 3 5 10 2" xfId="19295"/>
    <cellStyle name="표준 130 3 5 11" xfId="19296"/>
    <cellStyle name="표준 130 3 5 11 2" xfId="19297"/>
    <cellStyle name="표준 130 3 5 12" xfId="19298"/>
    <cellStyle name="표준 130 3 5 12 2" xfId="19299"/>
    <cellStyle name="표준 130 3 5 13" xfId="19300"/>
    <cellStyle name="표준 130 3 5 13 2" xfId="19301"/>
    <cellStyle name="표준 130 3 5 14" xfId="19302"/>
    <cellStyle name="표준 130 3 5 14 2" xfId="19303"/>
    <cellStyle name="표준 130 3 5 15" xfId="19304"/>
    <cellStyle name="표준 130 3 5 15 2" xfId="19305"/>
    <cellStyle name="표준 130 3 5 16" xfId="19306"/>
    <cellStyle name="표준 130 3 5 16 2" xfId="19307"/>
    <cellStyle name="표준 130 3 5 17" xfId="19308"/>
    <cellStyle name="표준 130 3 5 17 2" xfId="19309"/>
    <cellStyle name="표준 130 3 5 18" xfId="19310"/>
    <cellStyle name="표준 130 3 5 18 2" xfId="19311"/>
    <cellStyle name="표준 130 3 5 19" xfId="19312"/>
    <cellStyle name="표준 130 3 5 19 2" xfId="19313"/>
    <cellStyle name="표준 130 3 5 2" xfId="19314"/>
    <cellStyle name="표준 130 3 5 2 2" xfId="19315"/>
    <cellStyle name="표준 130 3 5 20" xfId="19316"/>
    <cellStyle name="표준 130 3 5 20 2" xfId="19317"/>
    <cellStyle name="표준 130 3 5 21" xfId="19318"/>
    <cellStyle name="표준 130 3 5 21 2" xfId="19319"/>
    <cellStyle name="표준 130 3 5 22" xfId="19320"/>
    <cellStyle name="표준 130 3 5 22 2" xfId="19321"/>
    <cellStyle name="표준 130 3 5 23" xfId="19322"/>
    <cellStyle name="표준 130 3 5 23 2" xfId="19323"/>
    <cellStyle name="표준 130 3 5 24" xfId="19324"/>
    <cellStyle name="표준 130 3 5 24 2" xfId="19325"/>
    <cellStyle name="표준 130 3 5 25" xfId="19326"/>
    <cellStyle name="표준 130 3 5 25 2" xfId="19327"/>
    <cellStyle name="표준 130 3 5 26" xfId="19328"/>
    <cellStyle name="표준 130 3 5 26 2" xfId="19329"/>
    <cellStyle name="표준 130 3 5 27" xfId="19330"/>
    <cellStyle name="표준 130 3 5 27 2" xfId="19331"/>
    <cellStyle name="표준 130 3 5 28" xfId="19332"/>
    <cellStyle name="표준 130 3 5 28 2" xfId="19333"/>
    <cellStyle name="표준 130 3 5 29" xfId="19334"/>
    <cellStyle name="표준 130 3 5 3" xfId="19335"/>
    <cellStyle name="표준 130 3 5 3 2" xfId="19336"/>
    <cellStyle name="표준 130 3 5 4" xfId="19337"/>
    <cellStyle name="표준 130 3 5 4 2" xfId="19338"/>
    <cellStyle name="표준 130 3 5 5" xfId="19339"/>
    <cellStyle name="표준 130 3 5 5 2" xfId="19340"/>
    <cellStyle name="표준 130 3 5 6" xfId="19341"/>
    <cellStyle name="표준 130 3 5 6 2" xfId="19342"/>
    <cellStyle name="표준 130 3 5 7" xfId="19343"/>
    <cellStyle name="표준 130 3 5 7 2" xfId="19344"/>
    <cellStyle name="표준 130 3 5 8" xfId="19345"/>
    <cellStyle name="표준 130 3 5 8 2" xfId="19346"/>
    <cellStyle name="표준 130 3 5 9" xfId="19347"/>
    <cellStyle name="표준 130 3 5 9 2" xfId="19348"/>
    <cellStyle name="표준 130 3 50" xfId="19349"/>
    <cellStyle name="표준 130 3 51" xfId="19350"/>
    <cellStyle name="표준 130 3 52" xfId="19351"/>
    <cellStyle name="표준 130 3 53" xfId="19352"/>
    <cellStyle name="표준 130 3 54" xfId="19353"/>
    <cellStyle name="표준 130 3 55" xfId="19354"/>
    <cellStyle name="표준 130 3 56" xfId="19355"/>
    <cellStyle name="표준 130 3 57" xfId="19356"/>
    <cellStyle name="표준 130 3 58" xfId="19357"/>
    <cellStyle name="표준 130 3 6" xfId="19358"/>
    <cellStyle name="표준 130 3 6 10" xfId="19359"/>
    <cellStyle name="표준 130 3 6 10 2" xfId="19360"/>
    <cellStyle name="표준 130 3 6 11" xfId="19361"/>
    <cellStyle name="표준 130 3 6 11 2" xfId="19362"/>
    <cellStyle name="표준 130 3 6 12" xfId="19363"/>
    <cellStyle name="표준 130 3 6 12 2" xfId="19364"/>
    <cellStyle name="표준 130 3 6 13" xfId="19365"/>
    <cellStyle name="표준 130 3 6 13 2" xfId="19366"/>
    <cellStyle name="표준 130 3 6 14" xfId="19367"/>
    <cellStyle name="표준 130 3 6 14 2" xfId="19368"/>
    <cellStyle name="표준 130 3 6 15" xfId="19369"/>
    <cellStyle name="표준 130 3 6 15 2" xfId="19370"/>
    <cellStyle name="표준 130 3 6 16" xfId="19371"/>
    <cellStyle name="표준 130 3 6 16 2" xfId="19372"/>
    <cellStyle name="표준 130 3 6 17" xfId="19373"/>
    <cellStyle name="표준 130 3 6 17 2" xfId="19374"/>
    <cellStyle name="표준 130 3 6 18" xfId="19375"/>
    <cellStyle name="표준 130 3 6 18 2" xfId="19376"/>
    <cellStyle name="표준 130 3 6 19" xfId="19377"/>
    <cellStyle name="표준 130 3 6 19 2" xfId="19378"/>
    <cellStyle name="표준 130 3 6 2" xfId="19379"/>
    <cellStyle name="표준 130 3 6 2 2" xfId="19380"/>
    <cellStyle name="표준 130 3 6 20" xfId="19381"/>
    <cellStyle name="표준 130 3 6 20 2" xfId="19382"/>
    <cellStyle name="표준 130 3 6 21" xfId="19383"/>
    <cellStyle name="표준 130 3 6 21 2" xfId="19384"/>
    <cellStyle name="표준 130 3 6 22" xfId="19385"/>
    <cellStyle name="표준 130 3 6 22 2" xfId="19386"/>
    <cellStyle name="표준 130 3 6 23" xfId="19387"/>
    <cellStyle name="표준 130 3 6 23 2" xfId="19388"/>
    <cellStyle name="표준 130 3 6 24" xfId="19389"/>
    <cellStyle name="표준 130 3 6 24 2" xfId="19390"/>
    <cellStyle name="표준 130 3 6 25" xfId="19391"/>
    <cellStyle name="표준 130 3 6 25 2" xfId="19392"/>
    <cellStyle name="표준 130 3 6 26" xfId="19393"/>
    <cellStyle name="표준 130 3 6 26 2" xfId="19394"/>
    <cellStyle name="표준 130 3 6 27" xfId="19395"/>
    <cellStyle name="표준 130 3 6 27 2" xfId="19396"/>
    <cellStyle name="표준 130 3 6 28" xfId="19397"/>
    <cellStyle name="표준 130 3 6 28 2" xfId="19398"/>
    <cellStyle name="표준 130 3 6 29" xfId="19399"/>
    <cellStyle name="표준 130 3 6 3" xfId="19400"/>
    <cellStyle name="표준 130 3 6 3 2" xfId="19401"/>
    <cellStyle name="표준 130 3 6 4" xfId="19402"/>
    <cellStyle name="표준 130 3 6 4 2" xfId="19403"/>
    <cellStyle name="표준 130 3 6 5" xfId="19404"/>
    <cellStyle name="표준 130 3 6 5 2" xfId="19405"/>
    <cellStyle name="표준 130 3 6 6" xfId="19406"/>
    <cellStyle name="표준 130 3 6 6 2" xfId="19407"/>
    <cellStyle name="표준 130 3 6 7" xfId="19408"/>
    <cellStyle name="표준 130 3 6 7 2" xfId="19409"/>
    <cellStyle name="표준 130 3 6 8" xfId="19410"/>
    <cellStyle name="표준 130 3 6 8 2" xfId="19411"/>
    <cellStyle name="표준 130 3 6 9" xfId="19412"/>
    <cellStyle name="표준 130 3 6 9 2" xfId="19413"/>
    <cellStyle name="표준 130 3 7" xfId="19414"/>
    <cellStyle name="표준 130 3 7 10" xfId="19415"/>
    <cellStyle name="표준 130 3 7 10 2" xfId="19416"/>
    <cellStyle name="표준 130 3 7 11" xfId="19417"/>
    <cellStyle name="표준 130 3 7 11 2" xfId="19418"/>
    <cellStyle name="표준 130 3 7 12" xfId="19419"/>
    <cellStyle name="표준 130 3 7 12 2" xfId="19420"/>
    <cellStyle name="표준 130 3 7 13" xfId="19421"/>
    <cellStyle name="표준 130 3 7 13 2" xfId="19422"/>
    <cellStyle name="표준 130 3 7 14" xfId="19423"/>
    <cellStyle name="표준 130 3 7 14 2" xfId="19424"/>
    <cellStyle name="표준 130 3 7 15" xfId="19425"/>
    <cellStyle name="표준 130 3 7 15 2" xfId="19426"/>
    <cellStyle name="표준 130 3 7 16" xfId="19427"/>
    <cellStyle name="표준 130 3 7 16 2" xfId="19428"/>
    <cellStyle name="표준 130 3 7 17" xfId="19429"/>
    <cellStyle name="표준 130 3 7 17 2" xfId="19430"/>
    <cellStyle name="표준 130 3 7 18" xfId="19431"/>
    <cellStyle name="표준 130 3 7 18 2" xfId="19432"/>
    <cellStyle name="표준 130 3 7 19" xfId="19433"/>
    <cellStyle name="표준 130 3 7 19 2" xfId="19434"/>
    <cellStyle name="표준 130 3 7 2" xfId="19435"/>
    <cellStyle name="표준 130 3 7 2 2" xfId="19436"/>
    <cellStyle name="표준 130 3 7 20" xfId="19437"/>
    <cellStyle name="표준 130 3 7 20 2" xfId="19438"/>
    <cellStyle name="표준 130 3 7 21" xfId="19439"/>
    <cellStyle name="표준 130 3 7 21 2" xfId="19440"/>
    <cellStyle name="표준 130 3 7 22" xfId="19441"/>
    <cellStyle name="표준 130 3 7 22 2" xfId="19442"/>
    <cellStyle name="표준 130 3 7 23" xfId="19443"/>
    <cellStyle name="표준 130 3 7 23 2" xfId="19444"/>
    <cellStyle name="표준 130 3 7 24" xfId="19445"/>
    <cellStyle name="표준 130 3 7 24 2" xfId="19446"/>
    <cellStyle name="표준 130 3 7 25" xfId="19447"/>
    <cellStyle name="표준 130 3 7 25 2" xfId="19448"/>
    <cellStyle name="표준 130 3 7 26" xfId="19449"/>
    <cellStyle name="표준 130 3 7 26 2" xfId="19450"/>
    <cellStyle name="표준 130 3 7 27" xfId="19451"/>
    <cellStyle name="표준 130 3 7 27 2" xfId="19452"/>
    <cellStyle name="표준 130 3 7 28" xfId="19453"/>
    <cellStyle name="표준 130 3 7 28 2" xfId="19454"/>
    <cellStyle name="표준 130 3 7 29" xfId="19455"/>
    <cellStyle name="표준 130 3 7 3" xfId="19456"/>
    <cellStyle name="표준 130 3 7 3 2" xfId="19457"/>
    <cellStyle name="표준 130 3 7 4" xfId="19458"/>
    <cellStyle name="표준 130 3 7 4 2" xfId="19459"/>
    <cellStyle name="표준 130 3 7 5" xfId="19460"/>
    <cellStyle name="표준 130 3 7 5 2" xfId="19461"/>
    <cellStyle name="표준 130 3 7 6" xfId="19462"/>
    <cellStyle name="표준 130 3 7 6 2" xfId="19463"/>
    <cellStyle name="표준 130 3 7 7" xfId="19464"/>
    <cellStyle name="표준 130 3 7 7 2" xfId="19465"/>
    <cellStyle name="표준 130 3 7 8" xfId="19466"/>
    <cellStyle name="표준 130 3 7 8 2" xfId="19467"/>
    <cellStyle name="표준 130 3 7 9" xfId="19468"/>
    <cellStyle name="표준 130 3 7 9 2" xfId="19469"/>
    <cellStyle name="표준 130 3 8" xfId="19470"/>
    <cellStyle name="표준 130 3 8 2" xfId="19471"/>
    <cellStyle name="표준 130 3 9" xfId="19472"/>
    <cellStyle name="표준 130 3 9 2" xfId="19473"/>
    <cellStyle name="표준 130 30" xfId="19474"/>
    <cellStyle name="표준 130 30 2" xfId="19475"/>
    <cellStyle name="표준 130 31" xfId="19476"/>
    <cellStyle name="표준 130 31 2" xfId="19477"/>
    <cellStyle name="표준 130 32" xfId="19478"/>
    <cellStyle name="표준 130 32 2" xfId="19479"/>
    <cellStyle name="표준 130 33" xfId="19480"/>
    <cellStyle name="표준 130 33 2" xfId="19481"/>
    <cellStyle name="표준 130 34" xfId="19482"/>
    <cellStyle name="표준 130 34 2" xfId="19483"/>
    <cellStyle name="표준 130 35" xfId="19484"/>
    <cellStyle name="표준 130 35 2" xfId="19485"/>
    <cellStyle name="표준 130 36" xfId="19486"/>
    <cellStyle name="표준 130 36 2" xfId="19487"/>
    <cellStyle name="표준 130 37" xfId="19488"/>
    <cellStyle name="표준 130 37 2" xfId="19489"/>
    <cellStyle name="표준 130 38" xfId="19490"/>
    <cellStyle name="표준 130 4" xfId="19491"/>
    <cellStyle name="표준 130 4 10" xfId="19492"/>
    <cellStyle name="표준 130 4 10 2" xfId="19493"/>
    <cellStyle name="표준 130 4 11" xfId="19494"/>
    <cellStyle name="표준 130 4 11 2" xfId="19495"/>
    <cellStyle name="표준 130 4 12" xfId="19496"/>
    <cellStyle name="표준 130 4 12 2" xfId="19497"/>
    <cellStyle name="표준 130 4 13" xfId="19498"/>
    <cellStyle name="표준 130 4 13 2" xfId="19499"/>
    <cellStyle name="표준 130 4 14" xfId="19500"/>
    <cellStyle name="표준 130 4 14 2" xfId="19501"/>
    <cellStyle name="표준 130 4 15" xfId="19502"/>
    <cellStyle name="표준 130 4 15 2" xfId="19503"/>
    <cellStyle name="표준 130 4 16" xfId="19504"/>
    <cellStyle name="표준 130 4 16 2" xfId="19505"/>
    <cellStyle name="표준 130 4 17" xfId="19506"/>
    <cellStyle name="표준 130 4 17 2" xfId="19507"/>
    <cellStyle name="표준 130 4 18" xfId="19508"/>
    <cellStyle name="표준 130 4 18 2" xfId="19509"/>
    <cellStyle name="표준 130 4 19" xfId="19510"/>
    <cellStyle name="표준 130 4 19 2" xfId="19511"/>
    <cellStyle name="표준 130 4 2" xfId="19512"/>
    <cellStyle name="표준 130 4 2 10" xfId="19513"/>
    <cellStyle name="표준 130 4 2 10 2" xfId="19514"/>
    <cellStyle name="표준 130 4 2 11" xfId="19515"/>
    <cellStyle name="표준 130 4 2 11 2" xfId="19516"/>
    <cellStyle name="표준 130 4 2 12" xfId="19517"/>
    <cellStyle name="표준 130 4 2 12 2" xfId="19518"/>
    <cellStyle name="표준 130 4 2 13" xfId="19519"/>
    <cellStyle name="표준 130 4 2 13 2" xfId="19520"/>
    <cellStyle name="표준 130 4 2 14" xfId="19521"/>
    <cellStyle name="표준 130 4 2 14 2" xfId="19522"/>
    <cellStyle name="표준 130 4 2 15" xfId="19523"/>
    <cellStyle name="표준 130 4 2 15 2" xfId="19524"/>
    <cellStyle name="표준 130 4 2 16" xfId="19525"/>
    <cellStyle name="표준 130 4 2 16 2" xfId="19526"/>
    <cellStyle name="표준 130 4 2 17" xfId="19527"/>
    <cellStyle name="표준 130 4 2 17 2" xfId="19528"/>
    <cellStyle name="표준 130 4 2 18" xfId="19529"/>
    <cellStyle name="표준 130 4 2 18 2" xfId="19530"/>
    <cellStyle name="표준 130 4 2 19" xfId="19531"/>
    <cellStyle name="표준 130 4 2 19 2" xfId="19532"/>
    <cellStyle name="표준 130 4 2 2" xfId="19533"/>
    <cellStyle name="표준 130 4 2 2 2" xfId="19534"/>
    <cellStyle name="표준 130 4 2 20" xfId="19535"/>
    <cellStyle name="표준 130 4 2 20 2" xfId="19536"/>
    <cellStyle name="표준 130 4 2 21" xfId="19537"/>
    <cellStyle name="표준 130 4 2 21 2" xfId="19538"/>
    <cellStyle name="표준 130 4 2 22" xfId="19539"/>
    <cellStyle name="표준 130 4 2 22 2" xfId="19540"/>
    <cellStyle name="표준 130 4 2 23" xfId="19541"/>
    <cellStyle name="표준 130 4 2 23 2" xfId="19542"/>
    <cellStyle name="표준 130 4 2 24" xfId="19543"/>
    <cellStyle name="표준 130 4 2 24 2" xfId="19544"/>
    <cellStyle name="표준 130 4 2 25" xfId="19545"/>
    <cellStyle name="표준 130 4 2 25 2" xfId="19546"/>
    <cellStyle name="표준 130 4 2 26" xfId="19547"/>
    <cellStyle name="표준 130 4 2 26 2" xfId="19548"/>
    <cellStyle name="표준 130 4 2 27" xfId="19549"/>
    <cellStyle name="표준 130 4 2 27 2" xfId="19550"/>
    <cellStyle name="표준 130 4 2 28" xfId="19551"/>
    <cellStyle name="표준 130 4 2 28 2" xfId="19552"/>
    <cellStyle name="표준 130 4 2 29" xfId="19553"/>
    <cellStyle name="표준 130 4 2 3" xfId="19554"/>
    <cellStyle name="표준 130 4 2 3 2" xfId="19555"/>
    <cellStyle name="표준 130 4 2 4" xfId="19556"/>
    <cellStyle name="표준 130 4 2 4 2" xfId="19557"/>
    <cellStyle name="표준 130 4 2 5" xfId="19558"/>
    <cellStyle name="표준 130 4 2 5 2" xfId="19559"/>
    <cellStyle name="표준 130 4 2 6" xfId="19560"/>
    <cellStyle name="표준 130 4 2 6 2" xfId="19561"/>
    <cellStyle name="표준 130 4 2 7" xfId="19562"/>
    <cellStyle name="표준 130 4 2 7 2" xfId="19563"/>
    <cellStyle name="표준 130 4 2 8" xfId="19564"/>
    <cellStyle name="표준 130 4 2 8 2" xfId="19565"/>
    <cellStyle name="표준 130 4 2 9" xfId="19566"/>
    <cellStyle name="표준 130 4 2 9 2" xfId="19567"/>
    <cellStyle name="표준 130 4 20" xfId="19568"/>
    <cellStyle name="표준 130 4 20 2" xfId="19569"/>
    <cellStyle name="표준 130 4 21" xfId="19570"/>
    <cellStyle name="표준 130 4 21 2" xfId="19571"/>
    <cellStyle name="표준 130 4 22" xfId="19572"/>
    <cellStyle name="표준 130 4 22 2" xfId="19573"/>
    <cellStyle name="표준 130 4 23" xfId="19574"/>
    <cellStyle name="표준 130 4 23 2" xfId="19575"/>
    <cellStyle name="표준 130 4 24" xfId="19576"/>
    <cellStyle name="표준 130 4 24 2" xfId="19577"/>
    <cellStyle name="표준 130 4 25" xfId="19578"/>
    <cellStyle name="표준 130 4 25 2" xfId="19579"/>
    <cellStyle name="표준 130 4 26" xfId="19580"/>
    <cellStyle name="표준 130 4 26 2" xfId="19581"/>
    <cellStyle name="표준 130 4 27" xfId="19582"/>
    <cellStyle name="표준 130 4 27 2" xfId="19583"/>
    <cellStyle name="표준 130 4 28" xfId="19584"/>
    <cellStyle name="표준 130 4 28 2" xfId="19585"/>
    <cellStyle name="표준 130 4 29" xfId="19586"/>
    <cellStyle name="표준 130 4 29 2" xfId="19587"/>
    <cellStyle name="표준 130 4 3" xfId="19588"/>
    <cellStyle name="표준 130 4 3 10" xfId="19589"/>
    <cellStyle name="표준 130 4 3 10 2" xfId="19590"/>
    <cellStyle name="표준 130 4 3 11" xfId="19591"/>
    <cellStyle name="표준 130 4 3 11 2" xfId="19592"/>
    <cellStyle name="표준 130 4 3 12" xfId="19593"/>
    <cellStyle name="표준 130 4 3 12 2" xfId="19594"/>
    <cellStyle name="표준 130 4 3 13" xfId="19595"/>
    <cellStyle name="표준 130 4 3 13 2" xfId="19596"/>
    <cellStyle name="표준 130 4 3 14" xfId="19597"/>
    <cellStyle name="표준 130 4 3 14 2" xfId="19598"/>
    <cellStyle name="표준 130 4 3 15" xfId="19599"/>
    <cellStyle name="표준 130 4 3 15 2" xfId="19600"/>
    <cellStyle name="표준 130 4 3 16" xfId="19601"/>
    <cellStyle name="표준 130 4 3 16 2" xfId="19602"/>
    <cellStyle name="표준 130 4 3 17" xfId="19603"/>
    <cellStyle name="표준 130 4 3 17 2" xfId="19604"/>
    <cellStyle name="표준 130 4 3 18" xfId="19605"/>
    <cellStyle name="표준 130 4 3 18 2" xfId="19606"/>
    <cellStyle name="표준 130 4 3 19" xfId="19607"/>
    <cellStyle name="표준 130 4 3 19 2" xfId="19608"/>
    <cellStyle name="표준 130 4 3 2" xfId="19609"/>
    <cellStyle name="표준 130 4 3 2 2" xfId="19610"/>
    <cellStyle name="표준 130 4 3 20" xfId="19611"/>
    <cellStyle name="표준 130 4 3 20 2" xfId="19612"/>
    <cellStyle name="표준 130 4 3 21" xfId="19613"/>
    <cellStyle name="표준 130 4 3 21 2" xfId="19614"/>
    <cellStyle name="표준 130 4 3 22" xfId="19615"/>
    <cellStyle name="표준 130 4 3 22 2" xfId="19616"/>
    <cellStyle name="표준 130 4 3 23" xfId="19617"/>
    <cellStyle name="표준 130 4 3 23 2" xfId="19618"/>
    <cellStyle name="표준 130 4 3 24" xfId="19619"/>
    <cellStyle name="표준 130 4 3 24 2" xfId="19620"/>
    <cellStyle name="표준 130 4 3 25" xfId="19621"/>
    <cellStyle name="표준 130 4 3 25 2" xfId="19622"/>
    <cellStyle name="표준 130 4 3 26" xfId="19623"/>
    <cellStyle name="표준 130 4 3 26 2" xfId="19624"/>
    <cellStyle name="표준 130 4 3 27" xfId="19625"/>
    <cellStyle name="표준 130 4 3 27 2" xfId="19626"/>
    <cellStyle name="표준 130 4 3 28" xfId="19627"/>
    <cellStyle name="표준 130 4 3 28 2" xfId="19628"/>
    <cellStyle name="표준 130 4 3 29" xfId="19629"/>
    <cellStyle name="표준 130 4 3 3" xfId="19630"/>
    <cellStyle name="표준 130 4 3 3 2" xfId="19631"/>
    <cellStyle name="표준 130 4 3 4" xfId="19632"/>
    <cellStyle name="표준 130 4 3 4 2" xfId="19633"/>
    <cellStyle name="표준 130 4 3 5" xfId="19634"/>
    <cellStyle name="표준 130 4 3 5 2" xfId="19635"/>
    <cellStyle name="표준 130 4 3 6" xfId="19636"/>
    <cellStyle name="표준 130 4 3 6 2" xfId="19637"/>
    <cellStyle name="표준 130 4 3 7" xfId="19638"/>
    <cellStyle name="표준 130 4 3 7 2" xfId="19639"/>
    <cellStyle name="표준 130 4 3 8" xfId="19640"/>
    <cellStyle name="표준 130 4 3 8 2" xfId="19641"/>
    <cellStyle name="표준 130 4 3 9" xfId="19642"/>
    <cellStyle name="표준 130 4 3 9 2" xfId="19643"/>
    <cellStyle name="표준 130 4 30" xfId="19644"/>
    <cellStyle name="표준 130 4 30 2" xfId="19645"/>
    <cellStyle name="표준 130 4 31" xfId="19646"/>
    <cellStyle name="표준 130 4 31 2" xfId="19647"/>
    <cellStyle name="표준 130 4 32" xfId="19648"/>
    <cellStyle name="표준 130 4 32 2" xfId="19649"/>
    <cellStyle name="표준 130 4 33" xfId="19650"/>
    <cellStyle name="표준 130 4 33 2" xfId="19651"/>
    <cellStyle name="표준 130 4 34" xfId="19652"/>
    <cellStyle name="표준 130 4 34 2" xfId="19653"/>
    <cellStyle name="표준 130 4 35" xfId="19654"/>
    <cellStyle name="표준 130 4 36" xfId="19655"/>
    <cellStyle name="표준 130 4 37" xfId="19656"/>
    <cellStyle name="표준 130 4 38" xfId="19657"/>
    <cellStyle name="표준 130 4 39" xfId="19658"/>
    <cellStyle name="표준 130 4 4" xfId="19659"/>
    <cellStyle name="표준 130 4 4 10" xfId="19660"/>
    <cellStyle name="표준 130 4 4 10 2" xfId="19661"/>
    <cellStyle name="표준 130 4 4 11" xfId="19662"/>
    <cellStyle name="표준 130 4 4 11 2" xfId="19663"/>
    <cellStyle name="표준 130 4 4 12" xfId="19664"/>
    <cellStyle name="표준 130 4 4 12 2" xfId="19665"/>
    <cellStyle name="표준 130 4 4 13" xfId="19666"/>
    <cellStyle name="표준 130 4 4 13 2" xfId="19667"/>
    <cellStyle name="표준 130 4 4 14" xfId="19668"/>
    <cellStyle name="표준 130 4 4 14 2" xfId="19669"/>
    <cellStyle name="표준 130 4 4 15" xfId="19670"/>
    <cellStyle name="표준 130 4 4 15 2" xfId="19671"/>
    <cellStyle name="표준 130 4 4 16" xfId="19672"/>
    <cellStyle name="표준 130 4 4 16 2" xfId="19673"/>
    <cellStyle name="표준 130 4 4 17" xfId="19674"/>
    <cellStyle name="표준 130 4 4 17 2" xfId="19675"/>
    <cellStyle name="표준 130 4 4 18" xfId="19676"/>
    <cellStyle name="표준 130 4 4 18 2" xfId="19677"/>
    <cellStyle name="표준 130 4 4 19" xfId="19678"/>
    <cellStyle name="표준 130 4 4 19 2" xfId="19679"/>
    <cellStyle name="표준 130 4 4 2" xfId="19680"/>
    <cellStyle name="표준 130 4 4 2 2" xfId="19681"/>
    <cellStyle name="표준 130 4 4 20" xfId="19682"/>
    <cellStyle name="표준 130 4 4 20 2" xfId="19683"/>
    <cellStyle name="표준 130 4 4 21" xfId="19684"/>
    <cellStyle name="표준 130 4 4 21 2" xfId="19685"/>
    <cellStyle name="표준 130 4 4 22" xfId="19686"/>
    <cellStyle name="표준 130 4 4 22 2" xfId="19687"/>
    <cellStyle name="표준 130 4 4 23" xfId="19688"/>
    <cellStyle name="표준 130 4 4 23 2" xfId="19689"/>
    <cellStyle name="표준 130 4 4 24" xfId="19690"/>
    <cellStyle name="표준 130 4 4 24 2" xfId="19691"/>
    <cellStyle name="표준 130 4 4 25" xfId="19692"/>
    <cellStyle name="표준 130 4 4 25 2" xfId="19693"/>
    <cellStyle name="표준 130 4 4 26" xfId="19694"/>
    <cellStyle name="표준 130 4 4 26 2" xfId="19695"/>
    <cellStyle name="표준 130 4 4 27" xfId="19696"/>
    <cellStyle name="표준 130 4 4 27 2" xfId="19697"/>
    <cellStyle name="표준 130 4 4 28" xfId="19698"/>
    <cellStyle name="표준 130 4 4 28 2" xfId="19699"/>
    <cellStyle name="표준 130 4 4 29" xfId="19700"/>
    <cellStyle name="표준 130 4 4 3" xfId="19701"/>
    <cellStyle name="표준 130 4 4 3 2" xfId="19702"/>
    <cellStyle name="표준 130 4 4 4" xfId="19703"/>
    <cellStyle name="표준 130 4 4 4 2" xfId="19704"/>
    <cellStyle name="표준 130 4 4 5" xfId="19705"/>
    <cellStyle name="표준 130 4 4 5 2" xfId="19706"/>
    <cellStyle name="표준 130 4 4 6" xfId="19707"/>
    <cellStyle name="표준 130 4 4 6 2" xfId="19708"/>
    <cellStyle name="표준 130 4 4 7" xfId="19709"/>
    <cellStyle name="표준 130 4 4 7 2" xfId="19710"/>
    <cellStyle name="표준 130 4 4 8" xfId="19711"/>
    <cellStyle name="표준 130 4 4 8 2" xfId="19712"/>
    <cellStyle name="표준 130 4 4 9" xfId="19713"/>
    <cellStyle name="표준 130 4 4 9 2" xfId="19714"/>
    <cellStyle name="표준 130 4 40" xfId="19715"/>
    <cellStyle name="표준 130 4 41" xfId="19716"/>
    <cellStyle name="표준 130 4 42" xfId="19717"/>
    <cellStyle name="표준 130 4 43" xfId="19718"/>
    <cellStyle name="표준 130 4 44" xfId="19719"/>
    <cellStyle name="표준 130 4 45" xfId="19720"/>
    <cellStyle name="표준 130 4 46" xfId="19721"/>
    <cellStyle name="표준 130 4 47" xfId="19722"/>
    <cellStyle name="표준 130 4 48" xfId="19723"/>
    <cellStyle name="표준 130 4 49" xfId="19724"/>
    <cellStyle name="표준 130 4 5" xfId="19725"/>
    <cellStyle name="표준 130 4 5 10" xfId="19726"/>
    <cellStyle name="표준 130 4 5 10 2" xfId="19727"/>
    <cellStyle name="표준 130 4 5 11" xfId="19728"/>
    <cellStyle name="표준 130 4 5 11 2" xfId="19729"/>
    <cellStyle name="표준 130 4 5 12" xfId="19730"/>
    <cellStyle name="표준 130 4 5 12 2" xfId="19731"/>
    <cellStyle name="표준 130 4 5 13" xfId="19732"/>
    <cellStyle name="표준 130 4 5 13 2" xfId="19733"/>
    <cellStyle name="표준 130 4 5 14" xfId="19734"/>
    <cellStyle name="표준 130 4 5 14 2" xfId="19735"/>
    <cellStyle name="표준 130 4 5 15" xfId="19736"/>
    <cellStyle name="표준 130 4 5 15 2" xfId="19737"/>
    <cellStyle name="표준 130 4 5 16" xfId="19738"/>
    <cellStyle name="표준 130 4 5 16 2" xfId="19739"/>
    <cellStyle name="표준 130 4 5 17" xfId="19740"/>
    <cellStyle name="표준 130 4 5 17 2" xfId="19741"/>
    <cellStyle name="표준 130 4 5 18" xfId="19742"/>
    <cellStyle name="표준 130 4 5 18 2" xfId="19743"/>
    <cellStyle name="표준 130 4 5 19" xfId="19744"/>
    <cellStyle name="표준 130 4 5 19 2" xfId="19745"/>
    <cellStyle name="표준 130 4 5 2" xfId="19746"/>
    <cellStyle name="표준 130 4 5 2 2" xfId="19747"/>
    <cellStyle name="표준 130 4 5 20" xfId="19748"/>
    <cellStyle name="표준 130 4 5 20 2" xfId="19749"/>
    <cellStyle name="표준 130 4 5 21" xfId="19750"/>
    <cellStyle name="표준 130 4 5 21 2" xfId="19751"/>
    <cellStyle name="표준 130 4 5 22" xfId="19752"/>
    <cellStyle name="표준 130 4 5 22 2" xfId="19753"/>
    <cellStyle name="표준 130 4 5 23" xfId="19754"/>
    <cellStyle name="표준 130 4 5 23 2" xfId="19755"/>
    <cellStyle name="표준 130 4 5 24" xfId="19756"/>
    <cellStyle name="표준 130 4 5 24 2" xfId="19757"/>
    <cellStyle name="표준 130 4 5 25" xfId="19758"/>
    <cellStyle name="표준 130 4 5 25 2" xfId="19759"/>
    <cellStyle name="표준 130 4 5 26" xfId="19760"/>
    <cellStyle name="표준 130 4 5 26 2" xfId="19761"/>
    <cellStyle name="표준 130 4 5 27" xfId="19762"/>
    <cellStyle name="표준 130 4 5 27 2" xfId="19763"/>
    <cellStyle name="표준 130 4 5 28" xfId="19764"/>
    <cellStyle name="표준 130 4 5 28 2" xfId="19765"/>
    <cellStyle name="표준 130 4 5 29" xfId="19766"/>
    <cellStyle name="표준 130 4 5 3" xfId="19767"/>
    <cellStyle name="표준 130 4 5 3 2" xfId="19768"/>
    <cellStyle name="표준 130 4 5 4" xfId="19769"/>
    <cellStyle name="표준 130 4 5 4 2" xfId="19770"/>
    <cellStyle name="표준 130 4 5 5" xfId="19771"/>
    <cellStyle name="표준 130 4 5 5 2" xfId="19772"/>
    <cellStyle name="표준 130 4 5 6" xfId="19773"/>
    <cellStyle name="표준 130 4 5 6 2" xfId="19774"/>
    <cellStyle name="표준 130 4 5 7" xfId="19775"/>
    <cellStyle name="표준 130 4 5 7 2" xfId="19776"/>
    <cellStyle name="표준 130 4 5 8" xfId="19777"/>
    <cellStyle name="표준 130 4 5 8 2" xfId="19778"/>
    <cellStyle name="표준 130 4 5 9" xfId="19779"/>
    <cellStyle name="표준 130 4 5 9 2" xfId="19780"/>
    <cellStyle name="표준 130 4 50" xfId="19781"/>
    <cellStyle name="표준 130 4 51" xfId="19782"/>
    <cellStyle name="표준 130 4 52" xfId="19783"/>
    <cellStyle name="표준 130 4 53" xfId="19784"/>
    <cellStyle name="표준 130 4 54" xfId="19785"/>
    <cellStyle name="표준 130 4 55" xfId="19786"/>
    <cellStyle name="표준 130 4 56" xfId="19787"/>
    <cellStyle name="표준 130 4 57" xfId="19788"/>
    <cellStyle name="표준 130 4 58" xfId="19789"/>
    <cellStyle name="표준 130 4 6" xfId="19790"/>
    <cellStyle name="표준 130 4 6 10" xfId="19791"/>
    <cellStyle name="표준 130 4 6 10 2" xfId="19792"/>
    <cellStyle name="표준 130 4 6 11" xfId="19793"/>
    <cellStyle name="표준 130 4 6 11 2" xfId="19794"/>
    <cellStyle name="표준 130 4 6 12" xfId="19795"/>
    <cellStyle name="표준 130 4 6 12 2" xfId="19796"/>
    <cellStyle name="표준 130 4 6 13" xfId="19797"/>
    <cellStyle name="표준 130 4 6 13 2" xfId="19798"/>
    <cellStyle name="표준 130 4 6 14" xfId="19799"/>
    <cellStyle name="표준 130 4 6 14 2" xfId="19800"/>
    <cellStyle name="표준 130 4 6 15" xfId="19801"/>
    <cellStyle name="표준 130 4 6 15 2" xfId="19802"/>
    <cellStyle name="표준 130 4 6 16" xfId="19803"/>
    <cellStyle name="표준 130 4 6 16 2" xfId="19804"/>
    <cellStyle name="표준 130 4 6 17" xfId="19805"/>
    <cellStyle name="표준 130 4 6 17 2" xfId="19806"/>
    <cellStyle name="표준 130 4 6 18" xfId="19807"/>
    <cellStyle name="표준 130 4 6 18 2" xfId="19808"/>
    <cellStyle name="표준 130 4 6 19" xfId="19809"/>
    <cellStyle name="표준 130 4 6 19 2" xfId="19810"/>
    <cellStyle name="표준 130 4 6 2" xfId="19811"/>
    <cellStyle name="표준 130 4 6 2 2" xfId="19812"/>
    <cellStyle name="표준 130 4 6 20" xfId="19813"/>
    <cellStyle name="표준 130 4 6 20 2" xfId="19814"/>
    <cellStyle name="표준 130 4 6 21" xfId="19815"/>
    <cellStyle name="표준 130 4 6 21 2" xfId="19816"/>
    <cellStyle name="표준 130 4 6 22" xfId="19817"/>
    <cellStyle name="표준 130 4 6 22 2" xfId="19818"/>
    <cellStyle name="표준 130 4 6 23" xfId="19819"/>
    <cellStyle name="표준 130 4 6 23 2" xfId="19820"/>
    <cellStyle name="표준 130 4 6 24" xfId="19821"/>
    <cellStyle name="표준 130 4 6 24 2" xfId="19822"/>
    <cellStyle name="표준 130 4 6 25" xfId="19823"/>
    <cellStyle name="표준 130 4 6 25 2" xfId="19824"/>
    <cellStyle name="표준 130 4 6 26" xfId="19825"/>
    <cellStyle name="표준 130 4 6 26 2" xfId="19826"/>
    <cellStyle name="표준 130 4 6 27" xfId="19827"/>
    <cellStyle name="표준 130 4 6 27 2" xfId="19828"/>
    <cellStyle name="표준 130 4 6 28" xfId="19829"/>
    <cellStyle name="표준 130 4 6 28 2" xfId="19830"/>
    <cellStyle name="표준 130 4 6 29" xfId="19831"/>
    <cellStyle name="표준 130 4 6 3" xfId="19832"/>
    <cellStyle name="표준 130 4 6 3 2" xfId="19833"/>
    <cellStyle name="표준 130 4 6 4" xfId="19834"/>
    <cellStyle name="표준 130 4 6 4 2" xfId="19835"/>
    <cellStyle name="표준 130 4 6 5" xfId="19836"/>
    <cellStyle name="표준 130 4 6 5 2" xfId="19837"/>
    <cellStyle name="표준 130 4 6 6" xfId="19838"/>
    <cellStyle name="표준 130 4 6 6 2" xfId="19839"/>
    <cellStyle name="표준 130 4 6 7" xfId="19840"/>
    <cellStyle name="표준 130 4 6 7 2" xfId="19841"/>
    <cellStyle name="표준 130 4 6 8" xfId="19842"/>
    <cellStyle name="표준 130 4 6 8 2" xfId="19843"/>
    <cellStyle name="표준 130 4 6 9" xfId="19844"/>
    <cellStyle name="표준 130 4 6 9 2" xfId="19845"/>
    <cellStyle name="표준 130 4 7" xfId="19846"/>
    <cellStyle name="표준 130 4 7 10" xfId="19847"/>
    <cellStyle name="표준 130 4 7 10 2" xfId="19848"/>
    <cellStyle name="표준 130 4 7 11" xfId="19849"/>
    <cellStyle name="표준 130 4 7 11 2" xfId="19850"/>
    <cellStyle name="표준 130 4 7 12" xfId="19851"/>
    <cellStyle name="표준 130 4 7 12 2" xfId="19852"/>
    <cellStyle name="표준 130 4 7 13" xfId="19853"/>
    <cellStyle name="표준 130 4 7 13 2" xfId="19854"/>
    <cellStyle name="표준 130 4 7 14" xfId="19855"/>
    <cellStyle name="표준 130 4 7 14 2" xfId="19856"/>
    <cellStyle name="표준 130 4 7 15" xfId="19857"/>
    <cellStyle name="표준 130 4 7 15 2" xfId="19858"/>
    <cellStyle name="표준 130 4 7 16" xfId="19859"/>
    <cellStyle name="표준 130 4 7 16 2" xfId="19860"/>
    <cellStyle name="표준 130 4 7 17" xfId="19861"/>
    <cellStyle name="표준 130 4 7 17 2" xfId="19862"/>
    <cellStyle name="표준 130 4 7 18" xfId="19863"/>
    <cellStyle name="표준 130 4 7 18 2" xfId="19864"/>
    <cellStyle name="표준 130 4 7 19" xfId="19865"/>
    <cellStyle name="표준 130 4 7 19 2" xfId="19866"/>
    <cellStyle name="표준 130 4 7 2" xfId="19867"/>
    <cellStyle name="표준 130 4 7 2 2" xfId="19868"/>
    <cellStyle name="표준 130 4 7 20" xfId="19869"/>
    <cellStyle name="표준 130 4 7 20 2" xfId="19870"/>
    <cellStyle name="표준 130 4 7 21" xfId="19871"/>
    <cellStyle name="표준 130 4 7 21 2" xfId="19872"/>
    <cellStyle name="표준 130 4 7 22" xfId="19873"/>
    <cellStyle name="표준 130 4 7 22 2" xfId="19874"/>
    <cellStyle name="표준 130 4 7 23" xfId="19875"/>
    <cellStyle name="표준 130 4 7 23 2" xfId="19876"/>
    <cellStyle name="표준 130 4 7 24" xfId="19877"/>
    <cellStyle name="표준 130 4 7 24 2" xfId="19878"/>
    <cellStyle name="표준 130 4 7 25" xfId="19879"/>
    <cellStyle name="표준 130 4 7 25 2" xfId="19880"/>
    <cellStyle name="표준 130 4 7 26" xfId="19881"/>
    <cellStyle name="표준 130 4 7 26 2" xfId="19882"/>
    <cellStyle name="표준 130 4 7 27" xfId="19883"/>
    <cellStyle name="표준 130 4 7 27 2" xfId="19884"/>
    <cellStyle name="표준 130 4 7 28" xfId="19885"/>
    <cellStyle name="표준 130 4 7 28 2" xfId="19886"/>
    <cellStyle name="표준 130 4 7 29" xfId="19887"/>
    <cellStyle name="표준 130 4 7 3" xfId="19888"/>
    <cellStyle name="표준 130 4 7 3 2" xfId="19889"/>
    <cellStyle name="표준 130 4 7 4" xfId="19890"/>
    <cellStyle name="표준 130 4 7 4 2" xfId="19891"/>
    <cellStyle name="표준 130 4 7 5" xfId="19892"/>
    <cellStyle name="표준 130 4 7 5 2" xfId="19893"/>
    <cellStyle name="표준 130 4 7 6" xfId="19894"/>
    <cellStyle name="표준 130 4 7 6 2" xfId="19895"/>
    <cellStyle name="표준 130 4 7 7" xfId="19896"/>
    <cellStyle name="표준 130 4 7 7 2" xfId="19897"/>
    <cellStyle name="표준 130 4 7 8" xfId="19898"/>
    <cellStyle name="표준 130 4 7 8 2" xfId="19899"/>
    <cellStyle name="표준 130 4 7 9" xfId="19900"/>
    <cellStyle name="표준 130 4 7 9 2" xfId="19901"/>
    <cellStyle name="표준 130 4 8" xfId="19902"/>
    <cellStyle name="표준 130 4 8 2" xfId="19903"/>
    <cellStyle name="표준 130 4 9" xfId="19904"/>
    <cellStyle name="표준 130 4 9 2" xfId="19905"/>
    <cellStyle name="표준 130 5" xfId="19906"/>
    <cellStyle name="표준 130 5 10" xfId="19907"/>
    <cellStyle name="표준 130 5 10 2" xfId="19908"/>
    <cellStyle name="표준 130 5 11" xfId="19909"/>
    <cellStyle name="표준 130 5 11 2" xfId="19910"/>
    <cellStyle name="표준 130 5 12" xfId="19911"/>
    <cellStyle name="표준 130 5 12 2" xfId="19912"/>
    <cellStyle name="표준 130 5 13" xfId="19913"/>
    <cellStyle name="표준 130 5 13 2" xfId="19914"/>
    <cellStyle name="표준 130 5 14" xfId="19915"/>
    <cellStyle name="표준 130 5 14 2" xfId="19916"/>
    <cellStyle name="표준 130 5 15" xfId="19917"/>
    <cellStyle name="표준 130 5 15 2" xfId="19918"/>
    <cellStyle name="표준 130 5 16" xfId="19919"/>
    <cellStyle name="표준 130 5 16 2" xfId="19920"/>
    <cellStyle name="표준 130 5 17" xfId="19921"/>
    <cellStyle name="표준 130 5 17 2" xfId="19922"/>
    <cellStyle name="표준 130 5 18" xfId="19923"/>
    <cellStyle name="표준 130 5 18 2" xfId="19924"/>
    <cellStyle name="표준 130 5 19" xfId="19925"/>
    <cellStyle name="표준 130 5 19 2" xfId="19926"/>
    <cellStyle name="표준 130 5 2" xfId="19927"/>
    <cellStyle name="표준 130 5 2 10" xfId="19928"/>
    <cellStyle name="표준 130 5 2 10 2" xfId="19929"/>
    <cellStyle name="표준 130 5 2 11" xfId="19930"/>
    <cellStyle name="표준 130 5 2 11 2" xfId="19931"/>
    <cellStyle name="표준 130 5 2 12" xfId="19932"/>
    <cellStyle name="표준 130 5 2 12 2" xfId="19933"/>
    <cellStyle name="표준 130 5 2 13" xfId="19934"/>
    <cellStyle name="표준 130 5 2 13 2" xfId="19935"/>
    <cellStyle name="표준 130 5 2 14" xfId="19936"/>
    <cellStyle name="표준 130 5 2 14 2" xfId="19937"/>
    <cellStyle name="표준 130 5 2 15" xfId="19938"/>
    <cellStyle name="표준 130 5 2 15 2" xfId="19939"/>
    <cellStyle name="표준 130 5 2 16" xfId="19940"/>
    <cellStyle name="표준 130 5 2 16 2" xfId="19941"/>
    <cellStyle name="표준 130 5 2 17" xfId="19942"/>
    <cellStyle name="표준 130 5 2 17 2" xfId="19943"/>
    <cellStyle name="표준 130 5 2 18" xfId="19944"/>
    <cellStyle name="표준 130 5 2 18 2" xfId="19945"/>
    <cellStyle name="표준 130 5 2 19" xfId="19946"/>
    <cellStyle name="표준 130 5 2 19 2" xfId="19947"/>
    <cellStyle name="표준 130 5 2 2" xfId="19948"/>
    <cellStyle name="표준 130 5 2 2 2" xfId="19949"/>
    <cellStyle name="표준 130 5 2 20" xfId="19950"/>
    <cellStyle name="표준 130 5 2 20 2" xfId="19951"/>
    <cellStyle name="표준 130 5 2 21" xfId="19952"/>
    <cellStyle name="표준 130 5 2 21 2" xfId="19953"/>
    <cellStyle name="표준 130 5 2 22" xfId="19954"/>
    <cellStyle name="표준 130 5 2 22 2" xfId="19955"/>
    <cellStyle name="표준 130 5 2 23" xfId="19956"/>
    <cellStyle name="표준 130 5 2 23 2" xfId="19957"/>
    <cellStyle name="표준 130 5 2 24" xfId="19958"/>
    <cellStyle name="표준 130 5 2 24 2" xfId="19959"/>
    <cellStyle name="표준 130 5 2 25" xfId="19960"/>
    <cellStyle name="표준 130 5 2 25 2" xfId="19961"/>
    <cellStyle name="표준 130 5 2 26" xfId="19962"/>
    <cellStyle name="표준 130 5 2 26 2" xfId="19963"/>
    <cellStyle name="표준 130 5 2 27" xfId="19964"/>
    <cellStyle name="표준 130 5 2 27 2" xfId="19965"/>
    <cellStyle name="표준 130 5 2 28" xfId="19966"/>
    <cellStyle name="표준 130 5 2 28 2" xfId="19967"/>
    <cellStyle name="표준 130 5 2 29" xfId="19968"/>
    <cellStyle name="표준 130 5 2 3" xfId="19969"/>
    <cellStyle name="표준 130 5 2 3 2" xfId="19970"/>
    <cellStyle name="표준 130 5 2 4" xfId="19971"/>
    <cellStyle name="표준 130 5 2 4 2" xfId="19972"/>
    <cellStyle name="표준 130 5 2 5" xfId="19973"/>
    <cellStyle name="표준 130 5 2 5 2" xfId="19974"/>
    <cellStyle name="표준 130 5 2 6" xfId="19975"/>
    <cellStyle name="표준 130 5 2 6 2" xfId="19976"/>
    <cellStyle name="표준 130 5 2 7" xfId="19977"/>
    <cellStyle name="표준 130 5 2 7 2" xfId="19978"/>
    <cellStyle name="표준 130 5 2 8" xfId="19979"/>
    <cellStyle name="표준 130 5 2 8 2" xfId="19980"/>
    <cellStyle name="표준 130 5 2 9" xfId="19981"/>
    <cellStyle name="표준 130 5 2 9 2" xfId="19982"/>
    <cellStyle name="표준 130 5 20" xfId="19983"/>
    <cellStyle name="표준 130 5 20 2" xfId="19984"/>
    <cellStyle name="표준 130 5 21" xfId="19985"/>
    <cellStyle name="표준 130 5 21 2" xfId="19986"/>
    <cellStyle name="표준 130 5 22" xfId="19987"/>
    <cellStyle name="표준 130 5 22 2" xfId="19988"/>
    <cellStyle name="표준 130 5 23" xfId="19989"/>
    <cellStyle name="표준 130 5 23 2" xfId="19990"/>
    <cellStyle name="표준 130 5 24" xfId="19991"/>
    <cellStyle name="표준 130 5 24 2" xfId="19992"/>
    <cellStyle name="표준 130 5 25" xfId="19993"/>
    <cellStyle name="표준 130 5 25 2" xfId="19994"/>
    <cellStyle name="표준 130 5 26" xfId="19995"/>
    <cellStyle name="표준 130 5 26 2" xfId="19996"/>
    <cellStyle name="표준 130 5 27" xfId="19997"/>
    <cellStyle name="표준 130 5 27 2" xfId="19998"/>
    <cellStyle name="표준 130 5 28" xfId="19999"/>
    <cellStyle name="표준 130 5 28 2" xfId="20000"/>
    <cellStyle name="표준 130 5 29" xfId="20001"/>
    <cellStyle name="표준 130 5 29 2" xfId="20002"/>
    <cellStyle name="표준 130 5 3" xfId="20003"/>
    <cellStyle name="표준 130 5 3 10" xfId="20004"/>
    <cellStyle name="표준 130 5 3 10 2" xfId="20005"/>
    <cellStyle name="표준 130 5 3 11" xfId="20006"/>
    <cellStyle name="표준 130 5 3 11 2" xfId="20007"/>
    <cellStyle name="표준 130 5 3 12" xfId="20008"/>
    <cellStyle name="표준 130 5 3 12 2" xfId="20009"/>
    <cellStyle name="표준 130 5 3 13" xfId="20010"/>
    <cellStyle name="표준 130 5 3 13 2" xfId="20011"/>
    <cellStyle name="표준 130 5 3 14" xfId="20012"/>
    <cellStyle name="표준 130 5 3 14 2" xfId="20013"/>
    <cellStyle name="표준 130 5 3 15" xfId="20014"/>
    <cellStyle name="표준 130 5 3 15 2" xfId="20015"/>
    <cellStyle name="표준 130 5 3 16" xfId="20016"/>
    <cellStyle name="표준 130 5 3 16 2" xfId="20017"/>
    <cellStyle name="표준 130 5 3 17" xfId="20018"/>
    <cellStyle name="표준 130 5 3 17 2" xfId="20019"/>
    <cellStyle name="표준 130 5 3 18" xfId="20020"/>
    <cellStyle name="표준 130 5 3 18 2" xfId="20021"/>
    <cellStyle name="표준 130 5 3 19" xfId="20022"/>
    <cellStyle name="표준 130 5 3 19 2" xfId="20023"/>
    <cellStyle name="표준 130 5 3 2" xfId="20024"/>
    <cellStyle name="표준 130 5 3 2 2" xfId="20025"/>
    <cellStyle name="표준 130 5 3 20" xfId="20026"/>
    <cellStyle name="표준 130 5 3 20 2" xfId="20027"/>
    <cellStyle name="표준 130 5 3 21" xfId="20028"/>
    <cellStyle name="표준 130 5 3 21 2" xfId="20029"/>
    <cellStyle name="표준 130 5 3 22" xfId="20030"/>
    <cellStyle name="표준 130 5 3 22 2" xfId="20031"/>
    <cellStyle name="표준 130 5 3 23" xfId="20032"/>
    <cellStyle name="표준 130 5 3 23 2" xfId="20033"/>
    <cellStyle name="표준 130 5 3 24" xfId="20034"/>
    <cellStyle name="표준 130 5 3 24 2" xfId="20035"/>
    <cellStyle name="표준 130 5 3 25" xfId="20036"/>
    <cellStyle name="표준 130 5 3 25 2" xfId="20037"/>
    <cellStyle name="표준 130 5 3 26" xfId="20038"/>
    <cellStyle name="표준 130 5 3 26 2" xfId="20039"/>
    <cellStyle name="표준 130 5 3 27" xfId="20040"/>
    <cellStyle name="표준 130 5 3 27 2" xfId="20041"/>
    <cellStyle name="표준 130 5 3 28" xfId="20042"/>
    <cellStyle name="표준 130 5 3 28 2" xfId="20043"/>
    <cellStyle name="표준 130 5 3 29" xfId="20044"/>
    <cellStyle name="표준 130 5 3 3" xfId="20045"/>
    <cellStyle name="표준 130 5 3 3 2" xfId="20046"/>
    <cellStyle name="표준 130 5 3 4" xfId="20047"/>
    <cellStyle name="표준 130 5 3 4 2" xfId="20048"/>
    <cellStyle name="표준 130 5 3 5" xfId="20049"/>
    <cellStyle name="표준 130 5 3 5 2" xfId="20050"/>
    <cellStyle name="표준 130 5 3 6" xfId="20051"/>
    <cellStyle name="표준 130 5 3 6 2" xfId="20052"/>
    <cellStyle name="표준 130 5 3 7" xfId="20053"/>
    <cellStyle name="표준 130 5 3 7 2" xfId="20054"/>
    <cellStyle name="표준 130 5 3 8" xfId="20055"/>
    <cellStyle name="표준 130 5 3 8 2" xfId="20056"/>
    <cellStyle name="표준 130 5 3 9" xfId="20057"/>
    <cellStyle name="표준 130 5 3 9 2" xfId="20058"/>
    <cellStyle name="표준 130 5 30" xfId="20059"/>
    <cellStyle name="표준 130 5 30 2" xfId="20060"/>
    <cellStyle name="표준 130 5 31" xfId="20061"/>
    <cellStyle name="표준 130 5 31 2" xfId="20062"/>
    <cellStyle name="표준 130 5 32" xfId="20063"/>
    <cellStyle name="표준 130 5 32 2" xfId="20064"/>
    <cellStyle name="표준 130 5 33" xfId="20065"/>
    <cellStyle name="표준 130 5 33 2" xfId="20066"/>
    <cellStyle name="표준 130 5 34" xfId="20067"/>
    <cellStyle name="표준 130 5 34 2" xfId="20068"/>
    <cellStyle name="표준 130 5 35" xfId="20069"/>
    <cellStyle name="표준 130 5 36" xfId="20070"/>
    <cellStyle name="표준 130 5 37" xfId="20071"/>
    <cellStyle name="표준 130 5 38" xfId="20072"/>
    <cellStyle name="표준 130 5 39" xfId="20073"/>
    <cellStyle name="표준 130 5 4" xfId="20074"/>
    <cellStyle name="표준 130 5 4 10" xfId="20075"/>
    <cellStyle name="표준 130 5 4 10 2" xfId="20076"/>
    <cellStyle name="표준 130 5 4 11" xfId="20077"/>
    <cellStyle name="표준 130 5 4 11 2" xfId="20078"/>
    <cellStyle name="표준 130 5 4 12" xfId="20079"/>
    <cellStyle name="표준 130 5 4 12 2" xfId="20080"/>
    <cellStyle name="표준 130 5 4 13" xfId="20081"/>
    <cellStyle name="표준 130 5 4 13 2" xfId="20082"/>
    <cellStyle name="표준 130 5 4 14" xfId="20083"/>
    <cellStyle name="표준 130 5 4 14 2" xfId="20084"/>
    <cellStyle name="표준 130 5 4 15" xfId="20085"/>
    <cellStyle name="표준 130 5 4 15 2" xfId="20086"/>
    <cellStyle name="표준 130 5 4 16" xfId="20087"/>
    <cellStyle name="표준 130 5 4 16 2" xfId="20088"/>
    <cellStyle name="표준 130 5 4 17" xfId="20089"/>
    <cellStyle name="표준 130 5 4 17 2" xfId="20090"/>
    <cellStyle name="표준 130 5 4 18" xfId="20091"/>
    <cellStyle name="표준 130 5 4 18 2" xfId="20092"/>
    <cellStyle name="표준 130 5 4 19" xfId="20093"/>
    <cellStyle name="표준 130 5 4 19 2" xfId="20094"/>
    <cellStyle name="표준 130 5 4 2" xfId="20095"/>
    <cellStyle name="표준 130 5 4 2 2" xfId="20096"/>
    <cellStyle name="표준 130 5 4 20" xfId="20097"/>
    <cellStyle name="표준 130 5 4 20 2" xfId="20098"/>
    <cellStyle name="표준 130 5 4 21" xfId="20099"/>
    <cellStyle name="표준 130 5 4 21 2" xfId="20100"/>
    <cellStyle name="표준 130 5 4 22" xfId="20101"/>
    <cellStyle name="표준 130 5 4 22 2" xfId="20102"/>
    <cellStyle name="표준 130 5 4 23" xfId="20103"/>
    <cellStyle name="표준 130 5 4 23 2" xfId="20104"/>
    <cellStyle name="표준 130 5 4 24" xfId="20105"/>
    <cellStyle name="표준 130 5 4 24 2" xfId="20106"/>
    <cellStyle name="표준 130 5 4 25" xfId="20107"/>
    <cellStyle name="표준 130 5 4 25 2" xfId="20108"/>
    <cellStyle name="표준 130 5 4 26" xfId="20109"/>
    <cellStyle name="표준 130 5 4 26 2" xfId="20110"/>
    <cellStyle name="표준 130 5 4 27" xfId="20111"/>
    <cellStyle name="표준 130 5 4 27 2" xfId="20112"/>
    <cellStyle name="표준 130 5 4 28" xfId="20113"/>
    <cellStyle name="표준 130 5 4 28 2" xfId="20114"/>
    <cellStyle name="표준 130 5 4 29" xfId="20115"/>
    <cellStyle name="표준 130 5 4 3" xfId="20116"/>
    <cellStyle name="표준 130 5 4 3 2" xfId="20117"/>
    <cellStyle name="표준 130 5 4 4" xfId="20118"/>
    <cellStyle name="표준 130 5 4 4 2" xfId="20119"/>
    <cellStyle name="표준 130 5 4 5" xfId="20120"/>
    <cellStyle name="표준 130 5 4 5 2" xfId="20121"/>
    <cellStyle name="표준 130 5 4 6" xfId="20122"/>
    <cellStyle name="표준 130 5 4 6 2" xfId="20123"/>
    <cellStyle name="표준 130 5 4 7" xfId="20124"/>
    <cellStyle name="표준 130 5 4 7 2" xfId="20125"/>
    <cellStyle name="표준 130 5 4 8" xfId="20126"/>
    <cellStyle name="표준 130 5 4 8 2" xfId="20127"/>
    <cellStyle name="표준 130 5 4 9" xfId="20128"/>
    <cellStyle name="표준 130 5 4 9 2" xfId="20129"/>
    <cellStyle name="표준 130 5 40" xfId="20130"/>
    <cellStyle name="표준 130 5 41" xfId="20131"/>
    <cellStyle name="표준 130 5 42" xfId="20132"/>
    <cellStyle name="표준 130 5 43" xfId="20133"/>
    <cellStyle name="표준 130 5 44" xfId="20134"/>
    <cellStyle name="표준 130 5 45" xfId="20135"/>
    <cellStyle name="표준 130 5 46" xfId="20136"/>
    <cellStyle name="표준 130 5 47" xfId="20137"/>
    <cellStyle name="표준 130 5 48" xfId="20138"/>
    <cellStyle name="표준 130 5 49" xfId="20139"/>
    <cellStyle name="표준 130 5 5" xfId="20140"/>
    <cellStyle name="표준 130 5 5 10" xfId="20141"/>
    <cellStyle name="표준 130 5 5 10 2" xfId="20142"/>
    <cellStyle name="표준 130 5 5 11" xfId="20143"/>
    <cellStyle name="표준 130 5 5 11 2" xfId="20144"/>
    <cellStyle name="표준 130 5 5 12" xfId="20145"/>
    <cellStyle name="표준 130 5 5 12 2" xfId="20146"/>
    <cellStyle name="표준 130 5 5 13" xfId="20147"/>
    <cellStyle name="표준 130 5 5 13 2" xfId="20148"/>
    <cellStyle name="표준 130 5 5 14" xfId="20149"/>
    <cellStyle name="표준 130 5 5 14 2" xfId="20150"/>
    <cellStyle name="표준 130 5 5 15" xfId="20151"/>
    <cellStyle name="표준 130 5 5 15 2" xfId="20152"/>
    <cellStyle name="표준 130 5 5 16" xfId="20153"/>
    <cellStyle name="표준 130 5 5 16 2" xfId="20154"/>
    <cellStyle name="표준 130 5 5 17" xfId="20155"/>
    <cellStyle name="표준 130 5 5 17 2" xfId="20156"/>
    <cellStyle name="표준 130 5 5 18" xfId="20157"/>
    <cellStyle name="표준 130 5 5 18 2" xfId="20158"/>
    <cellStyle name="표준 130 5 5 19" xfId="20159"/>
    <cellStyle name="표준 130 5 5 19 2" xfId="20160"/>
    <cellStyle name="표준 130 5 5 2" xfId="20161"/>
    <cellStyle name="표준 130 5 5 2 2" xfId="20162"/>
    <cellStyle name="표준 130 5 5 20" xfId="20163"/>
    <cellStyle name="표준 130 5 5 20 2" xfId="20164"/>
    <cellStyle name="표준 130 5 5 21" xfId="20165"/>
    <cellStyle name="표준 130 5 5 21 2" xfId="20166"/>
    <cellStyle name="표준 130 5 5 22" xfId="20167"/>
    <cellStyle name="표준 130 5 5 22 2" xfId="20168"/>
    <cellStyle name="표준 130 5 5 23" xfId="20169"/>
    <cellStyle name="표준 130 5 5 23 2" xfId="20170"/>
    <cellStyle name="표준 130 5 5 24" xfId="20171"/>
    <cellStyle name="표준 130 5 5 24 2" xfId="20172"/>
    <cellStyle name="표준 130 5 5 25" xfId="20173"/>
    <cellStyle name="표준 130 5 5 25 2" xfId="20174"/>
    <cellStyle name="표준 130 5 5 26" xfId="20175"/>
    <cellStyle name="표준 130 5 5 26 2" xfId="20176"/>
    <cellStyle name="표준 130 5 5 27" xfId="20177"/>
    <cellStyle name="표준 130 5 5 27 2" xfId="20178"/>
    <cellStyle name="표준 130 5 5 28" xfId="20179"/>
    <cellStyle name="표준 130 5 5 28 2" xfId="20180"/>
    <cellStyle name="표준 130 5 5 29" xfId="20181"/>
    <cellStyle name="표준 130 5 5 3" xfId="20182"/>
    <cellStyle name="표준 130 5 5 3 2" xfId="20183"/>
    <cellStyle name="표준 130 5 5 4" xfId="20184"/>
    <cellStyle name="표준 130 5 5 4 2" xfId="20185"/>
    <cellStyle name="표준 130 5 5 5" xfId="20186"/>
    <cellStyle name="표준 130 5 5 5 2" xfId="20187"/>
    <cellStyle name="표준 130 5 5 6" xfId="20188"/>
    <cellStyle name="표준 130 5 5 6 2" xfId="20189"/>
    <cellStyle name="표준 130 5 5 7" xfId="20190"/>
    <cellStyle name="표준 130 5 5 7 2" xfId="20191"/>
    <cellStyle name="표준 130 5 5 8" xfId="20192"/>
    <cellStyle name="표준 130 5 5 8 2" xfId="20193"/>
    <cellStyle name="표준 130 5 5 9" xfId="20194"/>
    <cellStyle name="표준 130 5 5 9 2" xfId="20195"/>
    <cellStyle name="표준 130 5 50" xfId="20196"/>
    <cellStyle name="표준 130 5 51" xfId="20197"/>
    <cellStyle name="표준 130 5 52" xfId="20198"/>
    <cellStyle name="표준 130 5 53" xfId="20199"/>
    <cellStyle name="표준 130 5 54" xfId="20200"/>
    <cellStyle name="표준 130 5 55" xfId="20201"/>
    <cellStyle name="표준 130 5 56" xfId="20202"/>
    <cellStyle name="표준 130 5 57" xfId="20203"/>
    <cellStyle name="표준 130 5 58" xfId="20204"/>
    <cellStyle name="표준 130 5 6" xfId="20205"/>
    <cellStyle name="표준 130 5 6 10" xfId="20206"/>
    <cellStyle name="표준 130 5 6 10 2" xfId="20207"/>
    <cellStyle name="표준 130 5 6 11" xfId="20208"/>
    <cellStyle name="표준 130 5 6 11 2" xfId="20209"/>
    <cellStyle name="표준 130 5 6 12" xfId="20210"/>
    <cellStyle name="표준 130 5 6 12 2" xfId="20211"/>
    <cellStyle name="표준 130 5 6 13" xfId="20212"/>
    <cellStyle name="표준 130 5 6 13 2" xfId="20213"/>
    <cellStyle name="표준 130 5 6 14" xfId="20214"/>
    <cellStyle name="표준 130 5 6 14 2" xfId="20215"/>
    <cellStyle name="표준 130 5 6 15" xfId="20216"/>
    <cellStyle name="표준 130 5 6 15 2" xfId="20217"/>
    <cellStyle name="표준 130 5 6 16" xfId="20218"/>
    <cellStyle name="표준 130 5 6 16 2" xfId="20219"/>
    <cellStyle name="표준 130 5 6 17" xfId="20220"/>
    <cellStyle name="표준 130 5 6 17 2" xfId="20221"/>
    <cellStyle name="표준 130 5 6 18" xfId="20222"/>
    <cellStyle name="표준 130 5 6 18 2" xfId="20223"/>
    <cellStyle name="표준 130 5 6 19" xfId="20224"/>
    <cellStyle name="표준 130 5 6 19 2" xfId="20225"/>
    <cellStyle name="표준 130 5 6 2" xfId="20226"/>
    <cellStyle name="표준 130 5 6 2 2" xfId="20227"/>
    <cellStyle name="표준 130 5 6 20" xfId="20228"/>
    <cellStyle name="표준 130 5 6 20 2" xfId="20229"/>
    <cellStyle name="표준 130 5 6 21" xfId="20230"/>
    <cellStyle name="표준 130 5 6 21 2" xfId="20231"/>
    <cellStyle name="표준 130 5 6 22" xfId="20232"/>
    <cellStyle name="표준 130 5 6 22 2" xfId="20233"/>
    <cellStyle name="표준 130 5 6 23" xfId="20234"/>
    <cellStyle name="표준 130 5 6 23 2" xfId="20235"/>
    <cellStyle name="표준 130 5 6 24" xfId="20236"/>
    <cellStyle name="표준 130 5 6 24 2" xfId="20237"/>
    <cellStyle name="표준 130 5 6 25" xfId="20238"/>
    <cellStyle name="표준 130 5 6 25 2" xfId="20239"/>
    <cellStyle name="표준 130 5 6 26" xfId="20240"/>
    <cellStyle name="표준 130 5 6 26 2" xfId="20241"/>
    <cellStyle name="표준 130 5 6 27" xfId="20242"/>
    <cellStyle name="표준 130 5 6 27 2" xfId="20243"/>
    <cellStyle name="표준 130 5 6 28" xfId="20244"/>
    <cellStyle name="표준 130 5 6 28 2" xfId="20245"/>
    <cellStyle name="표준 130 5 6 29" xfId="20246"/>
    <cellStyle name="표준 130 5 6 3" xfId="20247"/>
    <cellStyle name="표준 130 5 6 3 2" xfId="20248"/>
    <cellStyle name="표준 130 5 6 4" xfId="20249"/>
    <cellStyle name="표준 130 5 6 4 2" xfId="20250"/>
    <cellStyle name="표준 130 5 6 5" xfId="20251"/>
    <cellStyle name="표준 130 5 6 5 2" xfId="20252"/>
    <cellStyle name="표준 130 5 6 6" xfId="20253"/>
    <cellStyle name="표준 130 5 6 6 2" xfId="20254"/>
    <cellStyle name="표준 130 5 6 7" xfId="20255"/>
    <cellStyle name="표준 130 5 6 7 2" xfId="20256"/>
    <cellStyle name="표준 130 5 6 8" xfId="20257"/>
    <cellStyle name="표준 130 5 6 8 2" xfId="20258"/>
    <cellStyle name="표준 130 5 6 9" xfId="20259"/>
    <cellStyle name="표준 130 5 6 9 2" xfId="20260"/>
    <cellStyle name="표준 130 5 7" xfId="20261"/>
    <cellStyle name="표준 130 5 7 10" xfId="20262"/>
    <cellStyle name="표준 130 5 7 10 2" xfId="20263"/>
    <cellStyle name="표준 130 5 7 11" xfId="20264"/>
    <cellStyle name="표준 130 5 7 11 2" xfId="20265"/>
    <cellStyle name="표준 130 5 7 12" xfId="20266"/>
    <cellStyle name="표준 130 5 7 12 2" xfId="20267"/>
    <cellStyle name="표준 130 5 7 13" xfId="20268"/>
    <cellStyle name="표준 130 5 7 13 2" xfId="20269"/>
    <cellStyle name="표준 130 5 7 14" xfId="20270"/>
    <cellStyle name="표준 130 5 7 14 2" xfId="20271"/>
    <cellStyle name="표준 130 5 7 15" xfId="20272"/>
    <cellStyle name="표준 130 5 7 15 2" xfId="20273"/>
    <cellStyle name="표준 130 5 7 16" xfId="20274"/>
    <cellStyle name="표준 130 5 7 16 2" xfId="20275"/>
    <cellStyle name="표준 130 5 7 17" xfId="20276"/>
    <cellStyle name="표준 130 5 7 17 2" xfId="20277"/>
    <cellStyle name="표준 130 5 7 18" xfId="20278"/>
    <cellStyle name="표준 130 5 7 18 2" xfId="20279"/>
    <cellStyle name="표준 130 5 7 19" xfId="20280"/>
    <cellStyle name="표준 130 5 7 19 2" xfId="20281"/>
    <cellStyle name="표준 130 5 7 2" xfId="20282"/>
    <cellStyle name="표준 130 5 7 2 2" xfId="20283"/>
    <cellStyle name="표준 130 5 7 20" xfId="20284"/>
    <cellStyle name="표준 130 5 7 20 2" xfId="20285"/>
    <cellStyle name="표준 130 5 7 21" xfId="20286"/>
    <cellStyle name="표준 130 5 7 21 2" xfId="20287"/>
    <cellStyle name="표준 130 5 7 22" xfId="20288"/>
    <cellStyle name="표준 130 5 7 22 2" xfId="20289"/>
    <cellStyle name="표준 130 5 7 23" xfId="20290"/>
    <cellStyle name="표준 130 5 7 23 2" xfId="20291"/>
    <cellStyle name="표준 130 5 7 24" xfId="20292"/>
    <cellStyle name="표준 130 5 7 24 2" xfId="20293"/>
    <cellStyle name="표준 130 5 7 25" xfId="20294"/>
    <cellStyle name="표준 130 5 7 25 2" xfId="20295"/>
    <cellStyle name="표준 130 5 7 26" xfId="20296"/>
    <cellStyle name="표준 130 5 7 26 2" xfId="20297"/>
    <cellStyle name="표준 130 5 7 27" xfId="20298"/>
    <cellStyle name="표준 130 5 7 27 2" xfId="20299"/>
    <cellStyle name="표준 130 5 7 28" xfId="20300"/>
    <cellStyle name="표준 130 5 7 28 2" xfId="20301"/>
    <cellStyle name="표준 130 5 7 29" xfId="20302"/>
    <cellStyle name="표준 130 5 7 3" xfId="20303"/>
    <cellStyle name="표준 130 5 7 3 2" xfId="20304"/>
    <cellStyle name="표준 130 5 7 4" xfId="20305"/>
    <cellStyle name="표준 130 5 7 4 2" xfId="20306"/>
    <cellStyle name="표준 130 5 7 5" xfId="20307"/>
    <cellStyle name="표준 130 5 7 5 2" xfId="20308"/>
    <cellStyle name="표준 130 5 7 6" xfId="20309"/>
    <cellStyle name="표준 130 5 7 6 2" xfId="20310"/>
    <cellStyle name="표준 130 5 7 7" xfId="20311"/>
    <cellStyle name="표준 130 5 7 7 2" xfId="20312"/>
    <cellStyle name="표준 130 5 7 8" xfId="20313"/>
    <cellStyle name="표준 130 5 7 8 2" xfId="20314"/>
    <cellStyle name="표준 130 5 7 9" xfId="20315"/>
    <cellStyle name="표준 130 5 7 9 2" xfId="20316"/>
    <cellStyle name="표준 130 5 8" xfId="20317"/>
    <cellStyle name="표준 130 5 8 2" xfId="20318"/>
    <cellStyle name="표준 130 5 9" xfId="20319"/>
    <cellStyle name="표준 130 5 9 2" xfId="20320"/>
    <cellStyle name="표준 130 6" xfId="20321"/>
    <cellStyle name="표준 130 6 10" xfId="20322"/>
    <cellStyle name="표준 130 6 10 2" xfId="20323"/>
    <cellStyle name="표준 130 6 11" xfId="20324"/>
    <cellStyle name="표준 130 6 11 2" xfId="20325"/>
    <cellStyle name="표준 130 6 12" xfId="20326"/>
    <cellStyle name="표준 130 6 12 2" xfId="20327"/>
    <cellStyle name="표준 130 6 13" xfId="20328"/>
    <cellStyle name="표준 130 6 13 2" xfId="20329"/>
    <cellStyle name="표준 130 6 14" xfId="20330"/>
    <cellStyle name="표준 130 6 14 2" xfId="20331"/>
    <cellStyle name="표준 130 6 15" xfId="20332"/>
    <cellStyle name="표준 130 6 15 2" xfId="20333"/>
    <cellStyle name="표준 130 6 16" xfId="20334"/>
    <cellStyle name="표준 130 6 16 2" xfId="20335"/>
    <cellStyle name="표준 130 6 17" xfId="20336"/>
    <cellStyle name="표준 130 6 17 2" xfId="20337"/>
    <cellStyle name="표준 130 6 18" xfId="20338"/>
    <cellStyle name="표준 130 6 18 2" xfId="20339"/>
    <cellStyle name="표준 130 6 19" xfId="20340"/>
    <cellStyle name="표준 130 6 19 2" xfId="20341"/>
    <cellStyle name="표준 130 6 2" xfId="20342"/>
    <cellStyle name="표준 130 6 2 10" xfId="20343"/>
    <cellStyle name="표준 130 6 2 10 2" xfId="20344"/>
    <cellStyle name="표준 130 6 2 11" xfId="20345"/>
    <cellStyle name="표준 130 6 2 11 2" xfId="20346"/>
    <cellStyle name="표준 130 6 2 12" xfId="20347"/>
    <cellStyle name="표준 130 6 2 12 2" xfId="20348"/>
    <cellStyle name="표준 130 6 2 13" xfId="20349"/>
    <cellStyle name="표준 130 6 2 13 2" xfId="20350"/>
    <cellStyle name="표준 130 6 2 14" xfId="20351"/>
    <cellStyle name="표준 130 6 2 14 2" xfId="20352"/>
    <cellStyle name="표준 130 6 2 15" xfId="20353"/>
    <cellStyle name="표준 130 6 2 15 2" xfId="20354"/>
    <cellStyle name="표준 130 6 2 16" xfId="20355"/>
    <cellStyle name="표준 130 6 2 16 2" xfId="20356"/>
    <cellStyle name="표준 130 6 2 17" xfId="20357"/>
    <cellStyle name="표준 130 6 2 17 2" xfId="20358"/>
    <cellStyle name="표준 130 6 2 18" xfId="20359"/>
    <cellStyle name="표준 130 6 2 18 2" xfId="20360"/>
    <cellStyle name="표준 130 6 2 19" xfId="20361"/>
    <cellStyle name="표준 130 6 2 19 2" xfId="20362"/>
    <cellStyle name="표준 130 6 2 2" xfId="20363"/>
    <cellStyle name="표준 130 6 2 2 2" xfId="20364"/>
    <cellStyle name="표준 130 6 2 20" xfId="20365"/>
    <cellStyle name="표준 130 6 2 20 2" xfId="20366"/>
    <cellStyle name="표준 130 6 2 21" xfId="20367"/>
    <cellStyle name="표준 130 6 2 21 2" xfId="20368"/>
    <cellStyle name="표준 130 6 2 22" xfId="20369"/>
    <cellStyle name="표준 130 6 2 22 2" xfId="20370"/>
    <cellStyle name="표준 130 6 2 23" xfId="20371"/>
    <cellStyle name="표준 130 6 2 23 2" xfId="20372"/>
    <cellStyle name="표준 130 6 2 24" xfId="20373"/>
    <cellStyle name="표준 130 6 2 24 2" xfId="20374"/>
    <cellStyle name="표준 130 6 2 25" xfId="20375"/>
    <cellStyle name="표준 130 6 2 25 2" xfId="20376"/>
    <cellStyle name="표준 130 6 2 26" xfId="20377"/>
    <cellStyle name="표준 130 6 2 26 2" xfId="20378"/>
    <cellStyle name="표준 130 6 2 27" xfId="20379"/>
    <cellStyle name="표준 130 6 2 27 2" xfId="20380"/>
    <cellStyle name="표준 130 6 2 28" xfId="20381"/>
    <cellStyle name="표준 130 6 2 28 2" xfId="20382"/>
    <cellStyle name="표준 130 6 2 29" xfId="20383"/>
    <cellStyle name="표준 130 6 2 3" xfId="20384"/>
    <cellStyle name="표준 130 6 2 3 2" xfId="20385"/>
    <cellStyle name="표준 130 6 2 4" xfId="20386"/>
    <cellStyle name="표준 130 6 2 4 2" xfId="20387"/>
    <cellStyle name="표준 130 6 2 5" xfId="20388"/>
    <cellStyle name="표준 130 6 2 5 2" xfId="20389"/>
    <cellStyle name="표준 130 6 2 6" xfId="20390"/>
    <cellStyle name="표준 130 6 2 6 2" xfId="20391"/>
    <cellStyle name="표준 130 6 2 7" xfId="20392"/>
    <cellStyle name="표준 130 6 2 7 2" xfId="20393"/>
    <cellStyle name="표준 130 6 2 8" xfId="20394"/>
    <cellStyle name="표준 130 6 2 8 2" xfId="20395"/>
    <cellStyle name="표준 130 6 2 9" xfId="20396"/>
    <cellStyle name="표준 130 6 2 9 2" xfId="20397"/>
    <cellStyle name="표준 130 6 20" xfId="20398"/>
    <cellStyle name="표준 130 6 20 2" xfId="20399"/>
    <cellStyle name="표준 130 6 21" xfId="20400"/>
    <cellStyle name="표준 130 6 21 2" xfId="20401"/>
    <cellStyle name="표준 130 6 22" xfId="20402"/>
    <cellStyle name="표준 130 6 22 2" xfId="20403"/>
    <cellStyle name="표준 130 6 23" xfId="20404"/>
    <cellStyle name="표준 130 6 23 2" xfId="20405"/>
    <cellStyle name="표준 130 6 24" xfId="20406"/>
    <cellStyle name="표준 130 6 24 2" xfId="20407"/>
    <cellStyle name="표준 130 6 25" xfId="20408"/>
    <cellStyle name="표준 130 6 25 2" xfId="20409"/>
    <cellStyle name="표준 130 6 26" xfId="20410"/>
    <cellStyle name="표준 130 6 26 2" xfId="20411"/>
    <cellStyle name="표준 130 6 27" xfId="20412"/>
    <cellStyle name="표준 130 6 27 2" xfId="20413"/>
    <cellStyle name="표준 130 6 28" xfId="20414"/>
    <cellStyle name="표준 130 6 28 2" xfId="20415"/>
    <cellStyle name="표준 130 6 29" xfId="20416"/>
    <cellStyle name="표준 130 6 29 2" xfId="20417"/>
    <cellStyle name="표준 130 6 3" xfId="20418"/>
    <cellStyle name="표준 130 6 3 10" xfId="20419"/>
    <cellStyle name="표준 130 6 3 10 2" xfId="20420"/>
    <cellStyle name="표준 130 6 3 11" xfId="20421"/>
    <cellStyle name="표준 130 6 3 11 2" xfId="20422"/>
    <cellStyle name="표준 130 6 3 12" xfId="20423"/>
    <cellStyle name="표준 130 6 3 12 2" xfId="20424"/>
    <cellStyle name="표준 130 6 3 13" xfId="20425"/>
    <cellStyle name="표준 130 6 3 13 2" xfId="20426"/>
    <cellStyle name="표준 130 6 3 14" xfId="20427"/>
    <cellStyle name="표준 130 6 3 14 2" xfId="20428"/>
    <cellStyle name="표준 130 6 3 15" xfId="20429"/>
    <cellStyle name="표준 130 6 3 15 2" xfId="20430"/>
    <cellStyle name="표준 130 6 3 16" xfId="20431"/>
    <cellStyle name="표준 130 6 3 16 2" xfId="20432"/>
    <cellStyle name="표준 130 6 3 17" xfId="20433"/>
    <cellStyle name="표준 130 6 3 17 2" xfId="20434"/>
    <cellStyle name="표준 130 6 3 18" xfId="20435"/>
    <cellStyle name="표준 130 6 3 18 2" xfId="20436"/>
    <cellStyle name="표준 130 6 3 19" xfId="20437"/>
    <cellStyle name="표준 130 6 3 19 2" xfId="20438"/>
    <cellStyle name="표준 130 6 3 2" xfId="20439"/>
    <cellStyle name="표준 130 6 3 2 2" xfId="20440"/>
    <cellStyle name="표준 130 6 3 20" xfId="20441"/>
    <cellStyle name="표준 130 6 3 20 2" xfId="20442"/>
    <cellStyle name="표준 130 6 3 21" xfId="20443"/>
    <cellStyle name="표준 130 6 3 21 2" xfId="20444"/>
    <cellStyle name="표준 130 6 3 22" xfId="20445"/>
    <cellStyle name="표준 130 6 3 22 2" xfId="20446"/>
    <cellStyle name="표준 130 6 3 23" xfId="20447"/>
    <cellStyle name="표준 130 6 3 23 2" xfId="20448"/>
    <cellStyle name="표준 130 6 3 24" xfId="20449"/>
    <cellStyle name="표준 130 6 3 24 2" xfId="20450"/>
    <cellStyle name="표준 130 6 3 25" xfId="20451"/>
    <cellStyle name="표준 130 6 3 25 2" xfId="20452"/>
    <cellStyle name="표준 130 6 3 26" xfId="20453"/>
    <cellStyle name="표준 130 6 3 26 2" xfId="20454"/>
    <cellStyle name="표준 130 6 3 27" xfId="20455"/>
    <cellStyle name="표준 130 6 3 27 2" xfId="20456"/>
    <cellStyle name="표준 130 6 3 28" xfId="20457"/>
    <cellStyle name="표준 130 6 3 28 2" xfId="20458"/>
    <cellStyle name="표준 130 6 3 29" xfId="20459"/>
    <cellStyle name="표준 130 6 3 3" xfId="20460"/>
    <cellStyle name="표준 130 6 3 3 2" xfId="20461"/>
    <cellStyle name="표준 130 6 3 4" xfId="20462"/>
    <cellStyle name="표준 130 6 3 4 2" xfId="20463"/>
    <cellStyle name="표준 130 6 3 5" xfId="20464"/>
    <cellStyle name="표준 130 6 3 5 2" xfId="20465"/>
    <cellStyle name="표준 130 6 3 6" xfId="20466"/>
    <cellStyle name="표준 130 6 3 6 2" xfId="20467"/>
    <cellStyle name="표준 130 6 3 7" xfId="20468"/>
    <cellStyle name="표준 130 6 3 7 2" xfId="20469"/>
    <cellStyle name="표준 130 6 3 8" xfId="20470"/>
    <cellStyle name="표준 130 6 3 8 2" xfId="20471"/>
    <cellStyle name="표준 130 6 3 9" xfId="20472"/>
    <cellStyle name="표준 130 6 3 9 2" xfId="20473"/>
    <cellStyle name="표준 130 6 30" xfId="20474"/>
    <cellStyle name="표준 130 6 30 2" xfId="20475"/>
    <cellStyle name="표준 130 6 31" xfId="20476"/>
    <cellStyle name="표준 130 6 31 2" xfId="20477"/>
    <cellStyle name="표준 130 6 32" xfId="20478"/>
    <cellStyle name="표준 130 6 32 2" xfId="20479"/>
    <cellStyle name="표준 130 6 33" xfId="20480"/>
    <cellStyle name="표준 130 6 33 2" xfId="20481"/>
    <cellStyle name="표준 130 6 34" xfId="20482"/>
    <cellStyle name="표준 130 6 34 2" xfId="20483"/>
    <cellStyle name="표준 130 6 35" xfId="20484"/>
    <cellStyle name="표준 130 6 36" xfId="20485"/>
    <cellStyle name="표준 130 6 37" xfId="20486"/>
    <cellStyle name="표준 130 6 38" xfId="20487"/>
    <cellStyle name="표준 130 6 39" xfId="20488"/>
    <cellStyle name="표준 130 6 4" xfId="20489"/>
    <cellStyle name="표준 130 6 4 10" xfId="20490"/>
    <cellStyle name="표준 130 6 4 10 2" xfId="20491"/>
    <cellStyle name="표준 130 6 4 11" xfId="20492"/>
    <cellStyle name="표준 130 6 4 11 2" xfId="20493"/>
    <cellStyle name="표준 130 6 4 12" xfId="20494"/>
    <cellStyle name="표준 130 6 4 12 2" xfId="20495"/>
    <cellStyle name="표준 130 6 4 13" xfId="20496"/>
    <cellStyle name="표준 130 6 4 13 2" xfId="20497"/>
    <cellStyle name="표준 130 6 4 14" xfId="20498"/>
    <cellStyle name="표준 130 6 4 14 2" xfId="20499"/>
    <cellStyle name="표준 130 6 4 15" xfId="20500"/>
    <cellStyle name="표준 130 6 4 15 2" xfId="20501"/>
    <cellStyle name="표준 130 6 4 16" xfId="20502"/>
    <cellStyle name="표준 130 6 4 16 2" xfId="20503"/>
    <cellStyle name="표준 130 6 4 17" xfId="20504"/>
    <cellStyle name="표준 130 6 4 17 2" xfId="20505"/>
    <cellStyle name="표준 130 6 4 18" xfId="20506"/>
    <cellStyle name="표준 130 6 4 18 2" xfId="20507"/>
    <cellStyle name="표준 130 6 4 19" xfId="20508"/>
    <cellStyle name="표준 130 6 4 19 2" xfId="20509"/>
    <cellStyle name="표준 130 6 4 2" xfId="20510"/>
    <cellStyle name="표준 130 6 4 2 2" xfId="20511"/>
    <cellStyle name="표준 130 6 4 20" xfId="20512"/>
    <cellStyle name="표준 130 6 4 20 2" xfId="20513"/>
    <cellStyle name="표준 130 6 4 21" xfId="20514"/>
    <cellStyle name="표준 130 6 4 21 2" xfId="20515"/>
    <cellStyle name="표준 130 6 4 22" xfId="20516"/>
    <cellStyle name="표준 130 6 4 22 2" xfId="20517"/>
    <cellStyle name="표준 130 6 4 23" xfId="20518"/>
    <cellStyle name="표준 130 6 4 23 2" xfId="20519"/>
    <cellStyle name="표준 130 6 4 24" xfId="20520"/>
    <cellStyle name="표준 130 6 4 24 2" xfId="20521"/>
    <cellStyle name="표준 130 6 4 25" xfId="20522"/>
    <cellStyle name="표준 130 6 4 25 2" xfId="20523"/>
    <cellStyle name="표준 130 6 4 26" xfId="20524"/>
    <cellStyle name="표준 130 6 4 26 2" xfId="20525"/>
    <cellStyle name="표준 130 6 4 27" xfId="20526"/>
    <cellStyle name="표준 130 6 4 27 2" xfId="20527"/>
    <cellStyle name="표준 130 6 4 28" xfId="20528"/>
    <cellStyle name="표준 130 6 4 28 2" xfId="20529"/>
    <cellStyle name="표준 130 6 4 29" xfId="20530"/>
    <cellStyle name="표준 130 6 4 3" xfId="20531"/>
    <cellStyle name="표준 130 6 4 3 2" xfId="20532"/>
    <cellStyle name="표준 130 6 4 4" xfId="20533"/>
    <cellStyle name="표준 130 6 4 4 2" xfId="20534"/>
    <cellStyle name="표준 130 6 4 5" xfId="20535"/>
    <cellStyle name="표준 130 6 4 5 2" xfId="20536"/>
    <cellStyle name="표준 130 6 4 6" xfId="20537"/>
    <cellStyle name="표준 130 6 4 6 2" xfId="20538"/>
    <cellStyle name="표준 130 6 4 7" xfId="20539"/>
    <cellStyle name="표준 130 6 4 7 2" xfId="20540"/>
    <cellStyle name="표준 130 6 4 8" xfId="20541"/>
    <cellStyle name="표준 130 6 4 8 2" xfId="20542"/>
    <cellStyle name="표준 130 6 4 9" xfId="20543"/>
    <cellStyle name="표준 130 6 4 9 2" xfId="20544"/>
    <cellStyle name="표준 130 6 40" xfId="20545"/>
    <cellStyle name="표준 130 6 41" xfId="20546"/>
    <cellStyle name="표준 130 6 42" xfId="20547"/>
    <cellStyle name="표준 130 6 43" xfId="20548"/>
    <cellStyle name="표준 130 6 44" xfId="20549"/>
    <cellStyle name="표준 130 6 45" xfId="20550"/>
    <cellStyle name="표준 130 6 46" xfId="20551"/>
    <cellStyle name="표준 130 6 47" xfId="20552"/>
    <cellStyle name="표준 130 6 48" xfId="20553"/>
    <cellStyle name="표준 130 6 49" xfId="20554"/>
    <cellStyle name="표준 130 6 5" xfId="20555"/>
    <cellStyle name="표준 130 6 5 10" xfId="20556"/>
    <cellStyle name="표준 130 6 5 10 2" xfId="20557"/>
    <cellStyle name="표준 130 6 5 11" xfId="20558"/>
    <cellStyle name="표준 130 6 5 11 2" xfId="20559"/>
    <cellStyle name="표준 130 6 5 12" xfId="20560"/>
    <cellStyle name="표준 130 6 5 12 2" xfId="20561"/>
    <cellStyle name="표준 130 6 5 13" xfId="20562"/>
    <cellStyle name="표준 130 6 5 13 2" xfId="20563"/>
    <cellStyle name="표준 130 6 5 14" xfId="20564"/>
    <cellStyle name="표준 130 6 5 14 2" xfId="20565"/>
    <cellStyle name="표준 130 6 5 15" xfId="20566"/>
    <cellStyle name="표준 130 6 5 15 2" xfId="20567"/>
    <cellStyle name="표준 130 6 5 16" xfId="20568"/>
    <cellStyle name="표준 130 6 5 16 2" xfId="20569"/>
    <cellStyle name="표준 130 6 5 17" xfId="20570"/>
    <cellStyle name="표준 130 6 5 17 2" xfId="20571"/>
    <cellStyle name="표준 130 6 5 18" xfId="20572"/>
    <cellStyle name="표준 130 6 5 18 2" xfId="20573"/>
    <cellStyle name="표준 130 6 5 19" xfId="20574"/>
    <cellStyle name="표준 130 6 5 19 2" xfId="20575"/>
    <cellStyle name="표준 130 6 5 2" xfId="20576"/>
    <cellStyle name="표준 130 6 5 2 2" xfId="20577"/>
    <cellStyle name="표준 130 6 5 20" xfId="20578"/>
    <cellStyle name="표준 130 6 5 20 2" xfId="20579"/>
    <cellStyle name="표준 130 6 5 21" xfId="20580"/>
    <cellStyle name="표준 130 6 5 21 2" xfId="20581"/>
    <cellStyle name="표준 130 6 5 22" xfId="20582"/>
    <cellStyle name="표준 130 6 5 22 2" xfId="20583"/>
    <cellStyle name="표준 130 6 5 23" xfId="20584"/>
    <cellStyle name="표준 130 6 5 23 2" xfId="20585"/>
    <cellStyle name="표준 130 6 5 24" xfId="20586"/>
    <cellStyle name="표준 130 6 5 24 2" xfId="20587"/>
    <cellStyle name="표준 130 6 5 25" xfId="20588"/>
    <cellStyle name="표준 130 6 5 25 2" xfId="20589"/>
    <cellStyle name="표준 130 6 5 26" xfId="20590"/>
    <cellStyle name="표준 130 6 5 26 2" xfId="20591"/>
    <cellStyle name="표준 130 6 5 27" xfId="20592"/>
    <cellStyle name="표준 130 6 5 27 2" xfId="20593"/>
    <cellStyle name="표준 130 6 5 28" xfId="20594"/>
    <cellStyle name="표준 130 6 5 28 2" xfId="20595"/>
    <cellStyle name="표준 130 6 5 29" xfId="20596"/>
    <cellStyle name="표준 130 6 5 3" xfId="20597"/>
    <cellStyle name="표준 130 6 5 3 2" xfId="20598"/>
    <cellStyle name="표준 130 6 5 4" xfId="20599"/>
    <cellStyle name="표준 130 6 5 4 2" xfId="20600"/>
    <cellStyle name="표준 130 6 5 5" xfId="20601"/>
    <cellStyle name="표준 130 6 5 5 2" xfId="20602"/>
    <cellStyle name="표준 130 6 5 6" xfId="20603"/>
    <cellStyle name="표준 130 6 5 6 2" xfId="20604"/>
    <cellStyle name="표준 130 6 5 7" xfId="20605"/>
    <cellStyle name="표준 130 6 5 7 2" xfId="20606"/>
    <cellStyle name="표준 130 6 5 8" xfId="20607"/>
    <cellStyle name="표준 130 6 5 8 2" xfId="20608"/>
    <cellStyle name="표준 130 6 5 9" xfId="20609"/>
    <cellStyle name="표준 130 6 5 9 2" xfId="20610"/>
    <cellStyle name="표준 130 6 50" xfId="20611"/>
    <cellStyle name="표준 130 6 51" xfId="20612"/>
    <cellStyle name="표준 130 6 52" xfId="20613"/>
    <cellStyle name="표준 130 6 53" xfId="20614"/>
    <cellStyle name="표준 130 6 54" xfId="20615"/>
    <cellStyle name="표준 130 6 55" xfId="20616"/>
    <cellStyle name="표준 130 6 56" xfId="20617"/>
    <cellStyle name="표준 130 6 57" xfId="20618"/>
    <cellStyle name="표준 130 6 58" xfId="20619"/>
    <cellStyle name="표준 130 6 6" xfId="20620"/>
    <cellStyle name="표준 130 6 6 10" xfId="20621"/>
    <cellStyle name="표준 130 6 6 10 2" xfId="20622"/>
    <cellStyle name="표준 130 6 6 11" xfId="20623"/>
    <cellStyle name="표준 130 6 6 11 2" xfId="20624"/>
    <cellStyle name="표준 130 6 6 12" xfId="20625"/>
    <cellStyle name="표준 130 6 6 12 2" xfId="20626"/>
    <cellStyle name="표준 130 6 6 13" xfId="20627"/>
    <cellStyle name="표준 130 6 6 13 2" xfId="20628"/>
    <cellStyle name="표준 130 6 6 14" xfId="20629"/>
    <cellStyle name="표준 130 6 6 14 2" xfId="20630"/>
    <cellStyle name="표준 130 6 6 15" xfId="20631"/>
    <cellStyle name="표준 130 6 6 15 2" xfId="20632"/>
    <cellStyle name="표준 130 6 6 16" xfId="20633"/>
    <cellStyle name="표준 130 6 6 16 2" xfId="20634"/>
    <cellStyle name="표준 130 6 6 17" xfId="20635"/>
    <cellStyle name="표준 130 6 6 17 2" xfId="20636"/>
    <cellStyle name="표준 130 6 6 18" xfId="20637"/>
    <cellStyle name="표준 130 6 6 18 2" xfId="20638"/>
    <cellStyle name="표준 130 6 6 19" xfId="20639"/>
    <cellStyle name="표준 130 6 6 19 2" xfId="20640"/>
    <cellStyle name="표준 130 6 6 2" xfId="20641"/>
    <cellStyle name="표준 130 6 6 2 2" xfId="20642"/>
    <cellStyle name="표준 130 6 6 20" xfId="20643"/>
    <cellStyle name="표준 130 6 6 20 2" xfId="20644"/>
    <cellStyle name="표준 130 6 6 21" xfId="20645"/>
    <cellStyle name="표준 130 6 6 21 2" xfId="20646"/>
    <cellStyle name="표준 130 6 6 22" xfId="20647"/>
    <cellStyle name="표준 130 6 6 22 2" xfId="20648"/>
    <cellStyle name="표준 130 6 6 23" xfId="20649"/>
    <cellStyle name="표준 130 6 6 23 2" xfId="20650"/>
    <cellStyle name="표준 130 6 6 24" xfId="20651"/>
    <cellStyle name="표준 130 6 6 24 2" xfId="20652"/>
    <cellStyle name="표준 130 6 6 25" xfId="20653"/>
    <cellStyle name="표준 130 6 6 25 2" xfId="20654"/>
    <cellStyle name="표준 130 6 6 26" xfId="20655"/>
    <cellStyle name="표준 130 6 6 26 2" xfId="20656"/>
    <cellStyle name="표준 130 6 6 27" xfId="20657"/>
    <cellStyle name="표준 130 6 6 27 2" xfId="20658"/>
    <cellStyle name="표준 130 6 6 28" xfId="20659"/>
    <cellStyle name="표준 130 6 6 28 2" xfId="20660"/>
    <cellStyle name="표준 130 6 6 29" xfId="20661"/>
    <cellStyle name="표준 130 6 6 3" xfId="20662"/>
    <cellStyle name="표준 130 6 6 3 2" xfId="20663"/>
    <cellStyle name="표준 130 6 6 4" xfId="20664"/>
    <cellStyle name="표준 130 6 6 4 2" xfId="20665"/>
    <cellStyle name="표준 130 6 6 5" xfId="20666"/>
    <cellStyle name="표준 130 6 6 5 2" xfId="20667"/>
    <cellStyle name="표준 130 6 6 6" xfId="20668"/>
    <cellStyle name="표준 130 6 6 6 2" xfId="20669"/>
    <cellStyle name="표준 130 6 6 7" xfId="20670"/>
    <cellStyle name="표준 130 6 6 7 2" xfId="20671"/>
    <cellStyle name="표준 130 6 6 8" xfId="20672"/>
    <cellStyle name="표준 130 6 6 8 2" xfId="20673"/>
    <cellStyle name="표준 130 6 6 9" xfId="20674"/>
    <cellStyle name="표준 130 6 6 9 2" xfId="20675"/>
    <cellStyle name="표준 130 6 7" xfId="20676"/>
    <cellStyle name="표준 130 6 7 10" xfId="20677"/>
    <cellStyle name="표준 130 6 7 10 2" xfId="20678"/>
    <cellStyle name="표준 130 6 7 11" xfId="20679"/>
    <cellStyle name="표준 130 6 7 11 2" xfId="20680"/>
    <cellStyle name="표준 130 6 7 12" xfId="20681"/>
    <cellStyle name="표준 130 6 7 12 2" xfId="20682"/>
    <cellStyle name="표준 130 6 7 13" xfId="20683"/>
    <cellStyle name="표준 130 6 7 13 2" xfId="20684"/>
    <cellStyle name="표준 130 6 7 14" xfId="20685"/>
    <cellStyle name="표준 130 6 7 14 2" xfId="20686"/>
    <cellStyle name="표준 130 6 7 15" xfId="20687"/>
    <cellStyle name="표준 130 6 7 15 2" xfId="20688"/>
    <cellStyle name="표준 130 6 7 16" xfId="20689"/>
    <cellStyle name="표준 130 6 7 16 2" xfId="20690"/>
    <cellStyle name="표준 130 6 7 17" xfId="20691"/>
    <cellStyle name="표준 130 6 7 17 2" xfId="20692"/>
    <cellStyle name="표준 130 6 7 18" xfId="20693"/>
    <cellStyle name="표준 130 6 7 18 2" xfId="20694"/>
    <cellStyle name="표준 130 6 7 19" xfId="20695"/>
    <cellStyle name="표준 130 6 7 19 2" xfId="20696"/>
    <cellStyle name="표준 130 6 7 2" xfId="20697"/>
    <cellStyle name="표준 130 6 7 2 2" xfId="20698"/>
    <cellStyle name="표준 130 6 7 20" xfId="20699"/>
    <cellStyle name="표준 130 6 7 20 2" xfId="20700"/>
    <cellStyle name="표준 130 6 7 21" xfId="20701"/>
    <cellStyle name="표준 130 6 7 21 2" xfId="20702"/>
    <cellStyle name="표준 130 6 7 22" xfId="20703"/>
    <cellStyle name="표준 130 6 7 22 2" xfId="20704"/>
    <cellStyle name="표준 130 6 7 23" xfId="20705"/>
    <cellStyle name="표준 130 6 7 23 2" xfId="20706"/>
    <cellStyle name="표준 130 6 7 24" xfId="20707"/>
    <cellStyle name="표준 130 6 7 24 2" xfId="20708"/>
    <cellStyle name="표준 130 6 7 25" xfId="20709"/>
    <cellStyle name="표준 130 6 7 25 2" xfId="20710"/>
    <cellStyle name="표준 130 6 7 26" xfId="20711"/>
    <cellStyle name="표준 130 6 7 26 2" xfId="20712"/>
    <cellStyle name="표준 130 6 7 27" xfId="20713"/>
    <cellStyle name="표준 130 6 7 27 2" xfId="20714"/>
    <cellStyle name="표준 130 6 7 28" xfId="20715"/>
    <cellStyle name="표준 130 6 7 28 2" xfId="20716"/>
    <cellStyle name="표준 130 6 7 29" xfId="20717"/>
    <cellStyle name="표준 130 6 7 3" xfId="20718"/>
    <cellStyle name="표준 130 6 7 3 2" xfId="20719"/>
    <cellStyle name="표준 130 6 7 4" xfId="20720"/>
    <cellStyle name="표준 130 6 7 4 2" xfId="20721"/>
    <cellStyle name="표준 130 6 7 5" xfId="20722"/>
    <cellStyle name="표준 130 6 7 5 2" xfId="20723"/>
    <cellStyle name="표준 130 6 7 6" xfId="20724"/>
    <cellStyle name="표준 130 6 7 6 2" xfId="20725"/>
    <cellStyle name="표준 130 6 7 7" xfId="20726"/>
    <cellStyle name="표준 130 6 7 7 2" xfId="20727"/>
    <cellStyle name="표준 130 6 7 8" xfId="20728"/>
    <cellStyle name="표준 130 6 7 8 2" xfId="20729"/>
    <cellStyle name="표준 130 6 7 9" xfId="20730"/>
    <cellStyle name="표준 130 6 7 9 2" xfId="20731"/>
    <cellStyle name="표준 130 6 8" xfId="20732"/>
    <cellStyle name="표준 130 6 8 2" xfId="20733"/>
    <cellStyle name="표준 130 6 9" xfId="20734"/>
    <cellStyle name="표준 130 6 9 2" xfId="20735"/>
    <cellStyle name="표준 130 7" xfId="20736"/>
    <cellStyle name="표준 130 7 10" xfId="20737"/>
    <cellStyle name="표준 130 7 10 2" xfId="20738"/>
    <cellStyle name="표준 130 7 11" xfId="20739"/>
    <cellStyle name="표준 130 7 11 2" xfId="20740"/>
    <cellStyle name="표준 130 7 12" xfId="20741"/>
    <cellStyle name="표준 130 7 12 2" xfId="20742"/>
    <cellStyle name="표준 130 7 13" xfId="20743"/>
    <cellStyle name="표준 130 7 13 2" xfId="20744"/>
    <cellStyle name="표준 130 7 14" xfId="20745"/>
    <cellStyle name="표준 130 7 14 2" xfId="20746"/>
    <cellStyle name="표준 130 7 15" xfId="20747"/>
    <cellStyle name="표준 130 7 15 2" xfId="20748"/>
    <cellStyle name="표준 130 7 16" xfId="20749"/>
    <cellStyle name="표준 130 7 16 2" xfId="20750"/>
    <cellStyle name="표준 130 7 17" xfId="20751"/>
    <cellStyle name="표준 130 7 17 2" xfId="20752"/>
    <cellStyle name="표준 130 7 18" xfId="20753"/>
    <cellStyle name="표준 130 7 18 2" xfId="20754"/>
    <cellStyle name="표준 130 7 19" xfId="20755"/>
    <cellStyle name="표준 130 7 19 2" xfId="20756"/>
    <cellStyle name="표준 130 7 2" xfId="20757"/>
    <cellStyle name="표준 130 7 2 10" xfId="20758"/>
    <cellStyle name="표준 130 7 2 10 2" xfId="20759"/>
    <cellStyle name="표준 130 7 2 11" xfId="20760"/>
    <cellStyle name="표준 130 7 2 11 2" xfId="20761"/>
    <cellStyle name="표준 130 7 2 12" xfId="20762"/>
    <cellStyle name="표준 130 7 2 12 2" xfId="20763"/>
    <cellStyle name="표준 130 7 2 13" xfId="20764"/>
    <cellStyle name="표준 130 7 2 13 2" xfId="20765"/>
    <cellStyle name="표준 130 7 2 14" xfId="20766"/>
    <cellStyle name="표준 130 7 2 14 2" xfId="20767"/>
    <cellStyle name="표준 130 7 2 15" xfId="20768"/>
    <cellStyle name="표준 130 7 2 15 2" xfId="20769"/>
    <cellStyle name="표준 130 7 2 16" xfId="20770"/>
    <cellStyle name="표준 130 7 2 16 2" xfId="20771"/>
    <cellStyle name="표준 130 7 2 17" xfId="20772"/>
    <cellStyle name="표준 130 7 2 17 2" xfId="20773"/>
    <cellStyle name="표준 130 7 2 18" xfId="20774"/>
    <cellStyle name="표준 130 7 2 18 2" xfId="20775"/>
    <cellStyle name="표준 130 7 2 19" xfId="20776"/>
    <cellStyle name="표준 130 7 2 19 2" xfId="20777"/>
    <cellStyle name="표준 130 7 2 2" xfId="20778"/>
    <cellStyle name="표준 130 7 2 2 2" xfId="20779"/>
    <cellStyle name="표준 130 7 2 20" xfId="20780"/>
    <cellStyle name="표준 130 7 2 20 2" xfId="20781"/>
    <cellStyle name="표준 130 7 2 21" xfId="20782"/>
    <cellStyle name="표준 130 7 2 21 2" xfId="20783"/>
    <cellStyle name="표준 130 7 2 22" xfId="20784"/>
    <cellStyle name="표준 130 7 2 22 2" xfId="20785"/>
    <cellStyle name="표준 130 7 2 23" xfId="20786"/>
    <cellStyle name="표준 130 7 2 23 2" xfId="20787"/>
    <cellStyle name="표준 130 7 2 24" xfId="20788"/>
    <cellStyle name="표준 130 7 2 24 2" xfId="20789"/>
    <cellStyle name="표준 130 7 2 25" xfId="20790"/>
    <cellStyle name="표준 130 7 2 25 2" xfId="20791"/>
    <cellStyle name="표준 130 7 2 26" xfId="20792"/>
    <cellStyle name="표준 130 7 2 26 2" xfId="20793"/>
    <cellStyle name="표준 130 7 2 27" xfId="20794"/>
    <cellStyle name="표준 130 7 2 27 2" xfId="20795"/>
    <cellStyle name="표준 130 7 2 28" xfId="20796"/>
    <cellStyle name="표준 130 7 2 28 2" xfId="20797"/>
    <cellStyle name="표준 130 7 2 29" xfId="20798"/>
    <cellStyle name="표준 130 7 2 3" xfId="20799"/>
    <cellStyle name="표준 130 7 2 3 2" xfId="20800"/>
    <cellStyle name="표준 130 7 2 4" xfId="20801"/>
    <cellStyle name="표준 130 7 2 4 2" xfId="20802"/>
    <cellStyle name="표준 130 7 2 5" xfId="20803"/>
    <cellStyle name="표준 130 7 2 5 2" xfId="20804"/>
    <cellStyle name="표준 130 7 2 6" xfId="20805"/>
    <cellStyle name="표준 130 7 2 6 2" xfId="20806"/>
    <cellStyle name="표준 130 7 2 7" xfId="20807"/>
    <cellStyle name="표준 130 7 2 7 2" xfId="20808"/>
    <cellStyle name="표준 130 7 2 8" xfId="20809"/>
    <cellStyle name="표준 130 7 2 8 2" xfId="20810"/>
    <cellStyle name="표준 130 7 2 9" xfId="20811"/>
    <cellStyle name="표준 130 7 2 9 2" xfId="20812"/>
    <cellStyle name="표준 130 7 20" xfId="20813"/>
    <cellStyle name="표준 130 7 20 2" xfId="20814"/>
    <cellStyle name="표준 130 7 21" xfId="20815"/>
    <cellStyle name="표준 130 7 21 2" xfId="20816"/>
    <cellStyle name="표준 130 7 22" xfId="20817"/>
    <cellStyle name="표준 130 7 22 2" xfId="20818"/>
    <cellStyle name="표준 130 7 23" xfId="20819"/>
    <cellStyle name="표준 130 7 23 2" xfId="20820"/>
    <cellStyle name="표준 130 7 24" xfId="20821"/>
    <cellStyle name="표준 130 7 24 2" xfId="20822"/>
    <cellStyle name="표준 130 7 25" xfId="20823"/>
    <cellStyle name="표준 130 7 25 2" xfId="20824"/>
    <cellStyle name="표준 130 7 26" xfId="20825"/>
    <cellStyle name="표준 130 7 26 2" xfId="20826"/>
    <cellStyle name="표준 130 7 27" xfId="20827"/>
    <cellStyle name="표준 130 7 27 2" xfId="20828"/>
    <cellStyle name="표준 130 7 28" xfId="20829"/>
    <cellStyle name="표준 130 7 28 2" xfId="20830"/>
    <cellStyle name="표준 130 7 29" xfId="20831"/>
    <cellStyle name="표준 130 7 29 2" xfId="20832"/>
    <cellStyle name="표준 130 7 3" xfId="20833"/>
    <cellStyle name="표준 130 7 3 10" xfId="20834"/>
    <cellStyle name="표준 130 7 3 10 2" xfId="20835"/>
    <cellStyle name="표준 130 7 3 11" xfId="20836"/>
    <cellStyle name="표준 130 7 3 11 2" xfId="20837"/>
    <cellStyle name="표준 130 7 3 12" xfId="20838"/>
    <cellStyle name="표준 130 7 3 12 2" xfId="20839"/>
    <cellStyle name="표준 130 7 3 13" xfId="20840"/>
    <cellStyle name="표준 130 7 3 13 2" xfId="20841"/>
    <cellStyle name="표준 130 7 3 14" xfId="20842"/>
    <cellStyle name="표준 130 7 3 14 2" xfId="20843"/>
    <cellStyle name="표준 130 7 3 15" xfId="20844"/>
    <cellStyle name="표준 130 7 3 15 2" xfId="20845"/>
    <cellStyle name="표준 130 7 3 16" xfId="20846"/>
    <cellStyle name="표준 130 7 3 16 2" xfId="20847"/>
    <cellStyle name="표준 130 7 3 17" xfId="20848"/>
    <cellStyle name="표준 130 7 3 17 2" xfId="20849"/>
    <cellStyle name="표준 130 7 3 18" xfId="20850"/>
    <cellStyle name="표준 130 7 3 18 2" xfId="20851"/>
    <cellStyle name="표준 130 7 3 19" xfId="20852"/>
    <cellStyle name="표준 130 7 3 19 2" xfId="20853"/>
    <cellStyle name="표준 130 7 3 2" xfId="20854"/>
    <cellStyle name="표준 130 7 3 2 2" xfId="20855"/>
    <cellStyle name="표준 130 7 3 20" xfId="20856"/>
    <cellStyle name="표준 130 7 3 20 2" xfId="20857"/>
    <cellStyle name="표준 130 7 3 21" xfId="20858"/>
    <cellStyle name="표준 130 7 3 21 2" xfId="20859"/>
    <cellStyle name="표준 130 7 3 22" xfId="20860"/>
    <cellStyle name="표준 130 7 3 22 2" xfId="20861"/>
    <cellStyle name="표준 130 7 3 23" xfId="20862"/>
    <cellStyle name="표준 130 7 3 23 2" xfId="20863"/>
    <cellStyle name="표준 130 7 3 24" xfId="20864"/>
    <cellStyle name="표준 130 7 3 24 2" xfId="20865"/>
    <cellStyle name="표준 130 7 3 25" xfId="20866"/>
    <cellStyle name="표준 130 7 3 25 2" xfId="20867"/>
    <cellStyle name="표준 130 7 3 26" xfId="20868"/>
    <cellStyle name="표준 130 7 3 26 2" xfId="20869"/>
    <cellStyle name="표준 130 7 3 27" xfId="20870"/>
    <cellStyle name="표준 130 7 3 27 2" xfId="20871"/>
    <cellStyle name="표준 130 7 3 28" xfId="20872"/>
    <cellStyle name="표준 130 7 3 28 2" xfId="20873"/>
    <cellStyle name="표준 130 7 3 29" xfId="20874"/>
    <cellStyle name="표준 130 7 3 3" xfId="20875"/>
    <cellStyle name="표준 130 7 3 3 2" xfId="20876"/>
    <cellStyle name="표준 130 7 3 4" xfId="20877"/>
    <cellStyle name="표준 130 7 3 4 2" xfId="20878"/>
    <cellStyle name="표준 130 7 3 5" xfId="20879"/>
    <cellStyle name="표준 130 7 3 5 2" xfId="20880"/>
    <cellStyle name="표준 130 7 3 6" xfId="20881"/>
    <cellStyle name="표준 130 7 3 6 2" xfId="20882"/>
    <cellStyle name="표준 130 7 3 7" xfId="20883"/>
    <cellStyle name="표준 130 7 3 7 2" xfId="20884"/>
    <cellStyle name="표준 130 7 3 8" xfId="20885"/>
    <cellStyle name="표준 130 7 3 8 2" xfId="20886"/>
    <cellStyle name="표준 130 7 3 9" xfId="20887"/>
    <cellStyle name="표준 130 7 3 9 2" xfId="20888"/>
    <cellStyle name="표준 130 7 30" xfId="20889"/>
    <cellStyle name="표준 130 7 30 2" xfId="20890"/>
    <cellStyle name="표준 130 7 31" xfId="20891"/>
    <cellStyle name="표준 130 7 31 2" xfId="20892"/>
    <cellStyle name="표준 130 7 32" xfId="20893"/>
    <cellStyle name="표준 130 7 32 2" xfId="20894"/>
    <cellStyle name="표준 130 7 33" xfId="20895"/>
    <cellStyle name="표준 130 7 33 2" xfId="20896"/>
    <cellStyle name="표준 130 7 34" xfId="20897"/>
    <cellStyle name="표준 130 7 34 2" xfId="20898"/>
    <cellStyle name="표준 130 7 35" xfId="20899"/>
    <cellStyle name="표준 130 7 36" xfId="20900"/>
    <cellStyle name="표준 130 7 37" xfId="20901"/>
    <cellStyle name="표준 130 7 38" xfId="20902"/>
    <cellStyle name="표준 130 7 39" xfId="20903"/>
    <cellStyle name="표준 130 7 4" xfId="20904"/>
    <cellStyle name="표준 130 7 4 10" xfId="20905"/>
    <cellStyle name="표준 130 7 4 10 2" xfId="20906"/>
    <cellStyle name="표준 130 7 4 11" xfId="20907"/>
    <cellStyle name="표준 130 7 4 11 2" xfId="20908"/>
    <cellStyle name="표준 130 7 4 12" xfId="20909"/>
    <cellStyle name="표준 130 7 4 12 2" xfId="20910"/>
    <cellStyle name="표준 130 7 4 13" xfId="20911"/>
    <cellStyle name="표준 130 7 4 13 2" xfId="20912"/>
    <cellStyle name="표준 130 7 4 14" xfId="20913"/>
    <cellStyle name="표준 130 7 4 14 2" xfId="20914"/>
    <cellStyle name="표준 130 7 4 15" xfId="20915"/>
    <cellStyle name="표준 130 7 4 15 2" xfId="20916"/>
    <cellStyle name="표준 130 7 4 16" xfId="20917"/>
    <cellStyle name="표준 130 7 4 16 2" xfId="20918"/>
    <cellStyle name="표준 130 7 4 17" xfId="20919"/>
    <cellStyle name="표준 130 7 4 17 2" xfId="20920"/>
    <cellStyle name="표준 130 7 4 18" xfId="20921"/>
    <cellStyle name="표준 130 7 4 18 2" xfId="20922"/>
    <cellStyle name="표준 130 7 4 19" xfId="20923"/>
    <cellStyle name="표준 130 7 4 19 2" xfId="20924"/>
    <cellStyle name="표준 130 7 4 2" xfId="20925"/>
    <cellStyle name="표준 130 7 4 2 2" xfId="20926"/>
    <cellStyle name="표준 130 7 4 20" xfId="20927"/>
    <cellStyle name="표준 130 7 4 20 2" xfId="20928"/>
    <cellStyle name="표준 130 7 4 21" xfId="20929"/>
    <cellStyle name="표준 130 7 4 21 2" xfId="20930"/>
    <cellStyle name="표준 130 7 4 22" xfId="20931"/>
    <cellStyle name="표준 130 7 4 22 2" xfId="20932"/>
    <cellStyle name="표준 130 7 4 23" xfId="20933"/>
    <cellStyle name="표준 130 7 4 23 2" xfId="20934"/>
    <cellStyle name="표준 130 7 4 24" xfId="20935"/>
    <cellStyle name="표준 130 7 4 24 2" xfId="20936"/>
    <cellStyle name="표준 130 7 4 25" xfId="20937"/>
    <cellStyle name="표준 130 7 4 25 2" xfId="20938"/>
    <cellStyle name="표준 130 7 4 26" xfId="20939"/>
    <cellStyle name="표준 130 7 4 26 2" xfId="20940"/>
    <cellStyle name="표준 130 7 4 27" xfId="20941"/>
    <cellStyle name="표준 130 7 4 27 2" xfId="20942"/>
    <cellStyle name="표준 130 7 4 28" xfId="20943"/>
    <cellStyle name="표준 130 7 4 28 2" xfId="20944"/>
    <cellStyle name="표준 130 7 4 29" xfId="20945"/>
    <cellStyle name="표준 130 7 4 3" xfId="20946"/>
    <cellStyle name="표준 130 7 4 3 2" xfId="20947"/>
    <cellStyle name="표준 130 7 4 4" xfId="20948"/>
    <cellStyle name="표준 130 7 4 4 2" xfId="20949"/>
    <cellStyle name="표준 130 7 4 5" xfId="20950"/>
    <cellStyle name="표준 130 7 4 5 2" xfId="20951"/>
    <cellStyle name="표준 130 7 4 6" xfId="20952"/>
    <cellStyle name="표준 130 7 4 6 2" xfId="20953"/>
    <cellStyle name="표준 130 7 4 7" xfId="20954"/>
    <cellStyle name="표준 130 7 4 7 2" xfId="20955"/>
    <cellStyle name="표준 130 7 4 8" xfId="20956"/>
    <cellStyle name="표준 130 7 4 8 2" xfId="20957"/>
    <cellStyle name="표준 130 7 4 9" xfId="20958"/>
    <cellStyle name="표준 130 7 4 9 2" xfId="20959"/>
    <cellStyle name="표준 130 7 40" xfId="20960"/>
    <cellStyle name="표준 130 7 41" xfId="20961"/>
    <cellStyle name="표준 130 7 42" xfId="20962"/>
    <cellStyle name="표준 130 7 43" xfId="20963"/>
    <cellStyle name="표준 130 7 44" xfId="20964"/>
    <cellStyle name="표준 130 7 45" xfId="20965"/>
    <cellStyle name="표준 130 7 46" xfId="20966"/>
    <cellStyle name="표준 130 7 47" xfId="20967"/>
    <cellStyle name="표준 130 7 48" xfId="20968"/>
    <cellStyle name="표준 130 7 49" xfId="20969"/>
    <cellStyle name="표준 130 7 5" xfId="20970"/>
    <cellStyle name="표준 130 7 5 10" xfId="20971"/>
    <cellStyle name="표준 130 7 5 10 2" xfId="20972"/>
    <cellStyle name="표준 130 7 5 11" xfId="20973"/>
    <cellStyle name="표준 130 7 5 11 2" xfId="20974"/>
    <cellStyle name="표준 130 7 5 12" xfId="20975"/>
    <cellStyle name="표준 130 7 5 12 2" xfId="20976"/>
    <cellStyle name="표준 130 7 5 13" xfId="20977"/>
    <cellStyle name="표준 130 7 5 13 2" xfId="20978"/>
    <cellStyle name="표준 130 7 5 14" xfId="20979"/>
    <cellStyle name="표준 130 7 5 14 2" xfId="20980"/>
    <cellStyle name="표준 130 7 5 15" xfId="20981"/>
    <cellStyle name="표준 130 7 5 15 2" xfId="20982"/>
    <cellStyle name="표준 130 7 5 16" xfId="20983"/>
    <cellStyle name="표준 130 7 5 16 2" xfId="20984"/>
    <cellStyle name="표준 130 7 5 17" xfId="20985"/>
    <cellStyle name="표준 130 7 5 17 2" xfId="20986"/>
    <cellStyle name="표준 130 7 5 18" xfId="20987"/>
    <cellStyle name="표준 130 7 5 18 2" xfId="20988"/>
    <cellStyle name="표준 130 7 5 19" xfId="20989"/>
    <cellStyle name="표준 130 7 5 19 2" xfId="20990"/>
    <cellStyle name="표준 130 7 5 2" xfId="20991"/>
    <cellStyle name="표준 130 7 5 2 2" xfId="20992"/>
    <cellStyle name="표준 130 7 5 20" xfId="20993"/>
    <cellStyle name="표준 130 7 5 20 2" xfId="20994"/>
    <cellStyle name="표준 130 7 5 21" xfId="20995"/>
    <cellStyle name="표준 130 7 5 21 2" xfId="20996"/>
    <cellStyle name="표준 130 7 5 22" xfId="20997"/>
    <cellStyle name="표준 130 7 5 22 2" xfId="20998"/>
    <cellStyle name="표준 130 7 5 23" xfId="20999"/>
    <cellStyle name="표준 130 7 5 23 2" xfId="21000"/>
    <cellStyle name="표준 130 7 5 24" xfId="21001"/>
    <cellStyle name="표준 130 7 5 24 2" xfId="21002"/>
    <cellStyle name="표준 130 7 5 25" xfId="21003"/>
    <cellStyle name="표준 130 7 5 25 2" xfId="21004"/>
    <cellStyle name="표준 130 7 5 26" xfId="21005"/>
    <cellStyle name="표준 130 7 5 26 2" xfId="21006"/>
    <cellStyle name="표준 130 7 5 27" xfId="21007"/>
    <cellStyle name="표준 130 7 5 27 2" xfId="21008"/>
    <cellStyle name="표준 130 7 5 28" xfId="21009"/>
    <cellStyle name="표준 130 7 5 28 2" xfId="21010"/>
    <cellStyle name="표준 130 7 5 29" xfId="21011"/>
    <cellStyle name="표준 130 7 5 3" xfId="21012"/>
    <cellStyle name="표준 130 7 5 3 2" xfId="21013"/>
    <cellStyle name="표준 130 7 5 4" xfId="21014"/>
    <cellStyle name="표준 130 7 5 4 2" xfId="21015"/>
    <cellStyle name="표준 130 7 5 5" xfId="21016"/>
    <cellStyle name="표준 130 7 5 5 2" xfId="21017"/>
    <cellStyle name="표준 130 7 5 6" xfId="21018"/>
    <cellStyle name="표준 130 7 5 6 2" xfId="21019"/>
    <cellStyle name="표준 130 7 5 7" xfId="21020"/>
    <cellStyle name="표준 130 7 5 7 2" xfId="21021"/>
    <cellStyle name="표준 130 7 5 8" xfId="21022"/>
    <cellStyle name="표준 130 7 5 8 2" xfId="21023"/>
    <cellStyle name="표준 130 7 5 9" xfId="21024"/>
    <cellStyle name="표준 130 7 5 9 2" xfId="21025"/>
    <cellStyle name="표준 130 7 50" xfId="21026"/>
    <cellStyle name="표준 130 7 51" xfId="21027"/>
    <cellStyle name="표준 130 7 52" xfId="21028"/>
    <cellStyle name="표준 130 7 53" xfId="21029"/>
    <cellStyle name="표준 130 7 54" xfId="21030"/>
    <cellStyle name="표준 130 7 55" xfId="21031"/>
    <cellStyle name="표준 130 7 56" xfId="21032"/>
    <cellStyle name="표준 130 7 57" xfId="21033"/>
    <cellStyle name="표준 130 7 58" xfId="21034"/>
    <cellStyle name="표준 130 7 6" xfId="21035"/>
    <cellStyle name="표준 130 7 6 10" xfId="21036"/>
    <cellStyle name="표준 130 7 6 10 2" xfId="21037"/>
    <cellStyle name="표준 130 7 6 11" xfId="21038"/>
    <cellStyle name="표준 130 7 6 11 2" xfId="21039"/>
    <cellStyle name="표준 130 7 6 12" xfId="21040"/>
    <cellStyle name="표준 130 7 6 12 2" xfId="21041"/>
    <cellStyle name="표준 130 7 6 13" xfId="21042"/>
    <cellStyle name="표준 130 7 6 13 2" xfId="21043"/>
    <cellStyle name="표준 130 7 6 14" xfId="21044"/>
    <cellStyle name="표준 130 7 6 14 2" xfId="21045"/>
    <cellStyle name="표준 130 7 6 15" xfId="21046"/>
    <cellStyle name="표준 130 7 6 15 2" xfId="21047"/>
    <cellStyle name="표준 130 7 6 16" xfId="21048"/>
    <cellStyle name="표준 130 7 6 16 2" xfId="21049"/>
    <cellStyle name="표준 130 7 6 17" xfId="21050"/>
    <cellStyle name="표준 130 7 6 17 2" xfId="21051"/>
    <cellStyle name="표준 130 7 6 18" xfId="21052"/>
    <cellStyle name="표준 130 7 6 18 2" xfId="21053"/>
    <cellStyle name="표준 130 7 6 19" xfId="21054"/>
    <cellStyle name="표준 130 7 6 19 2" xfId="21055"/>
    <cellStyle name="표준 130 7 6 2" xfId="21056"/>
    <cellStyle name="표준 130 7 6 2 2" xfId="21057"/>
    <cellStyle name="표준 130 7 6 20" xfId="21058"/>
    <cellStyle name="표준 130 7 6 20 2" xfId="21059"/>
    <cellStyle name="표준 130 7 6 21" xfId="21060"/>
    <cellStyle name="표준 130 7 6 21 2" xfId="21061"/>
    <cellStyle name="표준 130 7 6 22" xfId="21062"/>
    <cellStyle name="표준 130 7 6 22 2" xfId="21063"/>
    <cellStyle name="표준 130 7 6 23" xfId="21064"/>
    <cellStyle name="표준 130 7 6 23 2" xfId="21065"/>
    <cellStyle name="표준 130 7 6 24" xfId="21066"/>
    <cellStyle name="표준 130 7 6 24 2" xfId="21067"/>
    <cellStyle name="표준 130 7 6 25" xfId="21068"/>
    <cellStyle name="표준 130 7 6 25 2" xfId="21069"/>
    <cellStyle name="표준 130 7 6 26" xfId="21070"/>
    <cellStyle name="표준 130 7 6 26 2" xfId="21071"/>
    <cellStyle name="표준 130 7 6 27" xfId="21072"/>
    <cellStyle name="표준 130 7 6 27 2" xfId="21073"/>
    <cellStyle name="표준 130 7 6 28" xfId="21074"/>
    <cellStyle name="표준 130 7 6 28 2" xfId="21075"/>
    <cellStyle name="표준 130 7 6 29" xfId="21076"/>
    <cellStyle name="표준 130 7 6 3" xfId="21077"/>
    <cellStyle name="표준 130 7 6 3 2" xfId="21078"/>
    <cellStyle name="표준 130 7 6 4" xfId="21079"/>
    <cellStyle name="표준 130 7 6 4 2" xfId="21080"/>
    <cellStyle name="표준 130 7 6 5" xfId="21081"/>
    <cellStyle name="표준 130 7 6 5 2" xfId="21082"/>
    <cellStyle name="표준 130 7 6 6" xfId="21083"/>
    <cellStyle name="표준 130 7 6 6 2" xfId="21084"/>
    <cellStyle name="표준 130 7 6 7" xfId="21085"/>
    <cellStyle name="표준 130 7 6 7 2" xfId="21086"/>
    <cellStyle name="표준 130 7 6 8" xfId="21087"/>
    <cellStyle name="표준 130 7 6 8 2" xfId="21088"/>
    <cellStyle name="표준 130 7 6 9" xfId="21089"/>
    <cellStyle name="표준 130 7 6 9 2" xfId="21090"/>
    <cellStyle name="표준 130 7 7" xfId="21091"/>
    <cellStyle name="표준 130 7 7 10" xfId="21092"/>
    <cellStyle name="표준 130 7 7 10 2" xfId="21093"/>
    <cellStyle name="표준 130 7 7 11" xfId="21094"/>
    <cellStyle name="표준 130 7 7 11 2" xfId="21095"/>
    <cellStyle name="표준 130 7 7 12" xfId="21096"/>
    <cellStyle name="표준 130 7 7 12 2" xfId="21097"/>
    <cellStyle name="표준 130 7 7 13" xfId="21098"/>
    <cellStyle name="표준 130 7 7 13 2" xfId="21099"/>
    <cellStyle name="표준 130 7 7 14" xfId="21100"/>
    <cellStyle name="표준 130 7 7 14 2" xfId="21101"/>
    <cellStyle name="표준 130 7 7 15" xfId="21102"/>
    <cellStyle name="표준 130 7 7 15 2" xfId="21103"/>
    <cellStyle name="표준 130 7 7 16" xfId="21104"/>
    <cellStyle name="표준 130 7 7 16 2" xfId="21105"/>
    <cellStyle name="표준 130 7 7 17" xfId="21106"/>
    <cellStyle name="표준 130 7 7 17 2" xfId="21107"/>
    <cellStyle name="표준 130 7 7 18" xfId="21108"/>
    <cellStyle name="표준 130 7 7 18 2" xfId="21109"/>
    <cellStyle name="표준 130 7 7 19" xfId="21110"/>
    <cellStyle name="표준 130 7 7 19 2" xfId="21111"/>
    <cellStyle name="표준 130 7 7 2" xfId="21112"/>
    <cellStyle name="표준 130 7 7 2 2" xfId="21113"/>
    <cellStyle name="표준 130 7 7 20" xfId="21114"/>
    <cellStyle name="표준 130 7 7 20 2" xfId="21115"/>
    <cellStyle name="표준 130 7 7 21" xfId="21116"/>
    <cellStyle name="표준 130 7 7 21 2" xfId="21117"/>
    <cellStyle name="표준 130 7 7 22" xfId="21118"/>
    <cellStyle name="표준 130 7 7 22 2" xfId="21119"/>
    <cellStyle name="표준 130 7 7 23" xfId="21120"/>
    <cellStyle name="표준 130 7 7 23 2" xfId="21121"/>
    <cellStyle name="표준 130 7 7 24" xfId="21122"/>
    <cellStyle name="표준 130 7 7 24 2" xfId="21123"/>
    <cellStyle name="표준 130 7 7 25" xfId="21124"/>
    <cellStyle name="표준 130 7 7 25 2" xfId="21125"/>
    <cellStyle name="표준 130 7 7 26" xfId="21126"/>
    <cellStyle name="표준 130 7 7 26 2" xfId="21127"/>
    <cellStyle name="표준 130 7 7 27" xfId="21128"/>
    <cellStyle name="표준 130 7 7 27 2" xfId="21129"/>
    <cellStyle name="표준 130 7 7 28" xfId="21130"/>
    <cellStyle name="표준 130 7 7 28 2" xfId="21131"/>
    <cellStyle name="표준 130 7 7 29" xfId="21132"/>
    <cellStyle name="표준 130 7 7 3" xfId="21133"/>
    <cellStyle name="표준 130 7 7 3 2" xfId="21134"/>
    <cellStyle name="표준 130 7 7 4" xfId="21135"/>
    <cellStyle name="표준 130 7 7 4 2" xfId="21136"/>
    <cellStyle name="표준 130 7 7 5" xfId="21137"/>
    <cellStyle name="표준 130 7 7 5 2" xfId="21138"/>
    <cellStyle name="표준 130 7 7 6" xfId="21139"/>
    <cellStyle name="표준 130 7 7 6 2" xfId="21140"/>
    <cellStyle name="표준 130 7 7 7" xfId="21141"/>
    <cellStyle name="표준 130 7 7 7 2" xfId="21142"/>
    <cellStyle name="표준 130 7 7 8" xfId="21143"/>
    <cellStyle name="표준 130 7 7 8 2" xfId="21144"/>
    <cellStyle name="표준 130 7 7 9" xfId="21145"/>
    <cellStyle name="표준 130 7 7 9 2" xfId="21146"/>
    <cellStyle name="표준 130 7 8" xfId="21147"/>
    <cellStyle name="표준 130 7 8 2" xfId="21148"/>
    <cellStyle name="표준 130 7 9" xfId="21149"/>
    <cellStyle name="표준 130 7 9 2" xfId="21150"/>
    <cellStyle name="표준 130 8" xfId="21151"/>
    <cellStyle name="표준 130 8 10" xfId="21152"/>
    <cellStyle name="표준 130 8 10 2" xfId="21153"/>
    <cellStyle name="표준 130 8 11" xfId="21154"/>
    <cellStyle name="표준 130 8 11 2" xfId="21155"/>
    <cellStyle name="표준 130 8 12" xfId="21156"/>
    <cellStyle name="표준 130 8 12 2" xfId="21157"/>
    <cellStyle name="표준 130 8 13" xfId="21158"/>
    <cellStyle name="표준 130 8 13 2" xfId="21159"/>
    <cellStyle name="표준 130 8 14" xfId="21160"/>
    <cellStyle name="표준 130 8 14 2" xfId="21161"/>
    <cellStyle name="표준 130 8 15" xfId="21162"/>
    <cellStyle name="표준 130 8 15 2" xfId="21163"/>
    <cellStyle name="표준 130 8 16" xfId="21164"/>
    <cellStyle name="표준 130 8 16 2" xfId="21165"/>
    <cellStyle name="표준 130 8 17" xfId="21166"/>
    <cellStyle name="표준 130 8 17 2" xfId="21167"/>
    <cellStyle name="표준 130 8 18" xfId="21168"/>
    <cellStyle name="표준 130 8 18 2" xfId="21169"/>
    <cellStyle name="표준 130 8 19" xfId="21170"/>
    <cellStyle name="표준 130 8 19 2" xfId="21171"/>
    <cellStyle name="표준 130 8 2" xfId="21172"/>
    <cellStyle name="표준 130 8 2 10" xfId="21173"/>
    <cellStyle name="표준 130 8 2 10 2" xfId="21174"/>
    <cellStyle name="표준 130 8 2 11" xfId="21175"/>
    <cellStyle name="표준 130 8 2 11 2" xfId="21176"/>
    <cellStyle name="표준 130 8 2 12" xfId="21177"/>
    <cellStyle name="표준 130 8 2 12 2" xfId="21178"/>
    <cellStyle name="표준 130 8 2 13" xfId="21179"/>
    <cellStyle name="표준 130 8 2 13 2" xfId="21180"/>
    <cellStyle name="표준 130 8 2 14" xfId="21181"/>
    <cellStyle name="표준 130 8 2 14 2" xfId="21182"/>
    <cellStyle name="표준 130 8 2 15" xfId="21183"/>
    <cellStyle name="표준 130 8 2 15 2" xfId="21184"/>
    <cellStyle name="표준 130 8 2 16" xfId="21185"/>
    <cellStyle name="표준 130 8 2 16 2" xfId="21186"/>
    <cellStyle name="표준 130 8 2 17" xfId="21187"/>
    <cellStyle name="표준 130 8 2 17 2" xfId="21188"/>
    <cellStyle name="표준 130 8 2 18" xfId="21189"/>
    <cellStyle name="표준 130 8 2 18 2" xfId="21190"/>
    <cellStyle name="표준 130 8 2 19" xfId="21191"/>
    <cellStyle name="표준 130 8 2 19 2" xfId="21192"/>
    <cellStyle name="표준 130 8 2 2" xfId="21193"/>
    <cellStyle name="표준 130 8 2 2 2" xfId="21194"/>
    <cellStyle name="표준 130 8 2 20" xfId="21195"/>
    <cellStyle name="표준 130 8 2 20 2" xfId="21196"/>
    <cellStyle name="표준 130 8 2 21" xfId="21197"/>
    <cellStyle name="표준 130 8 2 21 2" xfId="21198"/>
    <cellStyle name="표준 130 8 2 22" xfId="21199"/>
    <cellStyle name="표준 130 8 2 22 2" xfId="21200"/>
    <cellStyle name="표준 130 8 2 23" xfId="21201"/>
    <cellStyle name="표준 130 8 2 23 2" xfId="21202"/>
    <cellStyle name="표준 130 8 2 24" xfId="21203"/>
    <cellStyle name="표준 130 8 2 24 2" xfId="21204"/>
    <cellStyle name="표준 130 8 2 25" xfId="21205"/>
    <cellStyle name="표준 130 8 2 25 2" xfId="21206"/>
    <cellStyle name="표준 130 8 2 26" xfId="21207"/>
    <cellStyle name="표준 130 8 2 26 2" xfId="21208"/>
    <cellStyle name="표준 130 8 2 27" xfId="21209"/>
    <cellStyle name="표준 130 8 2 27 2" xfId="21210"/>
    <cellStyle name="표준 130 8 2 28" xfId="21211"/>
    <cellStyle name="표준 130 8 2 28 2" xfId="21212"/>
    <cellStyle name="표준 130 8 2 29" xfId="21213"/>
    <cellStyle name="표준 130 8 2 3" xfId="21214"/>
    <cellStyle name="표준 130 8 2 3 2" xfId="21215"/>
    <cellStyle name="표준 130 8 2 4" xfId="21216"/>
    <cellStyle name="표준 130 8 2 4 2" xfId="21217"/>
    <cellStyle name="표준 130 8 2 5" xfId="21218"/>
    <cellStyle name="표준 130 8 2 5 2" xfId="21219"/>
    <cellStyle name="표준 130 8 2 6" xfId="21220"/>
    <cellStyle name="표준 130 8 2 6 2" xfId="21221"/>
    <cellStyle name="표준 130 8 2 7" xfId="21222"/>
    <cellStyle name="표준 130 8 2 7 2" xfId="21223"/>
    <cellStyle name="표준 130 8 2 8" xfId="21224"/>
    <cellStyle name="표준 130 8 2 8 2" xfId="21225"/>
    <cellStyle name="표준 130 8 2 9" xfId="21226"/>
    <cellStyle name="표준 130 8 2 9 2" xfId="21227"/>
    <cellStyle name="표준 130 8 20" xfId="21228"/>
    <cellStyle name="표준 130 8 20 2" xfId="21229"/>
    <cellStyle name="표준 130 8 21" xfId="21230"/>
    <cellStyle name="표준 130 8 21 2" xfId="21231"/>
    <cellStyle name="표준 130 8 22" xfId="21232"/>
    <cellStyle name="표준 130 8 22 2" xfId="21233"/>
    <cellStyle name="표준 130 8 23" xfId="21234"/>
    <cellStyle name="표준 130 8 23 2" xfId="21235"/>
    <cellStyle name="표준 130 8 24" xfId="21236"/>
    <cellStyle name="표준 130 8 24 2" xfId="21237"/>
    <cellStyle name="표준 130 8 25" xfId="21238"/>
    <cellStyle name="표준 130 8 25 2" xfId="21239"/>
    <cellStyle name="표준 130 8 26" xfId="21240"/>
    <cellStyle name="표준 130 8 26 2" xfId="21241"/>
    <cellStyle name="표준 130 8 27" xfId="21242"/>
    <cellStyle name="표준 130 8 27 2" xfId="21243"/>
    <cellStyle name="표준 130 8 28" xfId="21244"/>
    <cellStyle name="표준 130 8 28 2" xfId="21245"/>
    <cellStyle name="표준 130 8 29" xfId="21246"/>
    <cellStyle name="표준 130 8 29 2" xfId="21247"/>
    <cellStyle name="표준 130 8 3" xfId="21248"/>
    <cellStyle name="표준 130 8 3 10" xfId="21249"/>
    <cellStyle name="표준 130 8 3 10 2" xfId="21250"/>
    <cellStyle name="표준 130 8 3 11" xfId="21251"/>
    <cellStyle name="표준 130 8 3 11 2" xfId="21252"/>
    <cellStyle name="표준 130 8 3 12" xfId="21253"/>
    <cellStyle name="표준 130 8 3 12 2" xfId="21254"/>
    <cellStyle name="표준 130 8 3 13" xfId="21255"/>
    <cellStyle name="표준 130 8 3 13 2" xfId="21256"/>
    <cellStyle name="표준 130 8 3 14" xfId="21257"/>
    <cellStyle name="표준 130 8 3 14 2" xfId="21258"/>
    <cellStyle name="표준 130 8 3 15" xfId="21259"/>
    <cellStyle name="표준 130 8 3 15 2" xfId="21260"/>
    <cellStyle name="표준 130 8 3 16" xfId="21261"/>
    <cellStyle name="표준 130 8 3 16 2" xfId="21262"/>
    <cellStyle name="표준 130 8 3 17" xfId="21263"/>
    <cellStyle name="표준 130 8 3 17 2" xfId="21264"/>
    <cellStyle name="표준 130 8 3 18" xfId="21265"/>
    <cellStyle name="표준 130 8 3 18 2" xfId="21266"/>
    <cellStyle name="표준 130 8 3 19" xfId="21267"/>
    <cellStyle name="표준 130 8 3 19 2" xfId="21268"/>
    <cellStyle name="표준 130 8 3 2" xfId="21269"/>
    <cellStyle name="표준 130 8 3 2 2" xfId="21270"/>
    <cellStyle name="표준 130 8 3 20" xfId="21271"/>
    <cellStyle name="표준 130 8 3 20 2" xfId="21272"/>
    <cellStyle name="표준 130 8 3 21" xfId="21273"/>
    <cellStyle name="표준 130 8 3 21 2" xfId="21274"/>
    <cellStyle name="표준 130 8 3 22" xfId="21275"/>
    <cellStyle name="표준 130 8 3 22 2" xfId="21276"/>
    <cellStyle name="표준 130 8 3 23" xfId="21277"/>
    <cellStyle name="표준 130 8 3 23 2" xfId="21278"/>
    <cellStyle name="표준 130 8 3 24" xfId="21279"/>
    <cellStyle name="표준 130 8 3 24 2" xfId="21280"/>
    <cellStyle name="표준 130 8 3 25" xfId="21281"/>
    <cellStyle name="표준 130 8 3 25 2" xfId="21282"/>
    <cellStyle name="표준 130 8 3 26" xfId="21283"/>
    <cellStyle name="표준 130 8 3 26 2" xfId="21284"/>
    <cellStyle name="표준 130 8 3 27" xfId="21285"/>
    <cellStyle name="표준 130 8 3 27 2" xfId="21286"/>
    <cellStyle name="표준 130 8 3 28" xfId="21287"/>
    <cellStyle name="표준 130 8 3 28 2" xfId="21288"/>
    <cellStyle name="표준 130 8 3 29" xfId="21289"/>
    <cellStyle name="표준 130 8 3 3" xfId="21290"/>
    <cellStyle name="표준 130 8 3 3 2" xfId="21291"/>
    <cellStyle name="표준 130 8 3 4" xfId="21292"/>
    <cellStyle name="표준 130 8 3 4 2" xfId="21293"/>
    <cellStyle name="표준 130 8 3 5" xfId="21294"/>
    <cellStyle name="표준 130 8 3 5 2" xfId="21295"/>
    <cellStyle name="표준 130 8 3 6" xfId="21296"/>
    <cellStyle name="표준 130 8 3 6 2" xfId="21297"/>
    <cellStyle name="표준 130 8 3 7" xfId="21298"/>
    <cellStyle name="표준 130 8 3 7 2" xfId="21299"/>
    <cellStyle name="표준 130 8 3 8" xfId="21300"/>
    <cellStyle name="표준 130 8 3 8 2" xfId="21301"/>
    <cellStyle name="표준 130 8 3 9" xfId="21302"/>
    <cellStyle name="표준 130 8 3 9 2" xfId="21303"/>
    <cellStyle name="표준 130 8 30" xfId="21304"/>
    <cellStyle name="표준 130 8 30 2" xfId="21305"/>
    <cellStyle name="표준 130 8 31" xfId="21306"/>
    <cellStyle name="표준 130 8 31 2" xfId="21307"/>
    <cellStyle name="표준 130 8 32" xfId="21308"/>
    <cellStyle name="표준 130 8 32 2" xfId="21309"/>
    <cellStyle name="표준 130 8 33" xfId="21310"/>
    <cellStyle name="표준 130 8 33 2" xfId="21311"/>
    <cellStyle name="표준 130 8 34" xfId="21312"/>
    <cellStyle name="표준 130 8 34 2" xfId="21313"/>
    <cellStyle name="표준 130 8 35" xfId="21314"/>
    <cellStyle name="표준 130 8 36" xfId="21315"/>
    <cellStyle name="표준 130 8 37" xfId="21316"/>
    <cellStyle name="표준 130 8 38" xfId="21317"/>
    <cellStyle name="표준 130 8 39" xfId="21318"/>
    <cellStyle name="표준 130 8 4" xfId="21319"/>
    <cellStyle name="표준 130 8 4 10" xfId="21320"/>
    <cellStyle name="표준 130 8 4 10 2" xfId="21321"/>
    <cellStyle name="표준 130 8 4 11" xfId="21322"/>
    <cellStyle name="표준 130 8 4 11 2" xfId="21323"/>
    <cellStyle name="표준 130 8 4 12" xfId="21324"/>
    <cellStyle name="표준 130 8 4 12 2" xfId="21325"/>
    <cellStyle name="표준 130 8 4 13" xfId="21326"/>
    <cellStyle name="표준 130 8 4 13 2" xfId="21327"/>
    <cellStyle name="표준 130 8 4 14" xfId="21328"/>
    <cellStyle name="표준 130 8 4 14 2" xfId="21329"/>
    <cellStyle name="표준 130 8 4 15" xfId="21330"/>
    <cellStyle name="표준 130 8 4 15 2" xfId="21331"/>
    <cellStyle name="표준 130 8 4 16" xfId="21332"/>
    <cellStyle name="표준 130 8 4 16 2" xfId="21333"/>
    <cellStyle name="표준 130 8 4 17" xfId="21334"/>
    <cellStyle name="표준 130 8 4 17 2" xfId="21335"/>
    <cellStyle name="표준 130 8 4 18" xfId="21336"/>
    <cellStyle name="표준 130 8 4 18 2" xfId="21337"/>
    <cellStyle name="표준 130 8 4 19" xfId="21338"/>
    <cellStyle name="표준 130 8 4 19 2" xfId="21339"/>
    <cellStyle name="표준 130 8 4 2" xfId="21340"/>
    <cellStyle name="표준 130 8 4 2 2" xfId="21341"/>
    <cellStyle name="표준 130 8 4 20" xfId="21342"/>
    <cellStyle name="표준 130 8 4 20 2" xfId="21343"/>
    <cellStyle name="표준 130 8 4 21" xfId="21344"/>
    <cellStyle name="표준 130 8 4 21 2" xfId="21345"/>
    <cellStyle name="표준 130 8 4 22" xfId="21346"/>
    <cellStyle name="표준 130 8 4 22 2" xfId="21347"/>
    <cellStyle name="표준 130 8 4 23" xfId="21348"/>
    <cellStyle name="표준 130 8 4 23 2" xfId="21349"/>
    <cellStyle name="표준 130 8 4 24" xfId="21350"/>
    <cellStyle name="표준 130 8 4 24 2" xfId="21351"/>
    <cellStyle name="표준 130 8 4 25" xfId="21352"/>
    <cellStyle name="표준 130 8 4 25 2" xfId="21353"/>
    <cellStyle name="표준 130 8 4 26" xfId="21354"/>
    <cellStyle name="표준 130 8 4 26 2" xfId="21355"/>
    <cellStyle name="표준 130 8 4 27" xfId="21356"/>
    <cellStyle name="표준 130 8 4 27 2" xfId="21357"/>
    <cellStyle name="표준 130 8 4 28" xfId="21358"/>
    <cellStyle name="표준 130 8 4 28 2" xfId="21359"/>
    <cellStyle name="표준 130 8 4 29" xfId="21360"/>
    <cellStyle name="표준 130 8 4 3" xfId="21361"/>
    <cellStyle name="표준 130 8 4 3 2" xfId="21362"/>
    <cellStyle name="표준 130 8 4 4" xfId="21363"/>
    <cellStyle name="표준 130 8 4 4 2" xfId="21364"/>
    <cellStyle name="표준 130 8 4 5" xfId="21365"/>
    <cellStyle name="표준 130 8 4 5 2" xfId="21366"/>
    <cellStyle name="표준 130 8 4 6" xfId="21367"/>
    <cellStyle name="표준 130 8 4 6 2" xfId="21368"/>
    <cellStyle name="표준 130 8 4 7" xfId="21369"/>
    <cellStyle name="표준 130 8 4 7 2" xfId="21370"/>
    <cellStyle name="표준 130 8 4 8" xfId="21371"/>
    <cellStyle name="표준 130 8 4 8 2" xfId="21372"/>
    <cellStyle name="표준 130 8 4 9" xfId="21373"/>
    <cellStyle name="표준 130 8 4 9 2" xfId="21374"/>
    <cellStyle name="표준 130 8 40" xfId="21375"/>
    <cellStyle name="표준 130 8 41" xfId="21376"/>
    <cellStyle name="표준 130 8 42" xfId="21377"/>
    <cellStyle name="표준 130 8 43" xfId="21378"/>
    <cellStyle name="표준 130 8 44" xfId="21379"/>
    <cellStyle name="표준 130 8 45" xfId="21380"/>
    <cellStyle name="표준 130 8 46" xfId="21381"/>
    <cellStyle name="표준 130 8 47" xfId="21382"/>
    <cellStyle name="표준 130 8 48" xfId="21383"/>
    <cellStyle name="표준 130 8 49" xfId="21384"/>
    <cellStyle name="표준 130 8 5" xfId="21385"/>
    <cellStyle name="표준 130 8 5 10" xfId="21386"/>
    <cellStyle name="표준 130 8 5 10 2" xfId="21387"/>
    <cellStyle name="표준 130 8 5 11" xfId="21388"/>
    <cellStyle name="표준 130 8 5 11 2" xfId="21389"/>
    <cellStyle name="표준 130 8 5 12" xfId="21390"/>
    <cellStyle name="표준 130 8 5 12 2" xfId="21391"/>
    <cellStyle name="표준 130 8 5 13" xfId="21392"/>
    <cellStyle name="표준 130 8 5 13 2" xfId="21393"/>
    <cellStyle name="표준 130 8 5 14" xfId="21394"/>
    <cellStyle name="표준 130 8 5 14 2" xfId="21395"/>
    <cellStyle name="표준 130 8 5 15" xfId="21396"/>
    <cellStyle name="표준 130 8 5 15 2" xfId="21397"/>
    <cellStyle name="표준 130 8 5 16" xfId="21398"/>
    <cellStyle name="표준 130 8 5 16 2" xfId="21399"/>
    <cellStyle name="표준 130 8 5 17" xfId="21400"/>
    <cellStyle name="표준 130 8 5 17 2" xfId="21401"/>
    <cellStyle name="표준 130 8 5 18" xfId="21402"/>
    <cellStyle name="표준 130 8 5 18 2" xfId="21403"/>
    <cellStyle name="표준 130 8 5 19" xfId="21404"/>
    <cellStyle name="표준 130 8 5 19 2" xfId="21405"/>
    <cellStyle name="표준 130 8 5 2" xfId="21406"/>
    <cellStyle name="표준 130 8 5 2 2" xfId="21407"/>
    <cellStyle name="표준 130 8 5 20" xfId="21408"/>
    <cellStyle name="표준 130 8 5 20 2" xfId="21409"/>
    <cellStyle name="표준 130 8 5 21" xfId="21410"/>
    <cellStyle name="표준 130 8 5 21 2" xfId="21411"/>
    <cellStyle name="표준 130 8 5 22" xfId="21412"/>
    <cellStyle name="표준 130 8 5 22 2" xfId="21413"/>
    <cellStyle name="표준 130 8 5 23" xfId="21414"/>
    <cellStyle name="표준 130 8 5 23 2" xfId="21415"/>
    <cellStyle name="표준 130 8 5 24" xfId="21416"/>
    <cellStyle name="표준 130 8 5 24 2" xfId="21417"/>
    <cellStyle name="표준 130 8 5 25" xfId="21418"/>
    <cellStyle name="표준 130 8 5 25 2" xfId="21419"/>
    <cellStyle name="표준 130 8 5 26" xfId="21420"/>
    <cellStyle name="표준 130 8 5 26 2" xfId="21421"/>
    <cellStyle name="표준 130 8 5 27" xfId="21422"/>
    <cellStyle name="표준 130 8 5 27 2" xfId="21423"/>
    <cellStyle name="표준 130 8 5 28" xfId="21424"/>
    <cellStyle name="표준 130 8 5 28 2" xfId="21425"/>
    <cellStyle name="표준 130 8 5 29" xfId="21426"/>
    <cellStyle name="표준 130 8 5 3" xfId="21427"/>
    <cellStyle name="표준 130 8 5 3 2" xfId="21428"/>
    <cellStyle name="표준 130 8 5 4" xfId="21429"/>
    <cellStyle name="표준 130 8 5 4 2" xfId="21430"/>
    <cellStyle name="표준 130 8 5 5" xfId="21431"/>
    <cellStyle name="표준 130 8 5 5 2" xfId="21432"/>
    <cellStyle name="표준 130 8 5 6" xfId="21433"/>
    <cellStyle name="표준 130 8 5 6 2" xfId="21434"/>
    <cellStyle name="표준 130 8 5 7" xfId="21435"/>
    <cellStyle name="표준 130 8 5 7 2" xfId="21436"/>
    <cellStyle name="표준 130 8 5 8" xfId="21437"/>
    <cellStyle name="표준 130 8 5 8 2" xfId="21438"/>
    <cellStyle name="표준 130 8 5 9" xfId="21439"/>
    <cellStyle name="표준 130 8 5 9 2" xfId="21440"/>
    <cellStyle name="표준 130 8 50" xfId="21441"/>
    <cellStyle name="표준 130 8 51" xfId="21442"/>
    <cellStyle name="표준 130 8 52" xfId="21443"/>
    <cellStyle name="표준 130 8 53" xfId="21444"/>
    <cellStyle name="표준 130 8 54" xfId="21445"/>
    <cellStyle name="표준 130 8 55" xfId="21446"/>
    <cellStyle name="표준 130 8 56" xfId="21447"/>
    <cellStyle name="표준 130 8 57" xfId="21448"/>
    <cellStyle name="표준 130 8 58" xfId="21449"/>
    <cellStyle name="표준 130 8 6" xfId="21450"/>
    <cellStyle name="표준 130 8 6 10" xfId="21451"/>
    <cellStyle name="표준 130 8 6 10 2" xfId="21452"/>
    <cellStyle name="표준 130 8 6 11" xfId="21453"/>
    <cellStyle name="표준 130 8 6 11 2" xfId="21454"/>
    <cellStyle name="표준 130 8 6 12" xfId="21455"/>
    <cellStyle name="표준 130 8 6 12 2" xfId="21456"/>
    <cellStyle name="표준 130 8 6 13" xfId="21457"/>
    <cellStyle name="표준 130 8 6 13 2" xfId="21458"/>
    <cellStyle name="표준 130 8 6 14" xfId="21459"/>
    <cellStyle name="표준 130 8 6 14 2" xfId="21460"/>
    <cellStyle name="표준 130 8 6 15" xfId="21461"/>
    <cellStyle name="표준 130 8 6 15 2" xfId="21462"/>
    <cellStyle name="표준 130 8 6 16" xfId="21463"/>
    <cellStyle name="표준 130 8 6 16 2" xfId="21464"/>
    <cellStyle name="표준 130 8 6 17" xfId="21465"/>
    <cellStyle name="표준 130 8 6 17 2" xfId="21466"/>
    <cellStyle name="표준 130 8 6 18" xfId="21467"/>
    <cellStyle name="표준 130 8 6 18 2" xfId="21468"/>
    <cellStyle name="표준 130 8 6 19" xfId="21469"/>
    <cellStyle name="표준 130 8 6 19 2" xfId="21470"/>
    <cellStyle name="표준 130 8 6 2" xfId="21471"/>
    <cellStyle name="표준 130 8 6 2 2" xfId="21472"/>
    <cellStyle name="표준 130 8 6 20" xfId="21473"/>
    <cellStyle name="표준 130 8 6 20 2" xfId="21474"/>
    <cellStyle name="표준 130 8 6 21" xfId="21475"/>
    <cellStyle name="표준 130 8 6 21 2" xfId="21476"/>
    <cellStyle name="표준 130 8 6 22" xfId="21477"/>
    <cellStyle name="표준 130 8 6 22 2" xfId="21478"/>
    <cellStyle name="표준 130 8 6 23" xfId="21479"/>
    <cellStyle name="표준 130 8 6 23 2" xfId="21480"/>
    <cellStyle name="표준 130 8 6 24" xfId="21481"/>
    <cellStyle name="표준 130 8 6 24 2" xfId="21482"/>
    <cellStyle name="표준 130 8 6 25" xfId="21483"/>
    <cellStyle name="표준 130 8 6 25 2" xfId="21484"/>
    <cellStyle name="표준 130 8 6 26" xfId="21485"/>
    <cellStyle name="표준 130 8 6 26 2" xfId="21486"/>
    <cellStyle name="표준 130 8 6 27" xfId="21487"/>
    <cellStyle name="표준 130 8 6 27 2" xfId="21488"/>
    <cellStyle name="표준 130 8 6 28" xfId="21489"/>
    <cellStyle name="표준 130 8 6 28 2" xfId="21490"/>
    <cellStyle name="표준 130 8 6 29" xfId="21491"/>
    <cellStyle name="표준 130 8 6 3" xfId="21492"/>
    <cellStyle name="표준 130 8 6 3 2" xfId="21493"/>
    <cellStyle name="표준 130 8 6 4" xfId="21494"/>
    <cellStyle name="표준 130 8 6 4 2" xfId="21495"/>
    <cellStyle name="표준 130 8 6 5" xfId="21496"/>
    <cellStyle name="표준 130 8 6 5 2" xfId="21497"/>
    <cellStyle name="표준 130 8 6 6" xfId="21498"/>
    <cellStyle name="표준 130 8 6 6 2" xfId="21499"/>
    <cellStyle name="표준 130 8 6 7" xfId="21500"/>
    <cellStyle name="표준 130 8 6 7 2" xfId="21501"/>
    <cellStyle name="표준 130 8 6 8" xfId="21502"/>
    <cellStyle name="표준 130 8 6 8 2" xfId="21503"/>
    <cellStyle name="표준 130 8 6 9" xfId="21504"/>
    <cellStyle name="표준 130 8 6 9 2" xfId="21505"/>
    <cellStyle name="표준 130 8 7" xfId="21506"/>
    <cellStyle name="표준 130 8 7 10" xfId="21507"/>
    <cellStyle name="표준 130 8 7 10 2" xfId="21508"/>
    <cellStyle name="표준 130 8 7 11" xfId="21509"/>
    <cellStyle name="표준 130 8 7 11 2" xfId="21510"/>
    <cellStyle name="표준 130 8 7 12" xfId="21511"/>
    <cellStyle name="표준 130 8 7 12 2" xfId="21512"/>
    <cellStyle name="표준 130 8 7 13" xfId="21513"/>
    <cellStyle name="표준 130 8 7 13 2" xfId="21514"/>
    <cellStyle name="표준 130 8 7 14" xfId="21515"/>
    <cellStyle name="표준 130 8 7 14 2" xfId="21516"/>
    <cellStyle name="표준 130 8 7 15" xfId="21517"/>
    <cellStyle name="표준 130 8 7 15 2" xfId="21518"/>
    <cellStyle name="표준 130 8 7 16" xfId="21519"/>
    <cellStyle name="표준 130 8 7 16 2" xfId="21520"/>
    <cellStyle name="표준 130 8 7 17" xfId="21521"/>
    <cellStyle name="표준 130 8 7 17 2" xfId="21522"/>
    <cellStyle name="표준 130 8 7 18" xfId="21523"/>
    <cellStyle name="표준 130 8 7 18 2" xfId="21524"/>
    <cellStyle name="표준 130 8 7 19" xfId="21525"/>
    <cellStyle name="표준 130 8 7 19 2" xfId="21526"/>
    <cellStyle name="표준 130 8 7 2" xfId="21527"/>
    <cellStyle name="표준 130 8 7 2 2" xfId="21528"/>
    <cellStyle name="표준 130 8 7 20" xfId="21529"/>
    <cellStyle name="표준 130 8 7 20 2" xfId="21530"/>
    <cellStyle name="표준 130 8 7 21" xfId="21531"/>
    <cellStyle name="표준 130 8 7 21 2" xfId="21532"/>
    <cellStyle name="표준 130 8 7 22" xfId="21533"/>
    <cellStyle name="표준 130 8 7 22 2" xfId="21534"/>
    <cellStyle name="표준 130 8 7 23" xfId="21535"/>
    <cellStyle name="표준 130 8 7 23 2" xfId="21536"/>
    <cellStyle name="표준 130 8 7 24" xfId="21537"/>
    <cellStyle name="표준 130 8 7 24 2" xfId="21538"/>
    <cellStyle name="표준 130 8 7 25" xfId="21539"/>
    <cellStyle name="표준 130 8 7 25 2" xfId="21540"/>
    <cellStyle name="표준 130 8 7 26" xfId="21541"/>
    <cellStyle name="표준 130 8 7 26 2" xfId="21542"/>
    <cellStyle name="표준 130 8 7 27" xfId="21543"/>
    <cellStyle name="표준 130 8 7 27 2" xfId="21544"/>
    <cellStyle name="표준 130 8 7 28" xfId="21545"/>
    <cellStyle name="표준 130 8 7 28 2" xfId="21546"/>
    <cellStyle name="표준 130 8 7 29" xfId="21547"/>
    <cellStyle name="표준 130 8 7 3" xfId="21548"/>
    <cellStyle name="표준 130 8 7 3 2" xfId="21549"/>
    <cellStyle name="표준 130 8 7 4" xfId="21550"/>
    <cellStyle name="표준 130 8 7 4 2" xfId="21551"/>
    <cellStyle name="표준 130 8 7 5" xfId="21552"/>
    <cellStyle name="표준 130 8 7 5 2" xfId="21553"/>
    <cellStyle name="표준 130 8 7 6" xfId="21554"/>
    <cellStyle name="표준 130 8 7 6 2" xfId="21555"/>
    <cellStyle name="표준 130 8 7 7" xfId="21556"/>
    <cellStyle name="표준 130 8 7 7 2" xfId="21557"/>
    <cellStyle name="표준 130 8 7 8" xfId="21558"/>
    <cellStyle name="표준 130 8 7 8 2" xfId="21559"/>
    <cellStyle name="표준 130 8 7 9" xfId="21560"/>
    <cellStyle name="표준 130 8 7 9 2" xfId="21561"/>
    <cellStyle name="표준 130 8 8" xfId="21562"/>
    <cellStyle name="표준 130 8 8 2" xfId="21563"/>
    <cellStyle name="표준 130 8 9" xfId="21564"/>
    <cellStyle name="표준 130 8 9 2" xfId="21565"/>
    <cellStyle name="표준 130 9" xfId="21566"/>
    <cellStyle name="표준 130 9 10" xfId="21567"/>
    <cellStyle name="표준 130 9 10 2" xfId="21568"/>
    <cellStyle name="표준 130 9 11" xfId="21569"/>
    <cellStyle name="표준 130 9 11 2" xfId="21570"/>
    <cellStyle name="표준 130 9 12" xfId="21571"/>
    <cellStyle name="표준 130 9 12 2" xfId="21572"/>
    <cellStyle name="표준 130 9 13" xfId="21573"/>
    <cellStyle name="표준 130 9 13 2" xfId="21574"/>
    <cellStyle name="표준 130 9 14" xfId="21575"/>
    <cellStyle name="표준 130 9 14 2" xfId="21576"/>
    <cellStyle name="표준 130 9 15" xfId="21577"/>
    <cellStyle name="표준 130 9 15 2" xfId="21578"/>
    <cellStyle name="표준 130 9 16" xfId="21579"/>
    <cellStyle name="표준 130 9 16 2" xfId="21580"/>
    <cellStyle name="표준 130 9 17" xfId="21581"/>
    <cellStyle name="표준 130 9 17 2" xfId="21582"/>
    <cellStyle name="표준 130 9 18" xfId="21583"/>
    <cellStyle name="표준 130 9 18 2" xfId="21584"/>
    <cellStyle name="표준 130 9 19" xfId="21585"/>
    <cellStyle name="표준 130 9 19 2" xfId="21586"/>
    <cellStyle name="표준 130 9 2" xfId="21587"/>
    <cellStyle name="표준 130 9 2 10" xfId="21588"/>
    <cellStyle name="표준 130 9 2 10 2" xfId="21589"/>
    <cellStyle name="표준 130 9 2 11" xfId="21590"/>
    <cellStyle name="표준 130 9 2 11 2" xfId="21591"/>
    <cellStyle name="표준 130 9 2 12" xfId="21592"/>
    <cellStyle name="표준 130 9 2 12 2" xfId="21593"/>
    <cellStyle name="표준 130 9 2 13" xfId="21594"/>
    <cellStyle name="표준 130 9 2 13 2" xfId="21595"/>
    <cellStyle name="표준 130 9 2 14" xfId="21596"/>
    <cellStyle name="표준 130 9 2 14 2" xfId="21597"/>
    <cellStyle name="표준 130 9 2 15" xfId="21598"/>
    <cellStyle name="표준 130 9 2 15 2" xfId="21599"/>
    <cellStyle name="표준 130 9 2 16" xfId="21600"/>
    <cellStyle name="표준 130 9 2 16 2" xfId="21601"/>
    <cellStyle name="표준 130 9 2 17" xfId="21602"/>
    <cellStyle name="표준 130 9 2 17 2" xfId="21603"/>
    <cellStyle name="표준 130 9 2 18" xfId="21604"/>
    <cellStyle name="표준 130 9 2 18 2" xfId="21605"/>
    <cellStyle name="표준 130 9 2 19" xfId="21606"/>
    <cellStyle name="표준 130 9 2 19 2" xfId="21607"/>
    <cellStyle name="표준 130 9 2 2" xfId="21608"/>
    <cellStyle name="표준 130 9 2 2 2" xfId="21609"/>
    <cellStyle name="표준 130 9 2 20" xfId="21610"/>
    <cellStyle name="표준 130 9 2 20 2" xfId="21611"/>
    <cellStyle name="표준 130 9 2 21" xfId="21612"/>
    <cellStyle name="표준 130 9 2 21 2" xfId="21613"/>
    <cellStyle name="표준 130 9 2 22" xfId="21614"/>
    <cellStyle name="표준 130 9 2 22 2" xfId="21615"/>
    <cellStyle name="표준 130 9 2 23" xfId="21616"/>
    <cellStyle name="표준 130 9 2 23 2" xfId="21617"/>
    <cellStyle name="표준 130 9 2 24" xfId="21618"/>
    <cellStyle name="표준 130 9 2 24 2" xfId="21619"/>
    <cellStyle name="표준 130 9 2 25" xfId="21620"/>
    <cellStyle name="표준 130 9 2 25 2" xfId="21621"/>
    <cellStyle name="표준 130 9 2 26" xfId="21622"/>
    <cellStyle name="표준 130 9 2 26 2" xfId="21623"/>
    <cellStyle name="표준 130 9 2 27" xfId="21624"/>
    <cellStyle name="표준 130 9 2 27 2" xfId="21625"/>
    <cellStyle name="표준 130 9 2 28" xfId="21626"/>
    <cellStyle name="표준 130 9 2 28 2" xfId="21627"/>
    <cellStyle name="표준 130 9 2 29" xfId="21628"/>
    <cellStyle name="표준 130 9 2 3" xfId="21629"/>
    <cellStyle name="표준 130 9 2 3 2" xfId="21630"/>
    <cellStyle name="표준 130 9 2 4" xfId="21631"/>
    <cellStyle name="표준 130 9 2 4 2" xfId="21632"/>
    <cellStyle name="표준 130 9 2 5" xfId="21633"/>
    <cellStyle name="표준 130 9 2 5 2" xfId="21634"/>
    <cellStyle name="표준 130 9 2 6" xfId="21635"/>
    <cellStyle name="표준 130 9 2 6 2" xfId="21636"/>
    <cellStyle name="표준 130 9 2 7" xfId="21637"/>
    <cellStyle name="표준 130 9 2 7 2" xfId="21638"/>
    <cellStyle name="표준 130 9 2 8" xfId="21639"/>
    <cellStyle name="표준 130 9 2 8 2" xfId="21640"/>
    <cellStyle name="표준 130 9 2 9" xfId="21641"/>
    <cellStyle name="표준 130 9 2 9 2" xfId="21642"/>
    <cellStyle name="표준 130 9 20" xfId="21643"/>
    <cellStyle name="표준 130 9 20 2" xfId="21644"/>
    <cellStyle name="표준 130 9 21" xfId="21645"/>
    <cellStyle name="표준 130 9 21 2" xfId="21646"/>
    <cellStyle name="표준 130 9 22" xfId="21647"/>
    <cellStyle name="표준 130 9 22 2" xfId="21648"/>
    <cellStyle name="표준 130 9 23" xfId="21649"/>
    <cellStyle name="표준 130 9 23 2" xfId="21650"/>
    <cellStyle name="표준 130 9 24" xfId="21651"/>
    <cellStyle name="표준 130 9 24 2" xfId="21652"/>
    <cellStyle name="표준 130 9 25" xfId="21653"/>
    <cellStyle name="표준 130 9 25 2" xfId="21654"/>
    <cellStyle name="표준 130 9 26" xfId="21655"/>
    <cellStyle name="표준 130 9 26 2" xfId="21656"/>
    <cellStyle name="표준 130 9 27" xfId="21657"/>
    <cellStyle name="표준 130 9 27 2" xfId="21658"/>
    <cellStyle name="표준 130 9 28" xfId="21659"/>
    <cellStyle name="표준 130 9 28 2" xfId="21660"/>
    <cellStyle name="표준 130 9 29" xfId="21661"/>
    <cellStyle name="표준 130 9 29 2" xfId="21662"/>
    <cellStyle name="표준 130 9 3" xfId="21663"/>
    <cellStyle name="표준 130 9 3 10" xfId="21664"/>
    <cellStyle name="표준 130 9 3 10 2" xfId="21665"/>
    <cellStyle name="표준 130 9 3 11" xfId="21666"/>
    <cellStyle name="표준 130 9 3 11 2" xfId="21667"/>
    <cellStyle name="표준 130 9 3 12" xfId="21668"/>
    <cellStyle name="표준 130 9 3 12 2" xfId="21669"/>
    <cellStyle name="표준 130 9 3 13" xfId="21670"/>
    <cellStyle name="표준 130 9 3 13 2" xfId="21671"/>
    <cellStyle name="표준 130 9 3 14" xfId="21672"/>
    <cellStyle name="표준 130 9 3 14 2" xfId="21673"/>
    <cellStyle name="표준 130 9 3 15" xfId="21674"/>
    <cellStyle name="표준 130 9 3 15 2" xfId="21675"/>
    <cellStyle name="표준 130 9 3 16" xfId="21676"/>
    <cellStyle name="표준 130 9 3 16 2" xfId="21677"/>
    <cellStyle name="표준 130 9 3 17" xfId="21678"/>
    <cellStyle name="표준 130 9 3 17 2" xfId="21679"/>
    <cellStyle name="표준 130 9 3 18" xfId="21680"/>
    <cellStyle name="표준 130 9 3 18 2" xfId="21681"/>
    <cellStyle name="표준 130 9 3 19" xfId="21682"/>
    <cellStyle name="표준 130 9 3 19 2" xfId="21683"/>
    <cellStyle name="표준 130 9 3 2" xfId="21684"/>
    <cellStyle name="표준 130 9 3 2 2" xfId="21685"/>
    <cellStyle name="표준 130 9 3 20" xfId="21686"/>
    <cellStyle name="표준 130 9 3 20 2" xfId="21687"/>
    <cellStyle name="표준 130 9 3 21" xfId="21688"/>
    <cellStyle name="표준 130 9 3 21 2" xfId="21689"/>
    <cellStyle name="표준 130 9 3 22" xfId="21690"/>
    <cellStyle name="표준 130 9 3 22 2" xfId="21691"/>
    <cellStyle name="표준 130 9 3 23" xfId="21692"/>
    <cellStyle name="표준 130 9 3 23 2" xfId="21693"/>
    <cellStyle name="표준 130 9 3 24" xfId="21694"/>
    <cellStyle name="표준 130 9 3 24 2" xfId="21695"/>
    <cellStyle name="표준 130 9 3 25" xfId="21696"/>
    <cellStyle name="표준 130 9 3 25 2" xfId="21697"/>
    <cellStyle name="표준 130 9 3 26" xfId="21698"/>
    <cellStyle name="표준 130 9 3 26 2" xfId="21699"/>
    <cellStyle name="표준 130 9 3 27" xfId="21700"/>
    <cellStyle name="표준 130 9 3 27 2" xfId="21701"/>
    <cellStyle name="표준 130 9 3 28" xfId="21702"/>
    <cellStyle name="표준 130 9 3 28 2" xfId="21703"/>
    <cellStyle name="표준 130 9 3 29" xfId="21704"/>
    <cellStyle name="표준 130 9 3 3" xfId="21705"/>
    <cellStyle name="표준 130 9 3 3 2" xfId="21706"/>
    <cellStyle name="표준 130 9 3 4" xfId="21707"/>
    <cellStyle name="표준 130 9 3 4 2" xfId="21708"/>
    <cellStyle name="표준 130 9 3 5" xfId="21709"/>
    <cellStyle name="표준 130 9 3 5 2" xfId="21710"/>
    <cellStyle name="표준 130 9 3 6" xfId="21711"/>
    <cellStyle name="표준 130 9 3 6 2" xfId="21712"/>
    <cellStyle name="표준 130 9 3 7" xfId="21713"/>
    <cellStyle name="표준 130 9 3 7 2" xfId="21714"/>
    <cellStyle name="표준 130 9 3 8" xfId="21715"/>
    <cellStyle name="표준 130 9 3 8 2" xfId="21716"/>
    <cellStyle name="표준 130 9 3 9" xfId="21717"/>
    <cellStyle name="표준 130 9 3 9 2" xfId="21718"/>
    <cellStyle name="표준 130 9 30" xfId="21719"/>
    <cellStyle name="표준 130 9 30 2" xfId="21720"/>
    <cellStyle name="표준 130 9 31" xfId="21721"/>
    <cellStyle name="표준 130 9 31 2" xfId="21722"/>
    <cellStyle name="표준 130 9 32" xfId="21723"/>
    <cellStyle name="표준 130 9 32 2" xfId="21724"/>
    <cellStyle name="표준 130 9 33" xfId="21725"/>
    <cellStyle name="표준 130 9 34" xfId="21726"/>
    <cellStyle name="표준 130 9 35" xfId="21727"/>
    <cellStyle name="표준 130 9 36" xfId="21728"/>
    <cellStyle name="표준 130 9 37" xfId="21729"/>
    <cellStyle name="표준 130 9 38" xfId="21730"/>
    <cellStyle name="표준 130 9 39" xfId="21731"/>
    <cellStyle name="표준 130 9 4" xfId="21732"/>
    <cellStyle name="표준 130 9 4 10" xfId="21733"/>
    <cellStyle name="표준 130 9 4 10 2" xfId="21734"/>
    <cellStyle name="표준 130 9 4 11" xfId="21735"/>
    <cellStyle name="표준 130 9 4 11 2" xfId="21736"/>
    <cellStyle name="표준 130 9 4 12" xfId="21737"/>
    <cellStyle name="표준 130 9 4 12 2" xfId="21738"/>
    <cellStyle name="표준 130 9 4 13" xfId="21739"/>
    <cellStyle name="표준 130 9 4 13 2" xfId="21740"/>
    <cellStyle name="표준 130 9 4 14" xfId="21741"/>
    <cellStyle name="표준 130 9 4 14 2" xfId="21742"/>
    <cellStyle name="표준 130 9 4 15" xfId="21743"/>
    <cellStyle name="표준 130 9 4 15 2" xfId="21744"/>
    <cellStyle name="표준 130 9 4 16" xfId="21745"/>
    <cellStyle name="표준 130 9 4 16 2" xfId="21746"/>
    <cellStyle name="표준 130 9 4 17" xfId="21747"/>
    <cellStyle name="표준 130 9 4 17 2" xfId="21748"/>
    <cellStyle name="표준 130 9 4 18" xfId="21749"/>
    <cellStyle name="표준 130 9 4 18 2" xfId="21750"/>
    <cellStyle name="표준 130 9 4 19" xfId="21751"/>
    <cellStyle name="표준 130 9 4 19 2" xfId="21752"/>
    <cellStyle name="표준 130 9 4 2" xfId="21753"/>
    <cellStyle name="표준 130 9 4 2 2" xfId="21754"/>
    <cellStyle name="표준 130 9 4 20" xfId="21755"/>
    <cellStyle name="표준 130 9 4 20 2" xfId="21756"/>
    <cellStyle name="표준 130 9 4 21" xfId="21757"/>
    <cellStyle name="표준 130 9 4 21 2" xfId="21758"/>
    <cellStyle name="표준 130 9 4 22" xfId="21759"/>
    <cellStyle name="표준 130 9 4 22 2" xfId="21760"/>
    <cellStyle name="표준 130 9 4 23" xfId="21761"/>
    <cellStyle name="표준 130 9 4 23 2" xfId="21762"/>
    <cellStyle name="표준 130 9 4 24" xfId="21763"/>
    <cellStyle name="표준 130 9 4 24 2" xfId="21764"/>
    <cellStyle name="표준 130 9 4 25" xfId="21765"/>
    <cellStyle name="표준 130 9 4 25 2" xfId="21766"/>
    <cellStyle name="표준 130 9 4 26" xfId="21767"/>
    <cellStyle name="표준 130 9 4 26 2" xfId="21768"/>
    <cellStyle name="표준 130 9 4 27" xfId="21769"/>
    <cellStyle name="표준 130 9 4 27 2" xfId="21770"/>
    <cellStyle name="표준 130 9 4 28" xfId="21771"/>
    <cellStyle name="표준 130 9 4 28 2" xfId="21772"/>
    <cellStyle name="표준 130 9 4 29" xfId="21773"/>
    <cellStyle name="표준 130 9 4 3" xfId="21774"/>
    <cellStyle name="표준 130 9 4 3 2" xfId="21775"/>
    <cellStyle name="표준 130 9 4 4" xfId="21776"/>
    <cellStyle name="표준 130 9 4 4 2" xfId="21777"/>
    <cellStyle name="표준 130 9 4 5" xfId="21778"/>
    <cellStyle name="표준 130 9 4 5 2" xfId="21779"/>
    <cellStyle name="표준 130 9 4 6" xfId="21780"/>
    <cellStyle name="표준 130 9 4 6 2" xfId="21781"/>
    <cellStyle name="표준 130 9 4 7" xfId="21782"/>
    <cellStyle name="표준 130 9 4 7 2" xfId="21783"/>
    <cellStyle name="표준 130 9 4 8" xfId="21784"/>
    <cellStyle name="표준 130 9 4 8 2" xfId="21785"/>
    <cellStyle name="표준 130 9 4 9" xfId="21786"/>
    <cellStyle name="표준 130 9 4 9 2" xfId="21787"/>
    <cellStyle name="표준 130 9 40" xfId="21788"/>
    <cellStyle name="표준 130 9 41" xfId="21789"/>
    <cellStyle name="표준 130 9 42" xfId="21790"/>
    <cellStyle name="표준 130 9 43" xfId="21791"/>
    <cellStyle name="표준 130 9 44" xfId="21792"/>
    <cellStyle name="표준 130 9 45" xfId="21793"/>
    <cellStyle name="표준 130 9 46" xfId="21794"/>
    <cellStyle name="표준 130 9 47" xfId="21795"/>
    <cellStyle name="표준 130 9 48" xfId="21796"/>
    <cellStyle name="표준 130 9 49" xfId="21797"/>
    <cellStyle name="표준 130 9 5" xfId="21798"/>
    <cellStyle name="표준 130 9 5 10" xfId="21799"/>
    <cellStyle name="표준 130 9 5 10 2" xfId="21800"/>
    <cellStyle name="표준 130 9 5 11" xfId="21801"/>
    <cellStyle name="표준 130 9 5 11 2" xfId="21802"/>
    <cellStyle name="표준 130 9 5 12" xfId="21803"/>
    <cellStyle name="표준 130 9 5 12 2" xfId="21804"/>
    <cellStyle name="표준 130 9 5 13" xfId="21805"/>
    <cellStyle name="표준 130 9 5 13 2" xfId="21806"/>
    <cellStyle name="표준 130 9 5 14" xfId="21807"/>
    <cellStyle name="표준 130 9 5 14 2" xfId="21808"/>
    <cellStyle name="표준 130 9 5 15" xfId="21809"/>
    <cellStyle name="표준 130 9 5 15 2" xfId="21810"/>
    <cellStyle name="표준 130 9 5 16" xfId="21811"/>
    <cellStyle name="표준 130 9 5 16 2" xfId="21812"/>
    <cellStyle name="표준 130 9 5 17" xfId="21813"/>
    <cellStyle name="표준 130 9 5 17 2" xfId="21814"/>
    <cellStyle name="표준 130 9 5 18" xfId="21815"/>
    <cellStyle name="표준 130 9 5 18 2" xfId="21816"/>
    <cellStyle name="표준 130 9 5 19" xfId="21817"/>
    <cellStyle name="표준 130 9 5 19 2" xfId="21818"/>
    <cellStyle name="표준 130 9 5 2" xfId="21819"/>
    <cellStyle name="표준 130 9 5 2 2" xfId="21820"/>
    <cellStyle name="표준 130 9 5 20" xfId="21821"/>
    <cellStyle name="표준 130 9 5 20 2" xfId="21822"/>
    <cellStyle name="표준 130 9 5 21" xfId="21823"/>
    <cellStyle name="표준 130 9 5 21 2" xfId="21824"/>
    <cellStyle name="표준 130 9 5 22" xfId="21825"/>
    <cellStyle name="표준 130 9 5 22 2" xfId="21826"/>
    <cellStyle name="표준 130 9 5 23" xfId="21827"/>
    <cellStyle name="표준 130 9 5 23 2" xfId="21828"/>
    <cellStyle name="표준 130 9 5 24" xfId="21829"/>
    <cellStyle name="표준 130 9 5 24 2" xfId="21830"/>
    <cellStyle name="표준 130 9 5 25" xfId="21831"/>
    <cellStyle name="표준 130 9 5 25 2" xfId="21832"/>
    <cellStyle name="표준 130 9 5 26" xfId="21833"/>
    <cellStyle name="표준 130 9 5 26 2" xfId="21834"/>
    <cellStyle name="표준 130 9 5 27" xfId="21835"/>
    <cellStyle name="표준 130 9 5 27 2" xfId="21836"/>
    <cellStyle name="표준 130 9 5 28" xfId="21837"/>
    <cellStyle name="표준 130 9 5 28 2" xfId="21838"/>
    <cellStyle name="표준 130 9 5 29" xfId="21839"/>
    <cellStyle name="표준 130 9 5 3" xfId="21840"/>
    <cellStyle name="표준 130 9 5 3 2" xfId="21841"/>
    <cellStyle name="표준 130 9 5 4" xfId="21842"/>
    <cellStyle name="표준 130 9 5 4 2" xfId="21843"/>
    <cellStyle name="표준 130 9 5 5" xfId="21844"/>
    <cellStyle name="표준 130 9 5 5 2" xfId="21845"/>
    <cellStyle name="표준 130 9 5 6" xfId="21846"/>
    <cellStyle name="표준 130 9 5 6 2" xfId="21847"/>
    <cellStyle name="표준 130 9 5 7" xfId="21848"/>
    <cellStyle name="표준 130 9 5 7 2" xfId="21849"/>
    <cellStyle name="표준 130 9 5 8" xfId="21850"/>
    <cellStyle name="표준 130 9 5 8 2" xfId="21851"/>
    <cellStyle name="표준 130 9 5 9" xfId="21852"/>
    <cellStyle name="표준 130 9 5 9 2" xfId="21853"/>
    <cellStyle name="표준 130 9 50" xfId="21854"/>
    <cellStyle name="표준 130 9 51" xfId="21855"/>
    <cellStyle name="표준 130 9 52" xfId="21856"/>
    <cellStyle name="표준 130 9 53" xfId="21857"/>
    <cellStyle name="표준 130 9 54" xfId="21858"/>
    <cellStyle name="표준 130 9 55" xfId="21859"/>
    <cellStyle name="표준 130 9 56" xfId="21860"/>
    <cellStyle name="표준 130 9 6" xfId="21861"/>
    <cellStyle name="표준 130 9 6 2" xfId="21862"/>
    <cellStyle name="표준 130 9 7" xfId="21863"/>
    <cellStyle name="표준 130 9 7 2" xfId="21864"/>
    <cellStyle name="표준 130 9 8" xfId="21865"/>
    <cellStyle name="표준 130 9 8 2" xfId="21866"/>
    <cellStyle name="표준 130 9 9" xfId="21867"/>
    <cellStyle name="표준 130 9 9 2" xfId="21868"/>
    <cellStyle name="표준 131" xfId="58678"/>
    <cellStyle name="표준 132" xfId="58679"/>
    <cellStyle name="표준 133" xfId="21869"/>
    <cellStyle name="표준 133 10" xfId="21870"/>
    <cellStyle name="표준 133 10 2" xfId="21871"/>
    <cellStyle name="표준 133 11" xfId="21872"/>
    <cellStyle name="표준 133 11 2" xfId="21873"/>
    <cellStyle name="표준 133 12" xfId="21874"/>
    <cellStyle name="표준 133 12 2" xfId="21875"/>
    <cellStyle name="표준 133 13" xfId="21876"/>
    <cellStyle name="표준 133 13 2" xfId="21877"/>
    <cellStyle name="표준 133 14" xfId="21878"/>
    <cellStyle name="표준 133 14 2" xfId="21879"/>
    <cellStyle name="표준 133 15" xfId="21880"/>
    <cellStyle name="표준 133 15 2" xfId="21881"/>
    <cellStyle name="표준 133 16" xfId="21882"/>
    <cellStyle name="표준 133 16 2" xfId="21883"/>
    <cellStyle name="표준 133 17" xfId="21884"/>
    <cellStyle name="표준 133 17 2" xfId="21885"/>
    <cellStyle name="표준 133 18" xfId="21886"/>
    <cellStyle name="표준 133 18 2" xfId="21887"/>
    <cellStyle name="표준 133 19" xfId="21888"/>
    <cellStyle name="표준 133 19 2" xfId="21889"/>
    <cellStyle name="표준 133 2" xfId="21890"/>
    <cellStyle name="표준 133 2 10" xfId="21891"/>
    <cellStyle name="표준 133 2 10 2" xfId="21892"/>
    <cellStyle name="표준 133 2 11" xfId="21893"/>
    <cellStyle name="표준 133 2 11 2" xfId="21894"/>
    <cellStyle name="표준 133 2 12" xfId="21895"/>
    <cellStyle name="표준 133 2 12 2" xfId="21896"/>
    <cellStyle name="표준 133 2 13" xfId="21897"/>
    <cellStyle name="표준 133 2 13 2" xfId="21898"/>
    <cellStyle name="표준 133 2 14" xfId="21899"/>
    <cellStyle name="표준 133 2 14 2" xfId="21900"/>
    <cellStyle name="표준 133 2 15" xfId="21901"/>
    <cellStyle name="표준 133 2 15 2" xfId="21902"/>
    <cellStyle name="표준 133 2 16" xfId="21903"/>
    <cellStyle name="표준 133 2 16 2" xfId="21904"/>
    <cellStyle name="표준 133 2 17" xfId="21905"/>
    <cellStyle name="표준 133 2 17 2" xfId="21906"/>
    <cellStyle name="표준 133 2 18" xfId="21907"/>
    <cellStyle name="표준 133 2 18 2" xfId="21908"/>
    <cellStyle name="표준 133 2 19" xfId="21909"/>
    <cellStyle name="표준 133 2 19 2" xfId="21910"/>
    <cellStyle name="표준 133 2 2" xfId="21911"/>
    <cellStyle name="표준 133 2 2 10" xfId="21912"/>
    <cellStyle name="표준 133 2 2 10 2" xfId="21913"/>
    <cellStyle name="표준 133 2 2 11" xfId="21914"/>
    <cellStyle name="표준 133 2 2 11 2" xfId="21915"/>
    <cellStyle name="표준 133 2 2 12" xfId="21916"/>
    <cellStyle name="표준 133 2 2 12 2" xfId="21917"/>
    <cellStyle name="표준 133 2 2 13" xfId="21918"/>
    <cellStyle name="표준 133 2 2 13 2" xfId="21919"/>
    <cellStyle name="표준 133 2 2 14" xfId="21920"/>
    <cellStyle name="표준 133 2 2 14 2" xfId="21921"/>
    <cellStyle name="표준 133 2 2 15" xfId="21922"/>
    <cellStyle name="표준 133 2 2 15 2" xfId="21923"/>
    <cellStyle name="표준 133 2 2 16" xfId="21924"/>
    <cellStyle name="표준 133 2 2 16 2" xfId="21925"/>
    <cellStyle name="표준 133 2 2 17" xfId="21926"/>
    <cellStyle name="표준 133 2 2 17 2" xfId="21927"/>
    <cellStyle name="표준 133 2 2 18" xfId="21928"/>
    <cellStyle name="표준 133 2 2 18 2" xfId="21929"/>
    <cellStyle name="표준 133 2 2 19" xfId="21930"/>
    <cellStyle name="표준 133 2 2 19 2" xfId="21931"/>
    <cellStyle name="표준 133 2 2 2" xfId="21932"/>
    <cellStyle name="표준 133 2 2 2 2" xfId="21933"/>
    <cellStyle name="표준 133 2 2 20" xfId="21934"/>
    <cellStyle name="표준 133 2 2 20 2" xfId="21935"/>
    <cellStyle name="표준 133 2 2 21" xfId="21936"/>
    <cellStyle name="표준 133 2 2 21 2" xfId="21937"/>
    <cellStyle name="표준 133 2 2 22" xfId="21938"/>
    <cellStyle name="표준 133 2 2 22 2" xfId="21939"/>
    <cellStyle name="표준 133 2 2 23" xfId="21940"/>
    <cellStyle name="표준 133 2 2 23 2" xfId="21941"/>
    <cellStyle name="표준 133 2 2 24" xfId="21942"/>
    <cellStyle name="표준 133 2 2 24 2" xfId="21943"/>
    <cellStyle name="표준 133 2 2 25" xfId="21944"/>
    <cellStyle name="표준 133 2 2 25 2" xfId="21945"/>
    <cellStyle name="표준 133 2 2 26" xfId="21946"/>
    <cellStyle name="표준 133 2 2 26 2" xfId="21947"/>
    <cellStyle name="표준 133 2 2 27" xfId="21948"/>
    <cellStyle name="표준 133 2 2 27 2" xfId="21949"/>
    <cellStyle name="표준 133 2 2 28" xfId="21950"/>
    <cellStyle name="표준 133 2 2 28 2" xfId="21951"/>
    <cellStyle name="표준 133 2 2 29" xfId="21952"/>
    <cellStyle name="표준 133 2 2 3" xfId="21953"/>
    <cellStyle name="표준 133 2 2 3 2" xfId="21954"/>
    <cellStyle name="표준 133 2 2 4" xfId="21955"/>
    <cellStyle name="표준 133 2 2 4 2" xfId="21956"/>
    <cellStyle name="표준 133 2 2 5" xfId="21957"/>
    <cellStyle name="표준 133 2 2 5 2" xfId="21958"/>
    <cellStyle name="표준 133 2 2 6" xfId="21959"/>
    <cellStyle name="표준 133 2 2 6 2" xfId="21960"/>
    <cellStyle name="표준 133 2 2 7" xfId="21961"/>
    <cellStyle name="표준 133 2 2 7 2" xfId="21962"/>
    <cellStyle name="표준 133 2 2 8" xfId="21963"/>
    <cellStyle name="표준 133 2 2 8 2" xfId="21964"/>
    <cellStyle name="표준 133 2 2 9" xfId="21965"/>
    <cellStyle name="표준 133 2 2 9 2" xfId="21966"/>
    <cellStyle name="표준 133 2 20" xfId="21967"/>
    <cellStyle name="표준 133 2 20 2" xfId="21968"/>
    <cellStyle name="표준 133 2 21" xfId="21969"/>
    <cellStyle name="표준 133 2 21 2" xfId="21970"/>
    <cellStyle name="표준 133 2 22" xfId="21971"/>
    <cellStyle name="표준 133 2 22 2" xfId="21972"/>
    <cellStyle name="표준 133 2 23" xfId="21973"/>
    <cellStyle name="표준 133 2 23 2" xfId="21974"/>
    <cellStyle name="표준 133 2 24" xfId="21975"/>
    <cellStyle name="표준 133 2 24 2" xfId="21976"/>
    <cellStyle name="표준 133 2 25" xfId="21977"/>
    <cellStyle name="표준 133 2 25 2" xfId="21978"/>
    <cellStyle name="표준 133 2 26" xfId="21979"/>
    <cellStyle name="표준 133 2 26 2" xfId="21980"/>
    <cellStyle name="표준 133 2 27" xfId="21981"/>
    <cellStyle name="표준 133 2 27 2" xfId="21982"/>
    <cellStyle name="표준 133 2 28" xfId="21983"/>
    <cellStyle name="표준 133 2 28 2" xfId="21984"/>
    <cellStyle name="표준 133 2 29" xfId="21985"/>
    <cellStyle name="표준 133 2 29 2" xfId="21986"/>
    <cellStyle name="표준 133 2 3" xfId="21987"/>
    <cellStyle name="표준 133 2 3 10" xfId="21988"/>
    <cellStyle name="표준 133 2 3 10 2" xfId="21989"/>
    <cellStyle name="표준 133 2 3 11" xfId="21990"/>
    <cellStyle name="표준 133 2 3 11 2" xfId="21991"/>
    <cellStyle name="표준 133 2 3 12" xfId="21992"/>
    <cellStyle name="표준 133 2 3 12 2" xfId="21993"/>
    <cellStyle name="표준 133 2 3 13" xfId="21994"/>
    <cellStyle name="표준 133 2 3 13 2" xfId="21995"/>
    <cellStyle name="표준 133 2 3 14" xfId="21996"/>
    <cellStyle name="표준 133 2 3 14 2" xfId="21997"/>
    <cellStyle name="표준 133 2 3 15" xfId="21998"/>
    <cellStyle name="표준 133 2 3 15 2" xfId="21999"/>
    <cellStyle name="표준 133 2 3 16" xfId="22000"/>
    <cellStyle name="표준 133 2 3 16 2" xfId="22001"/>
    <cellStyle name="표준 133 2 3 17" xfId="22002"/>
    <cellStyle name="표준 133 2 3 17 2" xfId="22003"/>
    <cellStyle name="표준 133 2 3 18" xfId="22004"/>
    <cellStyle name="표준 133 2 3 18 2" xfId="22005"/>
    <cellStyle name="표준 133 2 3 19" xfId="22006"/>
    <cellStyle name="표준 133 2 3 19 2" xfId="22007"/>
    <cellStyle name="표준 133 2 3 2" xfId="22008"/>
    <cellStyle name="표준 133 2 3 2 2" xfId="22009"/>
    <cellStyle name="표준 133 2 3 20" xfId="22010"/>
    <cellStyle name="표준 133 2 3 20 2" xfId="22011"/>
    <cellStyle name="표준 133 2 3 21" xfId="22012"/>
    <cellStyle name="표준 133 2 3 21 2" xfId="22013"/>
    <cellStyle name="표준 133 2 3 22" xfId="22014"/>
    <cellStyle name="표준 133 2 3 22 2" xfId="22015"/>
    <cellStyle name="표준 133 2 3 23" xfId="22016"/>
    <cellStyle name="표준 133 2 3 23 2" xfId="22017"/>
    <cellStyle name="표준 133 2 3 24" xfId="22018"/>
    <cellStyle name="표준 133 2 3 24 2" xfId="22019"/>
    <cellStyle name="표준 133 2 3 25" xfId="22020"/>
    <cellStyle name="표준 133 2 3 25 2" xfId="22021"/>
    <cellStyle name="표준 133 2 3 26" xfId="22022"/>
    <cellStyle name="표준 133 2 3 26 2" xfId="22023"/>
    <cellStyle name="표준 133 2 3 27" xfId="22024"/>
    <cellStyle name="표준 133 2 3 27 2" xfId="22025"/>
    <cellStyle name="표준 133 2 3 28" xfId="22026"/>
    <cellStyle name="표준 133 2 3 28 2" xfId="22027"/>
    <cellStyle name="표준 133 2 3 29" xfId="22028"/>
    <cellStyle name="표준 133 2 3 3" xfId="22029"/>
    <cellStyle name="표준 133 2 3 3 2" xfId="22030"/>
    <cellStyle name="표준 133 2 3 4" xfId="22031"/>
    <cellStyle name="표준 133 2 3 4 2" xfId="22032"/>
    <cellStyle name="표준 133 2 3 5" xfId="22033"/>
    <cellStyle name="표준 133 2 3 5 2" xfId="22034"/>
    <cellStyle name="표준 133 2 3 6" xfId="22035"/>
    <cellStyle name="표준 133 2 3 6 2" xfId="22036"/>
    <cellStyle name="표준 133 2 3 7" xfId="22037"/>
    <cellStyle name="표준 133 2 3 7 2" xfId="22038"/>
    <cellStyle name="표준 133 2 3 8" xfId="22039"/>
    <cellStyle name="표준 133 2 3 8 2" xfId="22040"/>
    <cellStyle name="표준 133 2 3 9" xfId="22041"/>
    <cellStyle name="표준 133 2 3 9 2" xfId="22042"/>
    <cellStyle name="표준 133 2 30" xfId="22043"/>
    <cellStyle name="표준 133 2 30 2" xfId="22044"/>
    <cellStyle name="표준 133 2 31" xfId="22045"/>
    <cellStyle name="표준 133 2 31 2" xfId="22046"/>
    <cellStyle name="표준 133 2 32" xfId="22047"/>
    <cellStyle name="표준 133 2 32 2" xfId="22048"/>
    <cellStyle name="표준 133 2 33" xfId="22049"/>
    <cellStyle name="표준 133 2 33 2" xfId="22050"/>
    <cellStyle name="표준 133 2 34" xfId="22051"/>
    <cellStyle name="표준 133 2 34 2" xfId="22052"/>
    <cellStyle name="표준 133 2 35" xfId="22053"/>
    <cellStyle name="표준 133 2 36" xfId="22054"/>
    <cellStyle name="표준 133 2 37" xfId="22055"/>
    <cellStyle name="표준 133 2 38" xfId="22056"/>
    <cellStyle name="표준 133 2 39" xfId="22057"/>
    <cellStyle name="표준 133 2 4" xfId="22058"/>
    <cellStyle name="표준 133 2 4 10" xfId="22059"/>
    <cellStyle name="표준 133 2 4 10 2" xfId="22060"/>
    <cellStyle name="표준 133 2 4 11" xfId="22061"/>
    <cellStyle name="표준 133 2 4 11 2" xfId="22062"/>
    <cellStyle name="표준 133 2 4 12" xfId="22063"/>
    <cellStyle name="표준 133 2 4 12 2" xfId="22064"/>
    <cellStyle name="표준 133 2 4 13" xfId="22065"/>
    <cellStyle name="표준 133 2 4 13 2" xfId="22066"/>
    <cellStyle name="표준 133 2 4 14" xfId="22067"/>
    <cellStyle name="표준 133 2 4 14 2" xfId="22068"/>
    <cellStyle name="표준 133 2 4 15" xfId="22069"/>
    <cellStyle name="표준 133 2 4 15 2" xfId="22070"/>
    <cellStyle name="표준 133 2 4 16" xfId="22071"/>
    <cellStyle name="표준 133 2 4 16 2" xfId="22072"/>
    <cellStyle name="표준 133 2 4 17" xfId="22073"/>
    <cellStyle name="표준 133 2 4 17 2" xfId="22074"/>
    <cellStyle name="표준 133 2 4 18" xfId="22075"/>
    <cellStyle name="표준 133 2 4 18 2" xfId="22076"/>
    <cellStyle name="표준 133 2 4 19" xfId="22077"/>
    <cellStyle name="표준 133 2 4 19 2" xfId="22078"/>
    <cellStyle name="표준 133 2 4 2" xfId="22079"/>
    <cellStyle name="표준 133 2 4 2 2" xfId="22080"/>
    <cellStyle name="표준 133 2 4 20" xfId="22081"/>
    <cellStyle name="표준 133 2 4 20 2" xfId="22082"/>
    <cellStyle name="표준 133 2 4 21" xfId="22083"/>
    <cellStyle name="표준 133 2 4 21 2" xfId="22084"/>
    <cellStyle name="표준 133 2 4 22" xfId="22085"/>
    <cellStyle name="표준 133 2 4 22 2" xfId="22086"/>
    <cellStyle name="표준 133 2 4 23" xfId="22087"/>
    <cellStyle name="표준 133 2 4 23 2" xfId="22088"/>
    <cellStyle name="표준 133 2 4 24" xfId="22089"/>
    <cellStyle name="표준 133 2 4 24 2" xfId="22090"/>
    <cellStyle name="표준 133 2 4 25" xfId="22091"/>
    <cellStyle name="표준 133 2 4 25 2" xfId="22092"/>
    <cellStyle name="표준 133 2 4 26" xfId="22093"/>
    <cellStyle name="표준 133 2 4 26 2" xfId="22094"/>
    <cellStyle name="표준 133 2 4 27" xfId="22095"/>
    <cellStyle name="표준 133 2 4 27 2" xfId="22096"/>
    <cellStyle name="표준 133 2 4 28" xfId="22097"/>
    <cellStyle name="표준 133 2 4 28 2" xfId="22098"/>
    <cellStyle name="표준 133 2 4 29" xfId="22099"/>
    <cellStyle name="표준 133 2 4 3" xfId="22100"/>
    <cellStyle name="표준 133 2 4 3 2" xfId="22101"/>
    <cellStyle name="표준 133 2 4 4" xfId="22102"/>
    <cellStyle name="표준 133 2 4 4 2" xfId="22103"/>
    <cellStyle name="표준 133 2 4 5" xfId="22104"/>
    <cellStyle name="표준 133 2 4 5 2" xfId="22105"/>
    <cellStyle name="표준 133 2 4 6" xfId="22106"/>
    <cellStyle name="표준 133 2 4 6 2" xfId="22107"/>
    <cellStyle name="표준 133 2 4 7" xfId="22108"/>
    <cellStyle name="표준 133 2 4 7 2" xfId="22109"/>
    <cellStyle name="표준 133 2 4 8" xfId="22110"/>
    <cellStyle name="표준 133 2 4 8 2" xfId="22111"/>
    <cellStyle name="표준 133 2 4 9" xfId="22112"/>
    <cellStyle name="표준 133 2 4 9 2" xfId="22113"/>
    <cellStyle name="표준 133 2 40" xfId="22114"/>
    <cellStyle name="표준 133 2 41" xfId="22115"/>
    <cellStyle name="표준 133 2 42" xfId="22116"/>
    <cellStyle name="표준 133 2 43" xfId="22117"/>
    <cellStyle name="표준 133 2 44" xfId="22118"/>
    <cellStyle name="표준 133 2 45" xfId="22119"/>
    <cellStyle name="표준 133 2 46" xfId="22120"/>
    <cellStyle name="표준 133 2 47" xfId="22121"/>
    <cellStyle name="표준 133 2 48" xfId="22122"/>
    <cellStyle name="표준 133 2 49" xfId="22123"/>
    <cellStyle name="표준 133 2 5" xfId="22124"/>
    <cellStyle name="표준 133 2 5 10" xfId="22125"/>
    <cellStyle name="표준 133 2 5 10 2" xfId="22126"/>
    <cellStyle name="표준 133 2 5 11" xfId="22127"/>
    <cellStyle name="표준 133 2 5 11 2" xfId="22128"/>
    <cellStyle name="표준 133 2 5 12" xfId="22129"/>
    <cellStyle name="표준 133 2 5 12 2" xfId="22130"/>
    <cellStyle name="표준 133 2 5 13" xfId="22131"/>
    <cellStyle name="표준 133 2 5 13 2" xfId="22132"/>
    <cellStyle name="표준 133 2 5 14" xfId="22133"/>
    <cellStyle name="표준 133 2 5 14 2" xfId="22134"/>
    <cellStyle name="표준 133 2 5 15" xfId="22135"/>
    <cellStyle name="표준 133 2 5 15 2" xfId="22136"/>
    <cellStyle name="표준 133 2 5 16" xfId="22137"/>
    <cellStyle name="표준 133 2 5 16 2" xfId="22138"/>
    <cellStyle name="표준 133 2 5 17" xfId="22139"/>
    <cellStyle name="표준 133 2 5 17 2" xfId="22140"/>
    <cellStyle name="표준 133 2 5 18" xfId="22141"/>
    <cellStyle name="표준 133 2 5 18 2" xfId="22142"/>
    <cellStyle name="표준 133 2 5 19" xfId="22143"/>
    <cellStyle name="표준 133 2 5 19 2" xfId="22144"/>
    <cellStyle name="표준 133 2 5 2" xfId="22145"/>
    <cellStyle name="표준 133 2 5 2 2" xfId="22146"/>
    <cellStyle name="표준 133 2 5 20" xfId="22147"/>
    <cellStyle name="표준 133 2 5 20 2" xfId="22148"/>
    <cellStyle name="표준 133 2 5 21" xfId="22149"/>
    <cellStyle name="표준 133 2 5 21 2" xfId="22150"/>
    <cellStyle name="표준 133 2 5 22" xfId="22151"/>
    <cellStyle name="표준 133 2 5 22 2" xfId="22152"/>
    <cellStyle name="표준 133 2 5 23" xfId="22153"/>
    <cellStyle name="표준 133 2 5 23 2" xfId="22154"/>
    <cellStyle name="표준 133 2 5 24" xfId="22155"/>
    <cellStyle name="표준 133 2 5 24 2" xfId="22156"/>
    <cellStyle name="표준 133 2 5 25" xfId="22157"/>
    <cellStyle name="표준 133 2 5 25 2" xfId="22158"/>
    <cellStyle name="표준 133 2 5 26" xfId="22159"/>
    <cellStyle name="표준 133 2 5 26 2" xfId="22160"/>
    <cellStyle name="표준 133 2 5 27" xfId="22161"/>
    <cellStyle name="표준 133 2 5 27 2" xfId="22162"/>
    <cellStyle name="표준 133 2 5 28" xfId="22163"/>
    <cellStyle name="표준 133 2 5 28 2" xfId="22164"/>
    <cellStyle name="표준 133 2 5 29" xfId="22165"/>
    <cellStyle name="표준 133 2 5 3" xfId="22166"/>
    <cellStyle name="표준 133 2 5 3 2" xfId="22167"/>
    <cellStyle name="표준 133 2 5 4" xfId="22168"/>
    <cellStyle name="표준 133 2 5 4 2" xfId="22169"/>
    <cellStyle name="표준 133 2 5 5" xfId="22170"/>
    <cellStyle name="표준 133 2 5 5 2" xfId="22171"/>
    <cellStyle name="표준 133 2 5 6" xfId="22172"/>
    <cellStyle name="표준 133 2 5 6 2" xfId="22173"/>
    <cellStyle name="표준 133 2 5 7" xfId="22174"/>
    <cellStyle name="표준 133 2 5 7 2" xfId="22175"/>
    <cellStyle name="표준 133 2 5 8" xfId="22176"/>
    <cellStyle name="표준 133 2 5 8 2" xfId="22177"/>
    <cellStyle name="표준 133 2 5 9" xfId="22178"/>
    <cellStyle name="표준 133 2 5 9 2" xfId="22179"/>
    <cellStyle name="표준 133 2 50" xfId="22180"/>
    <cellStyle name="표준 133 2 51" xfId="22181"/>
    <cellStyle name="표준 133 2 52" xfId="22182"/>
    <cellStyle name="표준 133 2 53" xfId="22183"/>
    <cellStyle name="표준 133 2 54" xfId="22184"/>
    <cellStyle name="표준 133 2 55" xfId="22185"/>
    <cellStyle name="표준 133 2 56" xfId="22186"/>
    <cellStyle name="표준 133 2 57" xfId="22187"/>
    <cellStyle name="표준 133 2 58" xfId="22188"/>
    <cellStyle name="표준 133 2 6" xfId="22189"/>
    <cellStyle name="표준 133 2 6 10" xfId="22190"/>
    <cellStyle name="표준 133 2 6 10 2" xfId="22191"/>
    <cellStyle name="표준 133 2 6 11" xfId="22192"/>
    <cellStyle name="표준 133 2 6 11 2" xfId="22193"/>
    <cellStyle name="표준 133 2 6 12" xfId="22194"/>
    <cellStyle name="표준 133 2 6 12 2" xfId="22195"/>
    <cellStyle name="표준 133 2 6 13" xfId="22196"/>
    <cellStyle name="표준 133 2 6 13 2" xfId="22197"/>
    <cellStyle name="표준 133 2 6 14" xfId="22198"/>
    <cellStyle name="표준 133 2 6 14 2" xfId="22199"/>
    <cellStyle name="표준 133 2 6 15" xfId="22200"/>
    <cellStyle name="표준 133 2 6 15 2" xfId="22201"/>
    <cellStyle name="표준 133 2 6 16" xfId="22202"/>
    <cellStyle name="표준 133 2 6 16 2" xfId="22203"/>
    <cellStyle name="표준 133 2 6 17" xfId="22204"/>
    <cellStyle name="표준 133 2 6 17 2" xfId="22205"/>
    <cellStyle name="표준 133 2 6 18" xfId="22206"/>
    <cellStyle name="표준 133 2 6 18 2" xfId="22207"/>
    <cellStyle name="표준 133 2 6 19" xfId="22208"/>
    <cellStyle name="표준 133 2 6 19 2" xfId="22209"/>
    <cellStyle name="표준 133 2 6 2" xfId="22210"/>
    <cellStyle name="표준 133 2 6 2 2" xfId="22211"/>
    <cellStyle name="표준 133 2 6 20" xfId="22212"/>
    <cellStyle name="표준 133 2 6 20 2" xfId="22213"/>
    <cellStyle name="표준 133 2 6 21" xfId="22214"/>
    <cellStyle name="표준 133 2 6 21 2" xfId="22215"/>
    <cellStyle name="표준 133 2 6 22" xfId="22216"/>
    <cellStyle name="표준 133 2 6 22 2" xfId="22217"/>
    <cellStyle name="표준 133 2 6 23" xfId="22218"/>
    <cellStyle name="표준 133 2 6 23 2" xfId="22219"/>
    <cellStyle name="표준 133 2 6 24" xfId="22220"/>
    <cellStyle name="표준 133 2 6 24 2" xfId="22221"/>
    <cellStyle name="표준 133 2 6 25" xfId="22222"/>
    <cellStyle name="표준 133 2 6 25 2" xfId="22223"/>
    <cellStyle name="표준 133 2 6 26" xfId="22224"/>
    <cellStyle name="표준 133 2 6 26 2" xfId="22225"/>
    <cellStyle name="표준 133 2 6 27" xfId="22226"/>
    <cellStyle name="표준 133 2 6 27 2" xfId="22227"/>
    <cellStyle name="표준 133 2 6 28" xfId="22228"/>
    <cellStyle name="표준 133 2 6 28 2" xfId="22229"/>
    <cellStyle name="표준 133 2 6 29" xfId="22230"/>
    <cellStyle name="표준 133 2 6 3" xfId="22231"/>
    <cellStyle name="표준 133 2 6 3 2" xfId="22232"/>
    <cellStyle name="표준 133 2 6 4" xfId="22233"/>
    <cellStyle name="표준 133 2 6 4 2" xfId="22234"/>
    <cellStyle name="표준 133 2 6 5" xfId="22235"/>
    <cellStyle name="표준 133 2 6 5 2" xfId="22236"/>
    <cellStyle name="표준 133 2 6 6" xfId="22237"/>
    <cellStyle name="표준 133 2 6 6 2" xfId="22238"/>
    <cellStyle name="표준 133 2 6 7" xfId="22239"/>
    <cellStyle name="표준 133 2 6 7 2" xfId="22240"/>
    <cellStyle name="표준 133 2 6 8" xfId="22241"/>
    <cellStyle name="표준 133 2 6 8 2" xfId="22242"/>
    <cellStyle name="표준 133 2 6 9" xfId="22243"/>
    <cellStyle name="표준 133 2 6 9 2" xfId="22244"/>
    <cellStyle name="표준 133 2 7" xfId="22245"/>
    <cellStyle name="표준 133 2 7 10" xfId="22246"/>
    <cellStyle name="표준 133 2 7 10 2" xfId="22247"/>
    <cellStyle name="표준 133 2 7 11" xfId="22248"/>
    <cellStyle name="표준 133 2 7 11 2" xfId="22249"/>
    <cellStyle name="표준 133 2 7 12" xfId="22250"/>
    <cellStyle name="표준 133 2 7 12 2" xfId="22251"/>
    <cellStyle name="표준 133 2 7 13" xfId="22252"/>
    <cellStyle name="표준 133 2 7 13 2" xfId="22253"/>
    <cellStyle name="표준 133 2 7 14" xfId="22254"/>
    <cellStyle name="표준 133 2 7 14 2" xfId="22255"/>
    <cellStyle name="표준 133 2 7 15" xfId="22256"/>
    <cellStyle name="표준 133 2 7 15 2" xfId="22257"/>
    <cellStyle name="표준 133 2 7 16" xfId="22258"/>
    <cellStyle name="표준 133 2 7 16 2" xfId="22259"/>
    <cellStyle name="표준 133 2 7 17" xfId="22260"/>
    <cellStyle name="표준 133 2 7 17 2" xfId="22261"/>
    <cellStyle name="표준 133 2 7 18" xfId="22262"/>
    <cellStyle name="표준 133 2 7 18 2" xfId="22263"/>
    <cellStyle name="표준 133 2 7 19" xfId="22264"/>
    <cellStyle name="표준 133 2 7 19 2" xfId="22265"/>
    <cellStyle name="표준 133 2 7 2" xfId="22266"/>
    <cellStyle name="표준 133 2 7 2 2" xfId="22267"/>
    <cellStyle name="표준 133 2 7 20" xfId="22268"/>
    <cellStyle name="표준 133 2 7 20 2" xfId="22269"/>
    <cellStyle name="표준 133 2 7 21" xfId="22270"/>
    <cellStyle name="표준 133 2 7 21 2" xfId="22271"/>
    <cellStyle name="표준 133 2 7 22" xfId="22272"/>
    <cellStyle name="표준 133 2 7 22 2" xfId="22273"/>
    <cellStyle name="표준 133 2 7 23" xfId="22274"/>
    <cellStyle name="표준 133 2 7 23 2" xfId="22275"/>
    <cellStyle name="표준 133 2 7 24" xfId="22276"/>
    <cellStyle name="표준 133 2 7 24 2" xfId="22277"/>
    <cellStyle name="표준 133 2 7 25" xfId="22278"/>
    <cellStyle name="표준 133 2 7 25 2" xfId="22279"/>
    <cellStyle name="표준 133 2 7 26" xfId="22280"/>
    <cellStyle name="표준 133 2 7 26 2" xfId="22281"/>
    <cellStyle name="표준 133 2 7 27" xfId="22282"/>
    <cellStyle name="표준 133 2 7 27 2" xfId="22283"/>
    <cellStyle name="표준 133 2 7 28" xfId="22284"/>
    <cellStyle name="표준 133 2 7 28 2" xfId="22285"/>
    <cellStyle name="표준 133 2 7 29" xfId="22286"/>
    <cellStyle name="표준 133 2 7 3" xfId="22287"/>
    <cellStyle name="표준 133 2 7 3 2" xfId="22288"/>
    <cellStyle name="표준 133 2 7 4" xfId="22289"/>
    <cellStyle name="표준 133 2 7 4 2" xfId="22290"/>
    <cellStyle name="표준 133 2 7 5" xfId="22291"/>
    <cellStyle name="표준 133 2 7 5 2" xfId="22292"/>
    <cellStyle name="표준 133 2 7 6" xfId="22293"/>
    <cellStyle name="표준 133 2 7 6 2" xfId="22294"/>
    <cellStyle name="표준 133 2 7 7" xfId="22295"/>
    <cellStyle name="표준 133 2 7 7 2" xfId="22296"/>
    <cellStyle name="표준 133 2 7 8" xfId="22297"/>
    <cellStyle name="표준 133 2 7 8 2" xfId="22298"/>
    <cellStyle name="표준 133 2 7 9" xfId="22299"/>
    <cellStyle name="표준 133 2 7 9 2" xfId="22300"/>
    <cellStyle name="표준 133 2 8" xfId="22301"/>
    <cellStyle name="표준 133 2 8 2" xfId="22302"/>
    <cellStyle name="표준 133 2 9" xfId="22303"/>
    <cellStyle name="표준 133 2 9 2" xfId="22304"/>
    <cellStyle name="표준 133 20" xfId="22305"/>
    <cellStyle name="표준 133 20 2" xfId="22306"/>
    <cellStyle name="표준 133 21" xfId="22307"/>
    <cellStyle name="표준 133 21 2" xfId="22308"/>
    <cellStyle name="표준 133 22" xfId="22309"/>
    <cellStyle name="표준 133 22 2" xfId="22310"/>
    <cellStyle name="표준 133 23" xfId="22311"/>
    <cellStyle name="표준 133 23 2" xfId="22312"/>
    <cellStyle name="표준 133 24" xfId="22313"/>
    <cellStyle name="표준 133 24 2" xfId="22314"/>
    <cellStyle name="표준 133 25" xfId="22315"/>
    <cellStyle name="표준 133 25 2" xfId="22316"/>
    <cellStyle name="표준 133 26" xfId="22317"/>
    <cellStyle name="표준 133 26 2" xfId="22318"/>
    <cellStyle name="표준 133 27" xfId="22319"/>
    <cellStyle name="표준 133 27 2" xfId="22320"/>
    <cellStyle name="표준 133 28" xfId="22321"/>
    <cellStyle name="표준 133 28 2" xfId="22322"/>
    <cellStyle name="표준 133 29" xfId="22323"/>
    <cellStyle name="표준 133 29 2" xfId="22324"/>
    <cellStyle name="표준 133 3" xfId="22325"/>
    <cellStyle name="표준 133 3 10" xfId="22326"/>
    <cellStyle name="표준 133 3 10 2" xfId="22327"/>
    <cellStyle name="표준 133 3 11" xfId="22328"/>
    <cellStyle name="표준 133 3 11 2" xfId="22329"/>
    <cellStyle name="표준 133 3 12" xfId="22330"/>
    <cellStyle name="표준 133 3 12 2" xfId="22331"/>
    <cellStyle name="표준 133 3 13" xfId="22332"/>
    <cellStyle name="표준 133 3 13 2" xfId="22333"/>
    <cellStyle name="표준 133 3 14" xfId="22334"/>
    <cellStyle name="표준 133 3 14 2" xfId="22335"/>
    <cellStyle name="표준 133 3 15" xfId="22336"/>
    <cellStyle name="표준 133 3 15 2" xfId="22337"/>
    <cellStyle name="표준 133 3 16" xfId="22338"/>
    <cellStyle name="표준 133 3 16 2" xfId="22339"/>
    <cellStyle name="표준 133 3 17" xfId="22340"/>
    <cellStyle name="표준 133 3 17 2" xfId="22341"/>
    <cellStyle name="표준 133 3 18" xfId="22342"/>
    <cellStyle name="표준 133 3 18 2" xfId="22343"/>
    <cellStyle name="표준 133 3 19" xfId="22344"/>
    <cellStyle name="표준 133 3 19 2" xfId="22345"/>
    <cellStyle name="표준 133 3 2" xfId="22346"/>
    <cellStyle name="표준 133 3 2 10" xfId="22347"/>
    <cellStyle name="표준 133 3 2 10 2" xfId="22348"/>
    <cellStyle name="표준 133 3 2 11" xfId="22349"/>
    <cellStyle name="표준 133 3 2 11 2" xfId="22350"/>
    <cellStyle name="표준 133 3 2 12" xfId="22351"/>
    <cellStyle name="표준 133 3 2 12 2" xfId="22352"/>
    <cellStyle name="표준 133 3 2 13" xfId="22353"/>
    <cellStyle name="표준 133 3 2 13 2" xfId="22354"/>
    <cellStyle name="표준 133 3 2 14" xfId="22355"/>
    <cellStyle name="표준 133 3 2 14 2" xfId="22356"/>
    <cellStyle name="표준 133 3 2 15" xfId="22357"/>
    <cellStyle name="표준 133 3 2 15 2" xfId="22358"/>
    <cellStyle name="표준 133 3 2 16" xfId="22359"/>
    <cellStyle name="표준 133 3 2 16 2" xfId="22360"/>
    <cellStyle name="표준 133 3 2 17" xfId="22361"/>
    <cellStyle name="표준 133 3 2 17 2" xfId="22362"/>
    <cellStyle name="표준 133 3 2 18" xfId="22363"/>
    <cellStyle name="표준 133 3 2 18 2" xfId="22364"/>
    <cellStyle name="표준 133 3 2 19" xfId="22365"/>
    <cellStyle name="표준 133 3 2 19 2" xfId="22366"/>
    <cellStyle name="표준 133 3 2 2" xfId="22367"/>
    <cellStyle name="표준 133 3 2 2 2" xfId="22368"/>
    <cellStyle name="표준 133 3 2 20" xfId="22369"/>
    <cellStyle name="표준 133 3 2 20 2" xfId="22370"/>
    <cellStyle name="표준 133 3 2 21" xfId="22371"/>
    <cellStyle name="표준 133 3 2 21 2" xfId="22372"/>
    <cellStyle name="표준 133 3 2 22" xfId="22373"/>
    <cellStyle name="표준 133 3 2 22 2" xfId="22374"/>
    <cellStyle name="표준 133 3 2 23" xfId="22375"/>
    <cellStyle name="표준 133 3 2 23 2" xfId="22376"/>
    <cellStyle name="표준 133 3 2 24" xfId="22377"/>
    <cellStyle name="표준 133 3 2 24 2" xfId="22378"/>
    <cellStyle name="표준 133 3 2 25" xfId="22379"/>
    <cellStyle name="표준 133 3 2 25 2" xfId="22380"/>
    <cellStyle name="표준 133 3 2 26" xfId="22381"/>
    <cellStyle name="표준 133 3 2 26 2" xfId="22382"/>
    <cellStyle name="표준 133 3 2 27" xfId="22383"/>
    <cellStyle name="표준 133 3 2 27 2" xfId="22384"/>
    <cellStyle name="표준 133 3 2 28" xfId="22385"/>
    <cellStyle name="표준 133 3 2 28 2" xfId="22386"/>
    <cellStyle name="표준 133 3 2 29" xfId="22387"/>
    <cellStyle name="표준 133 3 2 3" xfId="22388"/>
    <cellStyle name="표준 133 3 2 3 2" xfId="22389"/>
    <cellStyle name="표준 133 3 2 4" xfId="22390"/>
    <cellStyle name="표준 133 3 2 4 2" xfId="22391"/>
    <cellStyle name="표준 133 3 2 5" xfId="22392"/>
    <cellStyle name="표준 133 3 2 5 2" xfId="22393"/>
    <cellStyle name="표준 133 3 2 6" xfId="22394"/>
    <cellStyle name="표준 133 3 2 6 2" xfId="22395"/>
    <cellStyle name="표준 133 3 2 7" xfId="22396"/>
    <cellStyle name="표준 133 3 2 7 2" xfId="22397"/>
    <cellStyle name="표준 133 3 2 8" xfId="22398"/>
    <cellStyle name="표준 133 3 2 8 2" xfId="22399"/>
    <cellStyle name="표준 133 3 2 9" xfId="22400"/>
    <cellStyle name="표준 133 3 2 9 2" xfId="22401"/>
    <cellStyle name="표준 133 3 20" xfId="22402"/>
    <cellStyle name="표준 133 3 20 2" xfId="22403"/>
    <cellStyle name="표준 133 3 21" xfId="22404"/>
    <cellStyle name="표준 133 3 21 2" xfId="22405"/>
    <cellStyle name="표준 133 3 22" xfId="22406"/>
    <cellStyle name="표준 133 3 22 2" xfId="22407"/>
    <cellStyle name="표준 133 3 23" xfId="22408"/>
    <cellStyle name="표준 133 3 23 2" xfId="22409"/>
    <cellStyle name="표준 133 3 24" xfId="22410"/>
    <cellStyle name="표준 133 3 24 2" xfId="22411"/>
    <cellStyle name="표준 133 3 25" xfId="22412"/>
    <cellStyle name="표준 133 3 25 2" xfId="22413"/>
    <cellStyle name="표준 133 3 26" xfId="22414"/>
    <cellStyle name="표준 133 3 26 2" xfId="22415"/>
    <cellStyle name="표준 133 3 27" xfId="22416"/>
    <cellStyle name="표준 133 3 27 2" xfId="22417"/>
    <cellStyle name="표준 133 3 28" xfId="22418"/>
    <cellStyle name="표준 133 3 28 2" xfId="22419"/>
    <cellStyle name="표준 133 3 29" xfId="22420"/>
    <cellStyle name="표준 133 3 29 2" xfId="22421"/>
    <cellStyle name="표준 133 3 3" xfId="22422"/>
    <cellStyle name="표준 133 3 3 10" xfId="22423"/>
    <cellStyle name="표준 133 3 3 10 2" xfId="22424"/>
    <cellStyle name="표준 133 3 3 11" xfId="22425"/>
    <cellStyle name="표준 133 3 3 11 2" xfId="22426"/>
    <cellStyle name="표준 133 3 3 12" xfId="22427"/>
    <cellStyle name="표준 133 3 3 12 2" xfId="22428"/>
    <cellStyle name="표준 133 3 3 13" xfId="22429"/>
    <cellStyle name="표준 133 3 3 13 2" xfId="22430"/>
    <cellStyle name="표준 133 3 3 14" xfId="22431"/>
    <cellStyle name="표준 133 3 3 14 2" xfId="22432"/>
    <cellStyle name="표준 133 3 3 15" xfId="22433"/>
    <cellStyle name="표준 133 3 3 15 2" xfId="22434"/>
    <cellStyle name="표준 133 3 3 16" xfId="22435"/>
    <cellStyle name="표준 133 3 3 16 2" xfId="22436"/>
    <cellStyle name="표준 133 3 3 17" xfId="22437"/>
    <cellStyle name="표준 133 3 3 17 2" xfId="22438"/>
    <cellStyle name="표준 133 3 3 18" xfId="22439"/>
    <cellStyle name="표준 133 3 3 18 2" xfId="22440"/>
    <cellStyle name="표준 133 3 3 19" xfId="22441"/>
    <cellStyle name="표준 133 3 3 19 2" xfId="22442"/>
    <cellStyle name="표준 133 3 3 2" xfId="22443"/>
    <cellStyle name="표준 133 3 3 2 2" xfId="22444"/>
    <cellStyle name="표준 133 3 3 20" xfId="22445"/>
    <cellStyle name="표준 133 3 3 20 2" xfId="22446"/>
    <cellStyle name="표준 133 3 3 21" xfId="22447"/>
    <cellStyle name="표준 133 3 3 21 2" xfId="22448"/>
    <cellStyle name="표준 133 3 3 22" xfId="22449"/>
    <cellStyle name="표준 133 3 3 22 2" xfId="22450"/>
    <cellStyle name="표준 133 3 3 23" xfId="22451"/>
    <cellStyle name="표준 133 3 3 23 2" xfId="22452"/>
    <cellStyle name="표준 133 3 3 24" xfId="22453"/>
    <cellStyle name="표준 133 3 3 24 2" xfId="22454"/>
    <cellStyle name="표준 133 3 3 25" xfId="22455"/>
    <cellStyle name="표준 133 3 3 25 2" xfId="22456"/>
    <cellStyle name="표준 133 3 3 26" xfId="22457"/>
    <cellStyle name="표준 133 3 3 26 2" xfId="22458"/>
    <cellStyle name="표준 133 3 3 27" xfId="22459"/>
    <cellStyle name="표준 133 3 3 27 2" xfId="22460"/>
    <cellStyle name="표준 133 3 3 28" xfId="22461"/>
    <cellStyle name="표준 133 3 3 28 2" xfId="22462"/>
    <cellStyle name="표준 133 3 3 29" xfId="22463"/>
    <cellStyle name="표준 133 3 3 3" xfId="22464"/>
    <cellStyle name="표준 133 3 3 3 2" xfId="22465"/>
    <cellStyle name="표준 133 3 3 4" xfId="22466"/>
    <cellStyle name="표준 133 3 3 4 2" xfId="22467"/>
    <cellStyle name="표준 133 3 3 5" xfId="22468"/>
    <cellStyle name="표준 133 3 3 5 2" xfId="22469"/>
    <cellStyle name="표준 133 3 3 6" xfId="22470"/>
    <cellStyle name="표준 133 3 3 6 2" xfId="22471"/>
    <cellStyle name="표준 133 3 3 7" xfId="22472"/>
    <cellStyle name="표준 133 3 3 7 2" xfId="22473"/>
    <cellStyle name="표준 133 3 3 8" xfId="22474"/>
    <cellStyle name="표준 133 3 3 8 2" xfId="22475"/>
    <cellStyle name="표준 133 3 3 9" xfId="22476"/>
    <cellStyle name="표준 133 3 3 9 2" xfId="22477"/>
    <cellStyle name="표준 133 3 30" xfId="22478"/>
    <cellStyle name="표준 133 3 30 2" xfId="22479"/>
    <cellStyle name="표준 133 3 31" xfId="22480"/>
    <cellStyle name="표준 133 3 31 2" xfId="22481"/>
    <cellStyle name="표준 133 3 32" xfId="22482"/>
    <cellStyle name="표준 133 3 32 2" xfId="22483"/>
    <cellStyle name="표준 133 3 33" xfId="22484"/>
    <cellStyle name="표준 133 3 33 2" xfId="22485"/>
    <cellStyle name="표준 133 3 34" xfId="22486"/>
    <cellStyle name="표준 133 3 34 2" xfId="22487"/>
    <cellStyle name="표준 133 3 35" xfId="22488"/>
    <cellStyle name="표준 133 3 36" xfId="22489"/>
    <cellStyle name="표준 133 3 37" xfId="22490"/>
    <cellStyle name="표준 133 3 38" xfId="22491"/>
    <cellStyle name="표준 133 3 39" xfId="22492"/>
    <cellStyle name="표준 133 3 4" xfId="22493"/>
    <cellStyle name="표준 133 3 4 10" xfId="22494"/>
    <cellStyle name="표준 133 3 4 10 2" xfId="22495"/>
    <cellStyle name="표준 133 3 4 11" xfId="22496"/>
    <cellStyle name="표준 133 3 4 11 2" xfId="22497"/>
    <cellStyle name="표준 133 3 4 12" xfId="22498"/>
    <cellStyle name="표준 133 3 4 12 2" xfId="22499"/>
    <cellStyle name="표준 133 3 4 13" xfId="22500"/>
    <cellStyle name="표준 133 3 4 13 2" xfId="22501"/>
    <cellStyle name="표준 133 3 4 14" xfId="22502"/>
    <cellStyle name="표준 133 3 4 14 2" xfId="22503"/>
    <cellStyle name="표준 133 3 4 15" xfId="22504"/>
    <cellStyle name="표준 133 3 4 15 2" xfId="22505"/>
    <cellStyle name="표준 133 3 4 16" xfId="22506"/>
    <cellStyle name="표준 133 3 4 16 2" xfId="22507"/>
    <cellStyle name="표준 133 3 4 17" xfId="22508"/>
    <cellStyle name="표준 133 3 4 17 2" xfId="22509"/>
    <cellStyle name="표준 133 3 4 18" xfId="22510"/>
    <cellStyle name="표준 133 3 4 18 2" xfId="22511"/>
    <cellStyle name="표준 133 3 4 19" xfId="22512"/>
    <cellStyle name="표준 133 3 4 19 2" xfId="22513"/>
    <cellStyle name="표준 133 3 4 2" xfId="22514"/>
    <cellStyle name="표준 133 3 4 2 2" xfId="22515"/>
    <cellStyle name="표준 133 3 4 20" xfId="22516"/>
    <cellStyle name="표준 133 3 4 20 2" xfId="22517"/>
    <cellStyle name="표준 133 3 4 21" xfId="22518"/>
    <cellStyle name="표준 133 3 4 21 2" xfId="22519"/>
    <cellStyle name="표준 133 3 4 22" xfId="22520"/>
    <cellStyle name="표준 133 3 4 22 2" xfId="22521"/>
    <cellStyle name="표준 133 3 4 23" xfId="22522"/>
    <cellStyle name="표준 133 3 4 23 2" xfId="22523"/>
    <cellStyle name="표준 133 3 4 24" xfId="22524"/>
    <cellStyle name="표준 133 3 4 24 2" xfId="22525"/>
    <cellStyle name="표준 133 3 4 25" xfId="22526"/>
    <cellStyle name="표준 133 3 4 25 2" xfId="22527"/>
    <cellStyle name="표준 133 3 4 26" xfId="22528"/>
    <cellStyle name="표준 133 3 4 26 2" xfId="22529"/>
    <cellStyle name="표준 133 3 4 27" xfId="22530"/>
    <cellStyle name="표준 133 3 4 27 2" xfId="22531"/>
    <cellStyle name="표준 133 3 4 28" xfId="22532"/>
    <cellStyle name="표준 133 3 4 28 2" xfId="22533"/>
    <cellStyle name="표준 133 3 4 29" xfId="22534"/>
    <cellStyle name="표준 133 3 4 3" xfId="22535"/>
    <cellStyle name="표준 133 3 4 3 2" xfId="22536"/>
    <cellStyle name="표준 133 3 4 4" xfId="22537"/>
    <cellStyle name="표준 133 3 4 4 2" xfId="22538"/>
    <cellStyle name="표준 133 3 4 5" xfId="22539"/>
    <cellStyle name="표준 133 3 4 5 2" xfId="22540"/>
    <cellStyle name="표준 133 3 4 6" xfId="22541"/>
    <cellStyle name="표준 133 3 4 6 2" xfId="22542"/>
    <cellStyle name="표준 133 3 4 7" xfId="22543"/>
    <cellStyle name="표준 133 3 4 7 2" xfId="22544"/>
    <cellStyle name="표준 133 3 4 8" xfId="22545"/>
    <cellStyle name="표준 133 3 4 8 2" xfId="22546"/>
    <cellStyle name="표준 133 3 4 9" xfId="22547"/>
    <cellStyle name="표준 133 3 4 9 2" xfId="22548"/>
    <cellStyle name="표준 133 3 40" xfId="22549"/>
    <cellStyle name="표준 133 3 41" xfId="22550"/>
    <cellStyle name="표준 133 3 42" xfId="22551"/>
    <cellStyle name="표준 133 3 43" xfId="22552"/>
    <cellStyle name="표준 133 3 44" xfId="22553"/>
    <cellStyle name="표준 133 3 45" xfId="22554"/>
    <cellStyle name="표준 133 3 46" xfId="22555"/>
    <cellStyle name="표준 133 3 47" xfId="22556"/>
    <cellStyle name="표준 133 3 48" xfId="22557"/>
    <cellStyle name="표준 133 3 49" xfId="22558"/>
    <cellStyle name="표준 133 3 5" xfId="22559"/>
    <cellStyle name="표준 133 3 5 10" xfId="22560"/>
    <cellStyle name="표준 133 3 5 10 2" xfId="22561"/>
    <cellStyle name="표준 133 3 5 11" xfId="22562"/>
    <cellStyle name="표준 133 3 5 11 2" xfId="22563"/>
    <cellStyle name="표준 133 3 5 12" xfId="22564"/>
    <cellStyle name="표준 133 3 5 12 2" xfId="22565"/>
    <cellStyle name="표준 133 3 5 13" xfId="22566"/>
    <cellStyle name="표준 133 3 5 13 2" xfId="22567"/>
    <cellStyle name="표준 133 3 5 14" xfId="22568"/>
    <cellStyle name="표준 133 3 5 14 2" xfId="22569"/>
    <cellStyle name="표준 133 3 5 15" xfId="22570"/>
    <cellStyle name="표준 133 3 5 15 2" xfId="22571"/>
    <cellStyle name="표준 133 3 5 16" xfId="22572"/>
    <cellStyle name="표준 133 3 5 16 2" xfId="22573"/>
    <cellStyle name="표준 133 3 5 17" xfId="22574"/>
    <cellStyle name="표준 133 3 5 17 2" xfId="22575"/>
    <cellStyle name="표준 133 3 5 18" xfId="22576"/>
    <cellStyle name="표준 133 3 5 18 2" xfId="22577"/>
    <cellStyle name="표준 133 3 5 19" xfId="22578"/>
    <cellStyle name="표준 133 3 5 19 2" xfId="22579"/>
    <cellStyle name="표준 133 3 5 2" xfId="22580"/>
    <cellStyle name="표준 133 3 5 2 2" xfId="22581"/>
    <cellStyle name="표준 133 3 5 20" xfId="22582"/>
    <cellStyle name="표준 133 3 5 20 2" xfId="22583"/>
    <cellStyle name="표준 133 3 5 21" xfId="22584"/>
    <cellStyle name="표준 133 3 5 21 2" xfId="22585"/>
    <cellStyle name="표준 133 3 5 22" xfId="22586"/>
    <cellStyle name="표준 133 3 5 22 2" xfId="22587"/>
    <cellStyle name="표준 133 3 5 23" xfId="22588"/>
    <cellStyle name="표준 133 3 5 23 2" xfId="22589"/>
    <cellStyle name="표준 133 3 5 24" xfId="22590"/>
    <cellStyle name="표준 133 3 5 24 2" xfId="22591"/>
    <cellStyle name="표준 133 3 5 25" xfId="22592"/>
    <cellStyle name="표준 133 3 5 25 2" xfId="22593"/>
    <cellStyle name="표준 133 3 5 26" xfId="22594"/>
    <cellStyle name="표준 133 3 5 26 2" xfId="22595"/>
    <cellStyle name="표준 133 3 5 27" xfId="22596"/>
    <cellStyle name="표준 133 3 5 27 2" xfId="22597"/>
    <cellStyle name="표준 133 3 5 28" xfId="22598"/>
    <cellStyle name="표준 133 3 5 28 2" xfId="22599"/>
    <cellStyle name="표준 133 3 5 29" xfId="22600"/>
    <cellStyle name="표준 133 3 5 3" xfId="22601"/>
    <cellStyle name="표준 133 3 5 3 2" xfId="22602"/>
    <cellStyle name="표준 133 3 5 4" xfId="22603"/>
    <cellStyle name="표준 133 3 5 4 2" xfId="22604"/>
    <cellStyle name="표준 133 3 5 5" xfId="22605"/>
    <cellStyle name="표준 133 3 5 5 2" xfId="22606"/>
    <cellStyle name="표준 133 3 5 6" xfId="22607"/>
    <cellStyle name="표준 133 3 5 6 2" xfId="22608"/>
    <cellStyle name="표준 133 3 5 7" xfId="22609"/>
    <cellStyle name="표준 133 3 5 7 2" xfId="22610"/>
    <cellStyle name="표준 133 3 5 8" xfId="22611"/>
    <cellStyle name="표준 133 3 5 8 2" xfId="22612"/>
    <cellStyle name="표준 133 3 5 9" xfId="22613"/>
    <cellStyle name="표준 133 3 5 9 2" xfId="22614"/>
    <cellStyle name="표준 133 3 50" xfId="22615"/>
    <cellStyle name="표준 133 3 51" xfId="22616"/>
    <cellStyle name="표준 133 3 52" xfId="22617"/>
    <cellStyle name="표준 133 3 53" xfId="22618"/>
    <cellStyle name="표준 133 3 54" xfId="22619"/>
    <cellStyle name="표준 133 3 55" xfId="22620"/>
    <cellStyle name="표준 133 3 56" xfId="22621"/>
    <cellStyle name="표준 133 3 57" xfId="22622"/>
    <cellStyle name="표준 133 3 58" xfId="22623"/>
    <cellStyle name="표준 133 3 6" xfId="22624"/>
    <cellStyle name="표준 133 3 6 10" xfId="22625"/>
    <cellStyle name="표준 133 3 6 10 2" xfId="22626"/>
    <cellStyle name="표준 133 3 6 11" xfId="22627"/>
    <cellStyle name="표준 133 3 6 11 2" xfId="22628"/>
    <cellStyle name="표준 133 3 6 12" xfId="22629"/>
    <cellStyle name="표준 133 3 6 12 2" xfId="22630"/>
    <cellStyle name="표준 133 3 6 13" xfId="22631"/>
    <cellStyle name="표준 133 3 6 13 2" xfId="22632"/>
    <cellStyle name="표준 133 3 6 14" xfId="22633"/>
    <cellStyle name="표준 133 3 6 14 2" xfId="22634"/>
    <cellStyle name="표준 133 3 6 15" xfId="22635"/>
    <cellStyle name="표준 133 3 6 15 2" xfId="22636"/>
    <cellStyle name="표준 133 3 6 16" xfId="22637"/>
    <cellStyle name="표준 133 3 6 16 2" xfId="22638"/>
    <cellStyle name="표준 133 3 6 17" xfId="22639"/>
    <cellStyle name="표준 133 3 6 17 2" xfId="22640"/>
    <cellStyle name="표준 133 3 6 18" xfId="22641"/>
    <cellStyle name="표준 133 3 6 18 2" xfId="22642"/>
    <cellStyle name="표준 133 3 6 19" xfId="22643"/>
    <cellStyle name="표준 133 3 6 19 2" xfId="22644"/>
    <cellStyle name="표준 133 3 6 2" xfId="22645"/>
    <cellStyle name="표준 133 3 6 2 2" xfId="22646"/>
    <cellStyle name="표준 133 3 6 20" xfId="22647"/>
    <cellStyle name="표준 133 3 6 20 2" xfId="22648"/>
    <cellStyle name="표준 133 3 6 21" xfId="22649"/>
    <cellStyle name="표준 133 3 6 21 2" xfId="22650"/>
    <cellStyle name="표준 133 3 6 22" xfId="22651"/>
    <cellStyle name="표준 133 3 6 22 2" xfId="22652"/>
    <cellStyle name="표준 133 3 6 23" xfId="22653"/>
    <cellStyle name="표준 133 3 6 23 2" xfId="22654"/>
    <cellStyle name="표준 133 3 6 24" xfId="22655"/>
    <cellStyle name="표준 133 3 6 24 2" xfId="22656"/>
    <cellStyle name="표준 133 3 6 25" xfId="22657"/>
    <cellStyle name="표준 133 3 6 25 2" xfId="22658"/>
    <cellStyle name="표준 133 3 6 26" xfId="22659"/>
    <cellStyle name="표준 133 3 6 26 2" xfId="22660"/>
    <cellStyle name="표준 133 3 6 27" xfId="22661"/>
    <cellStyle name="표준 133 3 6 27 2" xfId="22662"/>
    <cellStyle name="표준 133 3 6 28" xfId="22663"/>
    <cellStyle name="표준 133 3 6 28 2" xfId="22664"/>
    <cellStyle name="표준 133 3 6 29" xfId="22665"/>
    <cellStyle name="표준 133 3 6 3" xfId="22666"/>
    <cellStyle name="표준 133 3 6 3 2" xfId="22667"/>
    <cellStyle name="표준 133 3 6 4" xfId="22668"/>
    <cellStyle name="표준 133 3 6 4 2" xfId="22669"/>
    <cellStyle name="표준 133 3 6 5" xfId="22670"/>
    <cellStyle name="표준 133 3 6 5 2" xfId="22671"/>
    <cellStyle name="표준 133 3 6 6" xfId="22672"/>
    <cellStyle name="표준 133 3 6 6 2" xfId="22673"/>
    <cellStyle name="표준 133 3 6 7" xfId="22674"/>
    <cellStyle name="표준 133 3 6 7 2" xfId="22675"/>
    <cellStyle name="표준 133 3 6 8" xfId="22676"/>
    <cellStyle name="표준 133 3 6 8 2" xfId="22677"/>
    <cellStyle name="표준 133 3 6 9" xfId="22678"/>
    <cellStyle name="표준 133 3 6 9 2" xfId="22679"/>
    <cellStyle name="표준 133 3 7" xfId="22680"/>
    <cellStyle name="표준 133 3 7 10" xfId="22681"/>
    <cellStyle name="표준 133 3 7 10 2" xfId="22682"/>
    <cellStyle name="표준 133 3 7 11" xfId="22683"/>
    <cellStyle name="표준 133 3 7 11 2" xfId="22684"/>
    <cellStyle name="표준 133 3 7 12" xfId="22685"/>
    <cellStyle name="표준 133 3 7 12 2" xfId="22686"/>
    <cellStyle name="표준 133 3 7 13" xfId="22687"/>
    <cellStyle name="표준 133 3 7 13 2" xfId="22688"/>
    <cellStyle name="표준 133 3 7 14" xfId="22689"/>
    <cellStyle name="표준 133 3 7 14 2" xfId="22690"/>
    <cellStyle name="표준 133 3 7 15" xfId="22691"/>
    <cellStyle name="표준 133 3 7 15 2" xfId="22692"/>
    <cellStyle name="표준 133 3 7 16" xfId="22693"/>
    <cellStyle name="표준 133 3 7 16 2" xfId="22694"/>
    <cellStyle name="표준 133 3 7 17" xfId="22695"/>
    <cellStyle name="표준 133 3 7 17 2" xfId="22696"/>
    <cellStyle name="표준 133 3 7 18" xfId="22697"/>
    <cellStyle name="표준 133 3 7 18 2" xfId="22698"/>
    <cellStyle name="표준 133 3 7 19" xfId="22699"/>
    <cellStyle name="표준 133 3 7 19 2" xfId="22700"/>
    <cellStyle name="표준 133 3 7 2" xfId="22701"/>
    <cellStyle name="표준 133 3 7 2 2" xfId="22702"/>
    <cellStyle name="표준 133 3 7 20" xfId="22703"/>
    <cellStyle name="표준 133 3 7 20 2" xfId="22704"/>
    <cellStyle name="표준 133 3 7 21" xfId="22705"/>
    <cellStyle name="표준 133 3 7 21 2" xfId="22706"/>
    <cellStyle name="표준 133 3 7 22" xfId="22707"/>
    <cellStyle name="표준 133 3 7 22 2" xfId="22708"/>
    <cellStyle name="표준 133 3 7 23" xfId="22709"/>
    <cellStyle name="표준 133 3 7 23 2" xfId="22710"/>
    <cellStyle name="표준 133 3 7 24" xfId="22711"/>
    <cellStyle name="표준 133 3 7 24 2" xfId="22712"/>
    <cellStyle name="표준 133 3 7 25" xfId="22713"/>
    <cellStyle name="표준 133 3 7 25 2" xfId="22714"/>
    <cellStyle name="표준 133 3 7 26" xfId="22715"/>
    <cellStyle name="표준 133 3 7 26 2" xfId="22716"/>
    <cellStyle name="표준 133 3 7 27" xfId="22717"/>
    <cellStyle name="표준 133 3 7 27 2" xfId="22718"/>
    <cellStyle name="표준 133 3 7 28" xfId="22719"/>
    <cellStyle name="표준 133 3 7 28 2" xfId="22720"/>
    <cellStyle name="표준 133 3 7 29" xfId="22721"/>
    <cellStyle name="표준 133 3 7 3" xfId="22722"/>
    <cellStyle name="표준 133 3 7 3 2" xfId="22723"/>
    <cellStyle name="표준 133 3 7 4" xfId="22724"/>
    <cellStyle name="표준 133 3 7 4 2" xfId="22725"/>
    <cellStyle name="표준 133 3 7 5" xfId="22726"/>
    <cellStyle name="표준 133 3 7 5 2" xfId="22727"/>
    <cellStyle name="표준 133 3 7 6" xfId="22728"/>
    <cellStyle name="표준 133 3 7 6 2" xfId="22729"/>
    <cellStyle name="표준 133 3 7 7" xfId="22730"/>
    <cellStyle name="표준 133 3 7 7 2" xfId="22731"/>
    <cellStyle name="표준 133 3 7 8" xfId="22732"/>
    <cellStyle name="표준 133 3 7 8 2" xfId="22733"/>
    <cellStyle name="표준 133 3 7 9" xfId="22734"/>
    <cellStyle name="표준 133 3 7 9 2" xfId="22735"/>
    <cellStyle name="표준 133 3 8" xfId="22736"/>
    <cellStyle name="표준 133 3 8 2" xfId="22737"/>
    <cellStyle name="표준 133 3 9" xfId="22738"/>
    <cellStyle name="표준 133 3 9 2" xfId="22739"/>
    <cellStyle name="표준 133 30" xfId="22740"/>
    <cellStyle name="표준 133 30 2" xfId="22741"/>
    <cellStyle name="표준 133 31" xfId="22742"/>
    <cellStyle name="표준 133 31 2" xfId="22743"/>
    <cellStyle name="표준 133 32" xfId="22744"/>
    <cellStyle name="표준 133 32 2" xfId="22745"/>
    <cellStyle name="표준 133 33" xfId="22746"/>
    <cellStyle name="표준 133 33 2" xfId="22747"/>
    <cellStyle name="표준 133 34" xfId="22748"/>
    <cellStyle name="표준 133 34 2" xfId="22749"/>
    <cellStyle name="표준 133 35" xfId="22750"/>
    <cellStyle name="표준 133 4" xfId="22751"/>
    <cellStyle name="표준 133 4 10" xfId="22752"/>
    <cellStyle name="표준 133 4 10 2" xfId="22753"/>
    <cellStyle name="표준 133 4 11" xfId="22754"/>
    <cellStyle name="표준 133 4 11 2" xfId="22755"/>
    <cellStyle name="표준 133 4 12" xfId="22756"/>
    <cellStyle name="표준 133 4 12 2" xfId="22757"/>
    <cellStyle name="표준 133 4 13" xfId="22758"/>
    <cellStyle name="표준 133 4 13 2" xfId="22759"/>
    <cellStyle name="표준 133 4 14" xfId="22760"/>
    <cellStyle name="표준 133 4 14 2" xfId="22761"/>
    <cellStyle name="표준 133 4 15" xfId="22762"/>
    <cellStyle name="표준 133 4 15 2" xfId="22763"/>
    <cellStyle name="표준 133 4 16" xfId="22764"/>
    <cellStyle name="표준 133 4 16 2" xfId="22765"/>
    <cellStyle name="표준 133 4 17" xfId="22766"/>
    <cellStyle name="표준 133 4 17 2" xfId="22767"/>
    <cellStyle name="표준 133 4 18" xfId="22768"/>
    <cellStyle name="표준 133 4 18 2" xfId="22769"/>
    <cellStyle name="표준 133 4 19" xfId="22770"/>
    <cellStyle name="표준 133 4 19 2" xfId="22771"/>
    <cellStyle name="표준 133 4 2" xfId="22772"/>
    <cellStyle name="표준 133 4 2 10" xfId="22773"/>
    <cellStyle name="표준 133 4 2 10 2" xfId="22774"/>
    <cellStyle name="표준 133 4 2 11" xfId="22775"/>
    <cellStyle name="표준 133 4 2 11 2" xfId="22776"/>
    <cellStyle name="표준 133 4 2 12" xfId="22777"/>
    <cellStyle name="표준 133 4 2 12 2" xfId="22778"/>
    <cellStyle name="표준 133 4 2 13" xfId="22779"/>
    <cellStyle name="표준 133 4 2 13 2" xfId="22780"/>
    <cellStyle name="표준 133 4 2 14" xfId="22781"/>
    <cellStyle name="표준 133 4 2 14 2" xfId="22782"/>
    <cellStyle name="표준 133 4 2 15" xfId="22783"/>
    <cellStyle name="표준 133 4 2 15 2" xfId="22784"/>
    <cellStyle name="표준 133 4 2 16" xfId="22785"/>
    <cellStyle name="표준 133 4 2 16 2" xfId="22786"/>
    <cellStyle name="표준 133 4 2 17" xfId="22787"/>
    <cellStyle name="표준 133 4 2 17 2" xfId="22788"/>
    <cellStyle name="표준 133 4 2 18" xfId="22789"/>
    <cellStyle name="표준 133 4 2 18 2" xfId="22790"/>
    <cellStyle name="표준 133 4 2 19" xfId="22791"/>
    <cellStyle name="표준 133 4 2 19 2" xfId="22792"/>
    <cellStyle name="표준 133 4 2 2" xfId="22793"/>
    <cellStyle name="표준 133 4 2 2 2" xfId="22794"/>
    <cellStyle name="표준 133 4 2 20" xfId="22795"/>
    <cellStyle name="표준 133 4 2 20 2" xfId="22796"/>
    <cellStyle name="표준 133 4 2 21" xfId="22797"/>
    <cellStyle name="표준 133 4 2 21 2" xfId="22798"/>
    <cellStyle name="표준 133 4 2 22" xfId="22799"/>
    <cellStyle name="표준 133 4 2 22 2" xfId="22800"/>
    <cellStyle name="표준 133 4 2 23" xfId="22801"/>
    <cellStyle name="표준 133 4 2 23 2" xfId="22802"/>
    <cellStyle name="표준 133 4 2 24" xfId="22803"/>
    <cellStyle name="표준 133 4 2 24 2" xfId="22804"/>
    <cellStyle name="표준 133 4 2 25" xfId="22805"/>
    <cellStyle name="표준 133 4 2 25 2" xfId="22806"/>
    <cellStyle name="표준 133 4 2 26" xfId="22807"/>
    <cellStyle name="표준 133 4 2 26 2" xfId="22808"/>
    <cellStyle name="표준 133 4 2 27" xfId="22809"/>
    <cellStyle name="표준 133 4 2 27 2" xfId="22810"/>
    <cellStyle name="표준 133 4 2 28" xfId="22811"/>
    <cellStyle name="표준 133 4 2 28 2" xfId="22812"/>
    <cellStyle name="표준 133 4 2 29" xfId="22813"/>
    <cellStyle name="표준 133 4 2 3" xfId="22814"/>
    <cellStyle name="표준 133 4 2 3 2" xfId="22815"/>
    <cellStyle name="표준 133 4 2 4" xfId="22816"/>
    <cellStyle name="표준 133 4 2 4 2" xfId="22817"/>
    <cellStyle name="표준 133 4 2 5" xfId="22818"/>
    <cellStyle name="표준 133 4 2 5 2" xfId="22819"/>
    <cellStyle name="표준 133 4 2 6" xfId="22820"/>
    <cellStyle name="표준 133 4 2 6 2" xfId="22821"/>
    <cellStyle name="표준 133 4 2 7" xfId="22822"/>
    <cellStyle name="표준 133 4 2 7 2" xfId="22823"/>
    <cellStyle name="표준 133 4 2 8" xfId="22824"/>
    <cellStyle name="표준 133 4 2 8 2" xfId="22825"/>
    <cellStyle name="표준 133 4 2 9" xfId="22826"/>
    <cellStyle name="표준 133 4 2 9 2" xfId="22827"/>
    <cellStyle name="표준 133 4 20" xfId="22828"/>
    <cellStyle name="표준 133 4 20 2" xfId="22829"/>
    <cellStyle name="표준 133 4 21" xfId="22830"/>
    <cellStyle name="표준 133 4 21 2" xfId="22831"/>
    <cellStyle name="표준 133 4 22" xfId="22832"/>
    <cellStyle name="표준 133 4 22 2" xfId="22833"/>
    <cellStyle name="표준 133 4 23" xfId="22834"/>
    <cellStyle name="표준 133 4 23 2" xfId="22835"/>
    <cellStyle name="표준 133 4 24" xfId="22836"/>
    <cellStyle name="표준 133 4 24 2" xfId="22837"/>
    <cellStyle name="표준 133 4 25" xfId="22838"/>
    <cellStyle name="표준 133 4 25 2" xfId="22839"/>
    <cellStyle name="표준 133 4 26" xfId="22840"/>
    <cellStyle name="표준 133 4 26 2" xfId="22841"/>
    <cellStyle name="표준 133 4 27" xfId="22842"/>
    <cellStyle name="표준 133 4 27 2" xfId="22843"/>
    <cellStyle name="표준 133 4 28" xfId="22844"/>
    <cellStyle name="표준 133 4 28 2" xfId="22845"/>
    <cellStyle name="표준 133 4 29" xfId="22846"/>
    <cellStyle name="표준 133 4 29 2" xfId="22847"/>
    <cellStyle name="표준 133 4 3" xfId="22848"/>
    <cellStyle name="표준 133 4 3 10" xfId="22849"/>
    <cellStyle name="표준 133 4 3 10 2" xfId="22850"/>
    <cellStyle name="표준 133 4 3 11" xfId="22851"/>
    <cellStyle name="표준 133 4 3 11 2" xfId="22852"/>
    <cellStyle name="표준 133 4 3 12" xfId="22853"/>
    <cellStyle name="표준 133 4 3 12 2" xfId="22854"/>
    <cellStyle name="표준 133 4 3 13" xfId="22855"/>
    <cellStyle name="표준 133 4 3 13 2" xfId="22856"/>
    <cellStyle name="표준 133 4 3 14" xfId="22857"/>
    <cellStyle name="표준 133 4 3 14 2" xfId="22858"/>
    <cellStyle name="표준 133 4 3 15" xfId="22859"/>
    <cellStyle name="표준 133 4 3 15 2" xfId="22860"/>
    <cellStyle name="표준 133 4 3 16" xfId="22861"/>
    <cellStyle name="표준 133 4 3 16 2" xfId="22862"/>
    <cellStyle name="표준 133 4 3 17" xfId="22863"/>
    <cellStyle name="표준 133 4 3 17 2" xfId="22864"/>
    <cellStyle name="표준 133 4 3 18" xfId="22865"/>
    <cellStyle name="표준 133 4 3 18 2" xfId="22866"/>
    <cellStyle name="표준 133 4 3 19" xfId="22867"/>
    <cellStyle name="표준 133 4 3 19 2" xfId="22868"/>
    <cellStyle name="표준 133 4 3 2" xfId="22869"/>
    <cellStyle name="표준 133 4 3 2 2" xfId="22870"/>
    <cellStyle name="표준 133 4 3 20" xfId="22871"/>
    <cellStyle name="표준 133 4 3 20 2" xfId="22872"/>
    <cellStyle name="표준 133 4 3 21" xfId="22873"/>
    <cellStyle name="표준 133 4 3 21 2" xfId="22874"/>
    <cellStyle name="표준 133 4 3 22" xfId="22875"/>
    <cellStyle name="표준 133 4 3 22 2" xfId="22876"/>
    <cellStyle name="표준 133 4 3 23" xfId="22877"/>
    <cellStyle name="표준 133 4 3 23 2" xfId="22878"/>
    <cellStyle name="표준 133 4 3 24" xfId="22879"/>
    <cellStyle name="표준 133 4 3 24 2" xfId="22880"/>
    <cellStyle name="표준 133 4 3 25" xfId="22881"/>
    <cellStyle name="표준 133 4 3 25 2" xfId="22882"/>
    <cellStyle name="표준 133 4 3 26" xfId="22883"/>
    <cellStyle name="표준 133 4 3 26 2" xfId="22884"/>
    <cellStyle name="표준 133 4 3 27" xfId="22885"/>
    <cellStyle name="표준 133 4 3 27 2" xfId="22886"/>
    <cellStyle name="표준 133 4 3 28" xfId="22887"/>
    <cellStyle name="표준 133 4 3 28 2" xfId="22888"/>
    <cellStyle name="표준 133 4 3 29" xfId="22889"/>
    <cellStyle name="표준 133 4 3 3" xfId="22890"/>
    <cellStyle name="표준 133 4 3 3 2" xfId="22891"/>
    <cellStyle name="표준 133 4 3 4" xfId="22892"/>
    <cellStyle name="표준 133 4 3 4 2" xfId="22893"/>
    <cellStyle name="표준 133 4 3 5" xfId="22894"/>
    <cellStyle name="표준 133 4 3 5 2" xfId="22895"/>
    <cellStyle name="표준 133 4 3 6" xfId="22896"/>
    <cellStyle name="표준 133 4 3 6 2" xfId="22897"/>
    <cellStyle name="표준 133 4 3 7" xfId="22898"/>
    <cellStyle name="표준 133 4 3 7 2" xfId="22899"/>
    <cellStyle name="표준 133 4 3 8" xfId="22900"/>
    <cellStyle name="표준 133 4 3 8 2" xfId="22901"/>
    <cellStyle name="표준 133 4 3 9" xfId="22902"/>
    <cellStyle name="표준 133 4 3 9 2" xfId="22903"/>
    <cellStyle name="표준 133 4 30" xfId="22904"/>
    <cellStyle name="표준 133 4 30 2" xfId="22905"/>
    <cellStyle name="표준 133 4 31" xfId="22906"/>
    <cellStyle name="표준 133 4 31 2" xfId="22907"/>
    <cellStyle name="표준 133 4 32" xfId="22908"/>
    <cellStyle name="표준 133 4 32 2" xfId="22909"/>
    <cellStyle name="표준 133 4 33" xfId="22910"/>
    <cellStyle name="표준 133 4 33 2" xfId="22911"/>
    <cellStyle name="표준 133 4 34" xfId="22912"/>
    <cellStyle name="표준 133 4 34 2" xfId="22913"/>
    <cellStyle name="표준 133 4 35" xfId="22914"/>
    <cellStyle name="표준 133 4 36" xfId="22915"/>
    <cellStyle name="표준 133 4 37" xfId="22916"/>
    <cellStyle name="표준 133 4 38" xfId="22917"/>
    <cellStyle name="표준 133 4 39" xfId="22918"/>
    <cellStyle name="표준 133 4 4" xfId="22919"/>
    <cellStyle name="표준 133 4 4 10" xfId="22920"/>
    <cellStyle name="표준 133 4 4 10 2" xfId="22921"/>
    <cellStyle name="표준 133 4 4 11" xfId="22922"/>
    <cellStyle name="표준 133 4 4 11 2" xfId="22923"/>
    <cellStyle name="표준 133 4 4 12" xfId="22924"/>
    <cellStyle name="표준 133 4 4 12 2" xfId="22925"/>
    <cellStyle name="표준 133 4 4 13" xfId="22926"/>
    <cellStyle name="표준 133 4 4 13 2" xfId="22927"/>
    <cellStyle name="표준 133 4 4 14" xfId="22928"/>
    <cellStyle name="표준 133 4 4 14 2" xfId="22929"/>
    <cellStyle name="표준 133 4 4 15" xfId="22930"/>
    <cellStyle name="표준 133 4 4 15 2" xfId="22931"/>
    <cellStyle name="표준 133 4 4 16" xfId="22932"/>
    <cellStyle name="표준 133 4 4 16 2" xfId="22933"/>
    <cellStyle name="표준 133 4 4 17" xfId="22934"/>
    <cellStyle name="표준 133 4 4 17 2" xfId="22935"/>
    <cellStyle name="표준 133 4 4 18" xfId="22936"/>
    <cellStyle name="표준 133 4 4 18 2" xfId="22937"/>
    <cellStyle name="표준 133 4 4 19" xfId="22938"/>
    <cellStyle name="표준 133 4 4 19 2" xfId="22939"/>
    <cellStyle name="표준 133 4 4 2" xfId="22940"/>
    <cellStyle name="표준 133 4 4 2 2" xfId="22941"/>
    <cellStyle name="표준 133 4 4 20" xfId="22942"/>
    <cellStyle name="표준 133 4 4 20 2" xfId="22943"/>
    <cellStyle name="표준 133 4 4 21" xfId="22944"/>
    <cellStyle name="표준 133 4 4 21 2" xfId="22945"/>
    <cellStyle name="표준 133 4 4 22" xfId="22946"/>
    <cellStyle name="표준 133 4 4 22 2" xfId="22947"/>
    <cellStyle name="표준 133 4 4 23" xfId="22948"/>
    <cellStyle name="표준 133 4 4 23 2" xfId="22949"/>
    <cellStyle name="표준 133 4 4 24" xfId="22950"/>
    <cellStyle name="표준 133 4 4 24 2" xfId="22951"/>
    <cellStyle name="표준 133 4 4 25" xfId="22952"/>
    <cellStyle name="표준 133 4 4 25 2" xfId="22953"/>
    <cellStyle name="표준 133 4 4 26" xfId="22954"/>
    <cellStyle name="표준 133 4 4 26 2" xfId="22955"/>
    <cellStyle name="표준 133 4 4 27" xfId="22956"/>
    <cellStyle name="표준 133 4 4 27 2" xfId="22957"/>
    <cellStyle name="표준 133 4 4 28" xfId="22958"/>
    <cellStyle name="표준 133 4 4 28 2" xfId="22959"/>
    <cellStyle name="표준 133 4 4 29" xfId="22960"/>
    <cellStyle name="표준 133 4 4 3" xfId="22961"/>
    <cellStyle name="표준 133 4 4 3 2" xfId="22962"/>
    <cellStyle name="표준 133 4 4 4" xfId="22963"/>
    <cellStyle name="표준 133 4 4 4 2" xfId="22964"/>
    <cellStyle name="표준 133 4 4 5" xfId="22965"/>
    <cellStyle name="표준 133 4 4 5 2" xfId="22966"/>
    <cellStyle name="표준 133 4 4 6" xfId="22967"/>
    <cellStyle name="표준 133 4 4 6 2" xfId="22968"/>
    <cellStyle name="표준 133 4 4 7" xfId="22969"/>
    <cellStyle name="표준 133 4 4 7 2" xfId="22970"/>
    <cellStyle name="표준 133 4 4 8" xfId="22971"/>
    <cellStyle name="표준 133 4 4 8 2" xfId="22972"/>
    <cellStyle name="표준 133 4 4 9" xfId="22973"/>
    <cellStyle name="표준 133 4 4 9 2" xfId="22974"/>
    <cellStyle name="표준 133 4 40" xfId="22975"/>
    <cellStyle name="표준 133 4 41" xfId="22976"/>
    <cellStyle name="표준 133 4 42" xfId="22977"/>
    <cellStyle name="표준 133 4 43" xfId="22978"/>
    <cellStyle name="표준 133 4 44" xfId="22979"/>
    <cellStyle name="표준 133 4 45" xfId="22980"/>
    <cellStyle name="표준 133 4 46" xfId="22981"/>
    <cellStyle name="표준 133 4 47" xfId="22982"/>
    <cellStyle name="표준 133 4 48" xfId="22983"/>
    <cellStyle name="표준 133 4 49" xfId="22984"/>
    <cellStyle name="표준 133 4 5" xfId="22985"/>
    <cellStyle name="표준 133 4 5 10" xfId="22986"/>
    <cellStyle name="표준 133 4 5 10 2" xfId="22987"/>
    <cellStyle name="표준 133 4 5 11" xfId="22988"/>
    <cellStyle name="표준 133 4 5 11 2" xfId="22989"/>
    <cellStyle name="표준 133 4 5 12" xfId="22990"/>
    <cellStyle name="표준 133 4 5 12 2" xfId="22991"/>
    <cellStyle name="표준 133 4 5 13" xfId="22992"/>
    <cellStyle name="표준 133 4 5 13 2" xfId="22993"/>
    <cellStyle name="표준 133 4 5 14" xfId="22994"/>
    <cellStyle name="표준 133 4 5 14 2" xfId="22995"/>
    <cellStyle name="표준 133 4 5 15" xfId="22996"/>
    <cellStyle name="표준 133 4 5 15 2" xfId="22997"/>
    <cellStyle name="표준 133 4 5 16" xfId="22998"/>
    <cellStyle name="표준 133 4 5 16 2" xfId="22999"/>
    <cellStyle name="표준 133 4 5 17" xfId="23000"/>
    <cellStyle name="표준 133 4 5 17 2" xfId="23001"/>
    <cellStyle name="표준 133 4 5 18" xfId="23002"/>
    <cellStyle name="표준 133 4 5 18 2" xfId="23003"/>
    <cellStyle name="표준 133 4 5 19" xfId="23004"/>
    <cellStyle name="표준 133 4 5 19 2" xfId="23005"/>
    <cellStyle name="표준 133 4 5 2" xfId="23006"/>
    <cellStyle name="표준 133 4 5 2 2" xfId="23007"/>
    <cellStyle name="표준 133 4 5 20" xfId="23008"/>
    <cellStyle name="표준 133 4 5 20 2" xfId="23009"/>
    <cellStyle name="표준 133 4 5 21" xfId="23010"/>
    <cellStyle name="표준 133 4 5 21 2" xfId="23011"/>
    <cellStyle name="표준 133 4 5 22" xfId="23012"/>
    <cellStyle name="표준 133 4 5 22 2" xfId="23013"/>
    <cellStyle name="표준 133 4 5 23" xfId="23014"/>
    <cellStyle name="표준 133 4 5 23 2" xfId="23015"/>
    <cellStyle name="표준 133 4 5 24" xfId="23016"/>
    <cellStyle name="표준 133 4 5 24 2" xfId="23017"/>
    <cellStyle name="표준 133 4 5 25" xfId="23018"/>
    <cellStyle name="표준 133 4 5 25 2" xfId="23019"/>
    <cellStyle name="표준 133 4 5 26" xfId="23020"/>
    <cellStyle name="표준 133 4 5 26 2" xfId="23021"/>
    <cellStyle name="표준 133 4 5 27" xfId="23022"/>
    <cellStyle name="표준 133 4 5 27 2" xfId="23023"/>
    <cellStyle name="표준 133 4 5 28" xfId="23024"/>
    <cellStyle name="표준 133 4 5 28 2" xfId="23025"/>
    <cellStyle name="표준 133 4 5 29" xfId="23026"/>
    <cellStyle name="표준 133 4 5 3" xfId="23027"/>
    <cellStyle name="표준 133 4 5 3 2" xfId="23028"/>
    <cellStyle name="표준 133 4 5 4" xfId="23029"/>
    <cellStyle name="표준 133 4 5 4 2" xfId="23030"/>
    <cellStyle name="표준 133 4 5 5" xfId="23031"/>
    <cellStyle name="표준 133 4 5 5 2" xfId="23032"/>
    <cellStyle name="표준 133 4 5 6" xfId="23033"/>
    <cellStyle name="표준 133 4 5 6 2" xfId="23034"/>
    <cellStyle name="표준 133 4 5 7" xfId="23035"/>
    <cellStyle name="표준 133 4 5 7 2" xfId="23036"/>
    <cellStyle name="표준 133 4 5 8" xfId="23037"/>
    <cellStyle name="표준 133 4 5 8 2" xfId="23038"/>
    <cellStyle name="표준 133 4 5 9" xfId="23039"/>
    <cellStyle name="표준 133 4 5 9 2" xfId="23040"/>
    <cellStyle name="표준 133 4 50" xfId="23041"/>
    <cellStyle name="표준 133 4 51" xfId="23042"/>
    <cellStyle name="표준 133 4 52" xfId="23043"/>
    <cellStyle name="표준 133 4 53" xfId="23044"/>
    <cellStyle name="표준 133 4 54" xfId="23045"/>
    <cellStyle name="표준 133 4 55" xfId="23046"/>
    <cellStyle name="표준 133 4 56" xfId="23047"/>
    <cellStyle name="표준 133 4 57" xfId="23048"/>
    <cellStyle name="표준 133 4 58" xfId="23049"/>
    <cellStyle name="표준 133 4 6" xfId="23050"/>
    <cellStyle name="표준 133 4 6 10" xfId="23051"/>
    <cellStyle name="표준 133 4 6 10 2" xfId="23052"/>
    <cellStyle name="표준 133 4 6 11" xfId="23053"/>
    <cellStyle name="표준 133 4 6 11 2" xfId="23054"/>
    <cellStyle name="표준 133 4 6 12" xfId="23055"/>
    <cellStyle name="표준 133 4 6 12 2" xfId="23056"/>
    <cellStyle name="표준 133 4 6 13" xfId="23057"/>
    <cellStyle name="표준 133 4 6 13 2" xfId="23058"/>
    <cellStyle name="표준 133 4 6 14" xfId="23059"/>
    <cellStyle name="표준 133 4 6 14 2" xfId="23060"/>
    <cellStyle name="표준 133 4 6 15" xfId="23061"/>
    <cellStyle name="표준 133 4 6 15 2" xfId="23062"/>
    <cellStyle name="표준 133 4 6 16" xfId="23063"/>
    <cellStyle name="표준 133 4 6 16 2" xfId="23064"/>
    <cellStyle name="표준 133 4 6 17" xfId="23065"/>
    <cellStyle name="표준 133 4 6 17 2" xfId="23066"/>
    <cellStyle name="표준 133 4 6 18" xfId="23067"/>
    <cellStyle name="표준 133 4 6 18 2" xfId="23068"/>
    <cellStyle name="표준 133 4 6 19" xfId="23069"/>
    <cellStyle name="표준 133 4 6 19 2" xfId="23070"/>
    <cellStyle name="표준 133 4 6 2" xfId="23071"/>
    <cellStyle name="표준 133 4 6 2 2" xfId="23072"/>
    <cellStyle name="표준 133 4 6 20" xfId="23073"/>
    <cellStyle name="표준 133 4 6 20 2" xfId="23074"/>
    <cellStyle name="표준 133 4 6 21" xfId="23075"/>
    <cellStyle name="표준 133 4 6 21 2" xfId="23076"/>
    <cellStyle name="표준 133 4 6 22" xfId="23077"/>
    <cellStyle name="표준 133 4 6 22 2" xfId="23078"/>
    <cellStyle name="표준 133 4 6 23" xfId="23079"/>
    <cellStyle name="표준 133 4 6 23 2" xfId="23080"/>
    <cellStyle name="표준 133 4 6 24" xfId="23081"/>
    <cellStyle name="표준 133 4 6 24 2" xfId="23082"/>
    <cellStyle name="표준 133 4 6 25" xfId="23083"/>
    <cellStyle name="표준 133 4 6 25 2" xfId="23084"/>
    <cellStyle name="표준 133 4 6 26" xfId="23085"/>
    <cellStyle name="표준 133 4 6 26 2" xfId="23086"/>
    <cellStyle name="표준 133 4 6 27" xfId="23087"/>
    <cellStyle name="표준 133 4 6 27 2" xfId="23088"/>
    <cellStyle name="표준 133 4 6 28" xfId="23089"/>
    <cellStyle name="표준 133 4 6 28 2" xfId="23090"/>
    <cellStyle name="표준 133 4 6 29" xfId="23091"/>
    <cellStyle name="표준 133 4 6 3" xfId="23092"/>
    <cellStyle name="표준 133 4 6 3 2" xfId="23093"/>
    <cellStyle name="표준 133 4 6 4" xfId="23094"/>
    <cellStyle name="표준 133 4 6 4 2" xfId="23095"/>
    <cellStyle name="표준 133 4 6 5" xfId="23096"/>
    <cellStyle name="표준 133 4 6 5 2" xfId="23097"/>
    <cellStyle name="표준 133 4 6 6" xfId="23098"/>
    <cellStyle name="표준 133 4 6 6 2" xfId="23099"/>
    <cellStyle name="표준 133 4 6 7" xfId="23100"/>
    <cellStyle name="표준 133 4 6 7 2" xfId="23101"/>
    <cellStyle name="표준 133 4 6 8" xfId="23102"/>
    <cellStyle name="표준 133 4 6 8 2" xfId="23103"/>
    <cellStyle name="표준 133 4 6 9" xfId="23104"/>
    <cellStyle name="표준 133 4 6 9 2" xfId="23105"/>
    <cellStyle name="표준 133 4 7" xfId="23106"/>
    <cellStyle name="표준 133 4 7 10" xfId="23107"/>
    <cellStyle name="표준 133 4 7 10 2" xfId="23108"/>
    <cellStyle name="표준 133 4 7 11" xfId="23109"/>
    <cellStyle name="표준 133 4 7 11 2" xfId="23110"/>
    <cellStyle name="표준 133 4 7 12" xfId="23111"/>
    <cellStyle name="표준 133 4 7 12 2" xfId="23112"/>
    <cellStyle name="표준 133 4 7 13" xfId="23113"/>
    <cellStyle name="표준 133 4 7 13 2" xfId="23114"/>
    <cellStyle name="표준 133 4 7 14" xfId="23115"/>
    <cellStyle name="표준 133 4 7 14 2" xfId="23116"/>
    <cellStyle name="표준 133 4 7 15" xfId="23117"/>
    <cellStyle name="표준 133 4 7 15 2" xfId="23118"/>
    <cellStyle name="표준 133 4 7 16" xfId="23119"/>
    <cellStyle name="표준 133 4 7 16 2" xfId="23120"/>
    <cellStyle name="표준 133 4 7 17" xfId="23121"/>
    <cellStyle name="표준 133 4 7 17 2" xfId="23122"/>
    <cellStyle name="표준 133 4 7 18" xfId="23123"/>
    <cellStyle name="표준 133 4 7 18 2" xfId="23124"/>
    <cellStyle name="표준 133 4 7 19" xfId="23125"/>
    <cellStyle name="표준 133 4 7 19 2" xfId="23126"/>
    <cellStyle name="표준 133 4 7 2" xfId="23127"/>
    <cellStyle name="표준 133 4 7 2 2" xfId="23128"/>
    <cellStyle name="표준 133 4 7 20" xfId="23129"/>
    <cellStyle name="표준 133 4 7 20 2" xfId="23130"/>
    <cellStyle name="표준 133 4 7 21" xfId="23131"/>
    <cellStyle name="표준 133 4 7 21 2" xfId="23132"/>
    <cellStyle name="표준 133 4 7 22" xfId="23133"/>
    <cellStyle name="표준 133 4 7 22 2" xfId="23134"/>
    <cellStyle name="표준 133 4 7 23" xfId="23135"/>
    <cellStyle name="표준 133 4 7 23 2" xfId="23136"/>
    <cellStyle name="표준 133 4 7 24" xfId="23137"/>
    <cellStyle name="표준 133 4 7 24 2" xfId="23138"/>
    <cellStyle name="표준 133 4 7 25" xfId="23139"/>
    <cellStyle name="표준 133 4 7 25 2" xfId="23140"/>
    <cellStyle name="표준 133 4 7 26" xfId="23141"/>
    <cellStyle name="표준 133 4 7 26 2" xfId="23142"/>
    <cellStyle name="표준 133 4 7 27" xfId="23143"/>
    <cellStyle name="표준 133 4 7 27 2" xfId="23144"/>
    <cellStyle name="표준 133 4 7 28" xfId="23145"/>
    <cellStyle name="표준 133 4 7 28 2" xfId="23146"/>
    <cellStyle name="표준 133 4 7 29" xfId="23147"/>
    <cellStyle name="표준 133 4 7 3" xfId="23148"/>
    <cellStyle name="표준 133 4 7 3 2" xfId="23149"/>
    <cellStyle name="표준 133 4 7 4" xfId="23150"/>
    <cellStyle name="표준 133 4 7 4 2" xfId="23151"/>
    <cellStyle name="표준 133 4 7 5" xfId="23152"/>
    <cellStyle name="표준 133 4 7 5 2" xfId="23153"/>
    <cellStyle name="표준 133 4 7 6" xfId="23154"/>
    <cellStyle name="표준 133 4 7 6 2" xfId="23155"/>
    <cellStyle name="표준 133 4 7 7" xfId="23156"/>
    <cellStyle name="표준 133 4 7 7 2" xfId="23157"/>
    <cellStyle name="표준 133 4 7 8" xfId="23158"/>
    <cellStyle name="표준 133 4 7 8 2" xfId="23159"/>
    <cellStyle name="표준 133 4 7 9" xfId="23160"/>
    <cellStyle name="표준 133 4 7 9 2" xfId="23161"/>
    <cellStyle name="표준 133 4 8" xfId="23162"/>
    <cellStyle name="표준 133 4 8 2" xfId="23163"/>
    <cellStyle name="표준 133 4 9" xfId="23164"/>
    <cellStyle name="표준 133 4 9 2" xfId="23165"/>
    <cellStyle name="표준 133 5" xfId="23166"/>
    <cellStyle name="표준 133 5 10" xfId="23167"/>
    <cellStyle name="표준 133 5 10 2" xfId="23168"/>
    <cellStyle name="표준 133 5 11" xfId="23169"/>
    <cellStyle name="표준 133 5 11 2" xfId="23170"/>
    <cellStyle name="표준 133 5 12" xfId="23171"/>
    <cellStyle name="표준 133 5 12 2" xfId="23172"/>
    <cellStyle name="표준 133 5 13" xfId="23173"/>
    <cellStyle name="표준 133 5 13 2" xfId="23174"/>
    <cellStyle name="표준 133 5 14" xfId="23175"/>
    <cellStyle name="표준 133 5 14 2" xfId="23176"/>
    <cellStyle name="표준 133 5 15" xfId="23177"/>
    <cellStyle name="표준 133 5 15 2" xfId="23178"/>
    <cellStyle name="표준 133 5 16" xfId="23179"/>
    <cellStyle name="표준 133 5 16 2" xfId="23180"/>
    <cellStyle name="표준 133 5 17" xfId="23181"/>
    <cellStyle name="표준 133 5 17 2" xfId="23182"/>
    <cellStyle name="표준 133 5 18" xfId="23183"/>
    <cellStyle name="표준 133 5 18 2" xfId="23184"/>
    <cellStyle name="표준 133 5 19" xfId="23185"/>
    <cellStyle name="표준 133 5 19 2" xfId="23186"/>
    <cellStyle name="표준 133 5 2" xfId="23187"/>
    <cellStyle name="표준 133 5 2 10" xfId="23188"/>
    <cellStyle name="표준 133 5 2 10 2" xfId="23189"/>
    <cellStyle name="표준 133 5 2 11" xfId="23190"/>
    <cellStyle name="표준 133 5 2 11 2" xfId="23191"/>
    <cellStyle name="표준 133 5 2 12" xfId="23192"/>
    <cellStyle name="표준 133 5 2 12 2" xfId="23193"/>
    <cellStyle name="표준 133 5 2 13" xfId="23194"/>
    <cellStyle name="표준 133 5 2 13 2" xfId="23195"/>
    <cellStyle name="표준 133 5 2 14" xfId="23196"/>
    <cellStyle name="표준 133 5 2 14 2" xfId="23197"/>
    <cellStyle name="표준 133 5 2 15" xfId="23198"/>
    <cellStyle name="표준 133 5 2 15 2" xfId="23199"/>
    <cellStyle name="표준 133 5 2 16" xfId="23200"/>
    <cellStyle name="표준 133 5 2 16 2" xfId="23201"/>
    <cellStyle name="표준 133 5 2 17" xfId="23202"/>
    <cellStyle name="표준 133 5 2 17 2" xfId="23203"/>
    <cellStyle name="표준 133 5 2 18" xfId="23204"/>
    <cellStyle name="표준 133 5 2 18 2" xfId="23205"/>
    <cellStyle name="표준 133 5 2 19" xfId="23206"/>
    <cellStyle name="표준 133 5 2 19 2" xfId="23207"/>
    <cellStyle name="표준 133 5 2 2" xfId="23208"/>
    <cellStyle name="표준 133 5 2 2 2" xfId="23209"/>
    <cellStyle name="표준 133 5 2 20" xfId="23210"/>
    <cellStyle name="표준 133 5 2 20 2" xfId="23211"/>
    <cellStyle name="표준 133 5 2 21" xfId="23212"/>
    <cellStyle name="표준 133 5 2 21 2" xfId="23213"/>
    <cellStyle name="표준 133 5 2 22" xfId="23214"/>
    <cellStyle name="표준 133 5 2 22 2" xfId="23215"/>
    <cellStyle name="표준 133 5 2 23" xfId="23216"/>
    <cellStyle name="표준 133 5 2 23 2" xfId="23217"/>
    <cellStyle name="표준 133 5 2 24" xfId="23218"/>
    <cellStyle name="표준 133 5 2 24 2" xfId="23219"/>
    <cellStyle name="표준 133 5 2 25" xfId="23220"/>
    <cellStyle name="표준 133 5 2 25 2" xfId="23221"/>
    <cellStyle name="표준 133 5 2 26" xfId="23222"/>
    <cellStyle name="표준 133 5 2 26 2" xfId="23223"/>
    <cellStyle name="표준 133 5 2 27" xfId="23224"/>
    <cellStyle name="표준 133 5 2 27 2" xfId="23225"/>
    <cellStyle name="표준 133 5 2 28" xfId="23226"/>
    <cellStyle name="표준 133 5 2 28 2" xfId="23227"/>
    <cellStyle name="표준 133 5 2 29" xfId="23228"/>
    <cellStyle name="표준 133 5 2 3" xfId="23229"/>
    <cellStyle name="표준 133 5 2 3 2" xfId="23230"/>
    <cellStyle name="표준 133 5 2 4" xfId="23231"/>
    <cellStyle name="표준 133 5 2 4 2" xfId="23232"/>
    <cellStyle name="표준 133 5 2 5" xfId="23233"/>
    <cellStyle name="표준 133 5 2 5 2" xfId="23234"/>
    <cellStyle name="표준 133 5 2 6" xfId="23235"/>
    <cellStyle name="표준 133 5 2 6 2" xfId="23236"/>
    <cellStyle name="표준 133 5 2 7" xfId="23237"/>
    <cellStyle name="표준 133 5 2 7 2" xfId="23238"/>
    <cellStyle name="표준 133 5 2 8" xfId="23239"/>
    <cellStyle name="표준 133 5 2 8 2" xfId="23240"/>
    <cellStyle name="표준 133 5 2 9" xfId="23241"/>
    <cellStyle name="표준 133 5 2 9 2" xfId="23242"/>
    <cellStyle name="표준 133 5 20" xfId="23243"/>
    <cellStyle name="표준 133 5 20 2" xfId="23244"/>
    <cellStyle name="표준 133 5 21" xfId="23245"/>
    <cellStyle name="표준 133 5 21 2" xfId="23246"/>
    <cellStyle name="표준 133 5 22" xfId="23247"/>
    <cellStyle name="표준 133 5 22 2" xfId="23248"/>
    <cellStyle name="표준 133 5 23" xfId="23249"/>
    <cellStyle name="표준 133 5 23 2" xfId="23250"/>
    <cellStyle name="표준 133 5 24" xfId="23251"/>
    <cellStyle name="표준 133 5 24 2" xfId="23252"/>
    <cellStyle name="표준 133 5 25" xfId="23253"/>
    <cellStyle name="표준 133 5 25 2" xfId="23254"/>
    <cellStyle name="표준 133 5 26" xfId="23255"/>
    <cellStyle name="표준 133 5 26 2" xfId="23256"/>
    <cellStyle name="표준 133 5 27" xfId="23257"/>
    <cellStyle name="표준 133 5 27 2" xfId="23258"/>
    <cellStyle name="표준 133 5 28" xfId="23259"/>
    <cellStyle name="표준 133 5 28 2" xfId="23260"/>
    <cellStyle name="표준 133 5 29" xfId="23261"/>
    <cellStyle name="표준 133 5 29 2" xfId="23262"/>
    <cellStyle name="표준 133 5 3" xfId="23263"/>
    <cellStyle name="표준 133 5 3 10" xfId="23264"/>
    <cellStyle name="표준 133 5 3 10 2" xfId="23265"/>
    <cellStyle name="표준 133 5 3 11" xfId="23266"/>
    <cellStyle name="표준 133 5 3 11 2" xfId="23267"/>
    <cellStyle name="표준 133 5 3 12" xfId="23268"/>
    <cellStyle name="표준 133 5 3 12 2" xfId="23269"/>
    <cellStyle name="표준 133 5 3 13" xfId="23270"/>
    <cellStyle name="표준 133 5 3 13 2" xfId="23271"/>
    <cellStyle name="표준 133 5 3 14" xfId="23272"/>
    <cellStyle name="표준 133 5 3 14 2" xfId="23273"/>
    <cellStyle name="표준 133 5 3 15" xfId="23274"/>
    <cellStyle name="표준 133 5 3 15 2" xfId="23275"/>
    <cellStyle name="표준 133 5 3 16" xfId="23276"/>
    <cellStyle name="표준 133 5 3 16 2" xfId="23277"/>
    <cellStyle name="표준 133 5 3 17" xfId="23278"/>
    <cellStyle name="표준 133 5 3 17 2" xfId="23279"/>
    <cellStyle name="표준 133 5 3 18" xfId="23280"/>
    <cellStyle name="표준 133 5 3 18 2" xfId="23281"/>
    <cellStyle name="표준 133 5 3 19" xfId="23282"/>
    <cellStyle name="표준 133 5 3 19 2" xfId="23283"/>
    <cellStyle name="표준 133 5 3 2" xfId="23284"/>
    <cellStyle name="표준 133 5 3 2 2" xfId="23285"/>
    <cellStyle name="표준 133 5 3 20" xfId="23286"/>
    <cellStyle name="표준 133 5 3 20 2" xfId="23287"/>
    <cellStyle name="표준 133 5 3 21" xfId="23288"/>
    <cellStyle name="표준 133 5 3 21 2" xfId="23289"/>
    <cellStyle name="표준 133 5 3 22" xfId="23290"/>
    <cellStyle name="표준 133 5 3 22 2" xfId="23291"/>
    <cellStyle name="표준 133 5 3 23" xfId="23292"/>
    <cellStyle name="표준 133 5 3 23 2" xfId="23293"/>
    <cellStyle name="표준 133 5 3 24" xfId="23294"/>
    <cellStyle name="표준 133 5 3 24 2" xfId="23295"/>
    <cellStyle name="표준 133 5 3 25" xfId="23296"/>
    <cellStyle name="표준 133 5 3 25 2" xfId="23297"/>
    <cellStyle name="표준 133 5 3 26" xfId="23298"/>
    <cellStyle name="표준 133 5 3 26 2" xfId="23299"/>
    <cellStyle name="표준 133 5 3 27" xfId="23300"/>
    <cellStyle name="표준 133 5 3 27 2" xfId="23301"/>
    <cellStyle name="표준 133 5 3 28" xfId="23302"/>
    <cellStyle name="표준 133 5 3 28 2" xfId="23303"/>
    <cellStyle name="표준 133 5 3 29" xfId="23304"/>
    <cellStyle name="표준 133 5 3 3" xfId="23305"/>
    <cellStyle name="표준 133 5 3 3 2" xfId="23306"/>
    <cellStyle name="표준 133 5 3 4" xfId="23307"/>
    <cellStyle name="표준 133 5 3 4 2" xfId="23308"/>
    <cellStyle name="표준 133 5 3 5" xfId="23309"/>
    <cellStyle name="표준 133 5 3 5 2" xfId="23310"/>
    <cellStyle name="표준 133 5 3 6" xfId="23311"/>
    <cellStyle name="표준 133 5 3 6 2" xfId="23312"/>
    <cellStyle name="표준 133 5 3 7" xfId="23313"/>
    <cellStyle name="표준 133 5 3 7 2" xfId="23314"/>
    <cellStyle name="표준 133 5 3 8" xfId="23315"/>
    <cellStyle name="표준 133 5 3 8 2" xfId="23316"/>
    <cellStyle name="표준 133 5 3 9" xfId="23317"/>
    <cellStyle name="표준 133 5 3 9 2" xfId="23318"/>
    <cellStyle name="표준 133 5 30" xfId="23319"/>
    <cellStyle name="표준 133 5 30 2" xfId="23320"/>
    <cellStyle name="표준 133 5 31" xfId="23321"/>
    <cellStyle name="표준 133 5 31 2" xfId="23322"/>
    <cellStyle name="표준 133 5 32" xfId="23323"/>
    <cellStyle name="표준 133 5 32 2" xfId="23324"/>
    <cellStyle name="표준 133 5 33" xfId="23325"/>
    <cellStyle name="표준 133 5 33 2" xfId="23326"/>
    <cellStyle name="표준 133 5 34" xfId="23327"/>
    <cellStyle name="표준 133 5 34 2" xfId="23328"/>
    <cellStyle name="표준 133 5 35" xfId="23329"/>
    <cellStyle name="표준 133 5 36" xfId="23330"/>
    <cellStyle name="표준 133 5 37" xfId="23331"/>
    <cellStyle name="표준 133 5 38" xfId="23332"/>
    <cellStyle name="표준 133 5 39" xfId="23333"/>
    <cellStyle name="표준 133 5 4" xfId="23334"/>
    <cellStyle name="표준 133 5 4 10" xfId="23335"/>
    <cellStyle name="표준 133 5 4 10 2" xfId="23336"/>
    <cellStyle name="표준 133 5 4 11" xfId="23337"/>
    <cellStyle name="표준 133 5 4 11 2" xfId="23338"/>
    <cellStyle name="표준 133 5 4 12" xfId="23339"/>
    <cellStyle name="표준 133 5 4 12 2" xfId="23340"/>
    <cellStyle name="표준 133 5 4 13" xfId="23341"/>
    <cellStyle name="표준 133 5 4 13 2" xfId="23342"/>
    <cellStyle name="표준 133 5 4 14" xfId="23343"/>
    <cellStyle name="표준 133 5 4 14 2" xfId="23344"/>
    <cellStyle name="표준 133 5 4 15" xfId="23345"/>
    <cellStyle name="표준 133 5 4 15 2" xfId="23346"/>
    <cellStyle name="표준 133 5 4 16" xfId="23347"/>
    <cellStyle name="표준 133 5 4 16 2" xfId="23348"/>
    <cellStyle name="표준 133 5 4 17" xfId="23349"/>
    <cellStyle name="표준 133 5 4 17 2" xfId="23350"/>
    <cellStyle name="표준 133 5 4 18" xfId="23351"/>
    <cellStyle name="표준 133 5 4 18 2" xfId="23352"/>
    <cellStyle name="표준 133 5 4 19" xfId="23353"/>
    <cellStyle name="표준 133 5 4 19 2" xfId="23354"/>
    <cellStyle name="표준 133 5 4 2" xfId="23355"/>
    <cellStyle name="표준 133 5 4 2 2" xfId="23356"/>
    <cellStyle name="표준 133 5 4 20" xfId="23357"/>
    <cellStyle name="표준 133 5 4 20 2" xfId="23358"/>
    <cellStyle name="표준 133 5 4 21" xfId="23359"/>
    <cellStyle name="표준 133 5 4 21 2" xfId="23360"/>
    <cellStyle name="표준 133 5 4 22" xfId="23361"/>
    <cellStyle name="표준 133 5 4 22 2" xfId="23362"/>
    <cellStyle name="표준 133 5 4 23" xfId="23363"/>
    <cellStyle name="표준 133 5 4 23 2" xfId="23364"/>
    <cellStyle name="표준 133 5 4 24" xfId="23365"/>
    <cellStyle name="표준 133 5 4 24 2" xfId="23366"/>
    <cellStyle name="표준 133 5 4 25" xfId="23367"/>
    <cellStyle name="표준 133 5 4 25 2" xfId="23368"/>
    <cellStyle name="표준 133 5 4 26" xfId="23369"/>
    <cellStyle name="표준 133 5 4 26 2" xfId="23370"/>
    <cellStyle name="표준 133 5 4 27" xfId="23371"/>
    <cellStyle name="표준 133 5 4 27 2" xfId="23372"/>
    <cellStyle name="표준 133 5 4 28" xfId="23373"/>
    <cellStyle name="표준 133 5 4 28 2" xfId="23374"/>
    <cellStyle name="표준 133 5 4 29" xfId="23375"/>
    <cellStyle name="표준 133 5 4 3" xfId="23376"/>
    <cellStyle name="표준 133 5 4 3 2" xfId="23377"/>
    <cellStyle name="표준 133 5 4 4" xfId="23378"/>
    <cellStyle name="표준 133 5 4 4 2" xfId="23379"/>
    <cellStyle name="표준 133 5 4 5" xfId="23380"/>
    <cellStyle name="표준 133 5 4 5 2" xfId="23381"/>
    <cellStyle name="표준 133 5 4 6" xfId="23382"/>
    <cellStyle name="표준 133 5 4 6 2" xfId="23383"/>
    <cellStyle name="표준 133 5 4 7" xfId="23384"/>
    <cellStyle name="표준 133 5 4 7 2" xfId="23385"/>
    <cellStyle name="표준 133 5 4 8" xfId="23386"/>
    <cellStyle name="표준 133 5 4 8 2" xfId="23387"/>
    <cellStyle name="표준 133 5 4 9" xfId="23388"/>
    <cellStyle name="표준 133 5 4 9 2" xfId="23389"/>
    <cellStyle name="표준 133 5 40" xfId="23390"/>
    <cellStyle name="표준 133 5 41" xfId="23391"/>
    <cellStyle name="표준 133 5 42" xfId="23392"/>
    <cellStyle name="표준 133 5 43" xfId="23393"/>
    <cellStyle name="표준 133 5 44" xfId="23394"/>
    <cellStyle name="표준 133 5 45" xfId="23395"/>
    <cellStyle name="표준 133 5 46" xfId="23396"/>
    <cellStyle name="표준 133 5 47" xfId="23397"/>
    <cellStyle name="표준 133 5 48" xfId="23398"/>
    <cellStyle name="표준 133 5 49" xfId="23399"/>
    <cellStyle name="표준 133 5 5" xfId="23400"/>
    <cellStyle name="표준 133 5 5 10" xfId="23401"/>
    <cellStyle name="표준 133 5 5 10 2" xfId="23402"/>
    <cellStyle name="표준 133 5 5 11" xfId="23403"/>
    <cellStyle name="표준 133 5 5 11 2" xfId="23404"/>
    <cellStyle name="표준 133 5 5 12" xfId="23405"/>
    <cellStyle name="표준 133 5 5 12 2" xfId="23406"/>
    <cellStyle name="표준 133 5 5 13" xfId="23407"/>
    <cellStyle name="표준 133 5 5 13 2" xfId="23408"/>
    <cellStyle name="표준 133 5 5 14" xfId="23409"/>
    <cellStyle name="표준 133 5 5 14 2" xfId="23410"/>
    <cellStyle name="표준 133 5 5 15" xfId="23411"/>
    <cellStyle name="표준 133 5 5 15 2" xfId="23412"/>
    <cellStyle name="표준 133 5 5 16" xfId="23413"/>
    <cellStyle name="표준 133 5 5 16 2" xfId="23414"/>
    <cellStyle name="표준 133 5 5 17" xfId="23415"/>
    <cellStyle name="표준 133 5 5 17 2" xfId="23416"/>
    <cellStyle name="표준 133 5 5 18" xfId="23417"/>
    <cellStyle name="표준 133 5 5 18 2" xfId="23418"/>
    <cellStyle name="표준 133 5 5 19" xfId="23419"/>
    <cellStyle name="표준 133 5 5 19 2" xfId="23420"/>
    <cellStyle name="표준 133 5 5 2" xfId="23421"/>
    <cellStyle name="표준 133 5 5 2 2" xfId="23422"/>
    <cellStyle name="표준 133 5 5 20" xfId="23423"/>
    <cellStyle name="표준 133 5 5 20 2" xfId="23424"/>
    <cellStyle name="표준 133 5 5 21" xfId="23425"/>
    <cellStyle name="표준 133 5 5 21 2" xfId="23426"/>
    <cellStyle name="표준 133 5 5 22" xfId="23427"/>
    <cellStyle name="표준 133 5 5 22 2" xfId="23428"/>
    <cellStyle name="표준 133 5 5 23" xfId="23429"/>
    <cellStyle name="표준 133 5 5 23 2" xfId="23430"/>
    <cellStyle name="표준 133 5 5 24" xfId="23431"/>
    <cellStyle name="표준 133 5 5 24 2" xfId="23432"/>
    <cellStyle name="표준 133 5 5 25" xfId="23433"/>
    <cellStyle name="표준 133 5 5 25 2" xfId="23434"/>
    <cellStyle name="표준 133 5 5 26" xfId="23435"/>
    <cellStyle name="표준 133 5 5 26 2" xfId="23436"/>
    <cellStyle name="표준 133 5 5 27" xfId="23437"/>
    <cellStyle name="표준 133 5 5 27 2" xfId="23438"/>
    <cellStyle name="표준 133 5 5 28" xfId="23439"/>
    <cellStyle name="표준 133 5 5 28 2" xfId="23440"/>
    <cellStyle name="표준 133 5 5 29" xfId="23441"/>
    <cellStyle name="표준 133 5 5 3" xfId="23442"/>
    <cellStyle name="표준 133 5 5 3 2" xfId="23443"/>
    <cellStyle name="표준 133 5 5 4" xfId="23444"/>
    <cellStyle name="표준 133 5 5 4 2" xfId="23445"/>
    <cellStyle name="표준 133 5 5 5" xfId="23446"/>
    <cellStyle name="표준 133 5 5 5 2" xfId="23447"/>
    <cellStyle name="표준 133 5 5 6" xfId="23448"/>
    <cellStyle name="표준 133 5 5 6 2" xfId="23449"/>
    <cellStyle name="표준 133 5 5 7" xfId="23450"/>
    <cellStyle name="표준 133 5 5 7 2" xfId="23451"/>
    <cellStyle name="표준 133 5 5 8" xfId="23452"/>
    <cellStyle name="표준 133 5 5 8 2" xfId="23453"/>
    <cellStyle name="표준 133 5 5 9" xfId="23454"/>
    <cellStyle name="표준 133 5 5 9 2" xfId="23455"/>
    <cellStyle name="표준 133 5 50" xfId="23456"/>
    <cellStyle name="표준 133 5 51" xfId="23457"/>
    <cellStyle name="표준 133 5 52" xfId="23458"/>
    <cellStyle name="표준 133 5 53" xfId="23459"/>
    <cellStyle name="표준 133 5 54" xfId="23460"/>
    <cellStyle name="표준 133 5 55" xfId="23461"/>
    <cellStyle name="표준 133 5 56" xfId="23462"/>
    <cellStyle name="표준 133 5 57" xfId="23463"/>
    <cellStyle name="표준 133 5 58" xfId="23464"/>
    <cellStyle name="표준 133 5 6" xfId="23465"/>
    <cellStyle name="표준 133 5 6 10" xfId="23466"/>
    <cellStyle name="표준 133 5 6 10 2" xfId="23467"/>
    <cellStyle name="표준 133 5 6 11" xfId="23468"/>
    <cellStyle name="표준 133 5 6 11 2" xfId="23469"/>
    <cellStyle name="표준 133 5 6 12" xfId="23470"/>
    <cellStyle name="표준 133 5 6 12 2" xfId="23471"/>
    <cellStyle name="표준 133 5 6 13" xfId="23472"/>
    <cellStyle name="표준 133 5 6 13 2" xfId="23473"/>
    <cellStyle name="표준 133 5 6 14" xfId="23474"/>
    <cellStyle name="표준 133 5 6 14 2" xfId="23475"/>
    <cellStyle name="표준 133 5 6 15" xfId="23476"/>
    <cellStyle name="표준 133 5 6 15 2" xfId="23477"/>
    <cellStyle name="표준 133 5 6 16" xfId="23478"/>
    <cellStyle name="표준 133 5 6 16 2" xfId="23479"/>
    <cellStyle name="표준 133 5 6 17" xfId="23480"/>
    <cellStyle name="표준 133 5 6 17 2" xfId="23481"/>
    <cellStyle name="표준 133 5 6 18" xfId="23482"/>
    <cellStyle name="표준 133 5 6 18 2" xfId="23483"/>
    <cellStyle name="표준 133 5 6 19" xfId="23484"/>
    <cellStyle name="표준 133 5 6 19 2" xfId="23485"/>
    <cellStyle name="표준 133 5 6 2" xfId="23486"/>
    <cellStyle name="표준 133 5 6 2 2" xfId="23487"/>
    <cellStyle name="표준 133 5 6 20" xfId="23488"/>
    <cellStyle name="표준 133 5 6 20 2" xfId="23489"/>
    <cellStyle name="표준 133 5 6 21" xfId="23490"/>
    <cellStyle name="표준 133 5 6 21 2" xfId="23491"/>
    <cellStyle name="표준 133 5 6 22" xfId="23492"/>
    <cellStyle name="표준 133 5 6 22 2" xfId="23493"/>
    <cellStyle name="표준 133 5 6 23" xfId="23494"/>
    <cellStyle name="표준 133 5 6 23 2" xfId="23495"/>
    <cellStyle name="표준 133 5 6 24" xfId="23496"/>
    <cellStyle name="표준 133 5 6 24 2" xfId="23497"/>
    <cellStyle name="표준 133 5 6 25" xfId="23498"/>
    <cellStyle name="표준 133 5 6 25 2" xfId="23499"/>
    <cellStyle name="표준 133 5 6 26" xfId="23500"/>
    <cellStyle name="표준 133 5 6 26 2" xfId="23501"/>
    <cellStyle name="표준 133 5 6 27" xfId="23502"/>
    <cellStyle name="표준 133 5 6 27 2" xfId="23503"/>
    <cellStyle name="표준 133 5 6 28" xfId="23504"/>
    <cellStyle name="표준 133 5 6 28 2" xfId="23505"/>
    <cellStyle name="표준 133 5 6 29" xfId="23506"/>
    <cellStyle name="표준 133 5 6 3" xfId="23507"/>
    <cellStyle name="표준 133 5 6 3 2" xfId="23508"/>
    <cellStyle name="표준 133 5 6 4" xfId="23509"/>
    <cellStyle name="표준 133 5 6 4 2" xfId="23510"/>
    <cellStyle name="표준 133 5 6 5" xfId="23511"/>
    <cellStyle name="표준 133 5 6 5 2" xfId="23512"/>
    <cellStyle name="표준 133 5 6 6" xfId="23513"/>
    <cellStyle name="표준 133 5 6 6 2" xfId="23514"/>
    <cellStyle name="표준 133 5 6 7" xfId="23515"/>
    <cellStyle name="표준 133 5 6 7 2" xfId="23516"/>
    <cellStyle name="표준 133 5 6 8" xfId="23517"/>
    <cellStyle name="표준 133 5 6 8 2" xfId="23518"/>
    <cellStyle name="표준 133 5 6 9" xfId="23519"/>
    <cellStyle name="표준 133 5 6 9 2" xfId="23520"/>
    <cellStyle name="표준 133 5 7" xfId="23521"/>
    <cellStyle name="표준 133 5 7 10" xfId="23522"/>
    <cellStyle name="표준 133 5 7 10 2" xfId="23523"/>
    <cellStyle name="표준 133 5 7 11" xfId="23524"/>
    <cellStyle name="표준 133 5 7 11 2" xfId="23525"/>
    <cellStyle name="표준 133 5 7 12" xfId="23526"/>
    <cellStyle name="표준 133 5 7 12 2" xfId="23527"/>
    <cellStyle name="표준 133 5 7 13" xfId="23528"/>
    <cellStyle name="표준 133 5 7 13 2" xfId="23529"/>
    <cellStyle name="표준 133 5 7 14" xfId="23530"/>
    <cellStyle name="표준 133 5 7 14 2" xfId="23531"/>
    <cellStyle name="표준 133 5 7 15" xfId="23532"/>
    <cellStyle name="표준 133 5 7 15 2" xfId="23533"/>
    <cellStyle name="표준 133 5 7 16" xfId="23534"/>
    <cellStyle name="표준 133 5 7 16 2" xfId="23535"/>
    <cellStyle name="표준 133 5 7 17" xfId="23536"/>
    <cellStyle name="표준 133 5 7 17 2" xfId="23537"/>
    <cellStyle name="표준 133 5 7 18" xfId="23538"/>
    <cellStyle name="표준 133 5 7 18 2" xfId="23539"/>
    <cellStyle name="표준 133 5 7 19" xfId="23540"/>
    <cellStyle name="표준 133 5 7 19 2" xfId="23541"/>
    <cellStyle name="표준 133 5 7 2" xfId="23542"/>
    <cellStyle name="표준 133 5 7 2 2" xfId="23543"/>
    <cellStyle name="표준 133 5 7 20" xfId="23544"/>
    <cellStyle name="표준 133 5 7 20 2" xfId="23545"/>
    <cellStyle name="표준 133 5 7 21" xfId="23546"/>
    <cellStyle name="표준 133 5 7 21 2" xfId="23547"/>
    <cellStyle name="표준 133 5 7 22" xfId="23548"/>
    <cellStyle name="표준 133 5 7 22 2" xfId="23549"/>
    <cellStyle name="표준 133 5 7 23" xfId="23550"/>
    <cellStyle name="표준 133 5 7 23 2" xfId="23551"/>
    <cellStyle name="표준 133 5 7 24" xfId="23552"/>
    <cellStyle name="표준 133 5 7 24 2" xfId="23553"/>
    <cellStyle name="표준 133 5 7 25" xfId="23554"/>
    <cellStyle name="표준 133 5 7 25 2" xfId="23555"/>
    <cellStyle name="표준 133 5 7 26" xfId="23556"/>
    <cellStyle name="표준 133 5 7 26 2" xfId="23557"/>
    <cellStyle name="표준 133 5 7 27" xfId="23558"/>
    <cellStyle name="표준 133 5 7 27 2" xfId="23559"/>
    <cellStyle name="표준 133 5 7 28" xfId="23560"/>
    <cellStyle name="표준 133 5 7 28 2" xfId="23561"/>
    <cellStyle name="표준 133 5 7 29" xfId="23562"/>
    <cellStyle name="표준 133 5 7 3" xfId="23563"/>
    <cellStyle name="표준 133 5 7 3 2" xfId="23564"/>
    <cellStyle name="표준 133 5 7 4" xfId="23565"/>
    <cellStyle name="표준 133 5 7 4 2" xfId="23566"/>
    <cellStyle name="표준 133 5 7 5" xfId="23567"/>
    <cellStyle name="표준 133 5 7 5 2" xfId="23568"/>
    <cellStyle name="표준 133 5 7 6" xfId="23569"/>
    <cellStyle name="표준 133 5 7 6 2" xfId="23570"/>
    <cellStyle name="표준 133 5 7 7" xfId="23571"/>
    <cellStyle name="표준 133 5 7 7 2" xfId="23572"/>
    <cellStyle name="표준 133 5 7 8" xfId="23573"/>
    <cellStyle name="표준 133 5 7 8 2" xfId="23574"/>
    <cellStyle name="표준 133 5 7 9" xfId="23575"/>
    <cellStyle name="표준 133 5 7 9 2" xfId="23576"/>
    <cellStyle name="표준 133 5 8" xfId="23577"/>
    <cellStyle name="표준 133 5 8 2" xfId="23578"/>
    <cellStyle name="표준 133 5 9" xfId="23579"/>
    <cellStyle name="표준 133 5 9 2" xfId="23580"/>
    <cellStyle name="표준 133 6" xfId="23581"/>
    <cellStyle name="표준 133 6 10" xfId="23582"/>
    <cellStyle name="표준 133 6 10 2" xfId="23583"/>
    <cellStyle name="표준 133 6 11" xfId="23584"/>
    <cellStyle name="표준 133 6 11 2" xfId="23585"/>
    <cellStyle name="표준 133 6 12" xfId="23586"/>
    <cellStyle name="표준 133 6 12 2" xfId="23587"/>
    <cellStyle name="표준 133 6 13" xfId="23588"/>
    <cellStyle name="표준 133 6 13 2" xfId="23589"/>
    <cellStyle name="표준 133 6 14" xfId="23590"/>
    <cellStyle name="표준 133 6 14 2" xfId="23591"/>
    <cellStyle name="표준 133 6 15" xfId="23592"/>
    <cellStyle name="표준 133 6 15 2" xfId="23593"/>
    <cellStyle name="표준 133 6 16" xfId="23594"/>
    <cellStyle name="표준 133 6 16 2" xfId="23595"/>
    <cellStyle name="표준 133 6 17" xfId="23596"/>
    <cellStyle name="표준 133 6 17 2" xfId="23597"/>
    <cellStyle name="표준 133 6 18" xfId="23598"/>
    <cellStyle name="표준 133 6 18 2" xfId="23599"/>
    <cellStyle name="표준 133 6 19" xfId="23600"/>
    <cellStyle name="표준 133 6 19 2" xfId="23601"/>
    <cellStyle name="표준 133 6 2" xfId="23602"/>
    <cellStyle name="표준 133 6 2 10" xfId="23603"/>
    <cellStyle name="표준 133 6 2 10 2" xfId="23604"/>
    <cellStyle name="표준 133 6 2 11" xfId="23605"/>
    <cellStyle name="표준 133 6 2 11 2" xfId="23606"/>
    <cellStyle name="표준 133 6 2 12" xfId="23607"/>
    <cellStyle name="표준 133 6 2 12 2" xfId="23608"/>
    <cellStyle name="표준 133 6 2 13" xfId="23609"/>
    <cellStyle name="표준 133 6 2 13 2" xfId="23610"/>
    <cellStyle name="표준 133 6 2 14" xfId="23611"/>
    <cellStyle name="표준 133 6 2 14 2" xfId="23612"/>
    <cellStyle name="표준 133 6 2 15" xfId="23613"/>
    <cellStyle name="표준 133 6 2 15 2" xfId="23614"/>
    <cellStyle name="표준 133 6 2 16" xfId="23615"/>
    <cellStyle name="표준 133 6 2 16 2" xfId="23616"/>
    <cellStyle name="표준 133 6 2 17" xfId="23617"/>
    <cellStyle name="표준 133 6 2 17 2" xfId="23618"/>
    <cellStyle name="표준 133 6 2 18" xfId="23619"/>
    <cellStyle name="표준 133 6 2 18 2" xfId="23620"/>
    <cellStyle name="표준 133 6 2 19" xfId="23621"/>
    <cellStyle name="표준 133 6 2 19 2" xfId="23622"/>
    <cellStyle name="표준 133 6 2 2" xfId="23623"/>
    <cellStyle name="표준 133 6 2 2 2" xfId="23624"/>
    <cellStyle name="표준 133 6 2 20" xfId="23625"/>
    <cellStyle name="표준 133 6 2 20 2" xfId="23626"/>
    <cellStyle name="표준 133 6 2 21" xfId="23627"/>
    <cellStyle name="표준 133 6 2 21 2" xfId="23628"/>
    <cellStyle name="표준 133 6 2 22" xfId="23629"/>
    <cellStyle name="표준 133 6 2 22 2" xfId="23630"/>
    <cellStyle name="표준 133 6 2 23" xfId="23631"/>
    <cellStyle name="표준 133 6 2 23 2" xfId="23632"/>
    <cellStyle name="표준 133 6 2 24" xfId="23633"/>
    <cellStyle name="표준 133 6 2 24 2" xfId="23634"/>
    <cellStyle name="표준 133 6 2 25" xfId="23635"/>
    <cellStyle name="표준 133 6 2 25 2" xfId="23636"/>
    <cellStyle name="표준 133 6 2 26" xfId="23637"/>
    <cellStyle name="표준 133 6 2 26 2" xfId="23638"/>
    <cellStyle name="표준 133 6 2 27" xfId="23639"/>
    <cellStyle name="표준 133 6 2 27 2" xfId="23640"/>
    <cellStyle name="표준 133 6 2 28" xfId="23641"/>
    <cellStyle name="표준 133 6 2 28 2" xfId="23642"/>
    <cellStyle name="표준 133 6 2 29" xfId="23643"/>
    <cellStyle name="표준 133 6 2 3" xfId="23644"/>
    <cellStyle name="표준 133 6 2 3 2" xfId="23645"/>
    <cellStyle name="표준 133 6 2 4" xfId="23646"/>
    <cellStyle name="표준 133 6 2 4 2" xfId="23647"/>
    <cellStyle name="표준 133 6 2 5" xfId="23648"/>
    <cellStyle name="표준 133 6 2 5 2" xfId="23649"/>
    <cellStyle name="표준 133 6 2 6" xfId="23650"/>
    <cellStyle name="표준 133 6 2 6 2" xfId="23651"/>
    <cellStyle name="표준 133 6 2 7" xfId="23652"/>
    <cellStyle name="표준 133 6 2 7 2" xfId="23653"/>
    <cellStyle name="표준 133 6 2 8" xfId="23654"/>
    <cellStyle name="표준 133 6 2 8 2" xfId="23655"/>
    <cellStyle name="표준 133 6 2 9" xfId="23656"/>
    <cellStyle name="표준 133 6 2 9 2" xfId="23657"/>
    <cellStyle name="표준 133 6 20" xfId="23658"/>
    <cellStyle name="표준 133 6 20 2" xfId="23659"/>
    <cellStyle name="표준 133 6 21" xfId="23660"/>
    <cellStyle name="표준 133 6 21 2" xfId="23661"/>
    <cellStyle name="표준 133 6 22" xfId="23662"/>
    <cellStyle name="표준 133 6 22 2" xfId="23663"/>
    <cellStyle name="표준 133 6 23" xfId="23664"/>
    <cellStyle name="표준 133 6 23 2" xfId="23665"/>
    <cellStyle name="표준 133 6 24" xfId="23666"/>
    <cellStyle name="표준 133 6 24 2" xfId="23667"/>
    <cellStyle name="표준 133 6 25" xfId="23668"/>
    <cellStyle name="표준 133 6 25 2" xfId="23669"/>
    <cellStyle name="표준 133 6 26" xfId="23670"/>
    <cellStyle name="표준 133 6 26 2" xfId="23671"/>
    <cellStyle name="표준 133 6 27" xfId="23672"/>
    <cellStyle name="표준 133 6 27 2" xfId="23673"/>
    <cellStyle name="표준 133 6 28" xfId="23674"/>
    <cellStyle name="표준 133 6 28 2" xfId="23675"/>
    <cellStyle name="표준 133 6 29" xfId="23676"/>
    <cellStyle name="표준 133 6 29 2" xfId="23677"/>
    <cellStyle name="표준 133 6 3" xfId="23678"/>
    <cellStyle name="표준 133 6 3 10" xfId="23679"/>
    <cellStyle name="표준 133 6 3 10 2" xfId="23680"/>
    <cellStyle name="표준 133 6 3 11" xfId="23681"/>
    <cellStyle name="표준 133 6 3 11 2" xfId="23682"/>
    <cellStyle name="표준 133 6 3 12" xfId="23683"/>
    <cellStyle name="표준 133 6 3 12 2" xfId="23684"/>
    <cellStyle name="표준 133 6 3 13" xfId="23685"/>
    <cellStyle name="표준 133 6 3 13 2" xfId="23686"/>
    <cellStyle name="표준 133 6 3 14" xfId="23687"/>
    <cellStyle name="표준 133 6 3 14 2" xfId="23688"/>
    <cellStyle name="표준 133 6 3 15" xfId="23689"/>
    <cellStyle name="표준 133 6 3 15 2" xfId="23690"/>
    <cellStyle name="표준 133 6 3 16" xfId="23691"/>
    <cellStyle name="표준 133 6 3 16 2" xfId="23692"/>
    <cellStyle name="표준 133 6 3 17" xfId="23693"/>
    <cellStyle name="표준 133 6 3 17 2" xfId="23694"/>
    <cellStyle name="표준 133 6 3 18" xfId="23695"/>
    <cellStyle name="표준 133 6 3 18 2" xfId="23696"/>
    <cellStyle name="표준 133 6 3 19" xfId="23697"/>
    <cellStyle name="표준 133 6 3 19 2" xfId="23698"/>
    <cellStyle name="표준 133 6 3 2" xfId="23699"/>
    <cellStyle name="표준 133 6 3 2 2" xfId="23700"/>
    <cellStyle name="표준 133 6 3 20" xfId="23701"/>
    <cellStyle name="표준 133 6 3 20 2" xfId="23702"/>
    <cellStyle name="표준 133 6 3 21" xfId="23703"/>
    <cellStyle name="표준 133 6 3 21 2" xfId="23704"/>
    <cellStyle name="표준 133 6 3 22" xfId="23705"/>
    <cellStyle name="표준 133 6 3 22 2" xfId="23706"/>
    <cellStyle name="표준 133 6 3 23" xfId="23707"/>
    <cellStyle name="표준 133 6 3 23 2" xfId="23708"/>
    <cellStyle name="표준 133 6 3 24" xfId="23709"/>
    <cellStyle name="표준 133 6 3 24 2" xfId="23710"/>
    <cellStyle name="표준 133 6 3 25" xfId="23711"/>
    <cellStyle name="표준 133 6 3 25 2" xfId="23712"/>
    <cellStyle name="표준 133 6 3 26" xfId="23713"/>
    <cellStyle name="표준 133 6 3 26 2" xfId="23714"/>
    <cellStyle name="표준 133 6 3 27" xfId="23715"/>
    <cellStyle name="표준 133 6 3 27 2" xfId="23716"/>
    <cellStyle name="표준 133 6 3 28" xfId="23717"/>
    <cellStyle name="표준 133 6 3 28 2" xfId="23718"/>
    <cellStyle name="표준 133 6 3 29" xfId="23719"/>
    <cellStyle name="표준 133 6 3 3" xfId="23720"/>
    <cellStyle name="표준 133 6 3 3 2" xfId="23721"/>
    <cellStyle name="표준 133 6 3 4" xfId="23722"/>
    <cellStyle name="표준 133 6 3 4 2" xfId="23723"/>
    <cellStyle name="표준 133 6 3 5" xfId="23724"/>
    <cellStyle name="표준 133 6 3 5 2" xfId="23725"/>
    <cellStyle name="표준 133 6 3 6" xfId="23726"/>
    <cellStyle name="표준 133 6 3 6 2" xfId="23727"/>
    <cellStyle name="표준 133 6 3 7" xfId="23728"/>
    <cellStyle name="표준 133 6 3 7 2" xfId="23729"/>
    <cellStyle name="표준 133 6 3 8" xfId="23730"/>
    <cellStyle name="표준 133 6 3 8 2" xfId="23731"/>
    <cellStyle name="표준 133 6 3 9" xfId="23732"/>
    <cellStyle name="표준 133 6 3 9 2" xfId="23733"/>
    <cellStyle name="표준 133 6 30" xfId="23734"/>
    <cellStyle name="표준 133 6 30 2" xfId="23735"/>
    <cellStyle name="표준 133 6 31" xfId="23736"/>
    <cellStyle name="표준 133 6 31 2" xfId="23737"/>
    <cellStyle name="표준 133 6 32" xfId="23738"/>
    <cellStyle name="표준 133 6 32 2" xfId="23739"/>
    <cellStyle name="표준 133 6 33" xfId="23740"/>
    <cellStyle name="표준 133 6 34" xfId="23741"/>
    <cellStyle name="표준 133 6 35" xfId="23742"/>
    <cellStyle name="표준 133 6 36" xfId="23743"/>
    <cellStyle name="표준 133 6 37" xfId="23744"/>
    <cellStyle name="표준 133 6 38" xfId="23745"/>
    <cellStyle name="표준 133 6 39" xfId="23746"/>
    <cellStyle name="표준 133 6 4" xfId="23747"/>
    <cellStyle name="표준 133 6 4 10" xfId="23748"/>
    <cellStyle name="표준 133 6 4 10 2" xfId="23749"/>
    <cellStyle name="표준 133 6 4 11" xfId="23750"/>
    <cellStyle name="표준 133 6 4 11 2" xfId="23751"/>
    <cellStyle name="표준 133 6 4 12" xfId="23752"/>
    <cellStyle name="표준 133 6 4 12 2" xfId="23753"/>
    <cellStyle name="표준 133 6 4 13" xfId="23754"/>
    <cellStyle name="표준 133 6 4 13 2" xfId="23755"/>
    <cellStyle name="표준 133 6 4 14" xfId="23756"/>
    <cellStyle name="표준 133 6 4 14 2" xfId="23757"/>
    <cellStyle name="표준 133 6 4 15" xfId="23758"/>
    <cellStyle name="표준 133 6 4 15 2" xfId="23759"/>
    <cellStyle name="표준 133 6 4 16" xfId="23760"/>
    <cellStyle name="표준 133 6 4 16 2" xfId="23761"/>
    <cellStyle name="표준 133 6 4 17" xfId="23762"/>
    <cellStyle name="표준 133 6 4 17 2" xfId="23763"/>
    <cellStyle name="표준 133 6 4 18" xfId="23764"/>
    <cellStyle name="표준 133 6 4 18 2" xfId="23765"/>
    <cellStyle name="표준 133 6 4 19" xfId="23766"/>
    <cellStyle name="표준 133 6 4 19 2" xfId="23767"/>
    <cellStyle name="표준 133 6 4 2" xfId="23768"/>
    <cellStyle name="표준 133 6 4 2 2" xfId="23769"/>
    <cellStyle name="표준 133 6 4 20" xfId="23770"/>
    <cellStyle name="표준 133 6 4 20 2" xfId="23771"/>
    <cellStyle name="표준 133 6 4 21" xfId="23772"/>
    <cellStyle name="표준 133 6 4 21 2" xfId="23773"/>
    <cellStyle name="표준 133 6 4 22" xfId="23774"/>
    <cellStyle name="표준 133 6 4 22 2" xfId="23775"/>
    <cellStyle name="표준 133 6 4 23" xfId="23776"/>
    <cellStyle name="표준 133 6 4 23 2" xfId="23777"/>
    <cellStyle name="표준 133 6 4 24" xfId="23778"/>
    <cellStyle name="표준 133 6 4 24 2" xfId="23779"/>
    <cellStyle name="표준 133 6 4 25" xfId="23780"/>
    <cellStyle name="표준 133 6 4 25 2" xfId="23781"/>
    <cellStyle name="표준 133 6 4 26" xfId="23782"/>
    <cellStyle name="표준 133 6 4 26 2" xfId="23783"/>
    <cellStyle name="표준 133 6 4 27" xfId="23784"/>
    <cellStyle name="표준 133 6 4 27 2" xfId="23785"/>
    <cellStyle name="표준 133 6 4 28" xfId="23786"/>
    <cellStyle name="표준 133 6 4 28 2" xfId="23787"/>
    <cellStyle name="표준 133 6 4 29" xfId="23788"/>
    <cellStyle name="표준 133 6 4 3" xfId="23789"/>
    <cellStyle name="표준 133 6 4 3 2" xfId="23790"/>
    <cellStyle name="표준 133 6 4 4" xfId="23791"/>
    <cellStyle name="표준 133 6 4 4 2" xfId="23792"/>
    <cellStyle name="표준 133 6 4 5" xfId="23793"/>
    <cellStyle name="표준 133 6 4 5 2" xfId="23794"/>
    <cellStyle name="표준 133 6 4 6" xfId="23795"/>
    <cellStyle name="표준 133 6 4 6 2" xfId="23796"/>
    <cellStyle name="표준 133 6 4 7" xfId="23797"/>
    <cellStyle name="표준 133 6 4 7 2" xfId="23798"/>
    <cellStyle name="표준 133 6 4 8" xfId="23799"/>
    <cellStyle name="표준 133 6 4 8 2" xfId="23800"/>
    <cellStyle name="표준 133 6 4 9" xfId="23801"/>
    <cellStyle name="표준 133 6 4 9 2" xfId="23802"/>
    <cellStyle name="표준 133 6 40" xfId="23803"/>
    <cellStyle name="표준 133 6 41" xfId="23804"/>
    <cellStyle name="표준 133 6 42" xfId="23805"/>
    <cellStyle name="표준 133 6 43" xfId="23806"/>
    <cellStyle name="표준 133 6 44" xfId="23807"/>
    <cellStyle name="표준 133 6 45" xfId="23808"/>
    <cellStyle name="표준 133 6 46" xfId="23809"/>
    <cellStyle name="표준 133 6 47" xfId="23810"/>
    <cellStyle name="표준 133 6 48" xfId="23811"/>
    <cellStyle name="표준 133 6 49" xfId="23812"/>
    <cellStyle name="표준 133 6 5" xfId="23813"/>
    <cellStyle name="표준 133 6 5 10" xfId="23814"/>
    <cellStyle name="표준 133 6 5 10 2" xfId="23815"/>
    <cellStyle name="표준 133 6 5 11" xfId="23816"/>
    <cellStyle name="표준 133 6 5 11 2" xfId="23817"/>
    <cellStyle name="표준 133 6 5 12" xfId="23818"/>
    <cellStyle name="표준 133 6 5 12 2" xfId="23819"/>
    <cellStyle name="표준 133 6 5 13" xfId="23820"/>
    <cellStyle name="표준 133 6 5 13 2" xfId="23821"/>
    <cellStyle name="표준 133 6 5 14" xfId="23822"/>
    <cellStyle name="표준 133 6 5 14 2" xfId="23823"/>
    <cellStyle name="표준 133 6 5 15" xfId="23824"/>
    <cellStyle name="표준 133 6 5 15 2" xfId="23825"/>
    <cellStyle name="표준 133 6 5 16" xfId="23826"/>
    <cellStyle name="표준 133 6 5 16 2" xfId="23827"/>
    <cellStyle name="표준 133 6 5 17" xfId="23828"/>
    <cellStyle name="표준 133 6 5 17 2" xfId="23829"/>
    <cellStyle name="표준 133 6 5 18" xfId="23830"/>
    <cellStyle name="표준 133 6 5 18 2" xfId="23831"/>
    <cellStyle name="표준 133 6 5 19" xfId="23832"/>
    <cellStyle name="표준 133 6 5 19 2" xfId="23833"/>
    <cellStyle name="표준 133 6 5 2" xfId="23834"/>
    <cellStyle name="표준 133 6 5 2 2" xfId="23835"/>
    <cellStyle name="표준 133 6 5 20" xfId="23836"/>
    <cellStyle name="표준 133 6 5 20 2" xfId="23837"/>
    <cellStyle name="표준 133 6 5 21" xfId="23838"/>
    <cellStyle name="표준 133 6 5 21 2" xfId="23839"/>
    <cellStyle name="표준 133 6 5 22" xfId="23840"/>
    <cellStyle name="표준 133 6 5 22 2" xfId="23841"/>
    <cellStyle name="표준 133 6 5 23" xfId="23842"/>
    <cellStyle name="표준 133 6 5 23 2" xfId="23843"/>
    <cellStyle name="표준 133 6 5 24" xfId="23844"/>
    <cellStyle name="표준 133 6 5 24 2" xfId="23845"/>
    <cellStyle name="표준 133 6 5 25" xfId="23846"/>
    <cellStyle name="표준 133 6 5 25 2" xfId="23847"/>
    <cellStyle name="표준 133 6 5 26" xfId="23848"/>
    <cellStyle name="표준 133 6 5 26 2" xfId="23849"/>
    <cellStyle name="표준 133 6 5 27" xfId="23850"/>
    <cellStyle name="표준 133 6 5 27 2" xfId="23851"/>
    <cellStyle name="표준 133 6 5 28" xfId="23852"/>
    <cellStyle name="표준 133 6 5 28 2" xfId="23853"/>
    <cellStyle name="표준 133 6 5 29" xfId="23854"/>
    <cellStyle name="표준 133 6 5 3" xfId="23855"/>
    <cellStyle name="표준 133 6 5 3 2" xfId="23856"/>
    <cellStyle name="표준 133 6 5 4" xfId="23857"/>
    <cellStyle name="표준 133 6 5 4 2" xfId="23858"/>
    <cellStyle name="표준 133 6 5 5" xfId="23859"/>
    <cellStyle name="표준 133 6 5 5 2" xfId="23860"/>
    <cellStyle name="표준 133 6 5 6" xfId="23861"/>
    <cellStyle name="표준 133 6 5 6 2" xfId="23862"/>
    <cellStyle name="표준 133 6 5 7" xfId="23863"/>
    <cellStyle name="표준 133 6 5 7 2" xfId="23864"/>
    <cellStyle name="표준 133 6 5 8" xfId="23865"/>
    <cellStyle name="표준 133 6 5 8 2" xfId="23866"/>
    <cellStyle name="표준 133 6 5 9" xfId="23867"/>
    <cellStyle name="표준 133 6 5 9 2" xfId="23868"/>
    <cellStyle name="표준 133 6 50" xfId="23869"/>
    <cellStyle name="표준 133 6 51" xfId="23870"/>
    <cellStyle name="표준 133 6 52" xfId="23871"/>
    <cellStyle name="표준 133 6 53" xfId="23872"/>
    <cellStyle name="표준 133 6 54" xfId="23873"/>
    <cellStyle name="표준 133 6 55" xfId="23874"/>
    <cellStyle name="표준 133 6 56" xfId="23875"/>
    <cellStyle name="표준 133 6 6" xfId="23876"/>
    <cellStyle name="표준 133 6 6 2" xfId="23877"/>
    <cellStyle name="표준 133 6 7" xfId="23878"/>
    <cellStyle name="표준 133 6 7 2" xfId="23879"/>
    <cellStyle name="표준 133 6 8" xfId="23880"/>
    <cellStyle name="표준 133 6 8 2" xfId="23881"/>
    <cellStyle name="표준 133 6 9" xfId="23882"/>
    <cellStyle name="표준 133 6 9 2" xfId="23883"/>
    <cellStyle name="표준 133 7" xfId="23884"/>
    <cellStyle name="표준 133 7 10" xfId="23885"/>
    <cellStyle name="표준 133 7 10 2" xfId="23886"/>
    <cellStyle name="표준 133 7 11" xfId="23887"/>
    <cellStyle name="표준 133 7 11 2" xfId="23888"/>
    <cellStyle name="표준 133 7 12" xfId="23889"/>
    <cellStyle name="표준 133 7 12 2" xfId="23890"/>
    <cellStyle name="표준 133 7 13" xfId="23891"/>
    <cellStyle name="표준 133 7 13 2" xfId="23892"/>
    <cellStyle name="표준 133 7 14" xfId="23893"/>
    <cellStyle name="표준 133 7 14 2" xfId="23894"/>
    <cellStyle name="표준 133 7 15" xfId="23895"/>
    <cellStyle name="표준 133 7 15 2" xfId="23896"/>
    <cellStyle name="표준 133 7 16" xfId="23897"/>
    <cellStyle name="표준 133 7 16 2" xfId="23898"/>
    <cellStyle name="표준 133 7 17" xfId="23899"/>
    <cellStyle name="표준 133 7 17 2" xfId="23900"/>
    <cellStyle name="표준 133 7 18" xfId="23901"/>
    <cellStyle name="표준 133 7 18 2" xfId="23902"/>
    <cellStyle name="표준 133 7 19" xfId="23903"/>
    <cellStyle name="표준 133 7 19 2" xfId="23904"/>
    <cellStyle name="표준 133 7 2" xfId="23905"/>
    <cellStyle name="표준 133 7 2 10" xfId="23906"/>
    <cellStyle name="표준 133 7 2 10 2" xfId="23907"/>
    <cellStyle name="표준 133 7 2 11" xfId="23908"/>
    <cellStyle name="표준 133 7 2 11 2" xfId="23909"/>
    <cellStyle name="표준 133 7 2 12" xfId="23910"/>
    <cellStyle name="표준 133 7 2 12 2" xfId="23911"/>
    <cellStyle name="표준 133 7 2 13" xfId="23912"/>
    <cellStyle name="표준 133 7 2 13 2" xfId="23913"/>
    <cellStyle name="표준 133 7 2 14" xfId="23914"/>
    <cellStyle name="표준 133 7 2 14 2" xfId="23915"/>
    <cellStyle name="표준 133 7 2 15" xfId="23916"/>
    <cellStyle name="표준 133 7 2 15 2" xfId="23917"/>
    <cellStyle name="표준 133 7 2 16" xfId="23918"/>
    <cellStyle name="표준 133 7 2 16 2" xfId="23919"/>
    <cellStyle name="표준 133 7 2 17" xfId="23920"/>
    <cellStyle name="표준 133 7 2 17 2" xfId="23921"/>
    <cellStyle name="표준 133 7 2 18" xfId="23922"/>
    <cellStyle name="표준 133 7 2 18 2" xfId="23923"/>
    <cellStyle name="표준 133 7 2 19" xfId="23924"/>
    <cellStyle name="표준 133 7 2 19 2" xfId="23925"/>
    <cellStyle name="표준 133 7 2 2" xfId="23926"/>
    <cellStyle name="표준 133 7 2 2 2" xfId="23927"/>
    <cellStyle name="표준 133 7 2 20" xfId="23928"/>
    <cellStyle name="표준 133 7 2 20 2" xfId="23929"/>
    <cellStyle name="표준 133 7 2 21" xfId="23930"/>
    <cellStyle name="표준 133 7 2 21 2" xfId="23931"/>
    <cellStyle name="표준 133 7 2 22" xfId="23932"/>
    <cellStyle name="표준 133 7 2 22 2" xfId="23933"/>
    <cellStyle name="표준 133 7 2 23" xfId="23934"/>
    <cellStyle name="표준 133 7 2 23 2" xfId="23935"/>
    <cellStyle name="표준 133 7 2 24" xfId="23936"/>
    <cellStyle name="표준 133 7 2 24 2" xfId="23937"/>
    <cellStyle name="표준 133 7 2 25" xfId="23938"/>
    <cellStyle name="표준 133 7 2 25 2" xfId="23939"/>
    <cellStyle name="표준 133 7 2 26" xfId="23940"/>
    <cellStyle name="표준 133 7 2 26 2" xfId="23941"/>
    <cellStyle name="표준 133 7 2 27" xfId="23942"/>
    <cellStyle name="표준 133 7 2 27 2" xfId="23943"/>
    <cellStyle name="표준 133 7 2 28" xfId="23944"/>
    <cellStyle name="표준 133 7 2 28 2" xfId="23945"/>
    <cellStyle name="표준 133 7 2 29" xfId="23946"/>
    <cellStyle name="표준 133 7 2 3" xfId="23947"/>
    <cellStyle name="표준 133 7 2 3 2" xfId="23948"/>
    <cellStyle name="표준 133 7 2 4" xfId="23949"/>
    <cellStyle name="표준 133 7 2 4 2" xfId="23950"/>
    <cellStyle name="표준 133 7 2 5" xfId="23951"/>
    <cellStyle name="표준 133 7 2 5 2" xfId="23952"/>
    <cellStyle name="표준 133 7 2 6" xfId="23953"/>
    <cellStyle name="표준 133 7 2 6 2" xfId="23954"/>
    <cellStyle name="표준 133 7 2 7" xfId="23955"/>
    <cellStyle name="표준 133 7 2 7 2" xfId="23956"/>
    <cellStyle name="표준 133 7 2 8" xfId="23957"/>
    <cellStyle name="표준 133 7 2 8 2" xfId="23958"/>
    <cellStyle name="표준 133 7 2 9" xfId="23959"/>
    <cellStyle name="표준 133 7 2 9 2" xfId="23960"/>
    <cellStyle name="표준 133 7 20" xfId="23961"/>
    <cellStyle name="표준 133 7 20 2" xfId="23962"/>
    <cellStyle name="표준 133 7 21" xfId="23963"/>
    <cellStyle name="표준 133 7 21 2" xfId="23964"/>
    <cellStyle name="표준 133 7 22" xfId="23965"/>
    <cellStyle name="표준 133 7 22 2" xfId="23966"/>
    <cellStyle name="표준 133 7 23" xfId="23967"/>
    <cellStyle name="표준 133 7 23 2" xfId="23968"/>
    <cellStyle name="표준 133 7 24" xfId="23969"/>
    <cellStyle name="표준 133 7 24 2" xfId="23970"/>
    <cellStyle name="표준 133 7 25" xfId="23971"/>
    <cellStyle name="표준 133 7 25 2" xfId="23972"/>
    <cellStyle name="표준 133 7 26" xfId="23973"/>
    <cellStyle name="표준 133 7 26 2" xfId="23974"/>
    <cellStyle name="표준 133 7 27" xfId="23975"/>
    <cellStyle name="표준 133 7 27 2" xfId="23976"/>
    <cellStyle name="표준 133 7 28" xfId="23977"/>
    <cellStyle name="표준 133 7 28 2" xfId="23978"/>
    <cellStyle name="표준 133 7 29" xfId="23979"/>
    <cellStyle name="표준 133 7 29 2" xfId="23980"/>
    <cellStyle name="표준 133 7 3" xfId="23981"/>
    <cellStyle name="표준 133 7 3 10" xfId="23982"/>
    <cellStyle name="표준 133 7 3 10 2" xfId="23983"/>
    <cellStyle name="표준 133 7 3 11" xfId="23984"/>
    <cellStyle name="표준 133 7 3 11 2" xfId="23985"/>
    <cellStyle name="표준 133 7 3 12" xfId="23986"/>
    <cellStyle name="표준 133 7 3 12 2" xfId="23987"/>
    <cellStyle name="표준 133 7 3 13" xfId="23988"/>
    <cellStyle name="표준 133 7 3 13 2" xfId="23989"/>
    <cellStyle name="표준 133 7 3 14" xfId="23990"/>
    <cellStyle name="표준 133 7 3 14 2" xfId="23991"/>
    <cellStyle name="표준 133 7 3 15" xfId="23992"/>
    <cellStyle name="표준 133 7 3 15 2" xfId="23993"/>
    <cellStyle name="표준 133 7 3 16" xfId="23994"/>
    <cellStyle name="표준 133 7 3 16 2" xfId="23995"/>
    <cellStyle name="표준 133 7 3 17" xfId="23996"/>
    <cellStyle name="표준 133 7 3 17 2" xfId="23997"/>
    <cellStyle name="표준 133 7 3 18" xfId="23998"/>
    <cellStyle name="표준 133 7 3 18 2" xfId="23999"/>
    <cellStyle name="표준 133 7 3 19" xfId="24000"/>
    <cellStyle name="표준 133 7 3 19 2" xfId="24001"/>
    <cellStyle name="표준 133 7 3 2" xfId="24002"/>
    <cellStyle name="표준 133 7 3 2 2" xfId="24003"/>
    <cellStyle name="표준 133 7 3 20" xfId="24004"/>
    <cellStyle name="표준 133 7 3 20 2" xfId="24005"/>
    <cellStyle name="표준 133 7 3 21" xfId="24006"/>
    <cellStyle name="표준 133 7 3 21 2" xfId="24007"/>
    <cellStyle name="표준 133 7 3 22" xfId="24008"/>
    <cellStyle name="표준 133 7 3 22 2" xfId="24009"/>
    <cellStyle name="표준 133 7 3 23" xfId="24010"/>
    <cellStyle name="표준 133 7 3 23 2" xfId="24011"/>
    <cellStyle name="표준 133 7 3 24" xfId="24012"/>
    <cellStyle name="표준 133 7 3 24 2" xfId="24013"/>
    <cellStyle name="표준 133 7 3 25" xfId="24014"/>
    <cellStyle name="표준 133 7 3 25 2" xfId="24015"/>
    <cellStyle name="표준 133 7 3 26" xfId="24016"/>
    <cellStyle name="표준 133 7 3 26 2" xfId="24017"/>
    <cellStyle name="표준 133 7 3 27" xfId="24018"/>
    <cellStyle name="표준 133 7 3 27 2" xfId="24019"/>
    <cellStyle name="표준 133 7 3 28" xfId="24020"/>
    <cellStyle name="표준 133 7 3 28 2" xfId="24021"/>
    <cellStyle name="표준 133 7 3 29" xfId="24022"/>
    <cellStyle name="표준 133 7 3 3" xfId="24023"/>
    <cellStyle name="표준 133 7 3 3 2" xfId="24024"/>
    <cellStyle name="표준 133 7 3 4" xfId="24025"/>
    <cellStyle name="표준 133 7 3 4 2" xfId="24026"/>
    <cellStyle name="표준 133 7 3 5" xfId="24027"/>
    <cellStyle name="표준 133 7 3 5 2" xfId="24028"/>
    <cellStyle name="표준 133 7 3 6" xfId="24029"/>
    <cellStyle name="표준 133 7 3 6 2" xfId="24030"/>
    <cellStyle name="표준 133 7 3 7" xfId="24031"/>
    <cellStyle name="표준 133 7 3 7 2" xfId="24032"/>
    <cellStyle name="표준 133 7 3 8" xfId="24033"/>
    <cellStyle name="표준 133 7 3 8 2" xfId="24034"/>
    <cellStyle name="표준 133 7 3 9" xfId="24035"/>
    <cellStyle name="표준 133 7 3 9 2" xfId="24036"/>
    <cellStyle name="표준 133 7 30" xfId="24037"/>
    <cellStyle name="표준 133 7 30 2" xfId="24038"/>
    <cellStyle name="표준 133 7 31" xfId="24039"/>
    <cellStyle name="표준 133 7 31 2" xfId="24040"/>
    <cellStyle name="표준 133 7 32" xfId="24041"/>
    <cellStyle name="표준 133 7 32 2" xfId="24042"/>
    <cellStyle name="표준 133 7 33" xfId="24043"/>
    <cellStyle name="표준 133 7 34" xfId="24044"/>
    <cellStyle name="표준 133 7 35" xfId="24045"/>
    <cellStyle name="표준 133 7 36" xfId="24046"/>
    <cellStyle name="표준 133 7 37" xfId="24047"/>
    <cellStyle name="표준 133 7 38" xfId="24048"/>
    <cellStyle name="표준 133 7 39" xfId="24049"/>
    <cellStyle name="표준 133 7 4" xfId="24050"/>
    <cellStyle name="표준 133 7 4 10" xfId="24051"/>
    <cellStyle name="표준 133 7 4 10 2" xfId="24052"/>
    <cellStyle name="표준 133 7 4 11" xfId="24053"/>
    <cellStyle name="표준 133 7 4 11 2" xfId="24054"/>
    <cellStyle name="표준 133 7 4 12" xfId="24055"/>
    <cellStyle name="표준 133 7 4 12 2" xfId="24056"/>
    <cellStyle name="표준 133 7 4 13" xfId="24057"/>
    <cellStyle name="표준 133 7 4 13 2" xfId="24058"/>
    <cellStyle name="표준 133 7 4 14" xfId="24059"/>
    <cellStyle name="표준 133 7 4 14 2" xfId="24060"/>
    <cellStyle name="표준 133 7 4 15" xfId="24061"/>
    <cellStyle name="표준 133 7 4 15 2" xfId="24062"/>
    <cellStyle name="표준 133 7 4 16" xfId="24063"/>
    <cellStyle name="표준 133 7 4 16 2" xfId="24064"/>
    <cellStyle name="표준 133 7 4 17" xfId="24065"/>
    <cellStyle name="표준 133 7 4 17 2" xfId="24066"/>
    <cellStyle name="표준 133 7 4 18" xfId="24067"/>
    <cellStyle name="표준 133 7 4 18 2" xfId="24068"/>
    <cellStyle name="표준 133 7 4 19" xfId="24069"/>
    <cellStyle name="표준 133 7 4 19 2" xfId="24070"/>
    <cellStyle name="표준 133 7 4 2" xfId="24071"/>
    <cellStyle name="표준 133 7 4 2 2" xfId="24072"/>
    <cellStyle name="표준 133 7 4 20" xfId="24073"/>
    <cellStyle name="표준 133 7 4 20 2" xfId="24074"/>
    <cellStyle name="표준 133 7 4 21" xfId="24075"/>
    <cellStyle name="표준 133 7 4 21 2" xfId="24076"/>
    <cellStyle name="표준 133 7 4 22" xfId="24077"/>
    <cellStyle name="표준 133 7 4 22 2" xfId="24078"/>
    <cellStyle name="표준 133 7 4 23" xfId="24079"/>
    <cellStyle name="표준 133 7 4 23 2" xfId="24080"/>
    <cellStyle name="표준 133 7 4 24" xfId="24081"/>
    <cellStyle name="표준 133 7 4 24 2" xfId="24082"/>
    <cellStyle name="표준 133 7 4 25" xfId="24083"/>
    <cellStyle name="표준 133 7 4 25 2" xfId="24084"/>
    <cellStyle name="표준 133 7 4 26" xfId="24085"/>
    <cellStyle name="표준 133 7 4 26 2" xfId="24086"/>
    <cellStyle name="표준 133 7 4 27" xfId="24087"/>
    <cellStyle name="표준 133 7 4 27 2" xfId="24088"/>
    <cellStyle name="표준 133 7 4 28" xfId="24089"/>
    <cellStyle name="표준 133 7 4 28 2" xfId="24090"/>
    <cellStyle name="표준 133 7 4 29" xfId="24091"/>
    <cellStyle name="표준 133 7 4 3" xfId="24092"/>
    <cellStyle name="표준 133 7 4 3 2" xfId="24093"/>
    <cellStyle name="표준 133 7 4 4" xfId="24094"/>
    <cellStyle name="표준 133 7 4 4 2" xfId="24095"/>
    <cellStyle name="표준 133 7 4 5" xfId="24096"/>
    <cellStyle name="표준 133 7 4 5 2" xfId="24097"/>
    <cellStyle name="표준 133 7 4 6" xfId="24098"/>
    <cellStyle name="표준 133 7 4 6 2" xfId="24099"/>
    <cellStyle name="표준 133 7 4 7" xfId="24100"/>
    <cellStyle name="표준 133 7 4 7 2" xfId="24101"/>
    <cellStyle name="표준 133 7 4 8" xfId="24102"/>
    <cellStyle name="표준 133 7 4 8 2" xfId="24103"/>
    <cellStyle name="표준 133 7 4 9" xfId="24104"/>
    <cellStyle name="표준 133 7 4 9 2" xfId="24105"/>
    <cellStyle name="표준 133 7 40" xfId="24106"/>
    <cellStyle name="표준 133 7 41" xfId="24107"/>
    <cellStyle name="표준 133 7 42" xfId="24108"/>
    <cellStyle name="표준 133 7 43" xfId="24109"/>
    <cellStyle name="표준 133 7 44" xfId="24110"/>
    <cellStyle name="표준 133 7 45" xfId="24111"/>
    <cellStyle name="표준 133 7 46" xfId="24112"/>
    <cellStyle name="표준 133 7 47" xfId="24113"/>
    <cellStyle name="표준 133 7 48" xfId="24114"/>
    <cellStyle name="표준 133 7 49" xfId="24115"/>
    <cellStyle name="표준 133 7 5" xfId="24116"/>
    <cellStyle name="표준 133 7 5 10" xfId="24117"/>
    <cellStyle name="표준 133 7 5 10 2" xfId="24118"/>
    <cellStyle name="표준 133 7 5 11" xfId="24119"/>
    <cellStyle name="표준 133 7 5 11 2" xfId="24120"/>
    <cellStyle name="표준 133 7 5 12" xfId="24121"/>
    <cellStyle name="표준 133 7 5 12 2" xfId="24122"/>
    <cellStyle name="표준 133 7 5 13" xfId="24123"/>
    <cellStyle name="표준 133 7 5 13 2" xfId="24124"/>
    <cellStyle name="표준 133 7 5 14" xfId="24125"/>
    <cellStyle name="표준 133 7 5 14 2" xfId="24126"/>
    <cellStyle name="표준 133 7 5 15" xfId="24127"/>
    <cellStyle name="표준 133 7 5 15 2" xfId="24128"/>
    <cellStyle name="표준 133 7 5 16" xfId="24129"/>
    <cellStyle name="표준 133 7 5 16 2" xfId="24130"/>
    <cellStyle name="표준 133 7 5 17" xfId="24131"/>
    <cellStyle name="표준 133 7 5 17 2" xfId="24132"/>
    <cellStyle name="표준 133 7 5 18" xfId="24133"/>
    <cellStyle name="표준 133 7 5 18 2" xfId="24134"/>
    <cellStyle name="표준 133 7 5 19" xfId="24135"/>
    <cellStyle name="표준 133 7 5 19 2" xfId="24136"/>
    <cellStyle name="표준 133 7 5 2" xfId="24137"/>
    <cellStyle name="표준 133 7 5 2 2" xfId="24138"/>
    <cellStyle name="표준 133 7 5 20" xfId="24139"/>
    <cellStyle name="표준 133 7 5 20 2" xfId="24140"/>
    <cellStyle name="표준 133 7 5 21" xfId="24141"/>
    <cellStyle name="표준 133 7 5 21 2" xfId="24142"/>
    <cellStyle name="표준 133 7 5 22" xfId="24143"/>
    <cellStyle name="표준 133 7 5 22 2" xfId="24144"/>
    <cellStyle name="표준 133 7 5 23" xfId="24145"/>
    <cellStyle name="표준 133 7 5 23 2" xfId="24146"/>
    <cellStyle name="표준 133 7 5 24" xfId="24147"/>
    <cellStyle name="표준 133 7 5 24 2" xfId="24148"/>
    <cellStyle name="표준 133 7 5 25" xfId="24149"/>
    <cellStyle name="표준 133 7 5 25 2" xfId="24150"/>
    <cellStyle name="표준 133 7 5 26" xfId="24151"/>
    <cellStyle name="표준 133 7 5 26 2" xfId="24152"/>
    <cellStyle name="표준 133 7 5 27" xfId="24153"/>
    <cellStyle name="표준 133 7 5 27 2" xfId="24154"/>
    <cellStyle name="표준 133 7 5 28" xfId="24155"/>
    <cellStyle name="표준 133 7 5 28 2" xfId="24156"/>
    <cellStyle name="표준 133 7 5 29" xfId="24157"/>
    <cellStyle name="표준 133 7 5 3" xfId="24158"/>
    <cellStyle name="표준 133 7 5 3 2" xfId="24159"/>
    <cellStyle name="표준 133 7 5 4" xfId="24160"/>
    <cellStyle name="표준 133 7 5 4 2" xfId="24161"/>
    <cellStyle name="표준 133 7 5 5" xfId="24162"/>
    <cellStyle name="표준 133 7 5 5 2" xfId="24163"/>
    <cellStyle name="표준 133 7 5 6" xfId="24164"/>
    <cellStyle name="표준 133 7 5 6 2" xfId="24165"/>
    <cellStyle name="표준 133 7 5 7" xfId="24166"/>
    <cellStyle name="표준 133 7 5 7 2" xfId="24167"/>
    <cellStyle name="표준 133 7 5 8" xfId="24168"/>
    <cellStyle name="표준 133 7 5 8 2" xfId="24169"/>
    <cellStyle name="표준 133 7 5 9" xfId="24170"/>
    <cellStyle name="표준 133 7 5 9 2" xfId="24171"/>
    <cellStyle name="표준 133 7 50" xfId="24172"/>
    <cellStyle name="표준 133 7 51" xfId="24173"/>
    <cellStyle name="표준 133 7 52" xfId="24174"/>
    <cellStyle name="표준 133 7 53" xfId="24175"/>
    <cellStyle name="표준 133 7 54" xfId="24176"/>
    <cellStyle name="표준 133 7 55" xfId="24177"/>
    <cellStyle name="표준 133 7 56" xfId="24178"/>
    <cellStyle name="표준 133 7 6" xfId="24179"/>
    <cellStyle name="표준 133 7 6 2" xfId="24180"/>
    <cellStyle name="표준 133 7 7" xfId="24181"/>
    <cellStyle name="표준 133 7 7 2" xfId="24182"/>
    <cellStyle name="표준 133 7 8" xfId="24183"/>
    <cellStyle name="표준 133 7 8 2" xfId="24184"/>
    <cellStyle name="표준 133 7 9" xfId="24185"/>
    <cellStyle name="표준 133 7 9 2" xfId="24186"/>
    <cellStyle name="표준 133 8" xfId="24187"/>
    <cellStyle name="표준 133 8 2" xfId="24188"/>
    <cellStyle name="표준 133 9" xfId="24189"/>
    <cellStyle name="표준 133 9 2" xfId="24190"/>
    <cellStyle name="표준 134" xfId="24191"/>
    <cellStyle name="표준 134 10" xfId="24192"/>
    <cellStyle name="표준 134 10 2" xfId="24193"/>
    <cellStyle name="표준 134 11" xfId="24194"/>
    <cellStyle name="표준 134 11 2" xfId="24195"/>
    <cellStyle name="표준 134 12" xfId="24196"/>
    <cellStyle name="표준 134 12 2" xfId="24197"/>
    <cellStyle name="표준 134 13" xfId="24198"/>
    <cellStyle name="표준 134 13 2" xfId="24199"/>
    <cellStyle name="표준 134 14" xfId="24200"/>
    <cellStyle name="표준 134 14 2" xfId="24201"/>
    <cellStyle name="표준 134 15" xfId="24202"/>
    <cellStyle name="표준 134 15 2" xfId="24203"/>
    <cellStyle name="표준 134 16" xfId="24204"/>
    <cellStyle name="표준 134 16 2" xfId="24205"/>
    <cellStyle name="표준 134 17" xfId="24206"/>
    <cellStyle name="표준 134 17 2" xfId="24207"/>
    <cellStyle name="표준 134 18" xfId="24208"/>
    <cellStyle name="표준 134 18 2" xfId="24209"/>
    <cellStyle name="표준 134 19" xfId="24210"/>
    <cellStyle name="표준 134 19 2" xfId="24211"/>
    <cellStyle name="표준 134 2" xfId="24212"/>
    <cellStyle name="표준 134 2 10" xfId="24213"/>
    <cellStyle name="표준 134 2 10 2" xfId="24214"/>
    <cellStyle name="표준 134 2 11" xfId="24215"/>
    <cellStyle name="표준 134 2 11 2" xfId="24216"/>
    <cellStyle name="표준 134 2 12" xfId="24217"/>
    <cellStyle name="표준 134 2 12 2" xfId="24218"/>
    <cellStyle name="표준 134 2 13" xfId="24219"/>
    <cellStyle name="표준 134 2 13 2" xfId="24220"/>
    <cellStyle name="표준 134 2 14" xfId="24221"/>
    <cellStyle name="표준 134 2 14 2" xfId="24222"/>
    <cellStyle name="표준 134 2 15" xfId="24223"/>
    <cellStyle name="표준 134 2 15 2" xfId="24224"/>
    <cellStyle name="표준 134 2 16" xfId="24225"/>
    <cellStyle name="표준 134 2 16 2" xfId="24226"/>
    <cellStyle name="표준 134 2 17" xfId="24227"/>
    <cellStyle name="표준 134 2 17 2" xfId="24228"/>
    <cellStyle name="표준 134 2 18" xfId="24229"/>
    <cellStyle name="표준 134 2 18 2" xfId="24230"/>
    <cellStyle name="표준 134 2 19" xfId="24231"/>
    <cellStyle name="표준 134 2 19 2" xfId="24232"/>
    <cellStyle name="표준 134 2 2" xfId="24233"/>
    <cellStyle name="표준 134 2 2 10" xfId="24234"/>
    <cellStyle name="표준 134 2 2 10 2" xfId="24235"/>
    <cellStyle name="표준 134 2 2 11" xfId="24236"/>
    <cellStyle name="표준 134 2 2 11 2" xfId="24237"/>
    <cellStyle name="표준 134 2 2 12" xfId="24238"/>
    <cellStyle name="표준 134 2 2 12 2" xfId="24239"/>
    <cellStyle name="표준 134 2 2 13" xfId="24240"/>
    <cellStyle name="표준 134 2 2 13 2" xfId="24241"/>
    <cellStyle name="표준 134 2 2 14" xfId="24242"/>
    <cellStyle name="표준 134 2 2 14 2" xfId="24243"/>
    <cellStyle name="표준 134 2 2 15" xfId="24244"/>
    <cellStyle name="표준 134 2 2 15 2" xfId="24245"/>
    <cellStyle name="표준 134 2 2 16" xfId="24246"/>
    <cellStyle name="표준 134 2 2 16 2" xfId="24247"/>
    <cellStyle name="표준 134 2 2 17" xfId="24248"/>
    <cellStyle name="표준 134 2 2 17 2" xfId="24249"/>
    <cellStyle name="표준 134 2 2 18" xfId="24250"/>
    <cellStyle name="표준 134 2 2 18 2" xfId="24251"/>
    <cellStyle name="표준 134 2 2 19" xfId="24252"/>
    <cellStyle name="표준 134 2 2 19 2" xfId="24253"/>
    <cellStyle name="표준 134 2 2 2" xfId="24254"/>
    <cellStyle name="표준 134 2 2 2 2" xfId="24255"/>
    <cellStyle name="표준 134 2 2 20" xfId="24256"/>
    <cellStyle name="표준 134 2 2 20 2" xfId="24257"/>
    <cellStyle name="표준 134 2 2 21" xfId="24258"/>
    <cellStyle name="표준 134 2 2 21 2" xfId="24259"/>
    <cellStyle name="표준 134 2 2 22" xfId="24260"/>
    <cellStyle name="표준 134 2 2 22 2" xfId="24261"/>
    <cellStyle name="표준 134 2 2 23" xfId="24262"/>
    <cellStyle name="표준 134 2 2 23 2" xfId="24263"/>
    <cellStyle name="표준 134 2 2 24" xfId="24264"/>
    <cellStyle name="표준 134 2 2 24 2" xfId="24265"/>
    <cellStyle name="표준 134 2 2 25" xfId="24266"/>
    <cellStyle name="표준 134 2 2 25 2" xfId="24267"/>
    <cellStyle name="표준 134 2 2 26" xfId="24268"/>
    <cellStyle name="표준 134 2 2 26 2" xfId="24269"/>
    <cellStyle name="표준 134 2 2 27" xfId="24270"/>
    <cellStyle name="표준 134 2 2 27 2" xfId="24271"/>
    <cellStyle name="표준 134 2 2 28" xfId="24272"/>
    <cellStyle name="표준 134 2 2 28 2" xfId="24273"/>
    <cellStyle name="표준 134 2 2 29" xfId="24274"/>
    <cellStyle name="표준 134 2 2 3" xfId="24275"/>
    <cellStyle name="표준 134 2 2 3 2" xfId="24276"/>
    <cellStyle name="표준 134 2 2 4" xfId="24277"/>
    <cellStyle name="표준 134 2 2 4 2" xfId="24278"/>
    <cellStyle name="표준 134 2 2 5" xfId="24279"/>
    <cellStyle name="표준 134 2 2 5 2" xfId="24280"/>
    <cellStyle name="표준 134 2 2 6" xfId="24281"/>
    <cellStyle name="표준 134 2 2 6 2" xfId="24282"/>
    <cellStyle name="표준 134 2 2 7" xfId="24283"/>
    <cellStyle name="표준 134 2 2 7 2" xfId="24284"/>
    <cellStyle name="표준 134 2 2 8" xfId="24285"/>
    <cellStyle name="표준 134 2 2 8 2" xfId="24286"/>
    <cellStyle name="표준 134 2 2 9" xfId="24287"/>
    <cellStyle name="표준 134 2 2 9 2" xfId="24288"/>
    <cellStyle name="표준 134 2 20" xfId="24289"/>
    <cellStyle name="표준 134 2 20 2" xfId="24290"/>
    <cellStyle name="표준 134 2 21" xfId="24291"/>
    <cellStyle name="표준 134 2 21 2" xfId="24292"/>
    <cellStyle name="표준 134 2 22" xfId="24293"/>
    <cellStyle name="표준 134 2 22 2" xfId="24294"/>
    <cellStyle name="표준 134 2 23" xfId="24295"/>
    <cellStyle name="표준 134 2 23 2" xfId="24296"/>
    <cellStyle name="표준 134 2 24" xfId="24297"/>
    <cellStyle name="표준 134 2 24 2" xfId="24298"/>
    <cellStyle name="표준 134 2 25" xfId="24299"/>
    <cellStyle name="표준 134 2 25 2" xfId="24300"/>
    <cellStyle name="표준 134 2 26" xfId="24301"/>
    <cellStyle name="표준 134 2 26 2" xfId="24302"/>
    <cellStyle name="표준 134 2 27" xfId="24303"/>
    <cellStyle name="표준 134 2 27 2" xfId="24304"/>
    <cellStyle name="표준 134 2 28" xfId="24305"/>
    <cellStyle name="표준 134 2 28 2" xfId="24306"/>
    <cellStyle name="표준 134 2 29" xfId="24307"/>
    <cellStyle name="표준 134 2 29 2" xfId="24308"/>
    <cellStyle name="표준 134 2 3" xfId="24309"/>
    <cellStyle name="표준 134 2 3 10" xfId="24310"/>
    <cellStyle name="표준 134 2 3 10 2" xfId="24311"/>
    <cellStyle name="표준 134 2 3 11" xfId="24312"/>
    <cellStyle name="표준 134 2 3 11 2" xfId="24313"/>
    <cellStyle name="표준 134 2 3 12" xfId="24314"/>
    <cellStyle name="표준 134 2 3 12 2" xfId="24315"/>
    <cellStyle name="표준 134 2 3 13" xfId="24316"/>
    <cellStyle name="표준 134 2 3 13 2" xfId="24317"/>
    <cellStyle name="표준 134 2 3 14" xfId="24318"/>
    <cellStyle name="표준 134 2 3 14 2" xfId="24319"/>
    <cellStyle name="표준 134 2 3 15" xfId="24320"/>
    <cellStyle name="표준 134 2 3 15 2" xfId="24321"/>
    <cellStyle name="표준 134 2 3 16" xfId="24322"/>
    <cellStyle name="표준 134 2 3 16 2" xfId="24323"/>
    <cellStyle name="표준 134 2 3 17" xfId="24324"/>
    <cellStyle name="표준 134 2 3 17 2" xfId="24325"/>
    <cellStyle name="표준 134 2 3 18" xfId="24326"/>
    <cellStyle name="표준 134 2 3 18 2" xfId="24327"/>
    <cellStyle name="표준 134 2 3 19" xfId="24328"/>
    <cellStyle name="표준 134 2 3 19 2" xfId="24329"/>
    <cellStyle name="표준 134 2 3 2" xfId="24330"/>
    <cellStyle name="표준 134 2 3 2 2" xfId="24331"/>
    <cellStyle name="표준 134 2 3 20" xfId="24332"/>
    <cellStyle name="표준 134 2 3 20 2" xfId="24333"/>
    <cellStyle name="표준 134 2 3 21" xfId="24334"/>
    <cellStyle name="표준 134 2 3 21 2" xfId="24335"/>
    <cellStyle name="표준 134 2 3 22" xfId="24336"/>
    <cellStyle name="표준 134 2 3 22 2" xfId="24337"/>
    <cellStyle name="표준 134 2 3 23" xfId="24338"/>
    <cellStyle name="표준 134 2 3 23 2" xfId="24339"/>
    <cellStyle name="표준 134 2 3 24" xfId="24340"/>
    <cellStyle name="표준 134 2 3 24 2" xfId="24341"/>
    <cellStyle name="표준 134 2 3 25" xfId="24342"/>
    <cellStyle name="표준 134 2 3 25 2" xfId="24343"/>
    <cellStyle name="표준 134 2 3 26" xfId="24344"/>
    <cellStyle name="표준 134 2 3 26 2" xfId="24345"/>
    <cellStyle name="표준 134 2 3 27" xfId="24346"/>
    <cellStyle name="표준 134 2 3 27 2" xfId="24347"/>
    <cellStyle name="표준 134 2 3 28" xfId="24348"/>
    <cellStyle name="표준 134 2 3 28 2" xfId="24349"/>
    <cellStyle name="표준 134 2 3 29" xfId="24350"/>
    <cellStyle name="표준 134 2 3 3" xfId="24351"/>
    <cellStyle name="표준 134 2 3 3 2" xfId="24352"/>
    <cellStyle name="표준 134 2 3 4" xfId="24353"/>
    <cellStyle name="표준 134 2 3 4 2" xfId="24354"/>
    <cellStyle name="표준 134 2 3 5" xfId="24355"/>
    <cellStyle name="표준 134 2 3 5 2" xfId="24356"/>
    <cellStyle name="표준 134 2 3 6" xfId="24357"/>
    <cellStyle name="표준 134 2 3 6 2" xfId="24358"/>
    <cellStyle name="표준 134 2 3 7" xfId="24359"/>
    <cellStyle name="표준 134 2 3 7 2" xfId="24360"/>
    <cellStyle name="표준 134 2 3 8" xfId="24361"/>
    <cellStyle name="표준 134 2 3 8 2" xfId="24362"/>
    <cellStyle name="표준 134 2 3 9" xfId="24363"/>
    <cellStyle name="표준 134 2 3 9 2" xfId="24364"/>
    <cellStyle name="표준 134 2 30" xfId="24365"/>
    <cellStyle name="표준 134 2 30 2" xfId="24366"/>
    <cellStyle name="표준 134 2 31" xfId="24367"/>
    <cellStyle name="표준 134 2 31 2" xfId="24368"/>
    <cellStyle name="표준 134 2 32" xfId="24369"/>
    <cellStyle name="표준 134 2 32 2" xfId="24370"/>
    <cellStyle name="표준 134 2 33" xfId="24371"/>
    <cellStyle name="표준 134 2 33 2" xfId="24372"/>
    <cellStyle name="표준 134 2 34" xfId="24373"/>
    <cellStyle name="표준 134 2 34 2" xfId="24374"/>
    <cellStyle name="표준 134 2 35" xfId="24375"/>
    <cellStyle name="표준 134 2 36" xfId="24376"/>
    <cellStyle name="표준 134 2 37" xfId="24377"/>
    <cellStyle name="표준 134 2 38" xfId="24378"/>
    <cellStyle name="표준 134 2 39" xfId="24379"/>
    <cellStyle name="표준 134 2 4" xfId="24380"/>
    <cellStyle name="표준 134 2 4 10" xfId="24381"/>
    <cellStyle name="표준 134 2 4 10 2" xfId="24382"/>
    <cellStyle name="표준 134 2 4 11" xfId="24383"/>
    <cellStyle name="표준 134 2 4 11 2" xfId="24384"/>
    <cellStyle name="표준 134 2 4 12" xfId="24385"/>
    <cellStyle name="표준 134 2 4 12 2" xfId="24386"/>
    <cellStyle name="표준 134 2 4 13" xfId="24387"/>
    <cellStyle name="표준 134 2 4 13 2" xfId="24388"/>
    <cellStyle name="표준 134 2 4 14" xfId="24389"/>
    <cellStyle name="표준 134 2 4 14 2" xfId="24390"/>
    <cellStyle name="표준 134 2 4 15" xfId="24391"/>
    <cellStyle name="표준 134 2 4 15 2" xfId="24392"/>
    <cellStyle name="표준 134 2 4 16" xfId="24393"/>
    <cellStyle name="표준 134 2 4 16 2" xfId="24394"/>
    <cellStyle name="표준 134 2 4 17" xfId="24395"/>
    <cellStyle name="표준 134 2 4 17 2" xfId="24396"/>
    <cellStyle name="표준 134 2 4 18" xfId="24397"/>
    <cellStyle name="표준 134 2 4 18 2" xfId="24398"/>
    <cellStyle name="표준 134 2 4 19" xfId="24399"/>
    <cellStyle name="표준 134 2 4 19 2" xfId="24400"/>
    <cellStyle name="표준 134 2 4 2" xfId="24401"/>
    <cellStyle name="표준 134 2 4 2 2" xfId="24402"/>
    <cellStyle name="표준 134 2 4 20" xfId="24403"/>
    <cellStyle name="표준 134 2 4 20 2" xfId="24404"/>
    <cellStyle name="표준 134 2 4 21" xfId="24405"/>
    <cellStyle name="표준 134 2 4 21 2" xfId="24406"/>
    <cellStyle name="표준 134 2 4 22" xfId="24407"/>
    <cellStyle name="표준 134 2 4 22 2" xfId="24408"/>
    <cellStyle name="표준 134 2 4 23" xfId="24409"/>
    <cellStyle name="표준 134 2 4 23 2" xfId="24410"/>
    <cellStyle name="표준 134 2 4 24" xfId="24411"/>
    <cellStyle name="표준 134 2 4 24 2" xfId="24412"/>
    <cellStyle name="표준 134 2 4 25" xfId="24413"/>
    <cellStyle name="표준 134 2 4 25 2" xfId="24414"/>
    <cellStyle name="표준 134 2 4 26" xfId="24415"/>
    <cellStyle name="표준 134 2 4 26 2" xfId="24416"/>
    <cellStyle name="표준 134 2 4 27" xfId="24417"/>
    <cellStyle name="표준 134 2 4 27 2" xfId="24418"/>
    <cellStyle name="표준 134 2 4 28" xfId="24419"/>
    <cellStyle name="표준 134 2 4 28 2" xfId="24420"/>
    <cellStyle name="표준 134 2 4 29" xfId="24421"/>
    <cellStyle name="표준 134 2 4 3" xfId="24422"/>
    <cellStyle name="표준 134 2 4 3 2" xfId="24423"/>
    <cellStyle name="표준 134 2 4 4" xfId="24424"/>
    <cellStyle name="표준 134 2 4 4 2" xfId="24425"/>
    <cellStyle name="표준 134 2 4 5" xfId="24426"/>
    <cellStyle name="표준 134 2 4 5 2" xfId="24427"/>
    <cellStyle name="표준 134 2 4 6" xfId="24428"/>
    <cellStyle name="표준 134 2 4 6 2" xfId="24429"/>
    <cellStyle name="표준 134 2 4 7" xfId="24430"/>
    <cellStyle name="표준 134 2 4 7 2" xfId="24431"/>
    <cellStyle name="표준 134 2 4 8" xfId="24432"/>
    <cellStyle name="표준 134 2 4 8 2" xfId="24433"/>
    <cellStyle name="표준 134 2 4 9" xfId="24434"/>
    <cellStyle name="표준 134 2 4 9 2" xfId="24435"/>
    <cellStyle name="표준 134 2 40" xfId="24436"/>
    <cellStyle name="표준 134 2 41" xfId="24437"/>
    <cellStyle name="표준 134 2 42" xfId="24438"/>
    <cellStyle name="표준 134 2 43" xfId="24439"/>
    <cellStyle name="표준 134 2 44" xfId="24440"/>
    <cellStyle name="표준 134 2 45" xfId="24441"/>
    <cellStyle name="표준 134 2 46" xfId="24442"/>
    <cellStyle name="표준 134 2 47" xfId="24443"/>
    <cellStyle name="표준 134 2 48" xfId="24444"/>
    <cellStyle name="표준 134 2 49" xfId="24445"/>
    <cellStyle name="표준 134 2 5" xfId="24446"/>
    <cellStyle name="표준 134 2 5 10" xfId="24447"/>
    <cellStyle name="표준 134 2 5 10 2" xfId="24448"/>
    <cellStyle name="표준 134 2 5 11" xfId="24449"/>
    <cellStyle name="표준 134 2 5 11 2" xfId="24450"/>
    <cellStyle name="표준 134 2 5 12" xfId="24451"/>
    <cellStyle name="표준 134 2 5 12 2" xfId="24452"/>
    <cellStyle name="표준 134 2 5 13" xfId="24453"/>
    <cellStyle name="표준 134 2 5 13 2" xfId="24454"/>
    <cellStyle name="표준 134 2 5 14" xfId="24455"/>
    <cellStyle name="표준 134 2 5 14 2" xfId="24456"/>
    <cellStyle name="표준 134 2 5 15" xfId="24457"/>
    <cellStyle name="표준 134 2 5 15 2" xfId="24458"/>
    <cellStyle name="표준 134 2 5 16" xfId="24459"/>
    <cellStyle name="표준 134 2 5 16 2" xfId="24460"/>
    <cellStyle name="표준 134 2 5 17" xfId="24461"/>
    <cellStyle name="표준 134 2 5 17 2" xfId="24462"/>
    <cellStyle name="표준 134 2 5 18" xfId="24463"/>
    <cellStyle name="표준 134 2 5 18 2" xfId="24464"/>
    <cellStyle name="표준 134 2 5 19" xfId="24465"/>
    <cellStyle name="표준 134 2 5 19 2" xfId="24466"/>
    <cellStyle name="표준 134 2 5 2" xfId="24467"/>
    <cellStyle name="표준 134 2 5 2 2" xfId="24468"/>
    <cellStyle name="표준 134 2 5 20" xfId="24469"/>
    <cellStyle name="표준 134 2 5 20 2" xfId="24470"/>
    <cellStyle name="표준 134 2 5 21" xfId="24471"/>
    <cellStyle name="표준 134 2 5 21 2" xfId="24472"/>
    <cellStyle name="표준 134 2 5 22" xfId="24473"/>
    <cellStyle name="표준 134 2 5 22 2" xfId="24474"/>
    <cellStyle name="표준 134 2 5 23" xfId="24475"/>
    <cellStyle name="표준 134 2 5 23 2" xfId="24476"/>
    <cellStyle name="표준 134 2 5 24" xfId="24477"/>
    <cellStyle name="표준 134 2 5 24 2" xfId="24478"/>
    <cellStyle name="표준 134 2 5 25" xfId="24479"/>
    <cellStyle name="표준 134 2 5 25 2" xfId="24480"/>
    <cellStyle name="표준 134 2 5 26" xfId="24481"/>
    <cellStyle name="표준 134 2 5 26 2" xfId="24482"/>
    <cellStyle name="표준 134 2 5 27" xfId="24483"/>
    <cellStyle name="표준 134 2 5 27 2" xfId="24484"/>
    <cellStyle name="표준 134 2 5 28" xfId="24485"/>
    <cellStyle name="표준 134 2 5 28 2" xfId="24486"/>
    <cellStyle name="표준 134 2 5 29" xfId="24487"/>
    <cellStyle name="표준 134 2 5 3" xfId="24488"/>
    <cellStyle name="표준 134 2 5 3 2" xfId="24489"/>
    <cellStyle name="표준 134 2 5 4" xfId="24490"/>
    <cellStyle name="표준 134 2 5 4 2" xfId="24491"/>
    <cellStyle name="표준 134 2 5 5" xfId="24492"/>
    <cellStyle name="표준 134 2 5 5 2" xfId="24493"/>
    <cellStyle name="표준 134 2 5 6" xfId="24494"/>
    <cellStyle name="표준 134 2 5 6 2" xfId="24495"/>
    <cellStyle name="표준 134 2 5 7" xfId="24496"/>
    <cellStyle name="표준 134 2 5 7 2" xfId="24497"/>
    <cellStyle name="표준 134 2 5 8" xfId="24498"/>
    <cellStyle name="표준 134 2 5 8 2" xfId="24499"/>
    <cellStyle name="표준 134 2 5 9" xfId="24500"/>
    <cellStyle name="표준 134 2 5 9 2" xfId="24501"/>
    <cellStyle name="표준 134 2 50" xfId="24502"/>
    <cellStyle name="표준 134 2 51" xfId="24503"/>
    <cellStyle name="표준 134 2 52" xfId="24504"/>
    <cellStyle name="표준 134 2 53" xfId="24505"/>
    <cellStyle name="표준 134 2 54" xfId="24506"/>
    <cellStyle name="표준 134 2 55" xfId="24507"/>
    <cellStyle name="표준 134 2 56" xfId="24508"/>
    <cellStyle name="표준 134 2 57" xfId="24509"/>
    <cellStyle name="표준 134 2 58" xfId="24510"/>
    <cellStyle name="표준 134 2 6" xfId="24511"/>
    <cellStyle name="표준 134 2 6 10" xfId="24512"/>
    <cellStyle name="표준 134 2 6 10 2" xfId="24513"/>
    <cellStyle name="표준 134 2 6 11" xfId="24514"/>
    <cellStyle name="표준 134 2 6 11 2" xfId="24515"/>
    <cellStyle name="표준 134 2 6 12" xfId="24516"/>
    <cellStyle name="표준 134 2 6 12 2" xfId="24517"/>
    <cellStyle name="표준 134 2 6 13" xfId="24518"/>
    <cellStyle name="표준 134 2 6 13 2" xfId="24519"/>
    <cellStyle name="표준 134 2 6 14" xfId="24520"/>
    <cellStyle name="표준 134 2 6 14 2" xfId="24521"/>
    <cellStyle name="표준 134 2 6 15" xfId="24522"/>
    <cellStyle name="표준 134 2 6 15 2" xfId="24523"/>
    <cellStyle name="표준 134 2 6 16" xfId="24524"/>
    <cellStyle name="표준 134 2 6 16 2" xfId="24525"/>
    <cellStyle name="표준 134 2 6 17" xfId="24526"/>
    <cellStyle name="표준 134 2 6 17 2" xfId="24527"/>
    <cellStyle name="표준 134 2 6 18" xfId="24528"/>
    <cellStyle name="표준 134 2 6 18 2" xfId="24529"/>
    <cellStyle name="표준 134 2 6 19" xfId="24530"/>
    <cellStyle name="표준 134 2 6 19 2" xfId="24531"/>
    <cellStyle name="표준 134 2 6 2" xfId="24532"/>
    <cellStyle name="표준 134 2 6 2 2" xfId="24533"/>
    <cellStyle name="표준 134 2 6 20" xfId="24534"/>
    <cellStyle name="표준 134 2 6 20 2" xfId="24535"/>
    <cellStyle name="표준 134 2 6 21" xfId="24536"/>
    <cellStyle name="표준 134 2 6 21 2" xfId="24537"/>
    <cellStyle name="표준 134 2 6 22" xfId="24538"/>
    <cellStyle name="표준 134 2 6 22 2" xfId="24539"/>
    <cellStyle name="표준 134 2 6 23" xfId="24540"/>
    <cellStyle name="표준 134 2 6 23 2" xfId="24541"/>
    <cellStyle name="표준 134 2 6 24" xfId="24542"/>
    <cellStyle name="표준 134 2 6 24 2" xfId="24543"/>
    <cellStyle name="표준 134 2 6 25" xfId="24544"/>
    <cellStyle name="표준 134 2 6 25 2" xfId="24545"/>
    <cellStyle name="표준 134 2 6 26" xfId="24546"/>
    <cellStyle name="표준 134 2 6 26 2" xfId="24547"/>
    <cellStyle name="표준 134 2 6 27" xfId="24548"/>
    <cellStyle name="표준 134 2 6 27 2" xfId="24549"/>
    <cellStyle name="표준 134 2 6 28" xfId="24550"/>
    <cellStyle name="표준 134 2 6 28 2" xfId="24551"/>
    <cellStyle name="표준 134 2 6 29" xfId="24552"/>
    <cellStyle name="표준 134 2 6 3" xfId="24553"/>
    <cellStyle name="표준 134 2 6 3 2" xfId="24554"/>
    <cellStyle name="표준 134 2 6 4" xfId="24555"/>
    <cellStyle name="표준 134 2 6 4 2" xfId="24556"/>
    <cellStyle name="표준 134 2 6 5" xfId="24557"/>
    <cellStyle name="표준 134 2 6 5 2" xfId="24558"/>
    <cellStyle name="표준 134 2 6 6" xfId="24559"/>
    <cellStyle name="표준 134 2 6 6 2" xfId="24560"/>
    <cellStyle name="표준 134 2 6 7" xfId="24561"/>
    <cellStyle name="표준 134 2 6 7 2" xfId="24562"/>
    <cellStyle name="표준 134 2 6 8" xfId="24563"/>
    <cellStyle name="표준 134 2 6 8 2" xfId="24564"/>
    <cellStyle name="표준 134 2 6 9" xfId="24565"/>
    <cellStyle name="표준 134 2 6 9 2" xfId="24566"/>
    <cellStyle name="표준 134 2 7" xfId="24567"/>
    <cellStyle name="표준 134 2 7 10" xfId="24568"/>
    <cellStyle name="표준 134 2 7 10 2" xfId="24569"/>
    <cellStyle name="표준 134 2 7 11" xfId="24570"/>
    <cellStyle name="표준 134 2 7 11 2" xfId="24571"/>
    <cellStyle name="표준 134 2 7 12" xfId="24572"/>
    <cellStyle name="표준 134 2 7 12 2" xfId="24573"/>
    <cellStyle name="표준 134 2 7 13" xfId="24574"/>
    <cellStyle name="표준 134 2 7 13 2" xfId="24575"/>
    <cellStyle name="표준 134 2 7 14" xfId="24576"/>
    <cellStyle name="표준 134 2 7 14 2" xfId="24577"/>
    <cellStyle name="표준 134 2 7 15" xfId="24578"/>
    <cellStyle name="표준 134 2 7 15 2" xfId="24579"/>
    <cellStyle name="표준 134 2 7 16" xfId="24580"/>
    <cellStyle name="표준 134 2 7 16 2" xfId="24581"/>
    <cellStyle name="표준 134 2 7 17" xfId="24582"/>
    <cellStyle name="표준 134 2 7 17 2" xfId="24583"/>
    <cellStyle name="표준 134 2 7 18" xfId="24584"/>
    <cellStyle name="표준 134 2 7 18 2" xfId="24585"/>
    <cellStyle name="표준 134 2 7 19" xfId="24586"/>
    <cellStyle name="표준 134 2 7 19 2" xfId="24587"/>
    <cellStyle name="표준 134 2 7 2" xfId="24588"/>
    <cellStyle name="표준 134 2 7 2 2" xfId="24589"/>
    <cellStyle name="표준 134 2 7 20" xfId="24590"/>
    <cellStyle name="표준 134 2 7 20 2" xfId="24591"/>
    <cellStyle name="표준 134 2 7 21" xfId="24592"/>
    <cellStyle name="표준 134 2 7 21 2" xfId="24593"/>
    <cellStyle name="표준 134 2 7 22" xfId="24594"/>
    <cellStyle name="표준 134 2 7 22 2" xfId="24595"/>
    <cellStyle name="표준 134 2 7 23" xfId="24596"/>
    <cellStyle name="표준 134 2 7 23 2" xfId="24597"/>
    <cellStyle name="표준 134 2 7 24" xfId="24598"/>
    <cellStyle name="표준 134 2 7 24 2" xfId="24599"/>
    <cellStyle name="표준 134 2 7 25" xfId="24600"/>
    <cellStyle name="표준 134 2 7 25 2" xfId="24601"/>
    <cellStyle name="표준 134 2 7 26" xfId="24602"/>
    <cellStyle name="표준 134 2 7 26 2" xfId="24603"/>
    <cellStyle name="표준 134 2 7 27" xfId="24604"/>
    <cellStyle name="표준 134 2 7 27 2" xfId="24605"/>
    <cellStyle name="표준 134 2 7 28" xfId="24606"/>
    <cellStyle name="표준 134 2 7 28 2" xfId="24607"/>
    <cellStyle name="표준 134 2 7 29" xfId="24608"/>
    <cellStyle name="표준 134 2 7 3" xfId="24609"/>
    <cellStyle name="표준 134 2 7 3 2" xfId="24610"/>
    <cellStyle name="표준 134 2 7 4" xfId="24611"/>
    <cellStyle name="표준 134 2 7 4 2" xfId="24612"/>
    <cellStyle name="표준 134 2 7 5" xfId="24613"/>
    <cellStyle name="표준 134 2 7 5 2" xfId="24614"/>
    <cellStyle name="표준 134 2 7 6" xfId="24615"/>
    <cellStyle name="표준 134 2 7 6 2" xfId="24616"/>
    <cellStyle name="표준 134 2 7 7" xfId="24617"/>
    <cellStyle name="표준 134 2 7 7 2" xfId="24618"/>
    <cellStyle name="표준 134 2 7 8" xfId="24619"/>
    <cellStyle name="표준 134 2 7 8 2" xfId="24620"/>
    <cellStyle name="표준 134 2 7 9" xfId="24621"/>
    <cellStyle name="표준 134 2 7 9 2" xfId="24622"/>
    <cellStyle name="표준 134 2 8" xfId="24623"/>
    <cellStyle name="표준 134 2 8 2" xfId="24624"/>
    <cellStyle name="표준 134 2 9" xfId="24625"/>
    <cellStyle name="표준 134 2 9 2" xfId="24626"/>
    <cellStyle name="표준 134 20" xfId="24627"/>
    <cellStyle name="표준 134 20 2" xfId="24628"/>
    <cellStyle name="표준 134 21" xfId="24629"/>
    <cellStyle name="표준 134 21 2" xfId="24630"/>
    <cellStyle name="표준 134 22" xfId="24631"/>
    <cellStyle name="표준 134 22 2" xfId="24632"/>
    <cellStyle name="표준 134 23" xfId="24633"/>
    <cellStyle name="표준 134 23 2" xfId="24634"/>
    <cellStyle name="표준 134 24" xfId="24635"/>
    <cellStyle name="표준 134 24 2" xfId="24636"/>
    <cellStyle name="표준 134 25" xfId="24637"/>
    <cellStyle name="표준 134 25 2" xfId="24638"/>
    <cellStyle name="표준 134 26" xfId="24639"/>
    <cellStyle name="표준 134 26 2" xfId="24640"/>
    <cellStyle name="표준 134 27" xfId="24641"/>
    <cellStyle name="표준 134 27 2" xfId="24642"/>
    <cellStyle name="표준 134 28" xfId="24643"/>
    <cellStyle name="표준 134 28 2" xfId="24644"/>
    <cellStyle name="표준 134 29" xfId="24645"/>
    <cellStyle name="표준 134 29 2" xfId="24646"/>
    <cellStyle name="표준 134 3" xfId="24647"/>
    <cellStyle name="표준 134 3 10" xfId="24648"/>
    <cellStyle name="표준 134 3 10 2" xfId="24649"/>
    <cellStyle name="표준 134 3 11" xfId="24650"/>
    <cellStyle name="표준 134 3 11 2" xfId="24651"/>
    <cellStyle name="표준 134 3 12" xfId="24652"/>
    <cellStyle name="표준 134 3 12 2" xfId="24653"/>
    <cellStyle name="표준 134 3 13" xfId="24654"/>
    <cellStyle name="표준 134 3 13 2" xfId="24655"/>
    <cellStyle name="표준 134 3 14" xfId="24656"/>
    <cellStyle name="표준 134 3 14 2" xfId="24657"/>
    <cellStyle name="표준 134 3 15" xfId="24658"/>
    <cellStyle name="표준 134 3 15 2" xfId="24659"/>
    <cellStyle name="표준 134 3 16" xfId="24660"/>
    <cellStyle name="표준 134 3 16 2" xfId="24661"/>
    <cellStyle name="표준 134 3 17" xfId="24662"/>
    <cellStyle name="표준 134 3 17 2" xfId="24663"/>
    <cellStyle name="표준 134 3 18" xfId="24664"/>
    <cellStyle name="표준 134 3 18 2" xfId="24665"/>
    <cellStyle name="표준 134 3 19" xfId="24666"/>
    <cellStyle name="표준 134 3 19 2" xfId="24667"/>
    <cellStyle name="표준 134 3 2" xfId="24668"/>
    <cellStyle name="표준 134 3 2 10" xfId="24669"/>
    <cellStyle name="표준 134 3 2 10 2" xfId="24670"/>
    <cellStyle name="표준 134 3 2 11" xfId="24671"/>
    <cellStyle name="표준 134 3 2 11 2" xfId="24672"/>
    <cellStyle name="표준 134 3 2 12" xfId="24673"/>
    <cellStyle name="표준 134 3 2 12 2" xfId="24674"/>
    <cellStyle name="표준 134 3 2 13" xfId="24675"/>
    <cellStyle name="표준 134 3 2 13 2" xfId="24676"/>
    <cellStyle name="표준 134 3 2 14" xfId="24677"/>
    <cellStyle name="표준 134 3 2 14 2" xfId="24678"/>
    <cellStyle name="표준 134 3 2 15" xfId="24679"/>
    <cellStyle name="표준 134 3 2 15 2" xfId="24680"/>
    <cellStyle name="표준 134 3 2 16" xfId="24681"/>
    <cellStyle name="표준 134 3 2 16 2" xfId="24682"/>
    <cellStyle name="표준 134 3 2 17" xfId="24683"/>
    <cellStyle name="표준 134 3 2 17 2" xfId="24684"/>
    <cellStyle name="표준 134 3 2 18" xfId="24685"/>
    <cellStyle name="표준 134 3 2 18 2" xfId="24686"/>
    <cellStyle name="표준 134 3 2 19" xfId="24687"/>
    <cellStyle name="표준 134 3 2 19 2" xfId="24688"/>
    <cellStyle name="표준 134 3 2 2" xfId="24689"/>
    <cellStyle name="표준 134 3 2 2 2" xfId="24690"/>
    <cellStyle name="표준 134 3 2 20" xfId="24691"/>
    <cellStyle name="표준 134 3 2 20 2" xfId="24692"/>
    <cellStyle name="표준 134 3 2 21" xfId="24693"/>
    <cellStyle name="표준 134 3 2 21 2" xfId="24694"/>
    <cellStyle name="표준 134 3 2 22" xfId="24695"/>
    <cellStyle name="표준 134 3 2 22 2" xfId="24696"/>
    <cellStyle name="표준 134 3 2 23" xfId="24697"/>
    <cellStyle name="표준 134 3 2 23 2" xfId="24698"/>
    <cellStyle name="표준 134 3 2 24" xfId="24699"/>
    <cellStyle name="표준 134 3 2 24 2" xfId="24700"/>
    <cellStyle name="표준 134 3 2 25" xfId="24701"/>
    <cellStyle name="표준 134 3 2 25 2" xfId="24702"/>
    <cellStyle name="표준 134 3 2 26" xfId="24703"/>
    <cellStyle name="표준 134 3 2 26 2" xfId="24704"/>
    <cellStyle name="표준 134 3 2 27" xfId="24705"/>
    <cellStyle name="표준 134 3 2 27 2" xfId="24706"/>
    <cellStyle name="표준 134 3 2 28" xfId="24707"/>
    <cellStyle name="표준 134 3 2 28 2" xfId="24708"/>
    <cellStyle name="표준 134 3 2 29" xfId="24709"/>
    <cellStyle name="표준 134 3 2 3" xfId="24710"/>
    <cellStyle name="표준 134 3 2 3 2" xfId="24711"/>
    <cellStyle name="표준 134 3 2 4" xfId="24712"/>
    <cellStyle name="표준 134 3 2 4 2" xfId="24713"/>
    <cellStyle name="표준 134 3 2 5" xfId="24714"/>
    <cellStyle name="표준 134 3 2 5 2" xfId="24715"/>
    <cellStyle name="표준 134 3 2 6" xfId="24716"/>
    <cellStyle name="표준 134 3 2 6 2" xfId="24717"/>
    <cellStyle name="표준 134 3 2 7" xfId="24718"/>
    <cellStyle name="표준 134 3 2 7 2" xfId="24719"/>
    <cellStyle name="표준 134 3 2 8" xfId="24720"/>
    <cellStyle name="표준 134 3 2 8 2" xfId="24721"/>
    <cellStyle name="표준 134 3 2 9" xfId="24722"/>
    <cellStyle name="표준 134 3 2 9 2" xfId="24723"/>
    <cellStyle name="표준 134 3 20" xfId="24724"/>
    <cellStyle name="표준 134 3 20 2" xfId="24725"/>
    <cellStyle name="표준 134 3 21" xfId="24726"/>
    <cellStyle name="표준 134 3 21 2" xfId="24727"/>
    <cellStyle name="표준 134 3 22" xfId="24728"/>
    <cellStyle name="표준 134 3 22 2" xfId="24729"/>
    <cellStyle name="표준 134 3 23" xfId="24730"/>
    <cellStyle name="표준 134 3 23 2" xfId="24731"/>
    <cellStyle name="표준 134 3 24" xfId="24732"/>
    <cellStyle name="표준 134 3 24 2" xfId="24733"/>
    <cellStyle name="표준 134 3 25" xfId="24734"/>
    <cellStyle name="표준 134 3 25 2" xfId="24735"/>
    <cellStyle name="표준 134 3 26" xfId="24736"/>
    <cellStyle name="표준 134 3 26 2" xfId="24737"/>
    <cellStyle name="표준 134 3 27" xfId="24738"/>
    <cellStyle name="표준 134 3 27 2" xfId="24739"/>
    <cellStyle name="표준 134 3 28" xfId="24740"/>
    <cellStyle name="표준 134 3 28 2" xfId="24741"/>
    <cellStyle name="표준 134 3 29" xfId="24742"/>
    <cellStyle name="표준 134 3 29 2" xfId="24743"/>
    <cellStyle name="표준 134 3 3" xfId="24744"/>
    <cellStyle name="표준 134 3 3 10" xfId="24745"/>
    <cellStyle name="표준 134 3 3 10 2" xfId="24746"/>
    <cellStyle name="표준 134 3 3 11" xfId="24747"/>
    <cellStyle name="표준 134 3 3 11 2" xfId="24748"/>
    <cellStyle name="표준 134 3 3 12" xfId="24749"/>
    <cellStyle name="표준 134 3 3 12 2" xfId="24750"/>
    <cellStyle name="표준 134 3 3 13" xfId="24751"/>
    <cellStyle name="표준 134 3 3 13 2" xfId="24752"/>
    <cellStyle name="표준 134 3 3 14" xfId="24753"/>
    <cellStyle name="표준 134 3 3 14 2" xfId="24754"/>
    <cellStyle name="표준 134 3 3 15" xfId="24755"/>
    <cellStyle name="표준 134 3 3 15 2" xfId="24756"/>
    <cellStyle name="표준 134 3 3 16" xfId="24757"/>
    <cellStyle name="표준 134 3 3 16 2" xfId="24758"/>
    <cellStyle name="표준 134 3 3 17" xfId="24759"/>
    <cellStyle name="표준 134 3 3 17 2" xfId="24760"/>
    <cellStyle name="표준 134 3 3 18" xfId="24761"/>
    <cellStyle name="표준 134 3 3 18 2" xfId="24762"/>
    <cellStyle name="표준 134 3 3 19" xfId="24763"/>
    <cellStyle name="표준 134 3 3 19 2" xfId="24764"/>
    <cellStyle name="표준 134 3 3 2" xfId="24765"/>
    <cellStyle name="표준 134 3 3 2 2" xfId="24766"/>
    <cellStyle name="표준 134 3 3 20" xfId="24767"/>
    <cellStyle name="표준 134 3 3 20 2" xfId="24768"/>
    <cellStyle name="표준 134 3 3 21" xfId="24769"/>
    <cellStyle name="표준 134 3 3 21 2" xfId="24770"/>
    <cellStyle name="표준 134 3 3 22" xfId="24771"/>
    <cellStyle name="표준 134 3 3 22 2" xfId="24772"/>
    <cellStyle name="표준 134 3 3 23" xfId="24773"/>
    <cellStyle name="표준 134 3 3 23 2" xfId="24774"/>
    <cellStyle name="표준 134 3 3 24" xfId="24775"/>
    <cellStyle name="표준 134 3 3 24 2" xfId="24776"/>
    <cellStyle name="표준 134 3 3 25" xfId="24777"/>
    <cellStyle name="표준 134 3 3 25 2" xfId="24778"/>
    <cellStyle name="표준 134 3 3 26" xfId="24779"/>
    <cellStyle name="표준 134 3 3 26 2" xfId="24780"/>
    <cellStyle name="표준 134 3 3 27" xfId="24781"/>
    <cellStyle name="표준 134 3 3 27 2" xfId="24782"/>
    <cellStyle name="표준 134 3 3 28" xfId="24783"/>
    <cellStyle name="표준 134 3 3 28 2" xfId="24784"/>
    <cellStyle name="표준 134 3 3 29" xfId="24785"/>
    <cellStyle name="표준 134 3 3 3" xfId="24786"/>
    <cellStyle name="표준 134 3 3 3 2" xfId="24787"/>
    <cellStyle name="표준 134 3 3 4" xfId="24788"/>
    <cellStyle name="표준 134 3 3 4 2" xfId="24789"/>
    <cellStyle name="표준 134 3 3 5" xfId="24790"/>
    <cellStyle name="표준 134 3 3 5 2" xfId="24791"/>
    <cellStyle name="표준 134 3 3 6" xfId="24792"/>
    <cellStyle name="표준 134 3 3 6 2" xfId="24793"/>
    <cellStyle name="표준 134 3 3 7" xfId="24794"/>
    <cellStyle name="표준 134 3 3 7 2" xfId="24795"/>
    <cellStyle name="표준 134 3 3 8" xfId="24796"/>
    <cellStyle name="표준 134 3 3 8 2" xfId="24797"/>
    <cellStyle name="표준 134 3 3 9" xfId="24798"/>
    <cellStyle name="표준 134 3 3 9 2" xfId="24799"/>
    <cellStyle name="표준 134 3 30" xfId="24800"/>
    <cellStyle name="표준 134 3 30 2" xfId="24801"/>
    <cellStyle name="표준 134 3 31" xfId="24802"/>
    <cellStyle name="표준 134 3 31 2" xfId="24803"/>
    <cellStyle name="표준 134 3 32" xfId="24804"/>
    <cellStyle name="표준 134 3 32 2" xfId="24805"/>
    <cellStyle name="표준 134 3 33" xfId="24806"/>
    <cellStyle name="표준 134 3 33 2" xfId="24807"/>
    <cellStyle name="표준 134 3 34" xfId="24808"/>
    <cellStyle name="표준 134 3 34 2" xfId="24809"/>
    <cellStyle name="표준 134 3 35" xfId="24810"/>
    <cellStyle name="표준 134 3 36" xfId="24811"/>
    <cellStyle name="표준 134 3 37" xfId="24812"/>
    <cellStyle name="표준 134 3 38" xfId="24813"/>
    <cellStyle name="표준 134 3 39" xfId="24814"/>
    <cellStyle name="표준 134 3 4" xfId="24815"/>
    <cellStyle name="표준 134 3 4 10" xfId="24816"/>
    <cellStyle name="표준 134 3 4 10 2" xfId="24817"/>
    <cellStyle name="표준 134 3 4 11" xfId="24818"/>
    <cellStyle name="표준 134 3 4 11 2" xfId="24819"/>
    <cellStyle name="표준 134 3 4 12" xfId="24820"/>
    <cellStyle name="표준 134 3 4 12 2" xfId="24821"/>
    <cellStyle name="표준 134 3 4 13" xfId="24822"/>
    <cellStyle name="표준 134 3 4 13 2" xfId="24823"/>
    <cellStyle name="표준 134 3 4 14" xfId="24824"/>
    <cellStyle name="표준 134 3 4 14 2" xfId="24825"/>
    <cellStyle name="표준 134 3 4 15" xfId="24826"/>
    <cellStyle name="표준 134 3 4 15 2" xfId="24827"/>
    <cellStyle name="표준 134 3 4 16" xfId="24828"/>
    <cellStyle name="표준 134 3 4 16 2" xfId="24829"/>
    <cellStyle name="표준 134 3 4 17" xfId="24830"/>
    <cellStyle name="표준 134 3 4 17 2" xfId="24831"/>
    <cellStyle name="표준 134 3 4 18" xfId="24832"/>
    <cellStyle name="표준 134 3 4 18 2" xfId="24833"/>
    <cellStyle name="표준 134 3 4 19" xfId="24834"/>
    <cellStyle name="표준 134 3 4 19 2" xfId="24835"/>
    <cellStyle name="표준 134 3 4 2" xfId="24836"/>
    <cellStyle name="표준 134 3 4 2 2" xfId="24837"/>
    <cellStyle name="표준 134 3 4 20" xfId="24838"/>
    <cellStyle name="표준 134 3 4 20 2" xfId="24839"/>
    <cellStyle name="표준 134 3 4 21" xfId="24840"/>
    <cellStyle name="표준 134 3 4 21 2" xfId="24841"/>
    <cellStyle name="표준 134 3 4 22" xfId="24842"/>
    <cellStyle name="표준 134 3 4 22 2" xfId="24843"/>
    <cellStyle name="표준 134 3 4 23" xfId="24844"/>
    <cellStyle name="표준 134 3 4 23 2" xfId="24845"/>
    <cellStyle name="표준 134 3 4 24" xfId="24846"/>
    <cellStyle name="표준 134 3 4 24 2" xfId="24847"/>
    <cellStyle name="표준 134 3 4 25" xfId="24848"/>
    <cellStyle name="표준 134 3 4 25 2" xfId="24849"/>
    <cellStyle name="표준 134 3 4 26" xfId="24850"/>
    <cellStyle name="표준 134 3 4 26 2" xfId="24851"/>
    <cellStyle name="표준 134 3 4 27" xfId="24852"/>
    <cellStyle name="표준 134 3 4 27 2" xfId="24853"/>
    <cellStyle name="표준 134 3 4 28" xfId="24854"/>
    <cellStyle name="표준 134 3 4 28 2" xfId="24855"/>
    <cellStyle name="표준 134 3 4 29" xfId="24856"/>
    <cellStyle name="표준 134 3 4 3" xfId="24857"/>
    <cellStyle name="표준 134 3 4 3 2" xfId="24858"/>
    <cellStyle name="표준 134 3 4 4" xfId="24859"/>
    <cellStyle name="표준 134 3 4 4 2" xfId="24860"/>
    <cellStyle name="표준 134 3 4 5" xfId="24861"/>
    <cellStyle name="표준 134 3 4 5 2" xfId="24862"/>
    <cellStyle name="표준 134 3 4 6" xfId="24863"/>
    <cellStyle name="표준 134 3 4 6 2" xfId="24864"/>
    <cellStyle name="표준 134 3 4 7" xfId="24865"/>
    <cellStyle name="표준 134 3 4 7 2" xfId="24866"/>
    <cellStyle name="표준 134 3 4 8" xfId="24867"/>
    <cellStyle name="표준 134 3 4 8 2" xfId="24868"/>
    <cellStyle name="표준 134 3 4 9" xfId="24869"/>
    <cellStyle name="표준 134 3 4 9 2" xfId="24870"/>
    <cellStyle name="표준 134 3 40" xfId="24871"/>
    <cellStyle name="표준 134 3 41" xfId="24872"/>
    <cellStyle name="표준 134 3 42" xfId="24873"/>
    <cellStyle name="표준 134 3 43" xfId="24874"/>
    <cellStyle name="표준 134 3 44" xfId="24875"/>
    <cellStyle name="표준 134 3 45" xfId="24876"/>
    <cellStyle name="표준 134 3 46" xfId="24877"/>
    <cellStyle name="표준 134 3 47" xfId="24878"/>
    <cellStyle name="표준 134 3 48" xfId="24879"/>
    <cellStyle name="표준 134 3 49" xfId="24880"/>
    <cellStyle name="표준 134 3 5" xfId="24881"/>
    <cellStyle name="표준 134 3 5 10" xfId="24882"/>
    <cellStyle name="표준 134 3 5 10 2" xfId="24883"/>
    <cellStyle name="표준 134 3 5 11" xfId="24884"/>
    <cellStyle name="표준 134 3 5 11 2" xfId="24885"/>
    <cellStyle name="표준 134 3 5 12" xfId="24886"/>
    <cellStyle name="표준 134 3 5 12 2" xfId="24887"/>
    <cellStyle name="표준 134 3 5 13" xfId="24888"/>
    <cellStyle name="표준 134 3 5 13 2" xfId="24889"/>
    <cellStyle name="표준 134 3 5 14" xfId="24890"/>
    <cellStyle name="표준 134 3 5 14 2" xfId="24891"/>
    <cellStyle name="표준 134 3 5 15" xfId="24892"/>
    <cellStyle name="표준 134 3 5 15 2" xfId="24893"/>
    <cellStyle name="표준 134 3 5 16" xfId="24894"/>
    <cellStyle name="표준 134 3 5 16 2" xfId="24895"/>
    <cellStyle name="표준 134 3 5 17" xfId="24896"/>
    <cellStyle name="표준 134 3 5 17 2" xfId="24897"/>
    <cellStyle name="표준 134 3 5 18" xfId="24898"/>
    <cellStyle name="표준 134 3 5 18 2" xfId="24899"/>
    <cellStyle name="표준 134 3 5 19" xfId="24900"/>
    <cellStyle name="표준 134 3 5 19 2" xfId="24901"/>
    <cellStyle name="표준 134 3 5 2" xfId="24902"/>
    <cellStyle name="표준 134 3 5 2 2" xfId="24903"/>
    <cellStyle name="표준 134 3 5 20" xfId="24904"/>
    <cellStyle name="표준 134 3 5 20 2" xfId="24905"/>
    <cellStyle name="표준 134 3 5 21" xfId="24906"/>
    <cellStyle name="표준 134 3 5 21 2" xfId="24907"/>
    <cellStyle name="표준 134 3 5 22" xfId="24908"/>
    <cellStyle name="표준 134 3 5 22 2" xfId="24909"/>
    <cellStyle name="표준 134 3 5 23" xfId="24910"/>
    <cellStyle name="표준 134 3 5 23 2" xfId="24911"/>
    <cellStyle name="표준 134 3 5 24" xfId="24912"/>
    <cellStyle name="표준 134 3 5 24 2" xfId="24913"/>
    <cellStyle name="표준 134 3 5 25" xfId="24914"/>
    <cellStyle name="표준 134 3 5 25 2" xfId="24915"/>
    <cellStyle name="표준 134 3 5 26" xfId="24916"/>
    <cellStyle name="표준 134 3 5 26 2" xfId="24917"/>
    <cellStyle name="표준 134 3 5 27" xfId="24918"/>
    <cellStyle name="표준 134 3 5 27 2" xfId="24919"/>
    <cellStyle name="표준 134 3 5 28" xfId="24920"/>
    <cellStyle name="표준 134 3 5 28 2" xfId="24921"/>
    <cellStyle name="표준 134 3 5 29" xfId="24922"/>
    <cellStyle name="표준 134 3 5 3" xfId="24923"/>
    <cellStyle name="표준 134 3 5 3 2" xfId="24924"/>
    <cellStyle name="표준 134 3 5 4" xfId="24925"/>
    <cellStyle name="표준 134 3 5 4 2" xfId="24926"/>
    <cellStyle name="표준 134 3 5 5" xfId="24927"/>
    <cellStyle name="표준 134 3 5 5 2" xfId="24928"/>
    <cellStyle name="표준 134 3 5 6" xfId="24929"/>
    <cellStyle name="표준 134 3 5 6 2" xfId="24930"/>
    <cellStyle name="표준 134 3 5 7" xfId="24931"/>
    <cellStyle name="표준 134 3 5 7 2" xfId="24932"/>
    <cellStyle name="표준 134 3 5 8" xfId="24933"/>
    <cellStyle name="표준 134 3 5 8 2" xfId="24934"/>
    <cellStyle name="표준 134 3 5 9" xfId="24935"/>
    <cellStyle name="표준 134 3 5 9 2" xfId="24936"/>
    <cellStyle name="표준 134 3 50" xfId="24937"/>
    <cellStyle name="표준 134 3 51" xfId="24938"/>
    <cellStyle name="표준 134 3 52" xfId="24939"/>
    <cellStyle name="표준 134 3 53" xfId="24940"/>
    <cellStyle name="표준 134 3 54" xfId="24941"/>
    <cellStyle name="표준 134 3 55" xfId="24942"/>
    <cellStyle name="표준 134 3 56" xfId="24943"/>
    <cellStyle name="표준 134 3 57" xfId="24944"/>
    <cellStyle name="표준 134 3 58" xfId="24945"/>
    <cellStyle name="표준 134 3 6" xfId="24946"/>
    <cellStyle name="표준 134 3 6 10" xfId="24947"/>
    <cellStyle name="표준 134 3 6 10 2" xfId="24948"/>
    <cellStyle name="표준 134 3 6 11" xfId="24949"/>
    <cellStyle name="표준 134 3 6 11 2" xfId="24950"/>
    <cellStyle name="표준 134 3 6 12" xfId="24951"/>
    <cellStyle name="표준 134 3 6 12 2" xfId="24952"/>
    <cellStyle name="표준 134 3 6 13" xfId="24953"/>
    <cellStyle name="표준 134 3 6 13 2" xfId="24954"/>
    <cellStyle name="표준 134 3 6 14" xfId="24955"/>
    <cellStyle name="표준 134 3 6 14 2" xfId="24956"/>
    <cellStyle name="표준 134 3 6 15" xfId="24957"/>
    <cellStyle name="표준 134 3 6 15 2" xfId="24958"/>
    <cellStyle name="표준 134 3 6 16" xfId="24959"/>
    <cellStyle name="표준 134 3 6 16 2" xfId="24960"/>
    <cellStyle name="표준 134 3 6 17" xfId="24961"/>
    <cellStyle name="표준 134 3 6 17 2" xfId="24962"/>
    <cellStyle name="표준 134 3 6 18" xfId="24963"/>
    <cellStyle name="표준 134 3 6 18 2" xfId="24964"/>
    <cellStyle name="표준 134 3 6 19" xfId="24965"/>
    <cellStyle name="표준 134 3 6 19 2" xfId="24966"/>
    <cellStyle name="표준 134 3 6 2" xfId="24967"/>
    <cellStyle name="표준 134 3 6 2 2" xfId="24968"/>
    <cellStyle name="표준 134 3 6 20" xfId="24969"/>
    <cellStyle name="표준 134 3 6 20 2" xfId="24970"/>
    <cellStyle name="표준 134 3 6 21" xfId="24971"/>
    <cellStyle name="표준 134 3 6 21 2" xfId="24972"/>
    <cellStyle name="표준 134 3 6 22" xfId="24973"/>
    <cellStyle name="표준 134 3 6 22 2" xfId="24974"/>
    <cellStyle name="표준 134 3 6 23" xfId="24975"/>
    <cellStyle name="표준 134 3 6 23 2" xfId="24976"/>
    <cellStyle name="표준 134 3 6 24" xfId="24977"/>
    <cellStyle name="표준 134 3 6 24 2" xfId="24978"/>
    <cellStyle name="표준 134 3 6 25" xfId="24979"/>
    <cellStyle name="표준 134 3 6 25 2" xfId="24980"/>
    <cellStyle name="표준 134 3 6 26" xfId="24981"/>
    <cellStyle name="표준 134 3 6 26 2" xfId="24982"/>
    <cellStyle name="표준 134 3 6 27" xfId="24983"/>
    <cellStyle name="표준 134 3 6 27 2" xfId="24984"/>
    <cellStyle name="표준 134 3 6 28" xfId="24985"/>
    <cellStyle name="표준 134 3 6 28 2" xfId="24986"/>
    <cellStyle name="표준 134 3 6 29" xfId="24987"/>
    <cellStyle name="표준 134 3 6 3" xfId="24988"/>
    <cellStyle name="표준 134 3 6 3 2" xfId="24989"/>
    <cellStyle name="표준 134 3 6 4" xfId="24990"/>
    <cellStyle name="표준 134 3 6 4 2" xfId="24991"/>
    <cellStyle name="표준 134 3 6 5" xfId="24992"/>
    <cellStyle name="표준 134 3 6 5 2" xfId="24993"/>
    <cellStyle name="표준 134 3 6 6" xfId="24994"/>
    <cellStyle name="표준 134 3 6 6 2" xfId="24995"/>
    <cellStyle name="표준 134 3 6 7" xfId="24996"/>
    <cellStyle name="표준 134 3 6 7 2" xfId="24997"/>
    <cellStyle name="표준 134 3 6 8" xfId="24998"/>
    <cellStyle name="표준 134 3 6 8 2" xfId="24999"/>
    <cellStyle name="표준 134 3 6 9" xfId="25000"/>
    <cellStyle name="표준 134 3 6 9 2" xfId="25001"/>
    <cellStyle name="표준 134 3 7" xfId="25002"/>
    <cellStyle name="표준 134 3 7 10" xfId="25003"/>
    <cellStyle name="표준 134 3 7 10 2" xfId="25004"/>
    <cellStyle name="표준 134 3 7 11" xfId="25005"/>
    <cellStyle name="표준 134 3 7 11 2" xfId="25006"/>
    <cellStyle name="표준 134 3 7 12" xfId="25007"/>
    <cellStyle name="표준 134 3 7 12 2" xfId="25008"/>
    <cellStyle name="표준 134 3 7 13" xfId="25009"/>
    <cellStyle name="표준 134 3 7 13 2" xfId="25010"/>
    <cellStyle name="표준 134 3 7 14" xfId="25011"/>
    <cellStyle name="표준 134 3 7 14 2" xfId="25012"/>
    <cellStyle name="표준 134 3 7 15" xfId="25013"/>
    <cellStyle name="표준 134 3 7 15 2" xfId="25014"/>
    <cellStyle name="표준 134 3 7 16" xfId="25015"/>
    <cellStyle name="표준 134 3 7 16 2" xfId="25016"/>
    <cellStyle name="표준 134 3 7 17" xfId="25017"/>
    <cellStyle name="표준 134 3 7 17 2" xfId="25018"/>
    <cellStyle name="표준 134 3 7 18" xfId="25019"/>
    <cellStyle name="표준 134 3 7 18 2" xfId="25020"/>
    <cellStyle name="표준 134 3 7 19" xfId="25021"/>
    <cellStyle name="표준 134 3 7 19 2" xfId="25022"/>
    <cellStyle name="표준 134 3 7 2" xfId="25023"/>
    <cellStyle name="표준 134 3 7 2 2" xfId="25024"/>
    <cellStyle name="표준 134 3 7 20" xfId="25025"/>
    <cellStyle name="표준 134 3 7 20 2" xfId="25026"/>
    <cellStyle name="표준 134 3 7 21" xfId="25027"/>
    <cellStyle name="표준 134 3 7 21 2" xfId="25028"/>
    <cellStyle name="표준 134 3 7 22" xfId="25029"/>
    <cellStyle name="표준 134 3 7 22 2" xfId="25030"/>
    <cellStyle name="표준 134 3 7 23" xfId="25031"/>
    <cellStyle name="표준 134 3 7 23 2" xfId="25032"/>
    <cellStyle name="표준 134 3 7 24" xfId="25033"/>
    <cellStyle name="표준 134 3 7 24 2" xfId="25034"/>
    <cellStyle name="표준 134 3 7 25" xfId="25035"/>
    <cellStyle name="표준 134 3 7 25 2" xfId="25036"/>
    <cellStyle name="표준 134 3 7 26" xfId="25037"/>
    <cellStyle name="표준 134 3 7 26 2" xfId="25038"/>
    <cellStyle name="표준 134 3 7 27" xfId="25039"/>
    <cellStyle name="표준 134 3 7 27 2" xfId="25040"/>
    <cellStyle name="표준 134 3 7 28" xfId="25041"/>
    <cellStyle name="표준 134 3 7 28 2" xfId="25042"/>
    <cellStyle name="표준 134 3 7 29" xfId="25043"/>
    <cellStyle name="표준 134 3 7 3" xfId="25044"/>
    <cellStyle name="표준 134 3 7 3 2" xfId="25045"/>
    <cellStyle name="표준 134 3 7 4" xfId="25046"/>
    <cellStyle name="표준 134 3 7 4 2" xfId="25047"/>
    <cellStyle name="표준 134 3 7 5" xfId="25048"/>
    <cellStyle name="표준 134 3 7 5 2" xfId="25049"/>
    <cellStyle name="표준 134 3 7 6" xfId="25050"/>
    <cellStyle name="표준 134 3 7 6 2" xfId="25051"/>
    <cellStyle name="표준 134 3 7 7" xfId="25052"/>
    <cellStyle name="표준 134 3 7 7 2" xfId="25053"/>
    <cellStyle name="표준 134 3 7 8" xfId="25054"/>
    <cellStyle name="표준 134 3 7 8 2" xfId="25055"/>
    <cellStyle name="표준 134 3 7 9" xfId="25056"/>
    <cellStyle name="표준 134 3 7 9 2" xfId="25057"/>
    <cellStyle name="표준 134 3 8" xfId="25058"/>
    <cellStyle name="표준 134 3 8 2" xfId="25059"/>
    <cellStyle name="표준 134 3 9" xfId="25060"/>
    <cellStyle name="표준 134 3 9 2" xfId="25061"/>
    <cellStyle name="표준 134 30" xfId="25062"/>
    <cellStyle name="표준 134 30 2" xfId="25063"/>
    <cellStyle name="표준 134 31" xfId="25064"/>
    <cellStyle name="표준 134 31 2" xfId="25065"/>
    <cellStyle name="표준 134 32" xfId="25066"/>
    <cellStyle name="표준 134 32 2" xfId="25067"/>
    <cellStyle name="표준 134 33" xfId="25068"/>
    <cellStyle name="표준 134 33 2" xfId="25069"/>
    <cellStyle name="표준 134 34" xfId="25070"/>
    <cellStyle name="표준 134 4" xfId="25071"/>
    <cellStyle name="표준 134 4 10" xfId="25072"/>
    <cellStyle name="표준 134 4 10 2" xfId="25073"/>
    <cellStyle name="표준 134 4 11" xfId="25074"/>
    <cellStyle name="표준 134 4 11 2" xfId="25075"/>
    <cellStyle name="표준 134 4 12" xfId="25076"/>
    <cellStyle name="표준 134 4 12 2" xfId="25077"/>
    <cellStyle name="표준 134 4 13" xfId="25078"/>
    <cellStyle name="표준 134 4 13 2" xfId="25079"/>
    <cellStyle name="표준 134 4 14" xfId="25080"/>
    <cellStyle name="표준 134 4 14 2" xfId="25081"/>
    <cellStyle name="표준 134 4 15" xfId="25082"/>
    <cellStyle name="표준 134 4 15 2" xfId="25083"/>
    <cellStyle name="표준 134 4 16" xfId="25084"/>
    <cellStyle name="표준 134 4 16 2" xfId="25085"/>
    <cellStyle name="표준 134 4 17" xfId="25086"/>
    <cellStyle name="표준 134 4 17 2" xfId="25087"/>
    <cellStyle name="표준 134 4 18" xfId="25088"/>
    <cellStyle name="표준 134 4 18 2" xfId="25089"/>
    <cellStyle name="표준 134 4 19" xfId="25090"/>
    <cellStyle name="표준 134 4 19 2" xfId="25091"/>
    <cellStyle name="표준 134 4 2" xfId="25092"/>
    <cellStyle name="표준 134 4 2 10" xfId="25093"/>
    <cellStyle name="표준 134 4 2 10 2" xfId="25094"/>
    <cellStyle name="표준 134 4 2 11" xfId="25095"/>
    <cellStyle name="표준 134 4 2 11 2" xfId="25096"/>
    <cellStyle name="표준 134 4 2 12" xfId="25097"/>
    <cellStyle name="표준 134 4 2 12 2" xfId="25098"/>
    <cellStyle name="표준 134 4 2 13" xfId="25099"/>
    <cellStyle name="표준 134 4 2 13 2" xfId="25100"/>
    <cellStyle name="표준 134 4 2 14" xfId="25101"/>
    <cellStyle name="표준 134 4 2 14 2" xfId="25102"/>
    <cellStyle name="표준 134 4 2 15" xfId="25103"/>
    <cellStyle name="표준 134 4 2 15 2" xfId="25104"/>
    <cellStyle name="표준 134 4 2 16" xfId="25105"/>
    <cellStyle name="표준 134 4 2 16 2" xfId="25106"/>
    <cellStyle name="표준 134 4 2 17" xfId="25107"/>
    <cellStyle name="표준 134 4 2 17 2" xfId="25108"/>
    <cellStyle name="표준 134 4 2 18" xfId="25109"/>
    <cellStyle name="표준 134 4 2 18 2" xfId="25110"/>
    <cellStyle name="표준 134 4 2 19" xfId="25111"/>
    <cellStyle name="표준 134 4 2 19 2" xfId="25112"/>
    <cellStyle name="표준 134 4 2 2" xfId="25113"/>
    <cellStyle name="표준 134 4 2 2 2" xfId="25114"/>
    <cellStyle name="표준 134 4 2 20" xfId="25115"/>
    <cellStyle name="표준 134 4 2 20 2" xfId="25116"/>
    <cellStyle name="표준 134 4 2 21" xfId="25117"/>
    <cellStyle name="표준 134 4 2 21 2" xfId="25118"/>
    <cellStyle name="표준 134 4 2 22" xfId="25119"/>
    <cellStyle name="표준 134 4 2 22 2" xfId="25120"/>
    <cellStyle name="표준 134 4 2 23" xfId="25121"/>
    <cellStyle name="표준 134 4 2 23 2" xfId="25122"/>
    <cellStyle name="표준 134 4 2 24" xfId="25123"/>
    <cellStyle name="표준 134 4 2 24 2" xfId="25124"/>
    <cellStyle name="표준 134 4 2 25" xfId="25125"/>
    <cellStyle name="표준 134 4 2 25 2" xfId="25126"/>
    <cellStyle name="표준 134 4 2 26" xfId="25127"/>
    <cellStyle name="표준 134 4 2 26 2" xfId="25128"/>
    <cellStyle name="표준 134 4 2 27" xfId="25129"/>
    <cellStyle name="표준 134 4 2 27 2" xfId="25130"/>
    <cellStyle name="표준 134 4 2 28" xfId="25131"/>
    <cellStyle name="표준 134 4 2 28 2" xfId="25132"/>
    <cellStyle name="표준 134 4 2 29" xfId="25133"/>
    <cellStyle name="표준 134 4 2 3" xfId="25134"/>
    <cellStyle name="표준 134 4 2 3 2" xfId="25135"/>
    <cellStyle name="표준 134 4 2 4" xfId="25136"/>
    <cellStyle name="표준 134 4 2 4 2" xfId="25137"/>
    <cellStyle name="표준 134 4 2 5" xfId="25138"/>
    <cellStyle name="표준 134 4 2 5 2" xfId="25139"/>
    <cellStyle name="표준 134 4 2 6" xfId="25140"/>
    <cellStyle name="표준 134 4 2 6 2" xfId="25141"/>
    <cellStyle name="표준 134 4 2 7" xfId="25142"/>
    <cellStyle name="표준 134 4 2 7 2" xfId="25143"/>
    <cellStyle name="표준 134 4 2 8" xfId="25144"/>
    <cellStyle name="표준 134 4 2 8 2" xfId="25145"/>
    <cellStyle name="표준 134 4 2 9" xfId="25146"/>
    <cellStyle name="표준 134 4 2 9 2" xfId="25147"/>
    <cellStyle name="표준 134 4 20" xfId="25148"/>
    <cellStyle name="표준 134 4 20 2" xfId="25149"/>
    <cellStyle name="표준 134 4 21" xfId="25150"/>
    <cellStyle name="표준 134 4 21 2" xfId="25151"/>
    <cellStyle name="표준 134 4 22" xfId="25152"/>
    <cellStyle name="표준 134 4 22 2" xfId="25153"/>
    <cellStyle name="표준 134 4 23" xfId="25154"/>
    <cellStyle name="표준 134 4 23 2" xfId="25155"/>
    <cellStyle name="표준 134 4 24" xfId="25156"/>
    <cellStyle name="표준 134 4 24 2" xfId="25157"/>
    <cellStyle name="표준 134 4 25" xfId="25158"/>
    <cellStyle name="표준 134 4 25 2" xfId="25159"/>
    <cellStyle name="표준 134 4 26" xfId="25160"/>
    <cellStyle name="표준 134 4 26 2" xfId="25161"/>
    <cellStyle name="표준 134 4 27" xfId="25162"/>
    <cellStyle name="표준 134 4 27 2" xfId="25163"/>
    <cellStyle name="표준 134 4 28" xfId="25164"/>
    <cellStyle name="표준 134 4 28 2" xfId="25165"/>
    <cellStyle name="표준 134 4 29" xfId="25166"/>
    <cellStyle name="표준 134 4 29 2" xfId="25167"/>
    <cellStyle name="표준 134 4 3" xfId="25168"/>
    <cellStyle name="표준 134 4 3 10" xfId="25169"/>
    <cellStyle name="표준 134 4 3 10 2" xfId="25170"/>
    <cellStyle name="표준 134 4 3 11" xfId="25171"/>
    <cellStyle name="표준 134 4 3 11 2" xfId="25172"/>
    <cellStyle name="표준 134 4 3 12" xfId="25173"/>
    <cellStyle name="표준 134 4 3 12 2" xfId="25174"/>
    <cellStyle name="표준 134 4 3 13" xfId="25175"/>
    <cellStyle name="표준 134 4 3 13 2" xfId="25176"/>
    <cellStyle name="표준 134 4 3 14" xfId="25177"/>
    <cellStyle name="표준 134 4 3 14 2" xfId="25178"/>
    <cellStyle name="표준 134 4 3 15" xfId="25179"/>
    <cellStyle name="표준 134 4 3 15 2" xfId="25180"/>
    <cellStyle name="표준 134 4 3 16" xfId="25181"/>
    <cellStyle name="표준 134 4 3 16 2" xfId="25182"/>
    <cellStyle name="표준 134 4 3 17" xfId="25183"/>
    <cellStyle name="표준 134 4 3 17 2" xfId="25184"/>
    <cellStyle name="표준 134 4 3 18" xfId="25185"/>
    <cellStyle name="표준 134 4 3 18 2" xfId="25186"/>
    <cellStyle name="표준 134 4 3 19" xfId="25187"/>
    <cellStyle name="표준 134 4 3 19 2" xfId="25188"/>
    <cellStyle name="표준 134 4 3 2" xfId="25189"/>
    <cellStyle name="표준 134 4 3 2 2" xfId="25190"/>
    <cellStyle name="표준 134 4 3 20" xfId="25191"/>
    <cellStyle name="표준 134 4 3 20 2" xfId="25192"/>
    <cellStyle name="표준 134 4 3 21" xfId="25193"/>
    <cellStyle name="표준 134 4 3 21 2" xfId="25194"/>
    <cellStyle name="표준 134 4 3 22" xfId="25195"/>
    <cellStyle name="표준 134 4 3 22 2" xfId="25196"/>
    <cellStyle name="표준 134 4 3 23" xfId="25197"/>
    <cellStyle name="표준 134 4 3 23 2" xfId="25198"/>
    <cellStyle name="표준 134 4 3 24" xfId="25199"/>
    <cellStyle name="표준 134 4 3 24 2" xfId="25200"/>
    <cellStyle name="표준 134 4 3 25" xfId="25201"/>
    <cellStyle name="표준 134 4 3 25 2" xfId="25202"/>
    <cellStyle name="표준 134 4 3 26" xfId="25203"/>
    <cellStyle name="표준 134 4 3 26 2" xfId="25204"/>
    <cellStyle name="표준 134 4 3 27" xfId="25205"/>
    <cellStyle name="표준 134 4 3 27 2" xfId="25206"/>
    <cellStyle name="표준 134 4 3 28" xfId="25207"/>
    <cellStyle name="표준 134 4 3 28 2" xfId="25208"/>
    <cellStyle name="표준 134 4 3 29" xfId="25209"/>
    <cellStyle name="표준 134 4 3 3" xfId="25210"/>
    <cellStyle name="표준 134 4 3 3 2" xfId="25211"/>
    <cellStyle name="표준 134 4 3 4" xfId="25212"/>
    <cellStyle name="표준 134 4 3 4 2" xfId="25213"/>
    <cellStyle name="표준 134 4 3 5" xfId="25214"/>
    <cellStyle name="표준 134 4 3 5 2" xfId="25215"/>
    <cellStyle name="표준 134 4 3 6" xfId="25216"/>
    <cellStyle name="표준 134 4 3 6 2" xfId="25217"/>
    <cellStyle name="표준 134 4 3 7" xfId="25218"/>
    <cellStyle name="표준 134 4 3 7 2" xfId="25219"/>
    <cellStyle name="표준 134 4 3 8" xfId="25220"/>
    <cellStyle name="표준 134 4 3 8 2" xfId="25221"/>
    <cellStyle name="표준 134 4 3 9" xfId="25222"/>
    <cellStyle name="표준 134 4 3 9 2" xfId="25223"/>
    <cellStyle name="표준 134 4 30" xfId="25224"/>
    <cellStyle name="표준 134 4 30 2" xfId="25225"/>
    <cellStyle name="표준 134 4 31" xfId="25226"/>
    <cellStyle name="표준 134 4 31 2" xfId="25227"/>
    <cellStyle name="표준 134 4 32" xfId="25228"/>
    <cellStyle name="표준 134 4 32 2" xfId="25229"/>
    <cellStyle name="표준 134 4 33" xfId="25230"/>
    <cellStyle name="표준 134 4 33 2" xfId="25231"/>
    <cellStyle name="표준 134 4 34" xfId="25232"/>
    <cellStyle name="표준 134 4 34 2" xfId="25233"/>
    <cellStyle name="표준 134 4 35" xfId="25234"/>
    <cellStyle name="표준 134 4 36" xfId="25235"/>
    <cellStyle name="표준 134 4 37" xfId="25236"/>
    <cellStyle name="표준 134 4 38" xfId="25237"/>
    <cellStyle name="표준 134 4 39" xfId="25238"/>
    <cellStyle name="표준 134 4 4" xfId="25239"/>
    <cellStyle name="표준 134 4 4 10" xfId="25240"/>
    <cellStyle name="표준 134 4 4 10 2" xfId="25241"/>
    <cellStyle name="표준 134 4 4 11" xfId="25242"/>
    <cellStyle name="표준 134 4 4 11 2" xfId="25243"/>
    <cellStyle name="표준 134 4 4 12" xfId="25244"/>
    <cellStyle name="표준 134 4 4 12 2" xfId="25245"/>
    <cellStyle name="표준 134 4 4 13" xfId="25246"/>
    <cellStyle name="표준 134 4 4 13 2" xfId="25247"/>
    <cellStyle name="표준 134 4 4 14" xfId="25248"/>
    <cellStyle name="표준 134 4 4 14 2" xfId="25249"/>
    <cellStyle name="표준 134 4 4 15" xfId="25250"/>
    <cellStyle name="표준 134 4 4 15 2" xfId="25251"/>
    <cellStyle name="표준 134 4 4 16" xfId="25252"/>
    <cellStyle name="표준 134 4 4 16 2" xfId="25253"/>
    <cellStyle name="표준 134 4 4 17" xfId="25254"/>
    <cellStyle name="표준 134 4 4 17 2" xfId="25255"/>
    <cellStyle name="표준 134 4 4 18" xfId="25256"/>
    <cellStyle name="표준 134 4 4 18 2" xfId="25257"/>
    <cellStyle name="표준 134 4 4 19" xfId="25258"/>
    <cellStyle name="표준 134 4 4 19 2" xfId="25259"/>
    <cellStyle name="표준 134 4 4 2" xfId="25260"/>
    <cellStyle name="표준 134 4 4 2 2" xfId="25261"/>
    <cellStyle name="표준 134 4 4 20" xfId="25262"/>
    <cellStyle name="표준 134 4 4 20 2" xfId="25263"/>
    <cellStyle name="표준 134 4 4 21" xfId="25264"/>
    <cellStyle name="표준 134 4 4 21 2" xfId="25265"/>
    <cellStyle name="표준 134 4 4 22" xfId="25266"/>
    <cellStyle name="표준 134 4 4 22 2" xfId="25267"/>
    <cellStyle name="표준 134 4 4 23" xfId="25268"/>
    <cellStyle name="표준 134 4 4 23 2" xfId="25269"/>
    <cellStyle name="표준 134 4 4 24" xfId="25270"/>
    <cellStyle name="표준 134 4 4 24 2" xfId="25271"/>
    <cellStyle name="표준 134 4 4 25" xfId="25272"/>
    <cellStyle name="표준 134 4 4 25 2" xfId="25273"/>
    <cellStyle name="표준 134 4 4 26" xfId="25274"/>
    <cellStyle name="표준 134 4 4 26 2" xfId="25275"/>
    <cellStyle name="표준 134 4 4 27" xfId="25276"/>
    <cellStyle name="표준 134 4 4 27 2" xfId="25277"/>
    <cellStyle name="표준 134 4 4 28" xfId="25278"/>
    <cellStyle name="표준 134 4 4 28 2" xfId="25279"/>
    <cellStyle name="표준 134 4 4 29" xfId="25280"/>
    <cellStyle name="표준 134 4 4 3" xfId="25281"/>
    <cellStyle name="표준 134 4 4 3 2" xfId="25282"/>
    <cellStyle name="표준 134 4 4 4" xfId="25283"/>
    <cellStyle name="표준 134 4 4 4 2" xfId="25284"/>
    <cellStyle name="표준 134 4 4 5" xfId="25285"/>
    <cellStyle name="표준 134 4 4 5 2" xfId="25286"/>
    <cellStyle name="표준 134 4 4 6" xfId="25287"/>
    <cellStyle name="표준 134 4 4 6 2" xfId="25288"/>
    <cellStyle name="표준 134 4 4 7" xfId="25289"/>
    <cellStyle name="표준 134 4 4 7 2" xfId="25290"/>
    <cellStyle name="표준 134 4 4 8" xfId="25291"/>
    <cellStyle name="표준 134 4 4 8 2" xfId="25292"/>
    <cellStyle name="표준 134 4 4 9" xfId="25293"/>
    <cellStyle name="표준 134 4 4 9 2" xfId="25294"/>
    <cellStyle name="표준 134 4 40" xfId="25295"/>
    <cellStyle name="표준 134 4 41" xfId="25296"/>
    <cellStyle name="표준 134 4 42" xfId="25297"/>
    <cellStyle name="표준 134 4 43" xfId="25298"/>
    <cellStyle name="표준 134 4 44" xfId="25299"/>
    <cellStyle name="표준 134 4 45" xfId="25300"/>
    <cellStyle name="표준 134 4 46" xfId="25301"/>
    <cellStyle name="표준 134 4 47" xfId="25302"/>
    <cellStyle name="표준 134 4 48" xfId="25303"/>
    <cellStyle name="표준 134 4 49" xfId="25304"/>
    <cellStyle name="표준 134 4 5" xfId="25305"/>
    <cellStyle name="표준 134 4 5 10" xfId="25306"/>
    <cellStyle name="표준 134 4 5 10 2" xfId="25307"/>
    <cellStyle name="표준 134 4 5 11" xfId="25308"/>
    <cellStyle name="표준 134 4 5 11 2" xfId="25309"/>
    <cellStyle name="표준 134 4 5 12" xfId="25310"/>
    <cellStyle name="표준 134 4 5 12 2" xfId="25311"/>
    <cellStyle name="표준 134 4 5 13" xfId="25312"/>
    <cellStyle name="표준 134 4 5 13 2" xfId="25313"/>
    <cellStyle name="표준 134 4 5 14" xfId="25314"/>
    <cellStyle name="표준 134 4 5 14 2" xfId="25315"/>
    <cellStyle name="표준 134 4 5 15" xfId="25316"/>
    <cellStyle name="표준 134 4 5 15 2" xfId="25317"/>
    <cellStyle name="표준 134 4 5 16" xfId="25318"/>
    <cellStyle name="표준 134 4 5 16 2" xfId="25319"/>
    <cellStyle name="표준 134 4 5 17" xfId="25320"/>
    <cellStyle name="표준 134 4 5 17 2" xfId="25321"/>
    <cellStyle name="표준 134 4 5 18" xfId="25322"/>
    <cellStyle name="표준 134 4 5 18 2" xfId="25323"/>
    <cellStyle name="표준 134 4 5 19" xfId="25324"/>
    <cellStyle name="표준 134 4 5 19 2" xfId="25325"/>
    <cellStyle name="표준 134 4 5 2" xfId="25326"/>
    <cellStyle name="표준 134 4 5 2 2" xfId="25327"/>
    <cellStyle name="표준 134 4 5 20" xfId="25328"/>
    <cellStyle name="표준 134 4 5 20 2" xfId="25329"/>
    <cellStyle name="표준 134 4 5 21" xfId="25330"/>
    <cellStyle name="표준 134 4 5 21 2" xfId="25331"/>
    <cellStyle name="표준 134 4 5 22" xfId="25332"/>
    <cellStyle name="표준 134 4 5 22 2" xfId="25333"/>
    <cellStyle name="표준 134 4 5 23" xfId="25334"/>
    <cellStyle name="표준 134 4 5 23 2" xfId="25335"/>
    <cellStyle name="표준 134 4 5 24" xfId="25336"/>
    <cellStyle name="표준 134 4 5 24 2" xfId="25337"/>
    <cellStyle name="표준 134 4 5 25" xfId="25338"/>
    <cellStyle name="표준 134 4 5 25 2" xfId="25339"/>
    <cellStyle name="표준 134 4 5 26" xfId="25340"/>
    <cellStyle name="표준 134 4 5 26 2" xfId="25341"/>
    <cellStyle name="표준 134 4 5 27" xfId="25342"/>
    <cellStyle name="표준 134 4 5 27 2" xfId="25343"/>
    <cellStyle name="표준 134 4 5 28" xfId="25344"/>
    <cellStyle name="표준 134 4 5 28 2" xfId="25345"/>
    <cellStyle name="표준 134 4 5 29" xfId="25346"/>
    <cellStyle name="표준 134 4 5 3" xfId="25347"/>
    <cellStyle name="표준 134 4 5 3 2" xfId="25348"/>
    <cellStyle name="표준 134 4 5 4" xfId="25349"/>
    <cellStyle name="표준 134 4 5 4 2" xfId="25350"/>
    <cellStyle name="표준 134 4 5 5" xfId="25351"/>
    <cellStyle name="표준 134 4 5 5 2" xfId="25352"/>
    <cellStyle name="표준 134 4 5 6" xfId="25353"/>
    <cellStyle name="표준 134 4 5 6 2" xfId="25354"/>
    <cellStyle name="표준 134 4 5 7" xfId="25355"/>
    <cellStyle name="표준 134 4 5 7 2" xfId="25356"/>
    <cellStyle name="표준 134 4 5 8" xfId="25357"/>
    <cellStyle name="표준 134 4 5 8 2" xfId="25358"/>
    <cellStyle name="표준 134 4 5 9" xfId="25359"/>
    <cellStyle name="표준 134 4 5 9 2" xfId="25360"/>
    <cellStyle name="표준 134 4 50" xfId="25361"/>
    <cellStyle name="표준 134 4 51" xfId="25362"/>
    <cellStyle name="표준 134 4 52" xfId="25363"/>
    <cellStyle name="표준 134 4 53" xfId="25364"/>
    <cellStyle name="표준 134 4 54" xfId="25365"/>
    <cellStyle name="표준 134 4 55" xfId="25366"/>
    <cellStyle name="표준 134 4 56" xfId="25367"/>
    <cellStyle name="표준 134 4 57" xfId="25368"/>
    <cellStyle name="표준 134 4 58" xfId="25369"/>
    <cellStyle name="표준 134 4 6" xfId="25370"/>
    <cellStyle name="표준 134 4 6 10" xfId="25371"/>
    <cellStyle name="표준 134 4 6 10 2" xfId="25372"/>
    <cellStyle name="표준 134 4 6 11" xfId="25373"/>
    <cellStyle name="표준 134 4 6 11 2" xfId="25374"/>
    <cellStyle name="표준 134 4 6 12" xfId="25375"/>
    <cellStyle name="표준 134 4 6 12 2" xfId="25376"/>
    <cellStyle name="표준 134 4 6 13" xfId="25377"/>
    <cellStyle name="표준 134 4 6 13 2" xfId="25378"/>
    <cellStyle name="표준 134 4 6 14" xfId="25379"/>
    <cellStyle name="표준 134 4 6 14 2" xfId="25380"/>
    <cellStyle name="표준 134 4 6 15" xfId="25381"/>
    <cellStyle name="표준 134 4 6 15 2" xfId="25382"/>
    <cellStyle name="표준 134 4 6 16" xfId="25383"/>
    <cellStyle name="표준 134 4 6 16 2" xfId="25384"/>
    <cellStyle name="표준 134 4 6 17" xfId="25385"/>
    <cellStyle name="표준 134 4 6 17 2" xfId="25386"/>
    <cellStyle name="표준 134 4 6 18" xfId="25387"/>
    <cellStyle name="표준 134 4 6 18 2" xfId="25388"/>
    <cellStyle name="표준 134 4 6 19" xfId="25389"/>
    <cellStyle name="표준 134 4 6 19 2" xfId="25390"/>
    <cellStyle name="표준 134 4 6 2" xfId="25391"/>
    <cellStyle name="표준 134 4 6 2 2" xfId="25392"/>
    <cellStyle name="표준 134 4 6 20" xfId="25393"/>
    <cellStyle name="표준 134 4 6 20 2" xfId="25394"/>
    <cellStyle name="표준 134 4 6 21" xfId="25395"/>
    <cellStyle name="표준 134 4 6 21 2" xfId="25396"/>
    <cellStyle name="표준 134 4 6 22" xfId="25397"/>
    <cellStyle name="표준 134 4 6 22 2" xfId="25398"/>
    <cellStyle name="표준 134 4 6 23" xfId="25399"/>
    <cellStyle name="표준 134 4 6 23 2" xfId="25400"/>
    <cellStyle name="표준 134 4 6 24" xfId="25401"/>
    <cellStyle name="표준 134 4 6 24 2" xfId="25402"/>
    <cellStyle name="표준 134 4 6 25" xfId="25403"/>
    <cellStyle name="표준 134 4 6 25 2" xfId="25404"/>
    <cellStyle name="표준 134 4 6 26" xfId="25405"/>
    <cellStyle name="표준 134 4 6 26 2" xfId="25406"/>
    <cellStyle name="표준 134 4 6 27" xfId="25407"/>
    <cellStyle name="표준 134 4 6 27 2" xfId="25408"/>
    <cellStyle name="표준 134 4 6 28" xfId="25409"/>
    <cellStyle name="표준 134 4 6 28 2" xfId="25410"/>
    <cellStyle name="표준 134 4 6 29" xfId="25411"/>
    <cellStyle name="표준 134 4 6 3" xfId="25412"/>
    <cellStyle name="표준 134 4 6 3 2" xfId="25413"/>
    <cellStyle name="표준 134 4 6 4" xfId="25414"/>
    <cellStyle name="표준 134 4 6 4 2" xfId="25415"/>
    <cellStyle name="표준 134 4 6 5" xfId="25416"/>
    <cellStyle name="표준 134 4 6 5 2" xfId="25417"/>
    <cellStyle name="표준 134 4 6 6" xfId="25418"/>
    <cellStyle name="표준 134 4 6 6 2" xfId="25419"/>
    <cellStyle name="표준 134 4 6 7" xfId="25420"/>
    <cellStyle name="표준 134 4 6 7 2" xfId="25421"/>
    <cellStyle name="표준 134 4 6 8" xfId="25422"/>
    <cellStyle name="표준 134 4 6 8 2" xfId="25423"/>
    <cellStyle name="표준 134 4 6 9" xfId="25424"/>
    <cellStyle name="표준 134 4 6 9 2" xfId="25425"/>
    <cellStyle name="표준 134 4 7" xfId="25426"/>
    <cellStyle name="표준 134 4 7 10" xfId="25427"/>
    <cellStyle name="표준 134 4 7 10 2" xfId="25428"/>
    <cellStyle name="표준 134 4 7 11" xfId="25429"/>
    <cellStyle name="표준 134 4 7 11 2" xfId="25430"/>
    <cellStyle name="표준 134 4 7 12" xfId="25431"/>
    <cellStyle name="표준 134 4 7 12 2" xfId="25432"/>
    <cellStyle name="표준 134 4 7 13" xfId="25433"/>
    <cellStyle name="표준 134 4 7 13 2" xfId="25434"/>
    <cellStyle name="표준 134 4 7 14" xfId="25435"/>
    <cellStyle name="표준 134 4 7 14 2" xfId="25436"/>
    <cellStyle name="표준 134 4 7 15" xfId="25437"/>
    <cellStyle name="표준 134 4 7 15 2" xfId="25438"/>
    <cellStyle name="표준 134 4 7 16" xfId="25439"/>
    <cellStyle name="표준 134 4 7 16 2" xfId="25440"/>
    <cellStyle name="표준 134 4 7 17" xfId="25441"/>
    <cellStyle name="표준 134 4 7 17 2" xfId="25442"/>
    <cellStyle name="표준 134 4 7 18" xfId="25443"/>
    <cellStyle name="표준 134 4 7 18 2" xfId="25444"/>
    <cellStyle name="표준 134 4 7 19" xfId="25445"/>
    <cellStyle name="표준 134 4 7 19 2" xfId="25446"/>
    <cellStyle name="표준 134 4 7 2" xfId="25447"/>
    <cellStyle name="표준 134 4 7 2 2" xfId="25448"/>
    <cellStyle name="표준 134 4 7 20" xfId="25449"/>
    <cellStyle name="표준 134 4 7 20 2" xfId="25450"/>
    <cellStyle name="표준 134 4 7 21" xfId="25451"/>
    <cellStyle name="표준 134 4 7 21 2" xfId="25452"/>
    <cellStyle name="표준 134 4 7 22" xfId="25453"/>
    <cellStyle name="표준 134 4 7 22 2" xfId="25454"/>
    <cellStyle name="표준 134 4 7 23" xfId="25455"/>
    <cellStyle name="표준 134 4 7 23 2" xfId="25456"/>
    <cellStyle name="표준 134 4 7 24" xfId="25457"/>
    <cellStyle name="표준 134 4 7 24 2" xfId="25458"/>
    <cellStyle name="표준 134 4 7 25" xfId="25459"/>
    <cellStyle name="표준 134 4 7 25 2" xfId="25460"/>
    <cellStyle name="표준 134 4 7 26" xfId="25461"/>
    <cellStyle name="표준 134 4 7 26 2" xfId="25462"/>
    <cellStyle name="표준 134 4 7 27" xfId="25463"/>
    <cellStyle name="표준 134 4 7 27 2" xfId="25464"/>
    <cellStyle name="표준 134 4 7 28" xfId="25465"/>
    <cellStyle name="표준 134 4 7 28 2" xfId="25466"/>
    <cellStyle name="표준 134 4 7 29" xfId="25467"/>
    <cellStyle name="표준 134 4 7 3" xfId="25468"/>
    <cellStyle name="표준 134 4 7 3 2" xfId="25469"/>
    <cellStyle name="표준 134 4 7 4" xfId="25470"/>
    <cellStyle name="표준 134 4 7 4 2" xfId="25471"/>
    <cellStyle name="표준 134 4 7 5" xfId="25472"/>
    <cellStyle name="표준 134 4 7 5 2" xfId="25473"/>
    <cellStyle name="표준 134 4 7 6" xfId="25474"/>
    <cellStyle name="표준 134 4 7 6 2" xfId="25475"/>
    <cellStyle name="표준 134 4 7 7" xfId="25476"/>
    <cellStyle name="표준 134 4 7 7 2" xfId="25477"/>
    <cellStyle name="표준 134 4 7 8" xfId="25478"/>
    <cellStyle name="표준 134 4 7 8 2" xfId="25479"/>
    <cellStyle name="표준 134 4 7 9" xfId="25480"/>
    <cellStyle name="표준 134 4 7 9 2" xfId="25481"/>
    <cellStyle name="표준 134 4 8" xfId="25482"/>
    <cellStyle name="표준 134 4 8 2" xfId="25483"/>
    <cellStyle name="표준 134 4 9" xfId="25484"/>
    <cellStyle name="표준 134 4 9 2" xfId="25485"/>
    <cellStyle name="표준 134 5" xfId="25486"/>
    <cellStyle name="표준 134 5 10" xfId="25487"/>
    <cellStyle name="표준 134 5 10 2" xfId="25488"/>
    <cellStyle name="표준 134 5 11" xfId="25489"/>
    <cellStyle name="표준 134 5 11 2" xfId="25490"/>
    <cellStyle name="표준 134 5 12" xfId="25491"/>
    <cellStyle name="표준 134 5 12 2" xfId="25492"/>
    <cellStyle name="표준 134 5 13" xfId="25493"/>
    <cellStyle name="표준 134 5 13 2" xfId="25494"/>
    <cellStyle name="표준 134 5 14" xfId="25495"/>
    <cellStyle name="표준 134 5 14 2" xfId="25496"/>
    <cellStyle name="표준 134 5 15" xfId="25497"/>
    <cellStyle name="표준 134 5 15 2" xfId="25498"/>
    <cellStyle name="표준 134 5 16" xfId="25499"/>
    <cellStyle name="표준 134 5 16 2" xfId="25500"/>
    <cellStyle name="표준 134 5 17" xfId="25501"/>
    <cellStyle name="표준 134 5 17 2" xfId="25502"/>
    <cellStyle name="표준 134 5 18" xfId="25503"/>
    <cellStyle name="표준 134 5 18 2" xfId="25504"/>
    <cellStyle name="표준 134 5 19" xfId="25505"/>
    <cellStyle name="표준 134 5 19 2" xfId="25506"/>
    <cellStyle name="표준 134 5 2" xfId="25507"/>
    <cellStyle name="표준 134 5 2 10" xfId="25508"/>
    <cellStyle name="표준 134 5 2 10 2" xfId="25509"/>
    <cellStyle name="표준 134 5 2 11" xfId="25510"/>
    <cellStyle name="표준 134 5 2 11 2" xfId="25511"/>
    <cellStyle name="표준 134 5 2 12" xfId="25512"/>
    <cellStyle name="표준 134 5 2 12 2" xfId="25513"/>
    <cellStyle name="표준 134 5 2 13" xfId="25514"/>
    <cellStyle name="표준 134 5 2 13 2" xfId="25515"/>
    <cellStyle name="표준 134 5 2 14" xfId="25516"/>
    <cellStyle name="표준 134 5 2 14 2" xfId="25517"/>
    <cellStyle name="표준 134 5 2 15" xfId="25518"/>
    <cellStyle name="표준 134 5 2 15 2" xfId="25519"/>
    <cellStyle name="표준 134 5 2 16" xfId="25520"/>
    <cellStyle name="표준 134 5 2 16 2" xfId="25521"/>
    <cellStyle name="표준 134 5 2 17" xfId="25522"/>
    <cellStyle name="표준 134 5 2 17 2" xfId="25523"/>
    <cellStyle name="표준 134 5 2 18" xfId="25524"/>
    <cellStyle name="표준 134 5 2 18 2" xfId="25525"/>
    <cellStyle name="표준 134 5 2 19" xfId="25526"/>
    <cellStyle name="표준 134 5 2 19 2" xfId="25527"/>
    <cellStyle name="표준 134 5 2 2" xfId="25528"/>
    <cellStyle name="표준 134 5 2 2 2" xfId="25529"/>
    <cellStyle name="표준 134 5 2 20" xfId="25530"/>
    <cellStyle name="표준 134 5 2 20 2" xfId="25531"/>
    <cellStyle name="표준 134 5 2 21" xfId="25532"/>
    <cellStyle name="표준 134 5 2 21 2" xfId="25533"/>
    <cellStyle name="표준 134 5 2 22" xfId="25534"/>
    <cellStyle name="표준 134 5 2 22 2" xfId="25535"/>
    <cellStyle name="표준 134 5 2 23" xfId="25536"/>
    <cellStyle name="표준 134 5 2 23 2" xfId="25537"/>
    <cellStyle name="표준 134 5 2 24" xfId="25538"/>
    <cellStyle name="표준 134 5 2 24 2" xfId="25539"/>
    <cellStyle name="표준 134 5 2 25" xfId="25540"/>
    <cellStyle name="표준 134 5 2 25 2" xfId="25541"/>
    <cellStyle name="표준 134 5 2 26" xfId="25542"/>
    <cellStyle name="표준 134 5 2 26 2" xfId="25543"/>
    <cellStyle name="표준 134 5 2 27" xfId="25544"/>
    <cellStyle name="표준 134 5 2 27 2" xfId="25545"/>
    <cellStyle name="표준 134 5 2 28" xfId="25546"/>
    <cellStyle name="표준 134 5 2 28 2" xfId="25547"/>
    <cellStyle name="표준 134 5 2 29" xfId="25548"/>
    <cellStyle name="표준 134 5 2 3" xfId="25549"/>
    <cellStyle name="표준 134 5 2 3 2" xfId="25550"/>
    <cellStyle name="표준 134 5 2 4" xfId="25551"/>
    <cellStyle name="표준 134 5 2 4 2" xfId="25552"/>
    <cellStyle name="표준 134 5 2 5" xfId="25553"/>
    <cellStyle name="표준 134 5 2 5 2" xfId="25554"/>
    <cellStyle name="표준 134 5 2 6" xfId="25555"/>
    <cellStyle name="표준 134 5 2 6 2" xfId="25556"/>
    <cellStyle name="표준 134 5 2 7" xfId="25557"/>
    <cellStyle name="표준 134 5 2 7 2" xfId="25558"/>
    <cellStyle name="표준 134 5 2 8" xfId="25559"/>
    <cellStyle name="표준 134 5 2 8 2" xfId="25560"/>
    <cellStyle name="표준 134 5 2 9" xfId="25561"/>
    <cellStyle name="표준 134 5 2 9 2" xfId="25562"/>
    <cellStyle name="표준 134 5 20" xfId="25563"/>
    <cellStyle name="표준 134 5 20 2" xfId="25564"/>
    <cellStyle name="표준 134 5 21" xfId="25565"/>
    <cellStyle name="표준 134 5 21 2" xfId="25566"/>
    <cellStyle name="표준 134 5 22" xfId="25567"/>
    <cellStyle name="표준 134 5 22 2" xfId="25568"/>
    <cellStyle name="표준 134 5 23" xfId="25569"/>
    <cellStyle name="표준 134 5 23 2" xfId="25570"/>
    <cellStyle name="표준 134 5 24" xfId="25571"/>
    <cellStyle name="표준 134 5 24 2" xfId="25572"/>
    <cellStyle name="표준 134 5 25" xfId="25573"/>
    <cellStyle name="표준 134 5 25 2" xfId="25574"/>
    <cellStyle name="표준 134 5 26" xfId="25575"/>
    <cellStyle name="표준 134 5 26 2" xfId="25576"/>
    <cellStyle name="표준 134 5 27" xfId="25577"/>
    <cellStyle name="표준 134 5 27 2" xfId="25578"/>
    <cellStyle name="표준 134 5 28" xfId="25579"/>
    <cellStyle name="표준 134 5 28 2" xfId="25580"/>
    <cellStyle name="표준 134 5 29" xfId="25581"/>
    <cellStyle name="표준 134 5 29 2" xfId="25582"/>
    <cellStyle name="표준 134 5 3" xfId="25583"/>
    <cellStyle name="표준 134 5 3 10" xfId="25584"/>
    <cellStyle name="표준 134 5 3 10 2" xfId="25585"/>
    <cellStyle name="표준 134 5 3 11" xfId="25586"/>
    <cellStyle name="표준 134 5 3 11 2" xfId="25587"/>
    <cellStyle name="표준 134 5 3 12" xfId="25588"/>
    <cellStyle name="표준 134 5 3 12 2" xfId="25589"/>
    <cellStyle name="표준 134 5 3 13" xfId="25590"/>
    <cellStyle name="표준 134 5 3 13 2" xfId="25591"/>
    <cellStyle name="표준 134 5 3 14" xfId="25592"/>
    <cellStyle name="표준 134 5 3 14 2" xfId="25593"/>
    <cellStyle name="표준 134 5 3 15" xfId="25594"/>
    <cellStyle name="표준 134 5 3 15 2" xfId="25595"/>
    <cellStyle name="표준 134 5 3 16" xfId="25596"/>
    <cellStyle name="표준 134 5 3 16 2" xfId="25597"/>
    <cellStyle name="표준 134 5 3 17" xfId="25598"/>
    <cellStyle name="표준 134 5 3 17 2" xfId="25599"/>
    <cellStyle name="표준 134 5 3 18" xfId="25600"/>
    <cellStyle name="표준 134 5 3 18 2" xfId="25601"/>
    <cellStyle name="표준 134 5 3 19" xfId="25602"/>
    <cellStyle name="표준 134 5 3 19 2" xfId="25603"/>
    <cellStyle name="표준 134 5 3 2" xfId="25604"/>
    <cellStyle name="표준 134 5 3 2 2" xfId="25605"/>
    <cellStyle name="표준 134 5 3 20" xfId="25606"/>
    <cellStyle name="표준 134 5 3 20 2" xfId="25607"/>
    <cellStyle name="표준 134 5 3 21" xfId="25608"/>
    <cellStyle name="표준 134 5 3 21 2" xfId="25609"/>
    <cellStyle name="표준 134 5 3 22" xfId="25610"/>
    <cellStyle name="표준 134 5 3 22 2" xfId="25611"/>
    <cellStyle name="표준 134 5 3 23" xfId="25612"/>
    <cellStyle name="표준 134 5 3 23 2" xfId="25613"/>
    <cellStyle name="표준 134 5 3 24" xfId="25614"/>
    <cellStyle name="표준 134 5 3 24 2" xfId="25615"/>
    <cellStyle name="표준 134 5 3 25" xfId="25616"/>
    <cellStyle name="표준 134 5 3 25 2" xfId="25617"/>
    <cellStyle name="표준 134 5 3 26" xfId="25618"/>
    <cellStyle name="표준 134 5 3 26 2" xfId="25619"/>
    <cellStyle name="표준 134 5 3 27" xfId="25620"/>
    <cellStyle name="표준 134 5 3 27 2" xfId="25621"/>
    <cellStyle name="표준 134 5 3 28" xfId="25622"/>
    <cellStyle name="표준 134 5 3 28 2" xfId="25623"/>
    <cellStyle name="표준 134 5 3 29" xfId="25624"/>
    <cellStyle name="표준 134 5 3 3" xfId="25625"/>
    <cellStyle name="표준 134 5 3 3 2" xfId="25626"/>
    <cellStyle name="표준 134 5 3 4" xfId="25627"/>
    <cellStyle name="표준 134 5 3 4 2" xfId="25628"/>
    <cellStyle name="표준 134 5 3 5" xfId="25629"/>
    <cellStyle name="표준 134 5 3 5 2" xfId="25630"/>
    <cellStyle name="표준 134 5 3 6" xfId="25631"/>
    <cellStyle name="표준 134 5 3 6 2" xfId="25632"/>
    <cellStyle name="표준 134 5 3 7" xfId="25633"/>
    <cellStyle name="표준 134 5 3 7 2" xfId="25634"/>
    <cellStyle name="표준 134 5 3 8" xfId="25635"/>
    <cellStyle name="표준 134 5 3 8 2" xfId="25636"/>
    <cellStyle name="표준 134 5 3 9" xfId="25637"/>
    <cellStyle name="표준 134 5 3 9 2" xfId="25638"/>
    <cellStyle name="표준 134 5 30" xfId="25639"/>
    <cellStyle name="표준 134 5 30 2" xfId="25640"/>
    <cellStyle name="표준 134 5 31" xfId="25641"/>
    <cellStyle name="표준 134 5 31 2" xfId="25642"/>
    <cellStyle name="표준 134 5 32" xfId="25643"/>
    <cellStyle name="표준 134 5 32 2" xfId="25644"/>
    <cellStyle name="표준 134 5 33" xfId="25645"/>
    <cellStyle name="표준 134 5 34" xfId="25646"/>
    <cellStyle name="표준 134 5 35" xfId="25647"/>
    <cellStyle name="표준 134 5 36" xfId="25648"/>
    <cellStyle name="표준 134 5 37" xfId="25649"/>
    <cellStyle name="표준 134 5 38" xfId="25650"/>
    <cellStyle name="표준 134 5 39" xfId="25651"/>
    <cellStyle name="표준 134 5 4" xfId="25652"/>
    <cellStyle name="표준 134 5 4 10" xfId="25653"/>
    <cellStyle name="표준 134 5 4 10 2" xfId="25654"/>
    <cellStyle name="표준 134 5 4 11" xfId="25655"/>
    <cellStyle name="표준 134 5 4 11 2" xfId="25656"/>
    <cellStyle name="표준 134 5 4 12" xfId="25657"/>
    <cellStyle name="표준 134 5 4 12 2" xfId="25658"/>
    <cellStyle name="표준 134 5 4 13" xfId="25659"/>
    <cellStyle name="표준 134 5 4 13 2" xfId="25660"/>
    <cellStyle name="표준 134 5 4 14" xfId="25661"/>
    <cellStyle name="표준 134 5 4 14 2" xfId="25662"/>
    <cellStyle name="표준 134 5 4 15" xfId="25663"/>
    <cellStyle name="표준 134 5 4 15 2" xfId="25664"/>
    <cellStyle name="표준 134 5 4 16" xfId="25665"/>
    <cellStyle name="표준 134 5 4 16 2" xfId="25666"/>
    <cellStyle name="표준 134 5 4 17" xfId="25667"/>
    <cellStyle name="표준 134 5 4 17 2" xfId="25668"/>
    <cellStyle name="표준 134 5 4 18" xfId="25669"/>
    <cellStyle name="표준 134 5 4 18 2" xfId="25670"/>
    <cellStyle name="표준 134 5 4 19" xfId="25671"/>
    <cellStyle name="표준 134 5 4 19 2" xfId="25672"/>
    <cellStyle name="표준 134 5 4 2" xfId="25673"/>
    <cellStyle name="표준 134 5 4 2 2" xfId="25674"/>
    <cellStyle name="표준 134 5 4 20" xfId="25675"/>
    <cellStyle name="표준 134 5 4 20 2" xfId="25676"/>
    <cellStyle name="표준 134 5 4 21" xfId="25677"/>
    <cellStyle name="표준 134 5 4 21 2" xfId="25678"/>
    <cellStyle name="표준 134 5 4 22" xfId="25679"/>
    <cellStyle name="표준 134 5 4 22 2" xfId="25680"/>
    <cellStyle name="표준 134 5 4 23" xfId="25681"/>
    <cellStyle name="표준 134 5 4 23 2" xfId="25682"/>
    <cellStyle name="표준 134 5 4 24" xfId="25683"/>
    <cellStyle name="표준 134 5 4 24 2" xfId="25684"/>
    <cellStyle name="표준 134 5 4 25" xfId="25685"/>
    <cellStyle name="표준 134 5 4 25 2" xfId="25686"/>
    <cellStyle name="표준 134 5 4 26" xfId="25687"/>
    <cellStyle name="표준 134 5 4 26 2" xfId="25688"/>
    <cellStyle name="표준 134 5 4 27" xfId="25689"/>
    <cellStyle name="표준 134 5 4 27 2" xfId="25690"/>
    <cellStyle name="표준 134 5 4 28" xfId="25691"/>
    <cellStyle name="표준 134 5 4 28 2" xfId="25692"/>
    <cellStyle name="표준 134 5 4 29" xfId="25693"/>
    <cellStyle name="표준 134 5 4 3" xfId="25694"/>
    <cellStyle name="표준 134 5 4 3 2" xfId="25695"/>
    <cellStyle name="표준 134 5 4 4" xfId="25696"/>
    <cellStyle name="표준 134 5 4 4 2" xfId="25697"/>
    <cellStyle name="표준 134 5 4 5" xfId="25698"/>
    <cellStyle name="표준 134 5 4 5 2" xfId="25699"/>
    <cellStyle name="표준 134 5 4 6" xfId="25700"/>
    <cellStyle name="표준 134 5 4 6 2" xfId="25701"/>
    <cellStyle name="표준 134 5 4 7" xfId="25702"/>
    <cellStyle name="표준 134 5 4 7 2" xfId="25703"/>
    <cellStyle name="표준 134 5 4 8" xfId="25704"/>
    <cellStyle name="표준 134 5 4 8 2" xfId="25705"/>
    <cellStyle name="표준 134 5 4 9" xfId="25706"/>
    <cellStyle name="표준 134 5 4 9 2" xfId="25707"/>
    <cellStyle name="표준 134 5 40" xfId="25708"/>
    <cellStyle name="표준 134 5 41" xfId="25709"/>
    <cellStyle name="표준 134 5 42" xfId="25710"/>
    <cellStyle name="표준 134 5 43" xfId="25711"/>
    <cellStyle name="표준 134 5 44" xfId="25712"/>
    <cellStyle name="표준 134 5 45" xfId="25713"/>
    <cellStyle name="표준 134 5 46" xfId="25714"/>
    <cellStyle name="표준 134 5 47" xfId="25715"/>
    <cellStyle name="표준 134 5 48" xfId="25716"/>
    <cellStyle name="표준 134 5 49" xfId="25717"/>
    <cellStyle name="표준 134 5 5" xfId="25718"/>
    <cellStyle name="표준 134 5 5 10" xfId="25719"/>
    <cellStyle name="표준 134 5 5 10 2" xfId="25720"/>
    <cellStyle name="표준 134 5 5 11" xfId="25721"/>
    <cellStyle name="표준 134 5 5 11 2" xfId="25722"/>
    <cellStyle name="표준 134 5 5 12" xfId="25723"/>
    <cellStyle name="표준 134 5 5 12 2" xfId="25724"/>
    <cellStyle name="표준 134 5 5 13" xfId="25725"/>
    <cellStyle name="표준 134 5 5 13 2" xfId="25726"/>
    <cellStyle name="표준 134 5 5 14" xfId="25727"/>
    <cellStyle name="표준 134 5 5 14 2" xfId="25728"/>
    <cellStyle name="표준 134 5 5 15" xfId="25729"/>
    <cellStyle name="표준 134 5 5 15 2" xfId="25730"/>
    <cellStyle name="표준 134 5 5 16" xfId="25731"/>
    <cellStyle name="표준 134 5 5 16 2" xfId="25732"/>
    <cellStyle name="표준 134 5 5 17" xfId="25733"/>
    <cellStyle name="표준 134 5 5 17 2" xfId="25734"/>
    <cellStyle name="표준 134 5 5 18" xfId="25735"/>
    <cellStyle name="표준 134 5 5 18 2" xfId="25736"/>
    <cellStyle name="표준 134 5 5 19" xfId="25737"/>
    <cellStyle name="표준 134 5 5 19 2" xfId="25738"/>
    <cellStyle name="표준 134 5 5 2" xfId="25739"/>
    <cellStyle name="표준 134 5 5 2 2" xfId="25740"/>
    <cellStyle name="표준 134 5 5 20" xfId="25741"/>
    <cellStyle name="표준 134 5 5 20 2" xfId="25742"/>
    <cellStyle name="표준 134 5 5 21" xfId="25743"/>
    <cellStyle name="표준 134 5 5 21 2" xfId="25744"/>
    <cellStyle name="표준 134 5 5 22" xfId="25745"/>
    <cellStyle name="표준 134 5 5 22 2" xfId="25746"/>
    <cellStyle name="표준 134 5 5 23" xfId="25747"/>
    <cellStyle name="표준 134 5 5 23 2" xfId="25748"/>
    <cellStyle name="표준 134 5 5 24" xfId="25749"/>
    <cellStyle name="표준 134 5 5 24 2" xfId="25750"/>
    <cellStyle name="표준 134 5 5 25" xfId="25751"/>
    <cellStyle name="표준 134 5 5 25 2" xfId="25752"/>
    <cellStyle name="표준 134 5 5 26" xfId="25753"/>
    <cellStyle name="표준 134 5 5 26 2" xfId="25754"/>
    <cellStyle name="표준 134 5 5 27" xfId="25755"/>
    <cellStyle name="표준 134 5 5 27 2" xfId="25756"/>
    <cellStyle name="표준 134 5 5 28" xfId="25757"/>
    <cellStyle name="표준 134 5 5 28 2" xfId="25758"/>
    <cellStyle name="표준 134 5 5 29" xfId="25759"/>
    <cellStyle name="표준 134 5 5 3" xfId="25760"/>
    <cellStyle name="표준 134 5 5 3 2" xfId="25761"/>
    <cellStyle name="표준 134 5 5 4" xfId="25762"/>
    <cellStyle name="표준 134 5 5 4 2" xfId="25763"/>
    <cellStyle name="표준 134 5 5 5" xfId="25764"/>
    <cellStyle name="표준 134 5 5 5 2" xfId="25765"/>
    <cellStyle name="표준 134 5 5 6" xfId="25766"/>
    <cellStyle name="표준 134 5 5 6 2" xfId="25767"/>
    <cellStyle name="표준 134 5 5 7" xfId="25768"/>
    <cellStyle name="표준 134 5 5 7 2" xfId="25769"/>
    <cellStyle name="표준 134 5 5 8" xfId="25770"/>
    <cellStyle name="표준 134 5 5 8 2" xfId="25771"/>
    <cellStyle name="표준 134 5 5 9" xfId="25772"/>
    <cellStyle name="표준 134 5 5 9 2" xfId="25773"/>
    <cellStyle name="표준 134 5 50" xfId="25774"/>
    <cellStyle name="표준 134 5 51" xfId="25775"/>
    <cellStyle name="표준 134 5 52" xfId="25776"/>
    <cellStyle name="표준 134 5 53" xfId="25777"/>
    <cellStyle name="표준 134 5 54" xfId="25778"/>
    <cellStyle name="표준 134 5 55" xfId="25779"/>
    <cellStyle name="표준 134 5 56" xfId="25780"/>
    <cellStyle name="표준 134 5 6" xfId="25781"/>
    <cellStyle name="표준 134 5 6 2" xfId="25782"/>
    <cellStyle name="표준 134 5 7" xfId="25783"/>
    <cellStyle name="표준 134 5 7 2" xfId="25784"/>
    <cellStyle name="표준 134 5 8" xfId="25785"/>
    <cellStyle name="표준 134 5 8 2" xfId="25786"/>
    <cellStyle name="표준 134 5 9" xfId="25787"/>
    <cellStyle name="표준 134 5 9 2" xfId="25788"/>
    <cellStyle name="표준 134 6" xfId="25789"/>
    <cellStyle name="표준 134 6 10" xfId="25790"/>
    <cellStyle name="표준 134 6 10 2" xfId="25791"/>
    <cellStyle name="표준 134 6 11" xfId="25792"/>
    <cellStyle name="표준 134 6 11 2" xfId="25793"/>
    <cellStyle name="표준 134 6 12" xfId="25794"/>
    <cellStyle name="표준 134 6 12 2" xfId="25795"/>
    <cellStyle name="표준 134 6 13" xfId="25796"/>
    <cellStyle name="표준 134 6 13 2" xfId="25797"/>
    <cellStyle name="표준 134 6 14" xfId="25798"/>
    <cellStyle name="표준 134 6 14 2" xfId="25799"/>
    <cellStyle name="표준 134 6 15" xfId="25800"/>
    <cellStyle name="표준 134 6 15 2" xfId="25801"/>
    <cellStyle name="표준 134 6 16" xfId="25802"/>
    <cellStyle name="표준 134 6 16 2" xfId="25803"/>
    <cellStyle name="표준 134 6 17" xfId="25804"/>
    <cellStyle name="표준 134 6 17 2" xfId="25805"/>
    <cellStyle name="표준 134 6 18" xfId="25806"/>
    <cellStyle name="표준 134 6 18 2" xfId="25807"/>
    <cellStyle name="표준 134 6 19" xfId="25808"/>
    <cellStyle name="표준 134 6 19 2" xfId="25809"/>
    <cellStyle name="표준 134 6 2" xfId="25810"/>
    <cellStyle name="표준 134 6 2 10" xfId="25811"/>
    <cellStyle name="표준 134 6 2 10 2" xfId="25812"/>
    <cellStyle name="표준 134 6 2 11" xfId="25813"/>
    <cellStyle name="표준 134 6 2 11 2" xfId="25814"/>
    <cellStyle name="표준 134 6 2 12" xfId="25815"/>
    <cellStyle name="표준 134 6 2 12 2" xfId="25816"/>
    <cellStyle name="표준 134 6 2 13" xfId="25817"/>
    <cellStyle name="표준 134 6 2 13 2" xfId="25818"/>
    <cellStyle name="표준 134 6 2 14" xfId="25819"/>
    <cellStyle name="표준 134 6 2 14 2" xfId="25820"/>
    <cellStyle name="표준 134 6 2 15" xfId="25821"/>
    <cellStyle name="표준 134 6 2 15 2" xfId="25822"/>
    <cellStyle name="표준 134 6 2 16" xfId="25823"/>
    <cellStyle name="표준 134 6 2 16 2" xfId="25824"/>
    <cellStyle name="표준 134 6 2 17" xfId="25825"/>
    <cellStyle name="표준 134 6 2 17 2" xfId="25826"/>
    <cellStyle name="표준 134 6 2 18" xfId="25827"/>
    <cellStyle name="표준 134 6 2 18 2" xfId="25828"/>
    <cellStyle name="표준 134 6 2 19" xfId="25829"/>
    <cellStyle name="표준 134 6 2 19 2" xfId="25830"/>
    <cellStyle name="표준 134 6 2 2" xfId="25831"/>
    <cellStyle name="표준 134 6 2 2 2" xfId="25832"/>
    <cellStyle name="표준 134 6 2 20" xfId="25833"/>
    <cellStyle name="표준 134 6 2 20 2" xfId="25834"/>
    <cellStyle name="표준 134 6 2 21" xfId="25835"/>
    <cellStyle name="표준 134 6 2 21 2" xfId="25836"/>
    <cellStyle name="표준 134 6 2 22" xfId="25837"/>
    <cellStyle name="표준 134 6 2 22 2" xfId="25838"/>
    <cellStyle name="표준 134 6 2 23" xfId="25839"/>
    <cellStyle name="표준 134 6 2 23 2" xfId="25840"/>
    <cellStyle name="표준 134 6 2 24" xfId="25841"/>
    <cellStyle name="표준 134 6 2 24 2" xfId="25842"/>
    <cellStyle name="표준 134 6 2 25" xfId="25843"/>
    <cellStyle name="표준 134 6 2 25 2" xfId="25844"/>
    <cellStyle name="표준 134 6 2 26" xfId="25845"/>
    <cellStyle name="표준 134 6 2 26 2" xfId="25846"/>
    <cellStyle name="표준 134 6 2 27" xfId="25847"/>
    <cellStyle name="표준 134 6 2 27 2" xfId="25848"/>
    <cellStyle name="표준 134 6 2 28" xfId="25849"/>
    <cellStyle name="표준 134 6 2 28 2" xfId="25850"/>
    <cellStyle name="표준 134 6 2 29" xfId="25851"/>
    <cellStyle name="표준 134 6 2 3" xfId="25852"/>
    <cellStyle name="표준 134 6 2 3 2" xfId="25853"/>
    <cellStyle name="표준 134 6 2 4" xfId="25854"/>
    <cellStyle name="표준 134 6 2 4 2" xfId="25855"/>
    <cellStyle name="표준 134 6 2 5" xfId="25856"/>
    <cellStyle name="표준 134 6 2 5 2" xfId="25857"/>
    <cellStyle name="표준 134 6 2 6" xfId="25858"/>
    <cellStyle name="표준 134 6 2 6 2" xfId="25859"/>
    <cellStyle name="표준 134 6 2 7" xfId="25860"/>
    <cellStyle name="표준 134 6 2 7 2" xfId="25861"/>
    <cellStyle name="표준 134 6 2 8" xfId="25862"/>
    <cellStyle name="표준 134 6 2 8 2" xfId="25863"/>
    <cellStyle name="표준 134 6 2 9" xfId="25864"/>
    <cellStyle name="표준 134 6 2 9 2" xfId="25865"/>
    <cellStyle name="표준 134 6 20" xfId="25866"/>
    <cellStyle name="표준 134 6 20 2" xfId="25867"/>
    <cellStyle name="표준 134 6 21" xfId="25868"/>
    <cellStyle name="표준 134 6 21 2" xfId="25869"/>
    <cellStyle name="표준 134 6 22" xfId="25870"/>
    <cellStyle name="표준 134 6 22 2" xfId="25871"/>
    <cellStyle name="표준 134 6 23" xfId="25872"/>
    <cellStyle name="표준 134 6 23 2" xfId="25873"/>
    <cellStyle name="표준 134 6 24" xfId="25874"/>
    <cellStyle name="표준 134 6 24 2" xfId="25875"/>
    <cellStyle name="표준 134 6 25" xfId="25876"/>
    <cellStyle name="표준 134 6 25 2" xfId="25877"/>
    <cellStyle name="표준 134 6 26" xfId="25878"/>
    <cellStyle name="표준 134 6 26 2" xfId="25879"/>
    <cellStyle name="표준 134 6 27" xfId="25880"/>
    <cellStyle name="표준 134 6 27 2" xfId="25881"/>
    <cellStyle name="표준 134 6 28" xfId="25882"/>
    <cellStyle name="표준 134 6 28 2" xfId="25883"/>
    <cellStyle name="표준 134 6 29" xfId="25884"/>
    <cellStyle name="표준 134 6 29 2" xfId="25885"/>
    <cellStyle name="표준 134 6 3" xfId="25886"/>
    <cellStyle name="표준 134 6 3 10" xfId="25887"/>
    <cellStyle name="표준 134 6 3 10 2" xfId="25888"/>
    <cellStyle name="표준 134 6 3 11" xfId="25889"/>
    <cellStyle name="표준 134 6 3 11 2" xfId="25890"/>
    <cellStyle name="표준 134 6 3 12" xfId="25891"/>
    <cellStyle name="표준 134 6 3 12 2" xfId="25892"/>
    <cellStyle name="표준 134 6 3 13" xfId="25893"/>
    <cellStyle name="표준 134 6 3 13 2" xfId="25894"/>
    <cellStyle name="표준 134 6 3 14" xfId="25895"/>
    <cellStyle name="표준 134 6 3 14 2" xfId="25896"/>
    <cellStyle name="표준 134 6 3 15" xfId="25897"/>
    <cellStyle name="표준 134 6 3 15 2" xfId="25898"/>
    <cellStyle name="표준 134 6 3 16" xfId="25899"/>
    <cellStyle name="표준 134 6 3 16 2" xfId="25900"/>
    <cellStyle name="표준 134 6 3 17" xfId="25901"/>
    <cellStyle name="표준 134 6 3 17 2" xfId="25902"/>
    <cellStyle name="표준 134 6 3 18" xfId="25903"/>
    <cellStyle name="표준 134 6 3 18 2" xfId="25904"/>
    <cellStyle name="표준 134 6 3 19" xfId="25905"/>
    <cellStyle name="표준 134 6 3 19 2" xfId="25906"/>
    <cellStyle name="표준 134 6 3 2" xfId="25907"/>
    <cellStyle name="표준 134 6 3 2 2" xfId="25908"/>
    <cellStyle name="표준 134 6 3 20" xfId="25909"/>
    <cellStyle name="표준 134 6 3 20 2" xfId="25910"/>
    <cellStyle name="표준 134 6 3 21" xfId="25911"/>
    <cellStyle name="표준 134 6 3 21 2" xfId="25912"/>
    <cellStyle name="표준 134 6 3 22" xfId="25913"/>
    <cellStyle name="표준 134 6 3 22 2" xfId="25914"/>
    <cellStyle name="표준 134 6 3 23" xfId="25915"/>
    <cellStyle name="표준 134 6 3 23 2" xfId="25916"/>
    <cellStyle name="표준 134 6 3 24" xfId="25917"/>
    <cellStyle name="표준 134 6 3 24 2" xfId="25918"/>
    <cellStyle name="표준 134 6 3 25" xfId="25919"/>
    <cellStyle name="표준 134 6 3 25 2" xfId="25920"/>
    <cellStyle name="표준 134 6 3 26" xfId="25921"/>
    <cellStyle name="표준 134 6 3 26 2" xfId="25922"/>
    <cellStyle name="표준 134 6 3 27" xfId="25923"/>
    <cellStyle name="표준 134 6 3 27 2" xfId="25924"/>
    <cellStyle name="표준 134 6 3 28" xfId="25925"/>
    <cellStyle name="표준 134 6 3 28 2" xfId="25926"/>
    <cellStyle name="표준 134 6 3 29" xfId="25927"/>
    <cellStyle name="표준 134 6 3 3" xfId="25928"/>
    <cellStyle name="표준 134 6 3 3 2" xfId="25929"/>
    <cellStyle name="표준 134 6 3 4" xfId="25930"/>
    <cellStyle name="표준 134 6 3 4 2" xfId="25931"/>
    <cellStyle name="표준 134 6 3 5" xfId="25932"/>
    <cellStyle name="표준 134 6 3 5 2" xfId="25933"/>
    <cellStyle name="표준 134 6 3 6" xfId="25934"/>
    <cellStyle name="표준 134 6 3 6 2" xfId="25935"/>
    <cellStyle name="표준 134 6 3 7" xfId="25936"/>
    <cellStyle name="표준 134 6 3 7 2" xfId="25937"/>
    <cellStyle name="표준 134 6 3 8" xfId="25938"/>
    <cellStyle name="표준 134 6 3 8 2" xfId="25939"/>
    <cellStyle name="표준 134 6 3 9" xfId="25940"/>
    <cellStyle name="표준 134 6 3 9 2" xfId="25941"/>
    <cellStyle name="표준 134 6 30" xfId="25942"/>
    <cellStyle name="표준 134 6 30 2" xfId="25943"/>
    <cellStyle name="표준 134 6 31" xfId="25944"/>
    <cellStyle name="표준 134 6 31 2" xfId="25945"/>
    <cellStyle name="표준 134 6 32" xfId="25946"/>
    <cellStyle name="표준 134 6 32 2" xfId="25947"/>
    <cellStyle name="표준 134 6 33" xfId="25948"/>
    <cellStyle name="표준 134 6 34" xfId="25949"/>
    <cellStyle name="표준 134 6 35" xfId="25950"/>
    <cellStyle name="표준 134 6 36" xfId="25951"/>
    <cellStyle name="표준 134 6 37" xfId="25952"/>
    <cellStyle name="표준 134 6 38" xfId="25953"/>
    <cellStyle name="표준 134 6 39" xfId="25954"/>
    <cellStyle name="표준 134 6 4" xfId="25955"/>
    <cellStyle name="표준 134 6 4 10" xfId="25956"/>
    <cellStyle name="표준 134 6 4 10 2" xfId="25957"/>
    <cellStyle name="표준 134 6 4 11" xfId="25958"/>
    <cellStyle name="표준 134 6 4 11 2" xfId="25959"/>
    <cellStyle name="표준 134 6 4 12" xfId="25960"/>
    <cellStyle name="표준 134 6 4 12 2" xfId="25961"/>
    <cellStyle name="표준 134 6 4 13" xfId="25962"/>
    <cellStyle name="표준 134 6 4 13 2" xfId="25963"/>
    <cellStyle name="표준 134 6 4 14" xfId="25964"/>
    <cellStyle name="표준 134 6 4 14 2" xfId="25965"/>
    <cellStyle name="표준 134 6 4 15" xfId="25966"/>
    <cellStyle name="표준 134 6 4 15 2" xfId="25967"/>
    <cellStyle name="표준 134 6 4 16" xfId="25968"/>
    <cellStyle name="표준 134 6 4 16 2" xfId="25969"/>
    <cellStyle name="표준 134 6 4 17" xfId="25970"/>
    <cellStyle name="표준 134 6 4 17 2" xfId="25971"/>
    <cellStyle name="표준 134 6 4 18" xfId="25972"/>
    <cellStyle name="표준 134 6 4 18 2" xfId="25973"/>
    <cellStyle name="표준 134 6 4 19" xfId="25974"/>
    <cellStyle name="표준 134 6 4 19 2" xfId="25975"/>
    <cellStyle name="표준 134 6 4 2" xfId="25976"/>
    <cellStyle name="표준 134 6 4 2 2" xfId="25977"/>
    <cellStyle name="표준 134 6 4 20" xfId="25978"/>
    <cellStyle name="표준 134 6 4 20 2" xfId="25979"/>
    <cellStyle name="표준 134 6 4 21" xfId="25980"/>
    <cellStyle name="표준 134 6 4 21 2" xfId="25981"/>
    <cellStyle name="표준 134 6 4 22" xfId="25982"/>
    <cellStyle name="표준 134 6 4 22 2" xfId="25983"/>
    <cellStyle name="표준 134 6 4 23" xfId="25984"/>
    <cellStyle name="표준 134 6 4 23 2" xfId="25985"/>
    <cellStyle name="표준 134 6 4 24" xfId="25986"/>
    <cellStyle name="표준 134 6 4 24 2" xfId="25987"/>
    <cellStyle name="표준 134 6 4 25" xfId="25988"/>
    <cellStyle name="표준 134 6 4 25 2" xfId="25989"/>
    <cellStyle name="표준 134 6 4 26" xfId="25990"/>
    <cellStyle name="표준 134 6 4 26 2" xfId="25991"/>
    <cellStyle name="표준 134 6 4 27" xfId="25992"/>
    <cellStyle name="표준 134 6 4 27 2" xfId="25993"/>
    <cellStyle name="표준 134 6 4 28" xfId="25994"/>
    <cellStyle name="표준 134 6 4 28 2" xfId="25995"/>
    <cellStyle name="표준 134 6 4 29" xfId="25996"/>
    <cellStyle name="표준 134 6 4 3" xfId="25997"/>
    <cellStyle name="표준 134 6 4 3 2" xfId="25998"/>
    <cellStyle name="표준 134 6 4 4" xfId="25999"/>
    <cellStyle name="표준 134 6 4 4 2" xfId="26000"/>
    <cellStyle name="표준 134 6 4 5" xfId="26001"/>
    <cellStyle name="표준 134 6 4 5 2" xfId="26002"/>
    <cellStyle name="표준 134 6 4 6" xfId="26003"/>
    <cellStyle name="표준 134 6 4 6 2" xfId="26004"/>
    <cellStyle name="표준 134 6 4 7" xfId="26005"/>
    <cellStyle name="표준 134 6 4 7 2" xfId="26006"/>
    <cellStyle name="표준 134 6 4 8" xfId="26007"/>
    <cellStyle name="표준 134 6 4 8 2" xfId="26008"/>
    <cellStyle name="표준 134 6 4 9" xfId="26009"/>
    <cellStyle name="표준 134 6 4 9 2" xfId="26010"/>
    <cellStyle name="표준 134 6 40" xfId="26011"/>
    <cellStyle name="표준 134 6 41" xfId="26012"/>
    <cellStyle name="표준 134 6 42" xfId="26013"/>
    <cellStyle name="표준 134 6 43" xfId="26014"/>
    <cellStyle name="표준 134 6 44" xfId="26015"/>
    <cellStyle name="표준 134 6 45" xfId="26016"/>
    <cellStyle name="표준 134 6 46" xfId="26017"/>
    <cellStyle name="표준 134 6 47" xfId="26018"/>
    <cellStyle name="표준 134 6 48" xfId="26019"/>
    <cellStyle name="표준 134 6 49" xfId="26020"/>
    <cellStyle name="표준 134 6 5" xfId="26021"/>
    <cellStyle name="표준 134 6 5 10" xfId="26022"/>
    <cellStyle name="표준 134 6 5 10 2" xfId="26023"/>
    <cellStyle name="표준 134 6 5 11" xfId="26024"/>
    <cellStyle name="표준 134 6 5 11 2" xfId="26025"/>
    <cellStyle name="표준 134 6 5 12" xfId="26026"/>
    <cellStyle name="표준 134 6 5 12 2" xfId="26027"/>
    <cellStyle name="표준 134 6 5 13" xfId="26028"/>
    <cellStyle name="표준 134 6 5 13 2" xfId="26029"/>
    <cellStyle name="표준 134 6 5 14" xfId="26030"/>
    <cellStyle name="표준 134 6 5 14 2" xfId="26031"/>
    <cellStyle name="표준 134 6 5 15" xfId="26032"/>
    <cellStyle name="표준 134 6 5 15 2" xfId="26033"/>
    <cellStyle name="표준 134 6 5 16" xfId="26034"/>
    <cellStyle name="표준 134 6 5 16 2" xfId="26035"/>
    <cellStyle name="표준 134 6 5 17" xfId="26036"/>
    <cellStyle name="표준 134 6 5 17 2" xfId="26037"/>
    <cellStyle name="표준 134 6 5 18" xfId="26038"/>
    <cellStyle name="표준 134 6 5 18 2" xfId="26039"/>
    <cellStyle name="표준 134 6 5 19" xfId="26040"/>
    <cellStyle name="표준 134 6 5 19 2" xfId="26041"/>
    <cellStyle name="표준 134 6 5 2" xfId="26042"/>
    <cellStyle name="표준 134 6 5 2 2" xfId="26043"/>
    <cellStyle name="표준 134 6 5 20" xfId="26044"/>
    <cellStyle name="표준 134 6 5 20 2" xfId="26045"/>
    <cellStyle name="표준 134 6 5 21" xfId="26046"/>
    <cellStyle name="표준 134 6 5 21 2" xfId="26047"/>
    <cellStyle name="표준 134 6 5 22" xfId="26048"/>
    <cellStyle name="표준 134 6 5 22 2" xfId="26049"/>
    <cellStyle name="표준 134 6 5 23" xfId="26050"/>
    <cellStyle name="표준 134 6 5 23 2" xfId="26051"/>
    <cellStyle name="표준 134 6 5 24" xfId="26052"/>
    <cellStyle name="표준 134 6 5 24 2" xfId="26053"/>
    <cellStyle name="표준 134 6 5 25" xfId="26054"/>
    <cellStyle name="표준 134 6 5 25 2" xfId="26055"/>
    <cellStyle name="표준 134 6 5 26" xfId="26056"/>
    <cellStyle name="표준 134 6 5 26 2" xfId="26057"/>
    <cellStyle name="표준 134 6 5 27" xfId="26058"/>
    <cellStyle name="표준 134 6 5 27 2" xfId="26059"/>
    <cellStyle name="표준 134 6 5 28" xfId="26060"/>
    <cellStyle name="표준 134 6 5 28 2" xfId="26061"/>
    <cellStyle name="표준 134 6 5 29" xfId="26062"/>
    <cellStyle name="표준 134 6 5 3" xfId="26063"/>
    <cellStyle name="표준 134 6 5 3 2" xfId="26064"/>
    <cellStyle name="표준 134 6 5 4" xfId="26065"/>
    <cellStyle name="표준 134 6 5 4 2" xfId="26066"/>
    <cellStyle name="표준 134 6 5 5" xfId="26067"/>
    <cellStyle name="표준 134 6 5 5 2" xfId="26068"/>
    <cellStyle name="표준 134 6 5 6" xfId="26069"/>
    <cellStyle name="표준 134 6 5 6 2" xfId="26070"/>
    <cellStyle name="표준 134 6 5 7" xfId="26071"/>
    <cellStyle name="표준 134 6 5 7 2" xfId="26072"/>
    <cellStyle name="표준 134 6 5 8" xfId="26073"/>
    <cellStyle name="표준 134 6 5 8 2" xfId="26074"/>
    <cellStyle name="표준 134 6 5 9" xfId="26075"/>
    <cellStyle name="표준 134 6 5 9 2" xfId="26076"/>
    <cellStyle name="표준 134 6 50" xfId="26077"/>
    <cellStyle name="표준 134 6 51" xfId="26078"/>
    <cellStyle name="표준 134 6 52" xfId="26079"/>
    <cellStyle name="표준 134 6 53" xfId="26080"/>
    <cellStyle name="표준 134 6 54" xfId="26081"/>
    <cellStyle name="표준 134 6 55" xfId="26082"/>
    <cellStyle name="표준 134 6 56" xfId="26083"/>
    <cellStyle name="표준 134 6 6" xfId="26084"/>
    <cellStyle name="표준 134 6 6 2" xfId="26085"/>
    <cellStyle name="표준 134 6 7" xfId="26086"/>
    <cellStyle name="표준 134 6 7 2" xfId="26087"/>
    <cellStyle name="표준 134 6 8" xfId="26088"/>
    <cellStyle name="표준 134 6 8 2" xfId="26089"/>
    <cellStyle name="표준 134 6 9" xfId="26090"/>
    <cellStyle name="표준 134 6 9 2" xfId="26091"/>
    <cellStyle name="표준 134 7" xfId="26092"/>
    <cellStyle name="표준 134 7 2" xfId="26093"/>
    <cellStyle name="표준 134 8" xfId="26094"/>
    <cellStyle name="표준 134 8 2" xfId="26095"/>
    <cellStyle name="표준 134 9" xfId="26096"/>
    <cellStyle name="표준 134 9 2" xfId="26097"/>
    <cellStyle name="표준 135" xfId="26098"/>
    <cellStyle name="표준 135 10" xfId="26099"/>
    <cellStyle name="표준 135 10 2" xfId="26100"/>
    <cellStyle name="표준 135 11" xfId="26101"/>
    <cellStyle name="표준 135 11 2" xfId="26102"/>
    <cellStyle name="표준 135 12" xfId="26103"/>
    <cellStyle name="표준 135 12 2" xfId="26104"/>
    <cellStyle name="표준 135 13" xfId="26105"/>
    <cellStyle name="표준 135 13 2" xfId="26106"/>
    <cellStyle name="표준 135 14" xfId="26107"/>
    <cellStyle name="표준 135 14 2" xfId="26108"/>
    <cellStyle name="표준 135 15" xfId="26109"/>
    <cellStyle name="표준 135 15 2" xfId="26110"/>
    <cellStyle name="표준 135 16" xfId="26111"/>
    <cellStyle name="표준 135 16 2" xfId="26112"/>
    <cellStyle name="표준 135 17" xfId="26113"/>
    <cellStyle name="표준 135 17 2" xfId="26114"/>
    <cellStyle name="표준 135 18" xfId="26115"/>
    <cellStyle name="표준 135 18 2" xfId="26116"/>
    <cellStyle name="표준 135 19" xfId="26117"/>
    <cellStyle name="표준 135 19 2" xfId="26118"/>
    <cellStyle name="표준 135 2" xfId="26119"/>
    <cellStyle name="표준 135 2 10" xfId="26120"/>
    <cellStyle name="표준 135 2 10 2" xfId="26121"/>
    <cellStyle name="표준 135 2 11" xfId="26122"/>
    <cellStyle name="표준 135 2 11 2" xfId="26123"/>
    <cellStyle name="표준 135 2 12" xfId="26124"/>
    <cellStyle name="표준 135 2 12 2" xfId="26125"/>
    <cellStyle name="표준 135 2 13" xfId="26126"/>
    <cellStyle name="표준 135 2 13 2" xfId="26127"/>
    <cellStyle name="표준 135 2 14" xfId="26128"/>
    <cellStyle name="표준 135 2 14 2" xfId="26129"/>
    <cellStyle name="표준 135 2 15" xfId="26130"/>
    <cellStyle name="표준 135 2 15 2" xfId="26131"/>
    <cellStyle name="표준 135 2 16" xfId="26132"/>
    <cellStyle name="표준 135 2 16 2" xfId="26133"/>
    <cellStyle name="표준 135 2 17" xfId="26134"/>
    <cellStyle name="표준 135 2 17 2" xfId="26135"/>
    <cellStyle name="표준 135 2 18" xfId="26136"/>
    <cellStyle name="표준 135 2 18 2" xfId="26137"/>
    <cellStyle name="표준 135 2 19" xfId="26138"/>
    <cellStyle name="표준 135 2 19 2" xfId="26139"/>
    <cellStyle name="표준 135 2 2" xfId="26140"/>
    <cellStyle name="표준 135 2 2 10" xfId="26141"/>
    <cellStyle name="표준 135 2 2 10 2" xfId="26142"/>
    <cellStyle name="표준 135 2 2 11" xfId="26143"/>
    <cellStyle name="표준 135 2 2 11 2" xfId="26144"/>
    <cellStyle name="표준 135 2 2 12" xfId="26145"/>
    <cellStyle name="표준 135 2 2 12 2" xfId="26146"/>
    <cellStyle name="표준 135 2 2 13" xfId="26147"/>
    <cellStyle name="표준 135 2 2 13 2" xfId="26148"/>
    <cellStyle name="표준 135 2 2 14" xfId="26149"/>
    <cellStyle name="표준 135 2 2 14 2" xfId="26150"/>
    <cellStyle name="표준 135 2 2 15" xfId="26151"/>
    <cellStyle name="표준 135 2 2 15 2" xfId="26152"/>
    <cellStyle name="표준 135 2 2 16" xfId="26153"/>
    <cellStyle name="표준 135 2 2 16 2" xfId="26154"/>
    <cellStyle name="표준 135 2 2 17" xfId="26155"/>
    <cellStyle name="표준 135 2 2 17 2" xfId="26156"/>
    <cellStyle name="표준 135 2 2 18" xfId="26157"/>
    <cellStyle name="표준 135 2 2 18 2" xfId="26158"/>
    <cellStyle name="표준 135 2 2 19" xfId="26159"/>
    <cellStyle name="표준 135 2 2 19 2" xfId="26160"/>
    <cellStyle name="표준 135 2 2 2" xfId="26161"/>
    <cellStyle name="표준 135 2 2 2 2" xfId="26162"/>
    <cellStyle name="표준 135 2 2 20" xfId="26163"/>
    <cellStyle name="표준 135 2 2 20 2" xfId="26164"/>
    <cellStyle name="표준 135 2 2 21" xfId="26165"/>
    <cellStyle name="표준 135 2 2 21 2" xfId="26166"/>
    <cellStyle name="표준 135 2 2 22" xfId="26167"/>
    <cellStyle name="표준 135 2 2 22 2" xfId="26168"/>
    <cellStyle name="표준 135 2 2 23" xfId="26169"/>
    <cellStyle name="표준 135 2 2 23 2" xfId="26170"/>
    <cellStyle name="표준 135 2 2 24" xfId="26171"/>
    <cellStyle name="표준 135 2 2 24 2" xfId="26172"/>
    <cellStyle name="표준 135 2 2 25" xfId="26173"/>
    <cellStyle name="표준 135 2 2 25 2" xfId="26174"/>
    <cellStyle name="표준 135 2 2 26" xfId="26175"/>
    <cellStyle name="표준 135 2 2 26 2" xfId="26176"/>
    <cellStyle name="표준 135 2 2 27" xfId="26177"/>
    <cellStyle name="표준 135 2 2 27 2" xfId="26178"/>
    <cellStyle name="표준 135 2 2 28" xfId="26179"/>
    <cellStyle name="표준 135 2 2 28 2" xfId="26180"/>
    <cellStyle name="표준 135 2 2 29" xfId="26181"/>
    <cellStyle name="표준 135 2 2 3" xfId="26182"/>
    <cellStyle name="표준 135 2 2 3 2" xfId="26183"/>
    <cellStyle name="표준 135 2 2 4" xfId="26184"/>
    <cellStyle name="표준 135 2 2 4 2" xfId="26185"/>
    <cellStyle name="표준 135 2 2 5" xfId="26186"/>
    <cellStyle name="표준 135 2 2 5 2" xfId="26187"/>
    <cellStyle name="표준 135 2 2 6" xfId="26188"/>
    <cellStyle name="표준 135 2 2 6 2" xfId="26189"/>
    <cellStyle name="표준 135 2 2 7" xfId="26190"/>
    <cellStyle name="표준 135 2 2 7 2" xfId="26191"/>
    <cellStyle name="표준 135 2 2 8" xfId="26192"/>
    <cellStyle name="표준 135 2 2 8 2" xfId="26193"/>
    <cellStyle name="표준 135 2 2 9" xfId="26194"/>
    <cellStyle name="표준 135 2 2 9 2" xfId="26195"/>
    <cellStyle name="표준 135 2 20" xfId="26196"/>
    <cellStyle name="표준 135 2 20 2" xfId="26197"/>
    <cellStyle name="표준 135 2 21" xfId="26198"/>
    <cellStyle name="표준 135 2 21 2" xfId="26199"/>
    <cellStyle name="표준 135 2 22" xfId="26200"/>
    <cellStyle name="표준 135 2 22 2" xfId="26201"/>
    <cellStyle name="표준 135 2 23" xfId="26202"/>
    <cellStyle name="표준 135 2 23 2" xfId="26203"/>
    <cellStyle name="표준 135 2 24" xfId="26204"/>
    <cellStyle name="표준 135 2 24 2" xfId="26205"/>
    <cellStyle name="표준 135 2 25" xfId="26206"/>
    <cellStyle name="표준 135 2 25 2" xfId="26207"/>
    <cellStyle name="표준 135 2 26" xfId="26208"/>
    <cellStyle name="표준 135 2 26 2" xfId="26209"/>
    <cellStyle name="표준 135 2 27" xfId="26210"/>
    <cellStyle name="표준 135 2 27 2" xfId="26211"/>
    <cellStyle name="표준 135 2 28" xfId="26212"/>
    <cellStyle name="표준 135 2 28 2" xfId="26213"/>
    <cellStyle name="표준 135 2 29" xfId="26214"/>
    <cellStyle name="표준 135 2 29 2" xfId="26215"/>
    <cellStyle name="표준 135 2 3" xfId="26216"/>
    <cellStyle name="표준 135 2 3 10" xfId="26217"/>
    <cellStyle name="표준 135 2 3 10 2" xfId="26218"/>
    <cellStyle name="표준 135 2 3 11" xfId="26219"/>
    <cellStyle name="표준 135 2 3 11 2" xfId="26220"/>
    <cellStyle name="표준 135 2 3 12" xfId="26221"/>
    <cellStyle name="표준 135 2 3 12 2" xfId="26222"/>
    <cellStyle name="표준 135 2 3 13" xfId="26223"/>
    <cellStyle name="표준 135 2 3 13 2" xfId="26224"/>
    <cellStyle name="표준 135 2 3 14" xfId="26225"/>
    <cellStyle name="표준 135 2 3 14 2" xfId="26226"/>
    <cellStyle name="표준 135 2 3 15" xfId="26227"/>
    <cellStyle name="표준 135 2 3 15 2" xfId="26228"/>
    <cellStyle name="표준 135 2 3 16" xfId="26229"/>
    <cellStyle name="표준 135 2 3 16 2" xfId="26230"/>
    <cellStyle name="표준 135 2 3 17" xfId="26231"/>
    <cellStyle name="표준 135 2 3 17 2" xfId="26232"/>
    <cellStyle name="표준 135 2 3 18" xfId="26233"/>
    <cellStyle name="표준 135 2 3 18 2" xfId="26234"/>
    <cellStyle name="표준 135 2 3 19" xfId="26235"/>
    <cellStyle name="표준 135 2 3 19 2" xfId="26236"/>
    <cellStyle name="표준 135 2 3 2" xfId="26237"/>
    <cellStyle name="표준 135 2 3 2 2" xfId="26238"/>
    <cellStyle name="표준 135 2 3 20" xfId="26239"/>
    <cellStyle name="표준 135 2 3 20 2" xfId="26240"/>
    <cellStyle name="표준 135 2 3 21" xfId="26241"/>
    <cellStyle name="표준 135 2 3 21 2" xfId="26242"/>
    <cellStyle name="표준 135 2 3 22" xfId="26243"/>
    <cellStyle name="표준 135 2 3 22 2" xfId="26244"/>
    <cellStyle name="표준 135 2 3 23" xfId="26245"/>
    <cellStyle name="표준 135 2 3 23 2" xfId="26246"/>
    <cellStyle name="표준 135 2 3 24" xfId="26247"/>
    <cellStyle name="표준 135 2 3 24 2" xfId="26248"/>
    <cellStyle name="표준 135 2 3 25" xfId="26249"/>
    <cellStyle name="표준 135 2 3 25 2" xfId="26250"/>
    <cellStyle name="표준 135 2 3 26" xfId="26251"/>
    <cellStyle name="표준 135 2 3 26 2" xfId="26252"/>
    <cellStyle name="표준 135 2 3 27" xfId="26253"/>
    <cellStyle name="표준 135 2 3 27 2" xfId="26254"/>
    <cellStyle name="표준 135 2 3 28" xfId="26255"/>
    <cellStyle name="표준 135 2 3 28 2" xfId="26256"/>
    <cellStyle name="표준 135 2 3 29" xfId="26257"/>
    <cellStyle name="표준 135 2 3 3" xfId="26258"/>
    <cellStyle name="표준 135 2 3 3 2" xfId="26259"/>
    <cellStyle name="표준 135 2 3 4" xfId="26260"/>
    <cellStyle name="표준 135 2 3 4 2" xfId="26261"/>
    <cellStyle name="표준 135 2 3 5" xfId="26262"/>
    <cellStyle name="표준 135 2 3 5 2" xfId="26263"/>
    <cellStyle name="표준 135 2 3 6" xfId="26264"/>
    <cellStyle name="표준 135 2 3 6 2" xfId="26265"/>
    <cellStyle name="표준 135 2 3 7" xfId="26266"/>
    <cellStyle name="표준 135 2 3 7 2" xfId="26267"/>
    <cellStyle name="표준 135 2 3 8" xfId="26268"/>
    <cellStyle name="표준 135 2 3 8 2" xfId="26269"/>
    <cellStyle name="표준 135 2 3 9" xfId="26270"/>
    <cellStyle name="표준 135 2 3 9 2" xfId="26271"/>
    <cellStyle name="표준 135 2 30" xfId="26272"/>
    <cellStyle name="표준 135 2 30 2" xfId="26273"/>
    <cellStyle name="표준 135 2 31" xfId="26274"/>
    <cellStyle name="표준 135 2 31 2" xfId="26275"/>
    <cellStyle name="표준 135 2 32" xfId="26276"/>
    <cellStyle name="표준 135 2 32 2" xfId="26277"/>
    <cellStyle name="표준 135 2 33" xfId="26278"/>
    <cellStyle name="표준 135 2 33 2" xfId="26279"/>
    <cellStyle name="표준 135 2 34" xfId="26280"/>
    <cellStyle name="표준 135 2 34 2" xfId="26281"/>
    <cellStyle name="표준 135 2 35" xfId="26282"/>
    <cellStyle name="표준 135 2 36" xfId="26283"/>
    <cellStyle name="표준 135 2 37" xfId="26284"/>
    <cellStyle name="표준 135 2 38" xfId="26285"/>
    <cellStyle name="표준 135 2 39" xfId="26286"/>
    <cellStyle name="표준 135 2 4" xfId="26287"/>
    <cellStyle name="표준 135 2 4 10" xfId="26288"/>
    <cellStyle name="표준 135 2 4 10 2" xfId="26289"/>
    <cellStyle name="표준 135 2 4 11" xfId="26290"/>
    <cellStyle name="표준 135 2 4 11 2" xfId="26291"/>
    <cellStyle name="표준 135 2 4 12" xfId="26292"/>
    <cellStyle name="표준 135 2 4 12 2" xfId="26293"/>
    <cellStyle name="표준 135 2 4 13" xfId="26294"/>
    <cellStyle name="표준 135 2 4 13 2" xfId="26295"/>
    <cellStyle name="표준 135 2 4 14" xfId="26296"/>
    <cellStyle name="표준 135 2 4 14 2" xfId="26297"/>
    <cellStyle name="표준 135 2 4 15" xfId="26298"/>
    <cellStyle name="표준 135 2 4 15 2" xfId="26299"/>
    <cellStyle name="표준 135 2 4 16" xfId="26300"/>
    <cellStyle name="표준 135 2 4 16 2" xfId="26301"/>
    <cellStyle name="표준 135 2 4 17" xfId="26302"/>
    <cellStyle name="표준 135 2 4 17 2" xfId="26303"/>
    <cellStyle name="표준 135 2 4 18" xfId="26304"/>
    <cellStyle name="표준 135 2 4 18 2" xfId="26305"/>
    <cellStyle name="표준 135 2 4 19" xfId="26306"/>
    <cellStyle name="표준 135 2 4 19 2" xfId="26307"/>
    <cellStyle name="표준 135 2 4 2" xfId="26308"/>
    <cellStyle name="표준 135 2 4 2 2" xfId="26309"/>
    <cellStyle name="표준 135 2 4 20" xfId="26310"/>
    <cellStyle name="표준 135 2 4 20 2" xfId="26311"/>
    <cellStyle name="표준 135 2 4 21" xfId="26312"/>
    <cellStyle name="표준 135 2 4 21 2" xfId="26313"/>
    <cellStyle name="표준 135 2 4 22" xfId="26314"/>
    <cellStyle name="표준 135 2 4 22 2" xfId="26315"/>
    <cellStyle name="표준 135 2 4 23" xfId="26316"/>
    <cellStyle name="표준 135 2 4 23 2" xfId="26317"/>
    <cellStyle name="표준 135 2 4 24" xfId="26318"/>
    <cellStyle name="표준 135 2 4 24 2" xfId="26319"/>
    <cellStyle name="표준 135 2 4 25" xfId="26320"/>
    <cellStyle name="표준 135 2 4 25 2" xfId="26321"/>
    <cellStyle name="표준 135 2 4 26" xfId="26322"/>
    <cellStyle name="표준 135 2 4 26 2" xfId="26323"/>
    <cellStyle name="표준 135 2 4 27" xfId="26324"/>
    <cellStyle name="표준 135 2 4 27 2" xfId="26325"/>
    <cellStyle name="표준 135 2 4 28" xfId="26326"/>
    <cellStyle name="표준 135 2 4 28 2" xfId="26327"/>
    <cellStyle name="표준 135 2 4 29" xfId="26328"/>
    <cellStyle name="표준 135 2 4 3" xfId="26329"/>
    <cellStyle name="표준 135 2 4 3 2" xfId="26330"/>
    <cellStyle name="표준 135 2 4 4" xfId="26331"/>
    <cellStyle name="표준 135 2 4 4 2" xfId="26332"/>
    <cellStyle name="표준 135 2 4 5" xfId="26333"/>
    <cellStyle name="표준 135 2 4 5 2" xfId="26334"/>
    <cellStyle name="표준 135 2 4 6" xfId="26335"/>
    <cellStyle name="표준 135 2 4 6 2" xfId="26336"/>
    <cellStyle name="표준 135 2 4 7" xfId="26337"/>
    <cellStyle name="표준 135 2 4 7 2" xfId="26338"/>
    <cellStyle name="표준 135 2 4 8" xfId="26339"/>
    <cellStyle name="표준 135 2 4 8 2" xfId="26340"/>
    <cellStyle name="표준 135 2 4 9" xfId="26341"/>
    <cellStyle name="표준 135 2 4 9 2" xfId="26342"/>
    <cellStyle name="표준 135 2 40" xfId="26343"/>
    <cellStyle name="표준 135 2 41" xfId="26344"/>
    <cellStyle name="표준 135 2 42" xfId="26345"/>
    <cellStyle name="표준 135 2 43" xfId="26346"/>
    <cellStyle name="표준 135 2 44" xfId="26347"/>
    <cellStyle name="표준 135 2 45" xfId="26348"/>
    <cellStyle name="표준 135 2 46" xfId="26349"/>
    <cellStyle name="표준 135 2 47" xfId="26350"/>
    <cellStyle name="표준 135 2 48" xfId="26351"/>
    <cellStyle name="표준 135 2 49" xfId="26352"/>
    <cellStyle name="표준 135 2 5" xfId="26353"/>
    <cellStyle name="표준 135 2 5 10" xfId="26354"/>
    <cellStyle name="표준 135 2 5 10 2" xfId="26355"/>
    <cellStyle name="표준 135 2 5 11" xfId="26356"/>
    <cellStyle name="표준 135 2 5 11 2" xfId="26357"/>
    <cellStyle name="표준 135 2 5 12" xfId="26358"/>
    <cellStyle name="표준 135 2 5 12 2" xfId="26359"/>
    <cellStyle name="표준 135 2 5 13" xfId="26360"/>
    <cellStyle name="표준 135 2 5 13 2" xfId="26361"/>
    <cellStyle name="표준 135 2 5 14" xfId="26362"/>
    <cellStyle name="표준 135 2 5 14 2" xfId="26363"/>
    <cellStyle name="표준 135 2 5 15" xfId="26364"/>
    <cellStyle name="표준 135 2 5 15 2" xfId="26365"/>
    <cellStyle name="표준 135 2 5 16" xfId="26366"/>
    <cellStyle name="표준 135 2 5 16 2" xfId="26367"/>
    <cellStyle name="표준 135 2 5 17" xfId="26368"/>
    <cellStyle name="표준 135 2 5 17 2" xfId="26369"/>
    <cellStyle name="표준 135 2 5 18" xfId="26370"/>
    <cellStyle name="표준 135 2 5 18 2" xfId="26371"/>
    <cellStyle name="표준 135 2 5 19" xfId="26372"/>
    <cellStyle name="표준 135 2 5 19 2" xfId="26373"/>
    <cellStyle name="표준 135 2 5 2" xfId="26374"/>
    <cellStyle name="표준 135 2 5 2 2" xfId="26375"/>
    <cellStyle name="표준 135 2 5 20" xfId="26376"/>
    <cellStyle name="표준 135 2 5 20 2" xfId="26377"/>
    <cellStyle name="표준 135 2 5 21" xfId="26378"/>
    <cellStyle name="표준 135 2 5 21 2" xfId="26379"/>
    <cellStyle name="표준 135 2 5 22" xfId="26380"/>
    <cellStyle name="표준 135 2 5 22 2" xfId="26381"/>
    <cellStyle name="표준 135 2 5 23" xfId="26382"/>
    <cellStyle name="표준 135 2 5 23 2" xfId="26383"/>
    <cellStyle name="표준 135 2 5 24" xfId="26384"/>
    <cellStyle name="표준 135 2 5 24 2" xfId="26385"/>
    <cellStyle name="표준 135 2 5 25" xfId="26386"/>
    <cellStyle name="표준 135 2 5 25 2" xfId="26387"/>
    <cellStyle name="표준 135 2 5 26" xfId="26388"/>
    <cellStyle name="표준 135 2 5 26 2" xfId="26389"/>
    <cellStyle name="표준 135 2 5 27" xfId="26390"/>
    <cellStyle name="표준 135 2 5 27 2" xfId="26391"/>
    <cellStyle name="표준 135 2 5 28" xfId="26392"/>
    <cellStyle name="표준 135 2 5 28 2" xfId="26393"/>
    <cellStyle name="표준 135 2 5 29" xfId="26394"/>
    <cellStyle name="표준 135 2 5 3" xfId="26395"/>
    <cellStyle name="표준 135 2 5 3 2" xfId="26396"/>
    <cellStyle name="표준 135 2 5 4" xfId="26397"/>
    <cellStyle name="표준 135 2 5 4 2" xfId="26398"/>
    <cellStyle name="표준 135 2 5 5" xfId="26399"/>
    <cellStyle name="표준 135 2 5 5 2" xfId="26400"/>
    <cellStyle name="표준 135 2 5 6" xfId="26401"/>
    <cellStyle name="표준 135 2 5 6 2" xfId="26402"/>
    <cellStyle name="표준 135 2 5 7" xfId="26403"/>
    <cellStyle name="표준 135 2 5 7 2" xfId="26404"/>
    <cellStyle name="표준 135 2 5 8" xfId="26405"/>
    <cellStyle name="표준 135 2 5 8 2" xfId="26406"/>
    <cellStyle name="표준 135 2 5 9" xfId="26407"/>
    <cellStyle name="표준 135 2 5 9 2" xfId="26408"/>
    <cellStyle name="표준 135 2 50" xfId="26409"/>
    <cellStyle name="표준 135 2 51" xfId="26410"/>
    <cellStyle name="표준 135 2 52" xfId="26411"/>
    <cellStyle name="표준 135 2 53" xfId="26412"/>
    <cellStyle name="표준 135 2 54" xfId="26413"/>
    <cellStyle name="표준 135 2 55" xfId="26414"/>
    <cellStyle name="표준 135 2 56" xfId="26415"/>
    <cellStyle name="표준 135 2 57" xfId="26416"/>
    <cellStyle name="표준 135 2 58" xfId="26417"/>
    <cellStyle name="표준 135 2 6" xfId="26418"/>
    <cellStyle name="표준 135 2 6 10" xfId="26419"/>
    <cellStyle name="표준 135 2 6 10 2" xfId="26420"/>
    <cellStyle name="표준 135 2 6 11" xfId="26421"/>
    <cellStyle name="표준 135 2 6 11 2" xfId="26422"/>
    <cellStyle name="표준 135 2 6 12" xfId="26423"/>
    <cellStyle name="표준 135 2 6 12 2" xfId="26424"/>
    <cellStyle name="표준 135 2 6 13" xfId="26425"/>
    <cellStyle name="표준 135 2 6 13 2" xfId="26426"/>
    <cellStyle name="표준 135 2 6 14" xfId="26427"/>
    <cellStyle name="표준 135 2 6 14 2" xfId="26428"/>
    <cellStyle name="표준 135 2 6 15" xfId="26429"/>
    <cellStyle name="표준 135 2 6 15 2" xfId="26430"/>
    <cellStyle name="표준 135 2 6 16" xfId="26431"/>
    <cellStyle name="표준 135 2 6 16 2" xfId="26432"/>
    <cellStyle name="표준 135 2 6 17" xfId="26433"/>
    <cellStyle name="표준 135 2 6 17 2" xfId="26434"/>
    <cellStyle name="표준 135 2 6 18" xfId="26435"/>
    <cellStyle name="표준 135 2 6 18 2" xfId="26436"/>
    <cellStyle name="표준 135 2 6 19" xfId="26437"/>
    <cellStyle name="표준 135 2 6 19 2" xfId="26438"/>
    <cellStyle name="표준 135 2 6 2" xfId="26439"/>
    <cellStyle name="표준 135 2 6 2 2" xfId="26440"/>
    <cellStyle name="표준 135 2 6 20" xfId="26441"/>
    <cellStyle name="표준 135 2 6 20 2" xfId="26442"/>
    <cellStyle name="표준 135 2 6 21" xfId="26443"/>
    <cellStyle name="표준 135 2 6 21 2" xfId="26444"/>
    <cellStyle name="표준 135 2 6 22" xfId="26445"/>
    <cellStyle name="표준 135 2 6 22 2" xfId="26446"/>
    <cellStyle name="표준 135 2 6 23" xfId="26447"/>
    <cellStyle name="표준 135 2 6 23 2" xfId="26448"/>
    <cellStyle name="표준 135 2 6 24" xfId="26449"/>
    <cellStyle name="표준 135 2 6 24 2" xfId="26450"/>
    <cellStyle name="표준 135 2 6 25" xfId="26451"/>
    <cellStyle name="표준 135 2 6 25 2" xfId="26452"/>
    <cellStyle name="표준 135 2 6 26" xfId="26453"/>
    <cellStyle name="표준 135 2 6 26 2" xfId="26454"/>
    <cellStyle name="표준 135 2 6 27" xfId="26455"/>
    <cellStyle name="표준 135 2 6 27 2" xfId="26456"/>
    <cellStyle name="표준 135 2 6 28" xfId="26457"/>
    <cellStyle name="표준 135 2 6 28 2" xfId="26458"/>
    <cellStyle name="표준 135 2 6 29" xfId="26459"/>
    <cellStyle name="표준 135 2 6 3" xfId="26460"/>
    <cellStyle name="표준 135 2 6 3 2" xfId="26461"/>
    <cellStyle name="표준 135 2 6 4" xfId="26462"/>
    <cellStyle name="표준 135 2 6 4 2" xfId="26463"/>
    <cellStyle name="표준 135 2 6 5" xfId="26464"/>
    <cellStyle name="표준 135 2 6 5 2" xfId="26465"/>
    <cellStyle name="표준 135 2 6 6" xfId="26466"/>
    <cellStyle name="표준 135 2 6 6 2" xfId="26467"/>
    <cellStyle name="표준 135 2 6 7" xfId="26468"/>
    <cellStyle name="표준 135 2 6 7 2" xfId="26469"/>
    <cellStyle name="표준 135 2 6 8" xfId="26470"/>
    <cellStyle name="표준 135 2 6 8 2" xfId="26471"/>
    <cellStyle name="표준 135 2 6 9" xfId="26472"/>
    <cellStyle name="표준 135 2 6 9 2" xfId="26473"/>
    <cellStyle name="표준 135 2 7" xfId="26474"/>
    <cellStyle name="표준 135 2 7 10" xfId="26475"/>
    <cellStyle name="표준 135 2 7 10 2" xfId="26476"/>
    <cellStyle name="표준 135 2 7 11" xfId="26477"/>
    <cellStyle name="표준 135 2 7 11 2" xfId="26478"/>
    <cellStyle name="표준 135 2 7 12" xfId="26479"/>
    <cellStyle name="표준 135 2 7 12 2" xfId="26480"/>
    <cellStyle name="표준 135 2 7 13" xfId="26481"/>
    <cellStyle name="표준 135 2 7 13 2" xfId="26482"/>
    <cellStyle name="표준 135 2 7 14" xfId="26483"/>
    <cellStyle name="표준 135 2 7 14 2" xfId="26484"/>
    <cellStyle name="표준 135 2 7 15" xfId="26485"/>
    <cellStyle name="표준 135 2 7 15 2" xfId="26486"/>
    <cellStyle name="표준 135 2 7 16" xfId="26487"/>
    <cellStyle name="표준 135 2 7 16 2" xfId="26488"/>
    <cellStyle name="표준 135 2 7 17" xfId="26489"/>
    <cellStyle name="표준 135 2 7 17 2" xfId="26490"/>
    <cellStyle name="표준 135 2 7 18" xfId="26491"/>
    <cellStyle name="표준 135 2 7 18 2" xfId="26492"/>
    <cellStyle name="표준 135 2 7 19" xfId="26493"/>
    <cellStyle name="표준 135 2 7 19 2" xfId="26494"/>
    <cellStyle name="표준 135 2 7 2" xfId="26495"/>
    <cellStyle name="표준 135 2 7 2 2" xfId="26496"/>
    <cellStyle name="표준 135 2 7 20" xfId="26497"/>
    <cellStyle name="표준 135 2 7 20 2" xfId="26498"/>
    <cellStyle name="표준 135 2 7 21" xfId="26499"/>
    <cellStyle name="표준 135 2 7 21 2" xfId="26500"/>
    <cellStyle name="표준 135 2 7 22" xfId="26501"/>
    <cellStyle name="표준 135 2 7 22 2" xfId="26502"/>
    <cellStyle name="표준 135 2 7 23" xfId="26503"/>
    <cellStyle name="표준 135 2 7 23 2" xfId="26504"/>
    <cellStyle name="표준 135 2 7 24" xfId="26505"/>
    <cellStyle name="표준 135 2 7 24 2" xfId="26506"/>
    <cellStyle name="표준 135 2 7 25" xfId="26507"/>
    <cellStyle name="표준 135 2 7 25 2" xfId="26508"/>
    <cellStyle name="표준 135 2 7 26" xfId="26509"/>
    <cellStyle name="표준 135 2 7 26 2" xfId="26510"/>
    <cellStyle name="표준 135 2 7 27" xfId="26511"/>
    <cellStyle name="표준 135 2 7 27 2" xfId="26512"/>
    <cellStyle name="표준 135 2 7 28" xfId="26513"/>
    <cellStyle name="표준 135 2 7 28 2" xfId="26514"/>
    <cellStyle name="표준 135 2 7 29" xfId="26515"/>
    <cellStyle name="표준 135 2 7 3" xfId="26516"/>
    <cellStyle name="표준 135 2 7 3 2" xfId="26517"/>
    <cellStyle name="표준 135 2 7 4" xfId="26518"/>
    <cellStyle name="표준 135 2 7 4 2" xfId="26519"/>
    <cellStyle name="표준 135 2 7 5" xfId="26520"/>
    <cellStyle name="표준 135 2 7 5 2" xfId="26521"/>
    <cellStyle name="표준 135 2 7 6" xfId="26522"/>
    <cellStyle name="표준 135 2 7 6 2" xfId="26523"/>
    <cellStyle name="표준 135 2 7 7" xfId="26524"/>
    <cellStyle name="표준 135 2 7 7 2" xfId="26525"/>
    <cellStyle name="표준 135 2 7 8" xfId="26526"/>
    <cellStyle name="표준 135 2 7 8 2" xfId="26527"/>
    <cellStyle name="표준 135 2 7 9" xfId="26528"/>
    <cellStyle name="표준 135 2 7 9 2" xfId="26529"/>
    <cellStyle name="표준 135 2 8" xfId="26530"/>
    <cellStyle name="표준 135 2 8 2" xfId="26531"/>
    <cellStyle name="표준 135 2 9" xfId="26532"/>
    <cellStyle name="표준 135 2 9 2" xfId="26533"/>
    <cellStyle name="표준 135 20" xfId="26534"/>
    <cellStyle name="표준 135 20 2" xfId="26535"/>
    <cellStyle name="표준 135 21" xfId="26536"/>
    <cellStyle name="표준 135 21 2" xfId="26537"/>
    <cellStyle name="표준 135 22" xfId="26538"/>
    <cellStyle name="표준 135 22 2" xfId="26539"/>
    <cellStyle name="표준 135 23" xfId="26540"/>
    <cellStyle name="표준 135 23 2" xfId="26541"/>
    <cellStyle name="표준 135 24" xfId="26542"/>
    <cellStyle name="표준 135 24 2" xfId="26543"/>
    <cellStyle name="표준 135 25" xfId="26544"/>
    <cellStyle name="표준 135 25 2" xfId="26545"/>
    <cellStyle name="표준 135 26" xfId="26546"/>
    <cellStyle name="표준 135 26 2" xfId="26547"/>
    <cellStyle name="표준 135 27" xfId="26548"/>
    <cellStyle name="표준 135 27 2" xfId="26549"/>
    <cellStyle name="표준 135 28" xfId="26550"/>
    <cellStyle name="표준 135 28 2" xfId="26551"/>
    <cellStyle name="표준 135 29" xfId="26552"/>
    <cellStyle name="표준 135 29 2" xfId="26553"/>
    <cellStyle name="표준 135 3" xfId="26554"/>
    <cellStyle name="표준 135 3 10" xfId="26555"/>
    <cellStyle name="표준 135 3 10 2" xfId="26556"/>
    <cellStyle name="표준 135 3 11" xfId="26557"/>
    <cellStyle name="표준 135 3 11 2" xfId="26558"/>
    <cellStyle name="표준 135 3 12" xfId="26559"/>
    <cellStyle name="표준 135 3 12 2" xfId="26560"/>
    <cellStyle name="표준 135 3 13" xfId="26561"/>
    <cellStyle name="표준 135 3 13 2" xfId="26562"/>
    <cellStyle name="표준 135 3 14" xfId="26563"/>
    <cellStyle name="표준 135 3 14 2" xfId="26564"/>
    <cellStyle name="표준 135 3 15" xfId="26565"/>
    <cellStyle name="표준 135 3 15 2" xfId="26566"/>
    <cellStyle name="표준 135 3 16" xfId="26567"/>
    <cellStyle name="표준 135 3 16 2" xfId="26568"/>
    <cellStyle name="표준 135 3 17" xfId="26569"/>
    <cellStyle name="표준 135 3 17 2" xfId="26570"/>
    <cellStyle name="표준 135 3 18" xfId="26571"/>
    <cellStyle name="표준 135 3 18 2" xfId="26572"/>
    <cellStyle name="표준 135 3 19" xfId="26573"/>
    <cellStyle name="표준 135 3 19 2" xfId="26574"/>
    <cellStyle name="표준 135 3 2" xfId="26575"/>
    <cellStyle name="표준 135 3 2 10" xfId="26576"/>
    <cellStyle name="표준 135 3 2 10 2" xfId="26577"/>
    <cellStyle name="표준 135 3 2 11" xfId="26578"/>
    <cellStyle name="표준 135 3 2 11 2" xfId="26579"/>
    <cellStyle name="표준 135 3 2 12" xfId="26580"/>
    <cellStyle name="표준 135 3 2 12 2" xfId="26581"/>
    <cellStyle name="표준 135 3 2 13" xfId="26582"/>
    <cellStyle name="표준 135 3 2 13 2" xfId="26583"/>
    <cellStyle name="표준 135 3 2 14" xfId="26584"/>
    <cellStyle name="표준 135 3 2 14 2" xfId="26585"/>
    <cellStyle name="표준 135 3 2 15" xfId="26586"/>
    <cellStyle name="표준 135 3 2 15 2" xfId="26587"/>
    <cellStyle name="표준 135 3 2 16" xfId="26588"/>
    <cellStyle name="표준 135 3 2 16 2" xfId="26589"/>
    <cellStyle name="표준 135 3 2 17" xfId="26590"/>
    <cellStyle name="표준 135 3 2 17 2" xfId="26591"/>
    <cellStyle name="표준 135 3 2 18" xfId="26592"/>
    <cellStyle name="표준 135 3 2 18 2" xfId="26593"/>
    <cellStyle name="표준 135 3 2 19" xfId="26594"/>
    <cellStyle name="표준 135 3 2 19 2" xfId="26595"/>
    <cellStyle name="표준 135 3 2 2" xfId="26596"/>
    <cellStyle name="표준 135 3 2 2 2" xfId="26597"/>
    <cellStyle name="표준 135 3 2 20" xfId="26598"/>
    <cellStyle name="표준 135 3 2 20 2" xfId="26599"/>
    <cellStyle name="표준 135 3 2 21" xfId="26600"/>
    <cellStyle name="표준 135 3 2 21 2" xfId="26601"/>
    <cellStyle name="표준 135 3 2 22" xfId="26602"/>
    <cellStyle name="표준 135 3 2 22 2" xfId="26603"/>
    <cellStyle name="표준 135 3 2 23" xfId="26604"/>
    <cellStyle name="표준 135 3 2 23 2" xfId="26605"/>
    <cellStyle name="표준 135 3 2 24" xfId="26606"/>
    <cellStyle name="표준 135 3 2 24 2" xfId="26607"/>
    <cellStyle name="표준 135 3 2 25" xfId="26608"/>
    <cellStyle name="표준 135 3 2 25 2" xfId="26609"/>
    <cellStyle name="표준 135 3 2 26" xfId="26610"/>
    <cellStyle name="표준 135 3 2 26 2" xfId="26611"/>
    <cellStyle name="표준 135 3 2 27" xfId="26612"/>
    <cellStyle name="표준 135 3 2 27 2" xfId="26613"/>
    <cellStyle name="표준 135 3 2 28" xfId="26614"/>
    <cellStyle name="표준 135 3 2 28 2" xfId="26615"/>
    <cellStyle name="표준 135 3 2 29" xfId="26616"/>
    <cellStyle name="표준 135 3 2 3" xfId="26617"/>
    <cellStyle name="표준 135 3 2 3 2" xfId="26618"/>
    <cellStyle name="표준 135 3 2 4" xfId="26619"/>
    <cellStyle name="표준 135 3 2 4 2" xfId="26620"/>
    <cellStyle name="표준 135 3 2 5" xfId="26621"/>
    <cellStyle name="표준 135 3 2 5 2" xfId="26622"/>
    <cellStyle name="표준 135 3 2 6" xfId="26623"/>
    <cellStyle name="표준 135 3 2 6 2" xfId="26624"/>
    <cellStyle name="표준 135 3 2 7" xfId="26625"/>
    <cellStyle name="표준 135 3 2 7 2" xfId="26626"/>
    <cellStyle name="표준 135 3 2 8" xfId="26627"/>
    <cellStyle name="표준 135 3 2 8 2" xfId="26628"/>
    <cellStyle name="표준 135 3 2 9" xfId="26629"/>
    <cellStyle name="표준 135 3 2 9 2" xfId="26630"/>
    <cellStyle name="표준 135 3 20" xfId="26631"/>
    <cellStyle name="표준 135 3 20 2" xfId="26632"/>
    <cellStyle name="표준 135 3 21" xfId="26633"/>
    <cellStyle name="표준 135 3 21 2" xfId="26634"/>
    <cellStyle name="표준 135 3 22" xfId="26635"/>
    <cellStyle name="표준 135 3 22 2" xfId="26636"/>
    <cellStyle name="표준 135 3 23" xfId="26637"/>
    <cellStyle name="표준 135 3 23 2" xfId="26638"/>
    <cellStyle name="표준 135 3 24" xfId="26639"/>
    <cellStyle name="표준 135 3 24 2" xfId="26640"/>
    <cellStyle name="표준 135 3 25" xfId="26641"/>
    <cellStyle name="표준 135 3 25 2" xfId="26642"/>
    <cellStyle name="표준 135 3 26" xfId="26643"/>
    <cellStyle name="표준 135 3 26 2" xfId="26644"/>
    <cellStyle name="표준 135 3 27" xfId="26645"/>
    <cellStyle name="표준 135 3 27 2" xfId="26646"/>
    <cellStyle name="표준 135 3 28" xfId="26647"/>
    <cellStyle name="표준 135 3 28 2" xfId="26648"/>
    <cellStyle name="표준 135 3 29" xfId="26649"/>
    <cellStyle name="표준 135 3 29 2" xfId="26650"/>
    <cellStyle name="표준 135 3 3" xfId="26651"/>
    <cellStyle name="표준 135 3 3 10" xfId="26652"/>
    <cellStyle name="표준 135 3 3 10 2" xfId="26653"/>
    <cellStyle name="표준 135 3 3 11" xfId="26654"/>
    <cellStyle name="표준 135 3 3 11 2" xfId="26655"/>
    <cellStyle name="표준 135 3 3 12" xfId="26656"/>
    <cellStyle name="표준 135 3 3 12 2" xfId="26657"/>
    <cellStyle name="표준 135 3 3 13" xfId="26658"/>
    <cellStyle name="표준 135 3 3 13 2" xfId="26659"/>
    <cellStyle name="표준 135 3 3 14" xfId="26660"/>
    <cellStyle name="표준 135 3 3 14 2" xfId="26661"/>
    <cellStyle name="표준 135 3 3 15" xfId="26662"/>
    <cellStyle name="표준 135 3 3 15 2" xfId="26663"/>
    <cellStyle name="표준 135 3 3 16" xfId="26664"/>
    <cellStyle name="표준 135 3 3 16 2" xfId="26665"/>
    <cellStyle name="표준 135 3 3 17" xfId="26666"/>
    <cellStyle name="표준 135 3 3 17 2" xfId="26667"/>
    <cellStyle name="표준 135 3 3 18" xfId="26668"/>
    <cellStyle name="표준 135 3 3 18 2" xfId="26669"/>
    <cellStyle name="표준 135 3 3 19" xfId="26670"/>
    <cellStyle name="표준 135 3 3 19 2" xfId="26671"/>
    <cellStyle name="표준 135 3 3 2" xfId="26672"/>
    <cellStyle name="표준 135 3 3 2 2" xfId="26673"/>
    <cellStyle name="표준 135 3 3 20" xfId="26674"/>
    <cellStyle name="표준 135 3 3 20 2" xfId="26675"/>
    <cellStyle name="표준 135 3 3 21" xfId="26676"/>
    <cellStyle name="표준 135 3 3 21 2" xfId="26677"/>
    <cellStyle name="표준 135 3 3 22" xfId="26678"/>
    <cellStyle name="표준 135 3 3 22 2" xfId="26679"/>
    <cellStyle name="표준 135 3 3 23" xfId="26680"/>
    <cellStyle name="표준 135 3 3 23 2" xfId="26681"/>
    <cellStyle name="표준 135 3 3 24" xfId="26682"/>
    <cellStyle name="표준 135 3 3 24 2" xfId="26683"/>
    <cellStyle name="표준 135 3 3 25" xfId="26684"/>
    <cellStyle name="표준 135 3 3 25 2" xfId="26685"/>
    <cellStyle name="표준 135 3 3 26" xfId="26686"/>
    <cellStyle name="표준 135 3 3 26 2" xfId="26687"/>
    <cellStyle name="표준 135 3 3 27" xfId="26688"/>
    <cellStyle name="표준 135 3 3 27 2" xfId="26689"/>
    <cellStyle name="표준 135 3 3 28" xfId="26690"/>
    <cellStyle name="표준 135 3 3 28 2" xfId="26691"/>
    <cellStyle name="표준 135 3 3 29" xfId="26692"/>
    <cellStyle name="표준 135 3 3 3" xfId="26693"/>
    <cellStyle name="표준 135 3 3 3 2" xfId="26694"/>
    <cellStyle name="표준 135 3 3 4" xfId="26695"/>
    <cellStyle name="표준 135 3 3 4 2" xfId="26696"/>
    <cellStyle name="표준 135 3 3 5" xfId="26697"/>
    <cellStyle name="표준 135 3 3 5 2" xfId="26698"/>
    <cellStyle name="표준 135 3 3 6" xfId="26699"/>
    <cellStyle name="표준 135 3 3 6 2" xfId="26700"/>
    <cellStyle name="표준 135 3 3 7" xfId="26701"/>
    <cellStyle name="표준 135 3 3 7 2" xfId="26702"/>
    <cellStyle name="표준 135 3 3 8" xfId="26703"/>
    <cellStyle name="표준 135 3 3 8 2" xfId="26704"/>
    <cellStyle name="표준 135 3 3 9" xfId="26705"/>
    <cellStyle name="표준 135 3 3 9 2" xfId="26706"/>
    <cellStyle name="표준 135 3 30" xfId="26707"/>
    <cellStyle name="표준 135 3 30 2" xfId="26708"/>
    <cellStyle name="표준 135 3 31" xfId="26709"/>
    <cellStyle name="표준 135 3 31 2" xfId="26710"/>
    <cellStyle name="표준 135 3 32" xfId="26711"/>
    <cellStyle name="표준 135 3 32 2" xfId="26712"/>
    <cellStyle name="표준 135 3 33" xfId="26713"/>
    <cellStyle name="표준 135 3 33 2" xfId="26714"/>
    <cellStyle name="표준 135 3 34" xfId="26715"/>
    <cellStyle name="표준 135 3 34 2" xfId="26716"/>
    <cellStyle name="표준 135 3 35" xfId="26717"/>
    <cellStyle name="표준 135 3 36" xfId="26718"/>
    <cellStyle name="표준 135 3 37" xfId="26719"/>
    <cellStyle name="표준 135 3 38" xfId="26720"/>
    <cellStyle name="표준 135 3 39" xfId="26721"/>
    <cellStyle name="표준 135 3 4" xfId="26722"/>
    <cellStyle name="표준 135 3 4 10" xfId="26723"/>
    <cellStyle name="표준 135 3 4 10 2" xfId="26724"/>
    <cellStyle name="표준 135 3 4 11" xfId="26725"/>
    <cellStyle name="표준 135 3 4 11 2" xfId="26726"/>
    <cellStyle name="표준 135 3 4 12" xfId="26727"/>
    <cellStyle name="표준 135 3 4 12 2" xfId="26728"/>
    <cellStyle name="표준 135 3 4 13" xfId="26729"/>
    <cellStyle name="표준 135 3 4 13 2" xfId="26730"/>
    <cellStyle name="표준 135 3 4 14" xfId="26731"/>
    <cellStyle name="표준 135 3 4 14 2" xfId="26732"/>
    <cellStyle name="표준 135 3 4 15" xfId="26733"/>
    <cellStyle name="표준 135 3 4 15 2" xfId="26734"/>
    <cellStyle name="표준 135 3 4 16" xfId="26735"/>
    <cellStyle name="표준 135 3 4 16 2" xfId="26736"/>
    <cellStyle name="표준 135 3 4 17" xfId="26737"/>
    <cellStyle name="표준 135 3 4 17 2" xfId="26738"/>
    <cellStyle name="표준 135 3 4 18" xfId="26739"/>
    <cellStyle name="표준 135 3 4 18 2" xfId="26740"/>
    <cellStyle name="표준 135 3 4 19" xfId="26741"/>
    <cellStyle name="표준 135 3 4 19 2" xfId="26742"/>
    <cellStyle name="표준 135 3 4 2" xfId="26743"/>
    <cellStyle name="표준 135 3 4 2 2" xfId="26744"/>
    <cellStyle name="표준 135 3 4 20" xfId="26745"/>
    <cellStyle name="표준 135 3 4 20 2" xfId="26746"/>
    <cellStyle name="표준 135 3 4 21" xfId="26747"/>
    <cellStyle name="표준 135 3 4 21 2" xfId="26748"/>
    <cellStyle name="표준 135 3 4 22" xfId="26749"/>
    <cellStyle name="표준 135 3 4 22 2" xfId="26750"/>
    <cellStyle name="표준 135 3 4 23" xfId="26751"/>
    <cellStyle name="표준 135 3 4 23 2" xfId="26752"/>
    <cellStyle name="표준 135 3 4 24" xfId="26753"/>
    <cellStyle name="표준 135 3 4 24 2" xfId="26754"/>
    <cellStyle name="표준 135 3 4 25" xfId="26755"/>
    <cellStyle name="표준 135 3 4 25 2" xfId="26756"/>
    <cellStyle name="표준 135 3 4 26" xfId="26757"/>
    <cellStyle name="표준 135 3 4 26 2" xfId="26758"/>
    <cellStyle name="표준 135 3 4 27" xfId="26759"/>
    <cellStyle name="표준 135 3 4 27 2" xfId="26760"/>
    <cellStyle name="표준 135 3 4 28" xfId="26761"/>
    <cellStyle name="표준 135 3 4 28 2" xfId="26762"/>
    <cellStyle name="표준 135 3 4 29" xfId="26763"/>
    <cellStyle name="표준 135 3 4 3" xfId="26764"/>
    <cellStyle name="표준 135 3 4 3 2" xfId="26765"/>
    <cellStyle name="표준 135 3 4 4" xfId="26766"/>
    <cellStyle name="표준 135 3 4 4 2" xfId="26767"/>
    <cellStyle name="표준 135 3 4 5" xfId="26768"/>
    <cellStyle name="표준 135 3 4 5 2" xfId="26769"/>
    <cellStyle name="표준 135 3 4 6" xfId="26770"/>
    <cellStyle name="표준 135 3 4 6 2" xfId="26771"/>
    <cellStyle name="표준 135 3 4 7" xfId="26772"/>
    <cellStyle name="표준 135 3 4 7 2" xfId="26773"/>
    <cellStyle name="표준 135 3 4 8" xfId="26774"/>
    <cellStyle name="표준 135 3 4 8 2" xfId="26775"/>
    <cellStyle name="표준 135 3 4 9" xfId="26776"/>
    <cellStyle name="표준 135 3 4 9 2" xfId="26777"/>
    <cellStyle name="표준 135 3 40" xfId="26778"/>
    <cellStyle name="표준 135 3 41" xfId="26779"/>
    <cellStyle name="표준 135 3 42" xfId="26780"/>
    <cellStyle name="표준 135 3 43" xfId="26781"/>
    <cellStyle name="표준 135 3 44" xfId="26782"/>
    <cellStyle name="표준 135 3 45" xfId="26783"/>
    <cellStyle name="표준 135 3 46" xfId="26784"/>
    <cellStyle name="표준 135 3 47" xfId="26785"/>
    <cellStyle name="표준 135 3 48" xfId="26786"/>
    <cellStyle name="표준 135 3 49" xfId="26787"/>
    <cellStyle name="표준 135 3 5" xfId="26788"/>
    <cellStyle name="표준 135 3 5 10" xfId="26789"/>
    <cellStyle name="표준 135 3 5 10 2" xfId="26790"/>
    <cellStyle name="표준 135 3 5 11" xfId="26791"/>
    <cellStyle name="표준 135 3 5 11 2" xfId="26792"/>
    <cellStyle name="표준 135 3 5 12" xfId="26793"/>
    <cellStyle name="표준 135 3 5 12 2" xfId="26794"/>
    <cellStyle name="표준 135 3 5 13" xfId="26795"/>
    <cellStyle name="표준 135 3 5 13 2" xfId="26796"/>
    <cellStyle name="표준 135 3 5 14" xfId="26797"/>
    <cellStyle name="표준 135 3 5 14 2" xfId="26798"/>
    <cellStyle name="표준 135 3 5 15" xfId="26799"/>
    <cellStyle name="표준 135 3 5 15 2" xfId="26800"/>
    <cellStyle name="표준 135 3 5 16" xfId="26801"/>
    <cellStyle name="표준 135 3 5 16 2" xfId="26802"/>
    <cellStyle name="표준 135 3 5 17" xfId="26803"/>
    <cellStyle name="표준 135 3 5 17 2" xfId="26804"/>
    <cellStyle name="표준 135 3 5 18" xfId="26805"/>
    <cellStyle name="표준 135 3 5 18 2" xfId="26806"/>
    <cellStyle name="표준 135 3 5 19" xfId="26807"/>
    <cellStyle name="표준 135 3 5 19 2" xfId="26808"/>
    <cellStyle name="표준 135 3 5 2" xfId="26809"/>
    <cellStyle name="표준 135 3 5 2 2" xfId="26810"/>
    <cellStyle name="표준 135 3 5 20" xfId="26811"/>
    <cellStyle name="표준 135 3 5 20 2" xfId="26812"/>
    <cellStyle name="표준 135 3 5 21" xfId="26813"/>
    <cellStyle name="표준 135 3 5 21 2" xfId="26814"/>
    <cellStyle name="표준 135 3 5 22" xfId="26815"/>
    <cellStyle name="표준 135 3 5 22 2" xfId="26816"/>
    <cellStyle name="표준 135 3 5 23" xfId="26817"/>
    <cellStyle name="표준 135 3 5 23 2" xfId="26818"/>
    <cellStyle name="표준 135 3 5 24" xfId="26819"/>
    <cellStyle name="표준 135 3 5 24 2" xfId="26820"/>
    <cellStyle name="표준 135 3 5 25" xfId="26821"/>
    <cellStyle name="표준 135 3 5 25 2" xfId="26822"/>
    <cellStyle name="표준 135 3 5 26" xfId="26823"/>
    <cellStyle name="표준 135 3 5 26 2" xfId="26824"/>
    <cellStyle name="표준 135 3 5 27" xfId="26825"/>
    <cellStyle name="표준 135 3 5 27 2" xfId="26826"/>
    <cellStyle name="표준 135 3 5 28" xfId="26827"/>
    <cellStyle name="표준 135 3 5 28 2" xfId="26828"/>
    <cellStyle name="표준 135 3 5 29" xfId="26829"/>
    <cellStyle name="표준 135 3 5 3" xfId="26830"/>
    <cellStyle name="표준 135 3 5 3 2" xfId="26831"/>
    <cellStyle name="표준 135 3 5 4" xfId="26832"/>
    <cellStyle name="표준 135 3 5 4 2" xfId="26833"/>
    <cellStyle name="표준 135 3 5 5" xfId="26834"/>
    <cellStyle name="표준 135 3 5 5 2" xfId="26835"/>
    <cellStyle name="표준 135 3 5 6" xfId="26836"/>
    <cellStyle name="표준 135 3 5 6 2" xfId="26837"/>
    <cellStyle name="표준 135 3 5 7" xfId="26838"/>
    <cellStyle name="표준 135 3 5 7 2" xfId="26839"/>
    <cellStyle name="표준 135 3 5 8" xfId="26840"/>
    <cellStyle name="표준 135 3 5 8 2" xfId="26841"/>
    <cellStyle name="표준 135 3 5 9" xfId="26842"/>
    <cellStyle name="표준 135 3 5 9 2" xfId="26843"/>
    <cellStyle name="표준 135 3 50" xfId="26844"/>
    <cellStyle name="표준 135 3 51" xfId="26845"/>
    <cellStyle name="표준 135 3 52" xfId="26846"/>
    <cellStyle name="표준 135 3 53" xfId="26847"/>
    <cellStyle name="표준 135 3 54" xfId="26848"/>
    <cellStyle name="표준 135 3 55" xfId="26849"/>
    <cellStyle name="표준 135 3 56" xfId="26850"/>
    <cellStyle name="표준 135 3 57" xfId="26851"/>
    <cellStyle name="표준 135 3 58" xfId="26852"/>
    <cellStyle name="표준 135 3 6" xfId="26853"/>
    <cellStyle name="표준 135 3 6 10" xfId="26854"/>
    <cellStyle name="표준 135 3 6 10 2" xfId="26855"/>
    <cellStyle name="표준 135 3 6 11" xfId="26856"/>
    <cellStyle name="표준 135 3 6 11 2" xfId="26857"/>
    <cellStyle name="표준 135 3 6 12" xfId="26858"/>
    <cellStyle name="표준 135 3 6 12 2" xfId="26859"/>
    <cellStyle name="표준 135 3 6 13" xfId="26860"/>
    <cellStyle name="표준 135 3 6 13 2" xfId="26861"/>
    <cellStyle name="표준 135 3 6 14" xfId="26862"/>
    <cellStyle name="표준 135 3 6 14 2" xfId="26863"/>
    <cellStyle name="표준 135 3 6 15" xfId="26864"/>
    <cellStyle name="표준 135 3 6 15 2" xfId="26865"/>
    <cellStyle name="표준 135 3 6 16" xfId="26866"/>
    <cellStyle name="표준 135 3 6 16 2" xfId="26867"/>
    <cellStyle name="표준 135 3 6 17" xfId="26868"/>
    <cellStyle name="표준 135 3 6 17 2" xfId="26869"/>
    <cellStyle name="표준 135 3 6 18" xfId="26870"/>
    <cellStyle name="표준 135 3 6 18 2" xfId="26871"/>
    <cellStyle name="표준 135 3 6 19" xfId="26872"/>
    <cellStyle name="표준 135 3 6 19 2" xfId="26873"/>
    <cellStyle name="표준 135 3 6 2" xfId="26874"/>
    <cellStyle name="표준 135 3 6 2 2" xfId="26875"/>
    <cellStyle name="표준 135 3 6 20" xfId="26876"/>
    <cellStyle name="표준 135 3 6 20 2" xfId="26877"/>
    <cellStyle name="표준 135 3 6 21" xfId="26878"/>
    <cellStyle name="표준 135 3 6 21 2" xfId="26879"/>
    <cellStyle name="표준 135 3 6 22" xfId="26880"/>
    <cellStyle name="표준 135 3 6 22 2" xfId="26881"/>
    <cellStyle name="표준 135 3 6 23" xfId="26882"/>
    <cellStyle name="표준 135 3 6 23 2" xfId="26883"/>
    <cellStyle name="표준 135 3 6 24" xfId="26884"/>
    <cellStyle name="표준 135 3 6 24 2" xfId="26885"/>
    <cellStyle name="표준 135 3 6 25" xfId="26886"/>
    <cellStyle name="표준 135 3 6 25 2" xfId="26887"/>
    <cellStyle name="표준 135 3 6 26" xfId="26888"/>
    <cellStyle name="표준 135 3 6 26 2" xfId="26889"/>
    <cellStyle name="표준 135 3 6 27" xfId="26890"/>
    <cellStyle name="표준 135 3 6 27 2" xfId="26891"/>
    <cellStyle name="표준 135 3 6 28" xfId="26892"/>
    <cellStyle name="표준 135 3 6 28 2" xfId="26893"/>
    <cellStyle name="표준 135 3 6 29" xfId="26894"/>
    <cellStyle name="표준 135 3 6 3" xfId="26895"/>
    <cellStyle name="표준 135 3 6 3 2" xfId="26896"/>
    <cellStyle name="표준 135 3 6 4" xfId="26897"/>
    <cellStyle name="표준 135 3 6 4 2" xfId="26898"/>
    <cellStyle name="표준 135 3 6 5" xfId="26899"/>
    <cellStyle name="표준 135 3 6 5 2" xfId="26900"/>
    <cellStyle name="표준 135 3 6 6" xfId="26901"/>
    <cellStyle name="표준 135 3 6 6 2" xfId="26902"/>
    <cellStyle name="표준 135 3 6 7" xfId="26903"/>
    <cellStyle name="표준 135 3 6 7 2" xfId="26904"/>
    <cellStyle name="표준 135 3 6 8" xfId="26905"/>
    <cellStyle name="표준 135 3 6 8 2" xfId="26906"/>
    <cellStyle name="표준 135 3 6 9" xfId="26907"/>
    <cellStyle name="표준 135 3 6 9 2" xfId="26908"/>
    <cellStyle name="표준 135 3 7" xfId="26909"/>
    <cellStyle name="표준 135 3 7 10" xfId="26910"/>
    <cellStyle name="표준 135 3 7 10 2" xfId="26911"/>
    <cellStyle name="표준 135 3 7 11" xfId="26912"/>
    <cellStyle name="표준 135 3 7 11 2" xfId="26913"/>
    <cellStyle name="표준 135 3 7 12" xfId="26914"/>
    <cellStyle name="표준 135 3 7 12 2" xfId="26915"/>
    <cellStyle name="표준 135 3 7 13" xfId="26916"/>
    <cellStyle name="표준 135 3 7 13 2" xfId="26917"/>
    <cellStyle name="표준 135 3 7 14" xfId="26918"/>
    <cellStyle name="표준 135 3 7 14 2" xfId="26919"/>
    <cellStyle name="표준 135 3 7 15" xfId="26920"/>
    <cellStyle name="표준 135 3 7 15 2" xfId="26921"/>
    <cellStyle name="표준 135 3 7 16" xfId="26922"/>
    <cellStyle name="표준 135 3 7 16 2" xfId="26923"/>
    <cellStyle name="표준 135 3 7 17" xfId="26924"/>
    <cellStyle name="표준 135 3 7 17 2" xfId="26925"/>
    <cellStyle name="표준 135 3 7 18" xfId="26926"/>
    <cellStyle name="표준 135 3 7 18 2" xfId="26927"/>
    <cellStyle name="표준 135 3 7 19" xfId="26928"/>
    <cellStyle name="표준 135 3 7 19 2" xfId="26929"/>
    <cellStyle name="표준 135 3 7 2" xfId="26930"/>
    <cellStyle name="표준 135 3 7 2 2" xfId="26931"/>
    <cellStyle name="표준 135 3 7 20" xfId="26932"/>
    <cellStyle name="표준 135 3 7 20 2" xfId="26933"/>
    <cellStyle name="표준 135 3 7 21" xfId="26934"/>
    <cellStyle name="표준 135 3 7 21 2" xfId="26935"/>
    <cellStyle name="표준 135 3 7 22" xfId="26936"/>
    <cellStyle name="표준 135 3 7 22 2" xfId="26937"/>
    <cellStyle name="표준 135 3 7 23" xfId="26938"/>
    <cellStyle name="표준 135 3 7 23 2" xfId="26939"/>
    <cellStyle name="표준 135 3 7 24" xfId="26940"/>
    <cellStyle name="표준 135 3 7 24 2" xfId="26941"/>
    <cellStyle name="표준 135 3 7 25" xfId="26942"/>
    <cellStyle name="표준 135 3 7 25 2" xfId="26943"/>
    <cellStyle name="표준 135 3 7 26" xfId="26944"/>
    <cellStyle name="표준 135 3 7 26 2" xfId="26945"/>
    <cellStyle name="표준 135 3 7 27" xfId="26946"/>
    <cellStyle name="표준 135 3 7 27 2" xfId="26947"/>
    <cellStyle name="표준 135 3 7 28" xfId="26948"/>
    <cellStyle name="표준 135 3 7 28 2" xfId="26949"/>
    <cellStyle name="표준 135 3 7 29" xfId="26950"/>
    <cellStyle name="표준 135 3 7 3" xfId="26951"/>
    <cellStyle name="표준 135 3 7 3 2" xfId="26952"/>
    <cellStyle name="표준 135 3 7 4" xfId="26953"/>
    <cellStyle name="표준 135 3 7 4 2" xfId="26954"/>
    <cellStyle name="표준 135 3 7 5" xfId="26955"/>
    <cellStyle name="표준 135 3 7 5 2" xfId="26956"/>
    <cellStyle name="표준 135 3 7 6" xfId="26957"/>
    <cellStyle name="표준 135 3 7 6 2" xfId="26958"/>
    <cellStyle name="표준 135 3 7 7" xfId="26959"/>
    <cellStyle name="표준 135 3 7 7 2" xfId="26960"/>
    <cellStyle name="표준 135 3 7 8" xfId="26961"/>
    <cellStyle name="표준 135 3 7 8 2" xfId="26962"/>
    <cellStyle name="표준 135 3 7 9" xfId="26963"/>
    <cellStyle name="표준 135 3 7 9 2" xfId="26964"/>
    <cellStyle name="표준 135 3 8" xfId="26965"/>
    <cellStyle name="표준 135 3 8 2" xfId="26966"/>
    <cellStyle name="표준 135 3 9" xfId="26967"/>
    <cellStyle name="표준 135 3 9 2" xfId="26968"/>
    <cellStyle name="표준 135 30" xfId="26969"/>
    <cellStyle name="표준 135 30 2" xfId="26970"/>
    <cellStyle name="표준 135 31" xfId="26971"/>
    <cellStyle name="표준 135 31 2" xfId="26972"/>
    <cellStyle name="표준 135 32" xfId="26973"/>
    <cellStyle name="표준 135 32 2" xfId="26974"/>
    <cellStyle name="표준 135 33" xfId="26975"/>
    <cellStyle name="표준 135 4" xfId="26976"/>
    <cellStyle name="표준 135 4 10" xfId="26977"/>
    <cellStyle name="표준 135 4 10 2" xfId="26978"/>
    <cellStyle name="표준 135 4 11" xfId="26979"/>
    <cellStyle name="표준 135 4 11 2" xfId="26980"/>
    <cellStyle name="표준 135 4 12" xfId="26981"/>
    <cellStyle name="표준 135 4 12 2" xfId="26982"/>
    <cellStyle name="표준 135 4 13" xfId="26983"/>
    <cellStyle name="표준 135 4 13 2" xfId="26984"/>
    <cellStyle name="표준 135 4 14" xfId="26985"/>
    <cellStyle name="표준 135 4 14 2" xfId="26986"/>
    <cellStyle name="표준 135 4 15" xfId="26987"/>
    <cellStyle name="표준 135 4 15 2" xfId="26988"/>
    <cellStyle name="표준 135 4 16" xfId="26989"/>
    <cellStyle name="표준 135 4 16 2" xfId="26990"/>
    <cellStyle name="표준 135 4 17" xfId="26991"/>
    <cellStyle name="표준 135 4 17 2" xfId="26992"/>
    <cellStyle name="표준 135 4 18" xfId="26993"/>
    <cellStyle name="표준 135 4 18 2" xfId="26994"/>
    <cellStyle name="표준 135 4 19" xfId="26995"/>
    <cellStyle name="표준 135 4 19 2" xfId="26996"/>
    <cellStyle name="표준 135 4 2" xfId="26997"/>
    <cellStyle name="표준 135 4 2 10" xfId="26998"/>
    <cellStyle name="표준 135 4 2 10 2" xfId="26999"/>
    <cellStyle name="표준 135 4 2 11" xfId="27000"/>
    <cellStyle name="표준 135 4 2 11 2" xfId="27001"/>
    <cellStyle name="표준 135 4 2 12" xfId="27002"/>
    <cellStyle name="표준 135 4 2 12 2" xfId="27003"/>
    <cellStyle name="표준 135 4 2 13" xfId="27004"/>
    <cellStyle name="표준 135 4 2 13 2" xfId="27005"/>
    <cellStyle name="표준 135 4 2 14" xfId="27006"/>
    <cellStyle name="표준 135 4 2 14 2" xfId="27007"/>
    <cellStyle name="표준 135 4 2 15" xfId="27008"/>
    <cellStyle name="표준 135 4 2 15 2" xfId="27009"/>
    <cellStyle name="표준 135 4 2 16" xfId="27010"/>
    <cellStyle name="표준 135 4 2 16 2" xfId="27011"/>
    <cellStyle name="표준 135 4 2 17" xfId="27012"/>
    <cellStyle name="표준 135 4 2 17 2" xfId="27013"/>
    <cellStyle name="표준 135 4 2 18" xfId="27014"/>
    <cellStyle name="표준 135 4 2 18 2" xfId="27015"/>
    <cellStyle name="표준 135 4 2 19" xfId="27016"/>
    <cellStyle name="표준 135 4 2 19 2" xfId="27017"/>
    <cellStyle name="표준 135 4 2 2" xfId="27018"/>
    <cellStyle name="표준 135 4 2 2 2" xfId="27019"/>
    <cellStyle name="표준 135 4 2 20" xfId="27020"/>
    <cellStyle name="표준 135 4 2 20 2" xfId="27021"/>
    <cellStyle name="표준 135 4 2 21" xfId="27022"/>
    <cellStyle name="표준 135 4 2 21 2" xfId="27023"/>
    <cellStyle name="표준 135 4 2 22" xfId="27024"/>
    <cellStyle name="표준 135 4 2 22 2" xfId="27025"/>
    <cellStyle name="표준 135 4 2 23" xfId="27026"/>
    <cellStyle name="표준 135 4 2 23 2" xfId="27027"/>
    <cellStyle name="표준 135 4 2 24" xfId="27028"/>
    <cellStyle name="표준 135 4 2 24 2" xfId="27029"/>
    <cellStyle name="표준 135 4 2 25" xfId="27030"/>
    <cellStyle name="표준 135 4 2 25 2" xfId="27031"/>
    <cellStyle name="표준 135 4 2 26" xfId="27032"/>
    <cellStyle name="표준 135 4 2 26 2" xfId="27033"/>
    <cellStyle name="표준 135 4 2 27" xfId="27034"/>
    <cellStyle name="표준 135 4 2 27 2" xfId="27035"/>
    <cellStyle name="표준 135 4 2 28" xfId="27036"/>
    <cellStyle name="표준 135 4 2 28 2" xfId="27037"/>
    <cellStyle name="표준 135 4 2 29" xfId="27038"/>
    <cellStyle name="표준 135 4 2 3" xfId="27039"/>
    <cellStyle name="표준 135 4 2 3 2" xfId="27040"/>
    <cellStyle name="표준 135 4 2 4" xfId="27041"/>
    <cellStyle name="표준 135 4 2 4 2" xfId="27042"/>
    <cellStyle name="표준 135 4 2 5" xfId="27043"/>
    <cellStyle name="표준 135 4 2 5 2" xfId="27044"/>
    <cellStyle name="표준 135 4 2 6" xfId="27045"/>
    <cellStyle name="표준 135 4 2 6 2" xfId="27046"/>
    <cellStyle name="표준 135 4 2 7" xfId="27047"/>
    <cellStyle name="표준 135 4 2 7 2" xfId="27048"/>
    <cellStyle name="표준 135 4 2 8" xfId="27049"/>
    <cellStyle name="표준 135 4 2 8 2" xfId="27050"/>
    <cellStyle name="표준 135 4 2 9" xfId="27051"/>
    <cellStyle name="표준 135 4 2 9 2" xfId="27052"/>
    <cellStyle name="표준 135 4 20" xfId="27053"/>
    <cellStyle name="표준 135 4 20 2" xfId="27054"/>
    <cellStyle name="표준 135 4 21" xfId="27055"/>
    <cellStyle name="표준 135 4 21 2" xfId="27056"/>
    <cellStyle name="표준 135 4 22" xfId="27057"/>
    <cellStyle name="표준 135 4 22 2" xfId="27058"/>
    <cellStyle name="표준 135 4 23" xfId="27059"/>
    <cellStyle name="표준 135 4 23 2" xfId="27060"/>
    <cellStyle name="표준 135 4 24" xfId="27061"/>
    <cellStyle name="표준 135 4 24 2" xfId="27062"/>
    <cellStyle name="표준 135 4 25" xfId="27063"/>
    <cellStyle name="표준 135 4 25 2" xfId="27064"/>
    <cellStyle name="표준 135 4 26" xfId="27065"/>
    <cellStyle name="표준 135 4 26 2" xfId="27066"/>
    <cellStyle name="표준 135 4 27" xfId="27067"/>
    <cellStyle name="표준 135 4 27 2" xfId="27068"/>
    <cellStyle name="표준 135 4 28" xfId="27069"/>
    <cellStyle name="표준 135 4 28 2" xfId="27070"/>
    <cellStyle name="표준 135 4 29" xfId="27071"/>
    <cellStyle name="표준 135 4 29 2" xfId="27072"/>
    <cellStyle name="표준 135 4 3" xfId="27073"/>
    <cellStyle name="표준 135 4 3 10" xfId="27074"/>
    <cellStyle name="표준 135 4 3 10 2" xfId="27075"/>
    <cellStyle name="표준 135 4 3 11" xfId="27076"/>
    <cellStyle name="표준 135 4 3 11 2" xfId="27077"/>
    <cellStyle name="표준 135 4 3 12" xfId="27078"/>
    <cellStyle name="표준 135 4 3 12 2" xfId="27079"/>
    <cellStyle name="표준 135 4 3 13" xfId="27080"/>
    <cellStyle name="표준 135 4 3 13 2" xfId="27081"/>
    <cellStyle name="표준 135 4 3 14" xfId="27082"/>
    <cellStyle name="표준 135 4 3 14 2" xfId="27083"/>
    <cellStyle name="표준 135 4 3 15" xfId="27084"/>
    <cellStyle name="표준 135 4 3 15 2" xfId="27085"/>
    <cellStyle name="표준 135 4 3 16" xfId="27086"/>
    <cellStyle name="표준 135 4 3 16 2" xfId="27087"/>
    <cellStyle name="표준 135 4 3 17" xfId="27088"/>
    <cellStyle name="표준 135 4 3 17 2" xfId="27089"/>
    <cellStyle name="표준 135 4 3 18" xfId="27090"/>
    <cellStyle name="표준 135 4 3 18 2" xfId="27091"/>
    <cellStyle name="표준 135 4 3 19" xfId="27092"/>
    <cellStyle name="표준 135 4 3 19 2" xfId="27093"/>
    <cellStyle name="표준 135 4 3 2" xfId="27094"/>
    <cellStyle name="표준 135 4 3 2 2" xfId="27095"/>
    <cellStyle name="표준 135 4 3 20" xfId="27096"/>
    <cellStyle name="표준 135 4 3 20 2" xfId="27097"/>
    <cellStyle name="표준 135 4 3 21" xfId="27098"/>
    <cellStyle name="표준 135 4 3 21 2" xfId="27099"/>
    <cellStyle name="표준 135 4 3 22" xfId="27100"/>
    <cellStyle name="표준 135 4 3 22 2" xfId="27101"/>
    <cellStyle name="표준 135 4 3 23" xfId="27102"/>
    <cellStyle name="표준 135 4 3 23 2" xfId="27103"/>
    <cellStyle name="표준 135 4 3 24" xfId="27104"/>
    <cellStyle name="표준 135 4 3 24 2" xfId="27105"/>
    <cellStyle name="표준 135 4 3 25" xfId="27106"/>
    <cellStyle name="표준 135 4 3 25 2" xfId="27107"/>
    <cellStyle name="표준 135 4 3 26" xfId="27108"/>
    <cellStyle name="표준 135 4 3 26 2" xfId="27109"/>
    <cellStyle name="표준 135 4 3 27" xfId="27110"/>
    <cellStyle name="표준 135 4 3 27 2" xfId="27111"/>
    <cellStyle name="표준 135 4 3 28" xfId="27112"/>
    <cellStyle name="표준 135 4 3 28 2" xfId="27113"/>
    <cellStyle name="표준 135 4 3 29" xfId="27114"/>
    <cellStyle name="표준 135 4 3 3" xfId="27115"/>
    <cellStyle name="표준 135 4 3 3 2" xfId="27116"/>
    <cellStyle name="표준 135 4 3 4" xfId="27117"/>
    <cellStyle name="표준 135 4 3 4 2" xfId="27118"/>
    <cellStyle name="표준 135 4 3 5" xfId="27119"/>
    <cellStyle name="표준 135 4 3 5 2" xfId="27120"/>
    <cellStyle name="표준 135 4 3 6" xfId="27121"/>
    <cellStyle name="표준 135 4 3 6 2" xfId="27122"/>
    <cellStyle name="표준 135 4 3 7" xfId="27123"/>
    <cellStyle name="표준 135 4 3 7 2" xfId="27124"/>
    <cellStyle name="표준 135 4 3 8" xfId="27125"/>
    <cellStyle name="표준 135 4 3 8 2" xfId="27126"/>
    <cellStyle name="표준 135 4 3 9" xfId="27127"/>
    <cellStyle name="표준 135 4 3 9 2" xfId="27128"/>
    <cellStyle name="표준 135 4 30" xfId="27129"/>
    <cellStyle name="표준 135 4 30 2" xfId="27130"/>
    <cellStyle name="표준 135 4 31" xfId="27131"/>
    <cellStyle name="표준 135 4 31 2" xfId="27132"/>
    <cellStyle name="표준 135 4 32" xfId="27133"/>
    <cellStyle name="표준 135 4 32 2" xfId="27134"/>
    <cellStyle name="표준 135 4 33" xfId="27135"/>
    <cellStyle name="표준 135 4 34" xfId="27136"/>
    <cellStyle name="표준 135 4 35" xfId="27137"/>
    <cellStyle name="표준 135 4 36" xfId="27138"/>
    <cellStyle name="표준 135 4 37" xfId="27139"/>
    <cellStyle name="표준 135 4 38" xfId="27140"/>
    <cellStyle name="표준 135 4 39" xfId="27141"/>
    <cellStyle name="표준 135 4 4" xfId="27142"/>
    <cellStyle name="표준 135 4 4 10" xfId="27143"/>
    <cellStyle name="표준 135 4 4 10 2" xfId="27144"/>
    <cellStyle name="표준 135 4 4 11" xfId="27145"/>
    <cellStyle name="표준 135 4 4 11 2" xfId="27146"/>
    <cellStyle name="표준 135 4 4 12" xfId="27147"/>
    <cellStyle name="표준 135 4 4 12 2" xfId="27148"/>
    <cellStyle name="표준 135 4 4 13" xfId="27149"/>
    <cellStyle name="표준 135 4 4 13 2" xfId="27150"/>
    <cellStyle name="표준 135 4 4 14" xfId="27151"/>
    <cellStyle name="표준 135 4 4 14 2" xfId="27152"/>
    <cellStyle name="표준 135 4 4 15" xfId="27153"/>
    <cellStyle name="표준 135 4 4 15 2" xfId="27154"/>
    <cellStyle name="표준 135 4 4 16" xfId="27155"/>
    <cellStyle name="표준 135 4 4 16 2" xfId="27156"/>
    <cellStyle name="표준 135 4 4 17" xfId="27157"/>
    <cellStyle name="표준 135 4 4 17 2" xfId="27158"/>
    <cellStyle name="표준 135 4 4 18" xfId="27159"/>
    <cellStyle name="표준 135 4 4 18 2" xfId="27160"/>
    <cellStyle name="표준 135 4 4 19" xfId="27161"/>
    <cellStyle name="표준 135 4 4 19 2" xfId="27162"/>
    <cellStyle name="표준 135 4 4 2" xfId="27163"/>
    <cellStyle name="표준 135 4 4 2 2" xfId="27164"/>
    <cellStyle name="표준 135 4 4 20" xfId="27165"/>
    <cellStyle name="표준 135 4 4 20 2" xfId="27166"/>
    <cellStyle name="표준 135 4 4 21" xfId="27167"/>
    <cellStyle name="표준 135 4 4 21 2" xfId="27168"/>
    <cellStyle name="표준 135 4 4 22" xfId="27169"/>
    <cellStyle name="표준 135 4 4 22 2" xfId="27170"/>
    <cellStyle name="표준 135 4 4 23" xfId="27171"/>
    <cellStyle name="표준 135 4 4 23 2" xfId="27172"/>
    <cellStyle name="표준 135 4 4 24" xfId="27173"/>
    <cellStyle name="표준 135 4 4 24 2" xfId="27174"/>
    <cellStyle name="표준 135 4 4 25" xfId="27175"/>
    <cellStyle name="표준 135 4 4 25 2" xfId="27176"/>
    <cellStyle name="표준 135 4 4 26" xfId="27177"/>
    <cellStyle name="표준 135 4 4 26 2" xfId="27178"/>
    <cellStyle name="표준 135 4 4 27" xfId="27179"/>
    <cellStyle name="표준 135 4 4 27 2" xfId="27180"/>
    <cellStyle name="표준 135 4 4 28" xfId="27181"/>
    <cellStyle name="표준 135 4 4 28 2" xfId="27182"/>
    <cellStyle name="표준 135 4 4 29" xfId="27183"/>
    <cellStyle name="표준 135 4 4 3" xfId="27184"/>
    <cellStyle name="표준 135 4 4 3 2" xfId="27185"/>
    <cellStyle name="표준 135 4 4 4" xfId="27186"/>
    <cellStyle name="표준 135 4 4 4 2" xfId="27187"/>
    <cellStyle name="표준 135 4 4 5" xfId="27188"/>
    <cellStyle name="표준 135 4 4 5 2" xfId="27189"/>
    <cellStyle name="표준 135 4 4 6" xfId="27190"/>
    <cellStyle name="표준 135 4 4 6 2" xfId="27191"/>
    <cellStyle name="표준 135 4 4 7" xfId="27192"/>
    <cellStyle name="표준 135 4 4 7 2" xfId="27193"/>
    <cellStyle name="표준 135 4 4 8" xfId="27194"/>
    <cellStyle name="표준 135 4 4 8 2" xfId="27195"/>
    <cellStyle name="표준 135 4 4 9" xfId="27196"/>
    <cellStyle name="표준 135 4 4 9 2" xfId="27197"/>
    <cellStyle name="표준 135 4 40" xfId="27198"/>
    <cellStyle name="표준 135 4 41" xfId="27199"/>
    <cellStyle name="표준 135 4 42" xfId="27200"/>
    <cellStyle name="표준 135 4 43" xfId="27201"/>
    <cellStyle name="표준 135 4 44" xfId="27202"/>
    <cellStyle name="표준 135 4 45" xfId="27203"/>
    <cellStyle name="표준 135 4 46" xfId="27204"/>
    <cellStyle name="표준 135 4 47" xfId="27205"/>
    <cellStyle name="표준 135 4 48" xfId="27206"/>
    <cellStyle name="표준 135 4 49" xfId="27207"/>
    <cellStyle name="표준 135 4 5" xfId="27208"/>
    <cellStyle name="표준 135 4 5 10" xfId="27209"/>
    <cellStyle name="표준 135 4 5 10 2" xfId="27210"/>
    <cellStyle name="표준 135 4 5 11" xfId="27211"/>
    <cellStyle name="표준 135 4 5 11 2" xfId="27212"/>
    <cellStyle name="표준 135 4 5 12" xfId="27213"/>
    <cellStyle name="표준 135 4 5 12 2" xfId="27214"/>
    <cellStyle name="표준 135 4 5 13" xfId="27215"/>
    <cellStyle name="표준 135 4 5 13 2" xfId="27216"/>
    <cellStyle name="표준 135 4 5 14" xfId="27217"/>
    <cellStyle name="표준 135 4 5 14 2" xfId="27218"/>
    <cellStyle name="표준 135 4 5 15" xfId="27219"/>
    <cellStyle name="표준 135 4 5 15 2" xfId="27220"/>
    <cellStyle name="표준 135 4 5 16" xfId="27221"/>
    <cellStyle name="표준 135 4 5 16 2" xfId="27222"/>
    <cellStyle name="표준 135 4 5 17" xfId="27223"/>
    <cellStyle name="표준 135 4 5 17 2" xfId="27224"/>
    <cellStyle name="표준 135 4 5 18" xfId="27225"/>
    <cellStyle name="표준 135 4 5 18 2" xfId="27226"/>
    <cellStyle name="표준 135 4 5 19" xfId="27227"/>
    <cellStyle name="표준 135 4 5 19 2" xfId="27228"/>
    <cellStyle name="표준 135 4 5 2" xfId="27229"/>
    <cellStyle name="표준 135 4 5 2 2" xfId="27230"/>
    <cellStyle name="표준 135 4 5 20" xfId="27231"/>
    <cellStyle name="표준 135 4 5 20 2" xfId="27232"/>
    <cellStyle name="표준 135 4 5 21" xfId="27233"/>
    <cellStyle name="표준 135 4 5 21 2" xfId="27234"/>
    <cellStyle name="표준 135 4 5 22" xfId="27235"/>
    <cellStyle name="표준 135 4 5 22 2" xfId="27236"/>
    <cellStyle name="표준 135 4 5 23" xfId="27237"/>
    <cellStyle name="표준 135 4 5 23 2" xfId="27238"/>
    <cellStyle name="표준 135 4 5 24" xfId="27239"/>
    <cellStyle name="표준 135 4 5 24 2" xfId="27240"/>
    <cellStyle name="표준 135 4 5 25" xfId="27241"/>
    <cellStyle name="표준 135 4 5 25 2" xfId="27242"/>
    <cellStyle name="표준 135 4 5 26" xfId="27243"/>
    <cellStyle name="표준 135 4 5 26 2" xfId="27244"/>
    <cellStyle name="표준 135 4 5 27" xfId="27245"/>
    <cellStyle name="표준 135 4 5 27 2" xfId="27246"/>
    <cellStyle name="표준 135 4 5 28" xfId="27247"/>
    <cellStyle name="표준 135 4 5 28 2" xfId="27248"/>
    <cellStyle name="표준 135 4 5 29" xfId="27249"/>
    <cellStyle name="표준 135 4 5 3" xfId="27250"/>
    <cellStyle name="표준 135 4 5 3 2" xfId="27251"/>
    <cellStyle name="표준 135 4 5 4" xfId="27252"/>
    <cellStyle name="표준 135 4 5 4 2" xfId="27253"/>
    <cellStyle name="표준 135 4 5 5" xfId="27254"/>
    <cellStyle name="표준 135 4 5 5 2" xfId="27255"/>
    <cellStyle name="표준 135 4 5 6" xfId="27256"/>
    <cellStyle name="표준 135 4 5 6 2" xfId="27257"/>
    <cellStyle name="표준 135 4 5 7" xfId="27258"/>
    <cellStyle name="표준 135 4 5 7 2" xfId="27259"/>
    <cellStyle name="표준 135 4 5 8" xfId="27260"/>
    <cellStyle name="표준 135 4 5 8 2" xfId="27261"/>
    <cellStyle name="표준 135 4 5 9" xfId="27262"/>
    <cellStyle name="표준 135 4 5 9 2" xfId="27263"/>
    <cellStyle name="표준 135 4 50" xfId="27264"/>
    <cellStyle name="표준 135 4 51" xfId="27265"/>
    <cellStyle name="표준 135 4 52" xfId="27266"/>
    <cellStyle name="표준 135 4 53" xfId="27267"/>
    <cellStyle name="표준 135 4 54" xfId="27268"/>
    <cellStyle name="표준 135 4 55" xfId="27269"/>
    <cellStyle name="표준 135 4 56" xfId="27270"/>
    <cellStyle name="표준 135 4 6" xfId="27271"/>
    <cellStyle name="표준 135 4 6 2" xfId="27272"/>
    <cellStyle name="표준 135 4 7" xfId="27273"/>
    <cellStyle name="표준 135 4 7 2" xfId="27274"/>
    <cellStyle name="표준 135 4 8" xfId="27275"/>
    <cellStyle name="표준 135 4 8 2" xfId="27276"/>
    <cellStyle name="표준 135 4 9" xfId="27277"/>
    <cellStyle name="표준 135 4 9 2" xfId="27278"/>
    <cellStyle name="표준 135 5" xfId="27279"/>
    <cellStyle name="표준 135 5 10" xfId="27280"/>
    <cellStyle name="표준 135 5 10 2" xfId="27281"/>
    <cellStyle name="표준 135 5 11" xfId="27282"/>
    <cellStyle name="표준 135 5 11 2" xfId="27283"/>
    <cellStyle name="표준 135 5 12" xfId="27284"/>
    <cellStyle name="표준 135 5 12 2" xfId="27285"/>
    <cellStyle name="표준 135 5 13" xfId="27286"/>
    <cellStyle name="표준 135 5 13 2" xfId="27287"/>
    <cellStyle name="표준 135 5 14" xfId="27288"/>
    <cellStyle name="표준 135 5 14 2" xfId="27289"/>
    <cellStyle name="표준 135 5 15" xfId="27290"/>
    <cellStyle name="표준 135 5 15 2" xfId="27291"/>
    <cellStyle name="표준 135 5 16" xfId="27292"/>
    <cellStyle name="표준 135 5 16 2" xfId="27293"/>
    <cellStyle name="표준 135 5 17" xfId="27294"/>
    <cellStyle name="표준 135 5 17 2" xfId="27295"/>
    <cellStyle name="표준 135 5 18" xfId="27296"/>
    <cellStyle name="표준 135 5 18 2" xfId="27297"/>
    <cellStyle name="표준 135 5 19" xfId="27298"/>
    <cellStyle name="표준 135 5 19 2" xfId="27299"/>
    <cellStyle name="표준 135 5 2" xfId="27300"/>
    <cellStyle name="표준 135 5 2 10" xfId="27301"/>
    <cellStyle name="표준 135 5 2 10 2" xfId="27302"/>
    <cellStyle name="표준 135 5 2 11" xfId="27303"/>
    <cellStyle name="표준 135 5 2 11 2" xfId="27304"/>
    <cellStyle name="표준 135 5 2 12" xfId="27305"/>
    <cellStyle name="표준 135 5 2 12 2" xfId="27306"/>
    <cellStyle name="표준 135 5 2 13" xfId="27307"/>
    <cellStyle name="표준 135 5 2 13 2" xfId="27308"/>
    <cellStyle name="표준 135 5 2 14" xfId="27309"/>
    <cellStyle name="표준 135 5 2 14 2" xfId="27310"/>
    <cellStyle name="표준 135 5 2 15" xfId="27311"/>
    <cellStyle name="표준 135 5 2 15 2" xfId="27312"/>
    <cellStyle name="표준 135 5 2 16" xfId="27313"/>
    <cellStyle name="표준 135 5 2 16 2" xfId="27314"/>
    <cellStyle name="표준 135 5 2 17" xfId="27315"/>
    <cellStyle name="표준 135 5 2 17 2" xfId="27316"/>
    <cellStyle name="표준 135 5 2 18" xfId="27317"/>
    <cellStyle name="표준 135 5 2 18 2" xfId="27318"/>
    <cellStyle name="표준 135 5 2 19" xfId="27319"/>
    <cellStyle name="표준 135 5 2 19 2" xfId="27320"/>
    <cellStyle name="표준 135 5 2 2" xfId="27321"/>
    <cellStyle name="표준 135 5 2 2 2" xfId="27322"/>
    <cellStyle name="표준 135 5 2 20" xfId="27323"/>
    <cellStyle name="표준 135 5 2 20 2" xfId="27324"/>
    <cellStyle name="표준 135 5 2 21" xfId="27325"/>
    <cellStyle name="표준 135 5 2 21 2" xfId="27326"/>
    <cellStyle name="표준 135 5 2 22" xfId="27327"/>
    <cellStyle name="표준 135 5 2 22 2" xfId="27328"/>
    <cellStyle name="표준 135 5 2 23" xfId="27329"/>
    <cellStyle name="표준 135 5 2 23 2" xfId="27330"/>
    <cellStyle name="표준 135 5 2 24" xfId="27331"/>
    <cellStyle name="표준 135 5 2 24 2" xfId="27332"/>
    <cellStyle name="표준 135 5 2 25" xfId="27333"/>
    <cellStyle name="표준 135 5 2 25 2" xfId="27334"/>
    <cellStyle name="표준 135 5 2 26" xfId="27335"/>
    <cellStyle name="표준 135 5 2 26 2" xfId="27336"/>
    <cellStyle name="표준 135 5 2 27" xfId="27337"/>
    <cellStyle name="표준 135 5 2 27 2" xfId="27338"/>
    <cellStyle name="표준 135 5 2 28" xfId="27339"/>
    <cellStyle name="표준 135 5 2 28 2" xfId="27340"/>
    <cellStyle name="표준 135 5 2 29" xfId="27341"/>
    <cellStyle name="표준 135 5 2 3" xfId="27342"/>
    <cellStyle name="표준 135 5 2 3 2" xfId="27343"/>
    <cellStyle name="표준 135 5 2 4" xfId="27344"/>
    <cellStyle name="표준 135 5 2 4 2" xfId="27345"/>
    <cellStyle name="표준 135 5 2 5" xfId="27346"/>
    <cellStyle name="표준 135 5 2 5 2" xfId="27347"/>
    <cellStyle name="표준 135 5 2 6" xfId="27348"/>
    <cellStyle name="표준 135 5 2 6 2" xfId="27349"/>
    <cellStyle name="표준 135 5 2 7" xfId="27350"/>
    <cellStyle name="표준 135 5 2 7 2" xfId="27351"/>
    <cellStyle name="표준 135 5 2 8" xfId="27352"/>
    <cellStyle name="표준 135 5 2 8 2" xfId="27353"/>
    <cellStyle name="표준 135 5 2 9" xfId="27354"/>
    <cellStyle name="표준 135 5 2 9 2" xfId="27355"/>
    <cellStyle name="표준 135 5 20" xfId="27356"/>
    <cellStyle name="표준 135 5 20 2" xfId="27357"/>
    <cellStyle name="표준 135 5 21" xfId="27358"/>
    <cellStyle name="표준 135 5 21 2" xfId="27359"/>
    <cellStyle name="표준 135 5 22" xfId="27360"/>
    <cellStyle name="표준 135 5 22 2" xfId="27361"/>
    <cellStyle name="표준 135 5 23" xfId="27362"/>
    <cellStyle name="표준 135 5 23 2" xfId="27363"/>
    <cellStyle name="표준 135 5 24" xfId="27364"/>
    <cellStyle name="표준 135 5 24 2" xfId="27365"/>
    <cellStyle name="표준 135 5 25" xfId="27366"/>
    <cellStyle name="표준 135 5 25 2" xfId="27367"/>
    <cellStyle name="표준 135 5 26" xfId="27368"/>
    <cellStyle name="표준 135 5 26 2" xfId="27369"/>
    <cellStyle name="표준 135 5 27" xfId="27370"/>
    <cellStyle name="표준 135 5 27 2" xfId="27371"/>
    <cellStyle name="표준 135 5 28" xfId="27372"/>
    <cellStyle name="표준 135 5 28 2" xfId="27373"/>
    <cellStyle name="표준 135 5 29" xfId="27374"/>
    <cellStyle name="표준 135 5 29 2" xfId="27375"/>
    <cellStyle name="표준 135 5 3" xfId="27376"/>
    <cellStyle name="표준 135 5 3 10" xfId="27377"/>
    <cellStyle name="표준 135 5 3 10 2" xfId="27378"/>
    <cellStyle name="표준 135 5 3 11" xfId="27379"/>
    <cellStyle name="표준 135 5 3 11 2" xfId="27380"/>
    <cellStyle name="표준 135 5 3 12" xfId="27381"/>
    <cellStyle name="표준 135 5 3 12 2" xfId="27382"/>
    <cellStyle name="표준 135 5 3 13" xfId="27383"/>
    <cellStyle name="표준 135 5 3 13 2" xfId="27384"/>
    <cellStyle name="표준 135 5 3 14" xfId="27385"/>
    <cellStyle name="표준 135 5 3 14 2" xfId="27386"/>
    <cellStyle name="표준 135 5 3 15" xfId="27387"/>
    <cellStyle name="표준 135 5 3 15 2" xfId="27388"/>
    <cellStyle name="표준 135 5 3 16" xfId="27389"/>
    <cellStyle name="표준 135 5 3 16 2" xfId="27390"/>
    <cellStyle name="표준 135 5 3 17" xfId="27391"/>
    <cellStyle name="표준 135 5 3 17 2" xfId="27392"/>
    <cellStyle name="표준 135 5 3 18" xfId="27393"/>
    <cellStyle name="표준 135 5 3 18 2" xfId="27394"/>
    <cellStyle name="표준 135 5 3 19" xfId="27395"/>
    <cellStyle name="표준 135 5 3 19 2" xfId="27396"/>
    <cellStyle name="표준 135 5 3 2" xfId="27397"/>
    <cellStyle name="표준 135 5 3 2 2" xfId="27398"/>
    <cellStyle name="표준 135 5 3 20" xfId="27399"/>
    <cellStyle name="표준 135 5 3 20 2" xfId="27400"/>
    <cellStyle name="표준 135 5 3 21" xfId="27401"/>
    <cellStyle name="표준 135 5 3 21 2" xfId="27402"/>
    <cellStyle name="표준 135 5 3 22" xfId="27403"/>
    <cellStyle name="표준 135 5 3 22 2" xfId="27404"/>
    <cellStyle name="표준 135 5 3 23" xfId="27405"/>
    <cellStyle name="표준 135 5 3 23 2" xfId="27406"/>
    <cellStyle name="표준 135 5 3 24" xfId="27407"/>
    <cellStyle name="표준 135 5 3 24 2" xfId="27408"/>
    <cellStyle name="표준 135 5 3 25" xfId="27409"/>
    <cellStyle name="표준 135 5 3 25 2" xfId="27410"/>
    <cellStyle name="표준 135 5 3 26" xfId="27411"/>
    <cellStyle name="표준 135 5 3 26 2" xfId="27412"/>
    <cellStyle name="표준 135 5 3 27" xfId="27413"/>
    <cellStyle name="표준 135 5 3 27 2" xfId="27414"/>
    <cellStyle name="표준 135 5 3 28" xfId="27415"/>
    <cellStyle name="표준 135 5 3 28 2" xfId="27416"/>
    <cellStyle name="표준 135 5 3 29" xfId="27417"/>
    <cellStyle name="표준 135 5 3 3" xfId="27418"/>
    <cellStyle name="표준 135 5 3 3 2" xfId="27419"/>
    <cellStyle name="표준 135 5 3 4" xfId="27420"/>
    <cellStyle name="표준 135 5 3 4 2" xfId="27421"/>
    <cellStyle name="표준 135 5 3 5" xfId="27422"/>
    <cellStyle name="표준 135 5 3 5 2" xfId="27423"/>
    <cellStyle name="표준 135 5 3 6" xfId="27424"/>
    <cellStyle name="표준 135 5 3 6 2" xfId="27425"/>
    <cellStyle name="표준 135 5 3 7" xfId="27426"/>
    <cellStyle name="표준 135 5 3 7 2" xfId="27427"/>
    <cellStyle name="표준 135 5 3 8" xfId="27428"/>
    <cellStyle name="표준 135 5 3 8 2" xfId="27429"/>
    <cellStyle name="표준 135 5 3 9" xfId="27430"/>
    <cellStyle name="표준 135 5 3 9 2" xfId="27431"/>
    <cellStyle name="표준 135 5 30" xfId="27432"/>
    <cellStyle name="표준 135 5 30 2" xfId="27433"/>
    <cellStyle name="표준 135 5 31" xfId="27434"/>
    <cellStyle name="표준 135 5 31 2" xfId="27435"/>
    <cellStyle name="표준 135 5 32" xfId="27436"/>
    <cellStyle name="표준 135 5 32 2" xfId="27437"/>
    <cellStyle name="표준 135 5 33" xfId="27438"/>
    <cellStyle name="표준 135 5 34" xfId="27439"/>
    <cellStyle name="표준 135 5 35" xfId="27440"/>
    <cellStyle name="표준 135 5 36" xfId="27441"/>
    <cellStyle name="표준 135 5 37" xfId="27442"/>
    <cellStyle name="표준 135 5 38" xfId="27443"/>
    <cellStyle name="표준 135 5 39" xfId="27444"/>
    <cellStyle name="표준 135 5 4" xfId="27445"/>
    <cellStyle name="표준 135 5 4 10" xfId="27446"/>
    <cellStyle name="표준 135 5 4 10 2" xfId="27447"/>
    <cellStyle name="표준 135 5 4 11" xfId="27448"/>
    <cellStyle name="표준 135 5 4 11 2" xfId="27449"/>
    <cellStyle name="표준 135 5 4 12" xfId="27450"/>
    <cellStyle name="표준 135 5 4 12 2" xfId="27451"/>
    <cellStyle name="표준 135 5 4 13" xfId="27452"/>
    <cellStyle name="표준 135 5 4 13 2" xfId="27453"/>
    <cellStyle name="표준 135 5 4 14" xfId="27454"/>
    <cellStyle name="표준 135 5 4 14 2" xfId="27455"/>
    <cellStyle name="표준 135 5 4 15" xfId="27456"/>
    <cellStyle name="표준 135 5 4 15 2" xfId="27457"/>
    <cellStyle name="표준 135 5 4 16" xfId="27458"/>
    <cellStyle name="표준 135 5 4 16 2" xfId="27459"/>
    <cellStyle name="표준 135 5 4 17" xfId="27460"/>
    <cellStyle name="표준 135 5 4 17 2" xfId="27461"/>
    <cellStyle name="표준 135 5 4 18" xfId="27462"/>
    <cellStyle name="표준 135 5 4 18 2" xfId="27463"/>
    <cellStyle name="표준 135 5 4 19" xfId="27464"/>
    <cellStyle name="표준 135 5 4 19 2" xfId="27465"/>
    <cellStyle name="표준 135 5 4 2" xfId="27466"/>
    <cellStyle name="표준 135 5 4 2 2" xfId="27467"/>
    <cellStyle name="표준 135 5 4 20" xfId="27468"/>
    <cellStyle name="표준 135 5 4 20 2" xfId="27469"/>
    <cellStyle name="표준 135 5 4 21" xfId="27470"/>
    <cellStyle name="표준 135 5 4 21 2" xfId="27471"/>
    <cellStyle name="표준 135 5 4 22" xfId="27472"/>
    <cellStyle name="표준 135 5 4 22 2" xfId="27473"/>
    <cellStyle name="표준 135 5 4 23" xfId="27474"/>
    <cellStyle name="표준 135 5 4 23 2" xfId="27475"/>
    <cellStyle name="표준 135 5 4 24" xfId="27476"/>
    <cellStyle name="표준 135 5 4 24 2" xfId="27477"/>
    <cellStyle name="표준 135 5 4 25" xfId="27478"/>
    <cellStyle name="표준 135 5 4 25 2" xfId="27479"/>
    <cellStyle name="표준 135 5 4 26" xfId="27480"/>
    <cellStyle name="표준 135 5 4 26 2" xfId="27481"/>
    <cellStyle name="표준 135 5 4 27" xfId="27482"/>
    <cellStyle name="표준 135 5 4 27 2" xfId="27483"/>
    <cellStyle name="표준 135 5 4 28" xfId="27484"/>
    <cellStyle name="표준 135 5 4 28 2" xfId="27485"/>
    <cellStyle name="표준 135 5 4 29" xfId="27486"/>
    <cellStyle name="표준 135 5 4 3" xfId="27487"/>
    <cellStyle name="표준 135 5 4 3 2" xfId="27488"/>
    <cellStyle name="표준 135 5 4 4" xfId="27489"/>
    <cellStyle name="표준 135 5 4 4 2" xfId="27490"/>
    <cellStyle name="표준 135 5 4 5" xfId="27491"/>
    <cellStyle name="표준 135 5 4 5 2" xfId="27492"/>
    <cellStyle name="표준 135 5 4 6" xfId="27493"/>
    <cellStyle name="표준 135 5 4 6 2" xfId="27494"/>
    <cellStyle name="표준 135 5 4 7" xfId="27495"/>
    <cellStyle name="표준 135 5 4 7 2" xfId="27496"/>
    <cellStyle name="표준 135 5 4 8" xfId="27497"/>
    <cellStyle name="표준 135 5 4 8 2" xfId="27498"/>
    <cellStyle name="표준 135 5 4 9" xfId="27499"/>
    <cellStyle name="표준 135 5 4 9 2" xfId="27500"/>
    <cellStyle name="표준 135 5 40" xfId="27501"/>
    <cellStyle name="표준 135 5 41" xfId="27502"/>
    <cellStyle name="표준 135 5 42" xfId="27503"/>
    <cellStyle name="표준 135 5 43" xfId="27504"/>
    <cellStyle name="표준 135 5 44" xfId="27505"/>
    <cellStyle name="표준 135 5 45" xfId="27506"/>
    <cellStyle name="표준 135 5 46" xfId="27507"/>
    <cellStyle name="표준 135 5 47" xfId="27508"/>
    <cellStyle name="표준 135 5 48" xfId="27509"/>
    <cellStyle name="표준 135 5 49" xfId="27510"/>
    <cellStyle name="표준 135 5 5" xfId="27511"/>
    <cellStyle name="표준 135 5 5 10" xfId="27512"/>
    <cellStyle name="표준 135 5 5 10 2" xfId="27513"/>
    <cellStyle name="표준 135 5 5 11" xfId="27514"/>
    <cellStyle name="표준 135 5 5 11 2" xfId="27515"/>
    <cellStyle name="표준 135 5 5 12" xfId="27516"/>
    <cellStyle name="표준 135 5 5 12 2" xfId="27517"/>
    <cellStyle name="표준 135 5 5 13" xfId="27518"/>
    <cellStyle name="표준 135 5 5 13 2" xfId="27519"/>
    <cellStyle name="표준 135 5 5 14" xfId="27520"/>
    <cellStyle name="표준 135 5 5 14 2" xfId="27521"/>
    <cellStyle name="표준 135 5 5 15" xfId="27522"/>
    <cellStyle name="표준 135 5 5 15 2" xfId="27523"/>
    <cellStyle name="표준 135 5 5 16" xfId="27524"/>
    <cellStyle name="표준 135 5 5 16 2" xfId="27525"/>
    <cellStyle name="표준 135 5 5 17" xfId="27526"/>
    <cellStyle name="표준 135 5 5 17 2" xfId="27527"/>
    <cellStyle name="표준 135 5 5 18" xfId="27528"/>
    <cellStyle name="표준 135 5 5 18 2" xfId="27529"/>
    <cellStyle name="표준 135 5 5 19" xfId="27530"/>
    <cellStyle name="표준 135 5 5 19 2" xfId="27531"/>
    <cellStyle name="표준 135 5 5 2" xfId="27532"/>
    <cellStyle name="표준 135 5 5 2 2" xfId="27533"/>
    <cellStyle name="표준 135 5 5 20" xfId="27534"/>
    <cellStyle name="표준 135 5 5 20 2" xfId="27535"/>
    <cellStyle name="표준 135 5 5 21" xfId="27536"/>
    <cellStyle name="표준 135 5 5 21 2" xfId="27537"/>
    <cellStyle name="표준 135 5 5 22" xfId="27538"/>
    <cellStyle name="표준 135 5 5 22 2" xfId="27539"/>
    <cellStyle name="표준 135 5 5 23" xfId="27540"/>
    <cellStyle name="표준 135 5 5 23 2" xfId="27541"/>
    <cellStyle name="표준 135 5 5 24" xfId="27542"/>
    <cellStyle name="표준 135 5 5 24 2" xfId="27543"/>
    <cellStyle name="표준 135 5 5 25" xfId="27544"/>
    <cellStyle name="표준 135 5 5 25 2" xfId="27545"/>
    <cellStyle name="표준 135 5 5 26" xfId="27546"/>
    <cellStyle name="표준 135 5 5 26 2" xfId="27547"/>
    <cellStyle name="표준 135 5 5 27" xfId="27548"/>
    <cellStyle name="표준 135 5 5 27 2" xfId="27549"/>
    <cellStyle name="표준 135 5 5 28" xfId="27550"/>
    <cellStyle name="표준 135 5 5 28 2" xfId="27551"/>
    <cellStyle name="표준 135 5 5 29" xfId="27552"/>
    <cellStyle name="표준 135 5 5 3" xfId="27553"/>
    <cellStyle name="표준 135 5 5 3 2" xfId="27554"/>
    <cellStyle name="표준 135 5 5 4" xfId="27555"/>
    <cellStyle name="표준 135 5 5 4 2" xfId="27556"/>
    <cellStyle name="표준 135 5 5 5" xfId="27557"/>
    <cellStyle name="표준 135 5 5 5 2" xfId="27558"/>
    <cellStyle name="표준 135 5 5 6" xfId="27559"/>
    <cellStyle name="표준 135 5 5 6 2" xfId="27560"/>
    <cellStyle name="표준 135 5 5 7" xfId="27561"/>
    <cellStyle name="표준 135 5 5 7 2" xfId="27562"/>
    <cellStyle name="표준 135 5 5 8" xfId="27563"/>
    <cellStyle name="표준 135 5 5 8 2" xfId="27564"/>
    <cellStyle name="표준 135 5 5 9" xfId="27565"/>
    <cellStyle name="표준 135 5 5 9 2" xfId="27566"/>
    <cellStyle name="표준 135 5 50" xfId="27567"/>
    <cellStyle name="표준 135 5 51" xfId="27568"/>
    <cellStyle name="표준 135 5 52" xfId="27569"/>
    <cellStyle name="표준 135 5 53" xfId="27570"/>
    <cellStyle name="표준 135 5 54" xfId="27571"/>
    <cellStyle name="표준 135 5 55" xfId="27572"/>
    <cellStyle name="표준 135 5 56" xfId="27573"/>
    <cellStyle name="표준 135 5 6" xfId="27574"/>
    <cellStyle name="표준 135 5 6 2" xfId="27575"/>
    <cellStyle name="표준 135 5 7" xfId="27576"/>
    <cellStyle name="표준 135 5 7 2" xfId="27577"/>
    <cellStyle name="표준 135 5 8" xfId="27578"/>
    <cellStyle name="표준 135 5 8 2" xfId="27579"/>
    <cellStyle name="표준 135 5 9" xfId="27580"/>
    <cellStyle name="표준 135 5 9 2" xfId="27581"/>
    <cellStyle name="표준 135 6" xfId="27582"/>
    <cellStyle name="표준 135 6 2" xfId="27583"/>
    <cellStyle name="표준 135 7" xfId="27584"/>
    <cellStyle name="표준 135 7 2" xfId="27585"/>
    <cellStyle name="표준 135 8" xfId="27586"/>
    <cellStyle name="표준 135 8 2" xfId="27587"/>
    <cellStyle name="표준 135 9" xfId="27588"/>
    <cellStyle name="표준 135 9 2" xfId="27589"/>
    <cellStyle name="표준 136" xfId="27590"/>
    <cellStyle name="표준 136 10" xfId="27591"/>
    <cellStyle name="표준 136 10 2" xfId="27592"/>
    <cellStyle name="표준 136 11" xfId="27593"/>
    <cellStyle name="표준 136 11 2" xfId="27594"/>
    <cellStyle name="표준 136 12" xfId="27595"/>
    <cellStyle name="표준 136 12 2" xfId="27596"/>
    <cellStyle name="표준 136 13" xfId="27597"/>
    <cellStyle name="표준 136 13 2" xfId="27598"/>
    <cellStyle name="표준 136 14" xfId="27599"/>
    <cellStyle name="표준 136 14 2" xfId="27600"/>
    <cellStyle name="표준 136 15" xfId="27601"/>
    <cellStyle name="표준 136 15 2" xfId="27602"/>
    <cellStyle name="표준 136 16" xfId="27603"/>
    <cellStyle name="표준 136 16 2" xfId="27604"/>
    <cellStyle name="표준 136 17" xfId="27605"/>
    <cellStyle name="표준 136 17 2" xfId="27606"/>
    <cellStyle name="표준 136 18" xfId="27607"/>
    <cellStyle name="표준 136 18 2" xfId="27608"/>
    <cellStyle name="표준 136 19" xfId="27609"/>
    <cellStyle name="표준 136 19 2" xfId="27610"/>
    <cellStyle name="표준 136 2" xfId="27611"/>
    <cellStyle name="표준 136 2 10" xfId="27612"/>
    <cellStyle name="표준 136 2 10 2" xfId="27613"/>
    <cellStyle name="표준 136 2 11" xfId="27614"/>
    <cellStyle name="표준 136 2 11 2" xfId="27615"/>
    <cellStyle name="표준 136 2 12" xfId="27616"/>
    <cellStyle name="표준 136 2 12 2" xfId="27617"/>
    <cellStyle name="표준 136 2 13" xfId="27618"/>
    <cellStyle name="표준 136 2 13 2" xfId="27619"/>
    <cellStyle name="표준 136 2 14" xfId="27620"/>
    <cellStyle name="표준 136 2 14 2" xfId="27621"/>
    <cellStyle name="표준 136 2 15" xfId="27622"/>
    <cellStyle name="표준 136 2 15 2" xfId="27623"/>
    <cellStyle name="표준 136 2 16" xfId="27624"/>
    <cellStyle name="표준 136 2 16 2" xfId="27625"/>
    <cellStyle name="표준 136 2 17" xfId="27626"/>
    <cellStyle name="표준 136 2 17 2" xfId="27627"/>
    <cellStyle name="표준 136 2 18" xfId="27628"/>
    <cellStyle name="표준 136 2 18 2" xfId="27629"/>
    <cellStyle name="표준 136 2 19" xfId="27630"/>
    <cellStyle name="표준 136 2 19 2" xfId="27631"/>
    <cellStyle name="표준 136 2 2" xfId="27632"/>
    <cellStyle name="표준 136 2 2 10" xfId="27633"/>
    <cellStyle name="표준 136 2 2 10 2" xfId="27634"/>
    <cellStyle name="표준 136 2 2 11" xfId="27635"/>
    <cellStyle name="표준 136 2 2 11 2" xfId="27636"/>
    <cellStyle name="표준 136 2 2 12" xfId="27637"/>
    <cellStyle name="표준 136 2 2 12 2" xfId="27638"/>
    <cellStyle name="표준 136 2 2 13" xfId="27639"/>
    <cellStyle name="표준 136 2 2 13 2" xfId="27640"/>
    <cellStyle name="표준 136 2 2 14" xfId="27641"/>
    <cellStyle name="표준 136 2 2 14 2" xfId="27642"/>
    <cellStyle name="표준 136 2 2 15" xfId="27643"/>
    <cellStyle name="표준 136 2 2 15 2" xfId="27644"/>
    <cellStyle name="표준 136 2 2 16" xfId="27645"/>
    <cellStyle name="표준 136 2 2 16 2" xfId="27646"/>
    <cellStyle name="표준 136 2 2 17" xfId="27647"/>
    <cellStyle name="표준 136 2 2 17 2" xfId="27648"/>
    <cellStyle name="표준 136 2 2 18" xfId="27649"/>
    <cellStyle name="표준 136 2 2 18 2" xfId="27650"/>
    <cellStyle name="표준 136 2 2 19" xfId="27651"/>
    <cellStyle name="표준 136 2 2 19 2" xfId="27652"/>
    <cellStyle name="표준 136 2 2 2" xfId="27653"/>
    <cellStyle name="표준 136 2 2 2 2" xfId="27654"/>
    <cellStyle name="표준 136 2 2 20" xfId="27655"/>
    <cellStyle name="표준 136 2 2 20 2" xfId="27656"/>
    <cellStyle name="표준 136 2 2 21" xfId="27657"/>
    <cellStyle name="표준 136 2 2 21 2" xfId="27658"/>
    <cellStyle name="표준 136 2 2 22" xfId="27659"/>
    <cellStyle name="표준 136 2 2 22 2" xfId="27660"/>
    <cellStyle name="표준 136 2 2 23" xfId="27661"/>
    <cellStyle name="표준 136 2 2 23 2" xfId="27662"/>
    <cellStyle name="표준 136 2 2 24" xfId="27663"/>
    <cellStyle name="표준 136 2 2 24 2" xfId="27664"/>
    <cellStyle name="표준 136 2 2 25" xfId="27665"/>
    <cellStyle name="표준 136 2 2 25 2" xfId="27666"/>
    <cellStyle name="표준 136 2 2 26" xfId="27667"/>
    <cellStyle name="표준 136 2 2 26 2" xfId="27668"/>
    <cellStyle name="표준 136 2 2 27" xfId="27669"/>
    <cellStyle name="표준 136 2 2 27 2" xfId="27670"/>
    <cellStyle name="표준 136 2 2 28" xfId="27671"/>
    <cellStyle name="표준 136 2 2 28 2" xfId="27672"/>
    <cellStyle name="표준 136 2 2 29" xfId="27673"/>
    <cellStyle name="표준 136 2 2 3" xfId="27674"/>
    <cellStyle name="표준 136 2 2 3 2" xfId="27675"/>
    <cellStyle name="표준 136 2 2 4" xfId="27676"/>
    <cellStyle name="표준 136 2 2 4 2" xfId="27677"/>
    <cellStyle name="표준 136 2 2 5" xfId="27678"/>
    <cellStyle name="표준 136 2 2 5 2" xfId="27679"/>
    <cellStyle name="표준 136 2 2 6" xfId="27680"/>
    <cellStyle name="표준 136 2 2 6 2" xfId="27681"/>
    <cellStyle name="표준 136 2 2 7" xfId="27682"/>
    <cellStyle name="표준 136 2 2 7 2" xfId="27683"/>
    <cellStyle name="표준 136 2 2 8" xfId="27684"/>
    <cellStyle name="표준 136 2 2 8 2" xfId="27685"/>
    <cellStyle name="표준 136 2 2 9" xfId="27686"/>
    <cellStyle name="표준 136 2 2 9 2" xfId="27687"/>
    <cellStyle name="표준 136 2 20" xfId="27688"/>
    <cellStyle name="표준 136 2 20 2" xfId="27689"/>
    <cellStyle name="표준 136 2 21" xfId="27690"/>
    <cellStyle name="표준 136 2 21 2" xfId="27691"/>
    <cellStyle name="표준 136 2 22" xfId="27692"/>
    <cellStyle name="표준 136 2 22 2" xfId="27693"/>
    <cellStyle name="표준 136 2 23" xfId="27694"/>
    <cellStyle name="표준 136 2 23 2" xfId="27695"/>
    <cellStyle name="표준 136 2 24" xfId="27696"/>
    <cellStyle name="표준 136 2 24 2" xfId="27697"/>
    <cellStyle name="표준 136 2 25" xfId="27698"/>
    <cellStyle name="표준 136 2 25 2" xfId="27699"/>
    <cellStyle name="표준 136 2 26" xfId="27700"/>
    <cellStyle name="표준 136 2 26 2" xfId="27701"/>
    <cellStyle name="표준 136 2 27" xfId="27702"/>
    <cellStyle name="표준 136 2 27 2" xfId="27703"/>
    <cellStyle name="표준 136 2 28" xfId="27704"/>
    <cellStyle name="표준 136 2 28 2" xfId="27705"/>
    <cellStyle name="표준 136 2 29" xfId="27706"/>
    <cellStyle name="표준 136 2 29 2" xfId="27707"/>
    <cellStyle name="표준 136 2 3" xfId="27708"/>
    <cellStyle name="표준 136 2 3 10" xfId="27709"/>
    <cellStyle name="표준 136 2 3 10 2" xfId="27710"/>
    <cellStyle name="표준 136 2 3 11" xfId="27711"/>
    <cellStyle name="표준 136 2 3 11 2" xfId="27712"/>
    <cellStyle name="표준 136 2 3 12" xfId="27713"/>
    <cellStyle name="표준 136 2 3 12 2" xfId="27714"/>
    <cellStyle name="표준 136 2 3 13" xfId="27715"/>
    <cellStyle name="표준 136 2 3 13 2" xfId="27716"/>
    <cellStyle name="표준 136 2 3 14" xfId="27717"/>
    <cellStyle name="표준 136 2 3 14 2" xfId="27718"/>
    <cellStyle name="표준 136 2 3 15" xfId="27719"/>
    <cellStyle name="표준 136 2 3 15 2" xfId="27720"/>
    <cellStyle name="표준 136 2 3 16" xfId="27721"/>
    <cellStyle name="표준 136 2 3 16 2" xfId="27722"/>
    <cellStyle name="표준 136 2 3 17" xfId="27723"/>
    <cellStyle name="표준 136 2 3 17 2" xfId="27724"/>
    <cellStyle name="표준 136 2 3 18" xfId="27725"/>
    <cellStyle name="표준 136 2 3 18 2" xfId="27726"/>
    <cellStyle name="표준 136 2 3 19" xfId="27727"/>
    <cellStyle name="표준 136 2 3 19 2" xfId="27728"/>
    <cellStyle name="표준 136 2 3 2" xfId="27729"/>
    <cellStyle name="표준 136 2 3 2 2" xfId="27730"/>
    <cellStyle name="표준 136 2 3 20" xfId="27731"/>
    <cellStyle name="표준 136 2 3 20 2" xfId="27732"/>
    <cellStyle name="표준 136 2 3 21" xfId="27733"/>
    <cellStyle name="표준 136 2 3 21 2" xfId="27734"/>
    <cellStyle name="표준 136 2 3 22" xfId="27735"/>
    <cellStyle name="표준 136 2 3 22 2" xfId="27736"/>
    <cellStyle name="표준 136 2 3 23" xfId="27737"/>
    <cellStyle name="표준 136 2 3 23 2" xfId="27738"/>
    <cellStyle name="표준 136 2 3 24" xfId="27739"/>
    <cellStyle name="표준 136 2 3 24 2" xfId="27740"/>
    <cellStyle name="표준 136 2 3 25" xfId="27741"/>
    <cellStyle name="표준 136 2 3 25 2" xfId="27742"/>
    <cellStyle name="표준 136 2 3 26" xfId="27743"/>
    <cellStyle name="표준 136 2 3 26 2" xfId="27744"/>
    <cellStyle name="표준 136 2 3 27" xfId="27745"/>
    <cellStyle name="표준 136 2 3 27 2" xfId="27746"/>
    <cellStyle name="표준 136 2 3 28" xfId="27747"/>
    <cellStyle name="표준 136 2 3 28 2" xfId="27748"/>
    <cellStyle name="표준 136 2 3 29" xfId="27749"/>
    <cellStyle name="표준 136 2 3 3" xfId="27750"/>
    <cellStyle name="표준 136 2 3 3 2" xfId="27751"/>
    <cellStyle name="표준 136 2 3 4" xfId="27752"/>
    <cellStyle name="표준 136 2 3 4 2" xfId="27753"/>
    <cellStyle name="표준 136 2 3 5" xfId="27754"/>
    <cellStyle name="표준 136 2 3 5 2" xfId="27755"/>
    <cellStyle name="표준 136 2 3 6" xfId="27756"/>
    <cellStyle name="표준 136 2 3 6 2" xfId="27757"/>
    <cellStyle name="표준 136 2 3 7" xfId="27758"/>
    <cellStyle name="표준 136 2 3 7 2" xfId="27759"/>
    <cellStyle name="표준 136 2 3 8" xfId="27760"/>
    <cellStyle name="표준 136 2 3 8 2" xfId="27761"/>
    <cellStyle name="표준 136 2 3 9" xfId="27762"/>
    <cellStyle name="표준 136 2 3 9 2" xfId="27763"/>
    <cellStyle name="표준 136 2 30" xfId="27764"/>
    <cellStyle name="표준 136 2 30 2" xfId="27765"/>
    <cellStyle name="표준 136 2 31" xfId="27766"/>
    <cellStyle name="표준 136 2 31 2" xfId="27767"/>
    <cellStyle name="표준 136 2 32" xfId="27768"/>
    <cellStyle name="표준 136 2 32 2" xfId="27769"/>
    <cellStyle name="표준 136 2 33" xfId="27770"/>
    <cellStyle name="표준 136 2 33 2" xfId="27771"/>
    <cellStyle name="표준 136 2 34" xfId="27772"/>
    <cellStyle name="표준 136 2 34 2" xfId="27773"/>
    <cellStyle name="표준 136 2 35" xfId="27774"/>
    <cellStyle name="표준 136 2 36" xfId="27775"/>
    <cellStyle name="표준 136 2 37" xfId="27776"/>
    <cellStyle name="표준 136 2 38" xfId="27777"/>
    <cellStyle name="표준 136 2 39" xfId="27778"/>
    <cellStyle name="표준 136 2 4" xfId="27779"/>
    <cellStyle name="표준 136 2 4 10" xfId="27780"/>
    <cellStyle name="표준 136 2 4 10 2" xfId="27781"/>
    <cellStyle name="표준 136 2 4 11" xfId="27782"/>
    <cellStyle name="표준 136 2 4 11 2" xfId="27783"/>
    <cellStyle name="표준 136 2 4 12" xfId="27784"/>
    <cellStyle name="표준 136 2 4 12 2" xfId="27785"/>
    <cellStyle name="표준 136 2 4 13" xfId="27786"/>
    <cellStyle name="표준 136 2 4 13 2" xfId="27787"/>
    <cellStyle name="표준 136 2 4 14" xfId="27788"/>
    <cellStyle name="표준 136 2 4 14 2" xfId="27789"/>
    <cellStyle name="표준 136 2 4 15" xfId="27790"/>
    <cellStyle name="표준 136 2 4 15 2" xfId="27791"/>
    <cellStyle name="표준 136 2 4 16" xfId="27792"/>
    <cellStyle name="표준 136 2 4 16 2" xfId="27793"/>
    <cellStyle name="표준 136 2 4 17" xfId="27794"/>
    <cellStyle name="표준 136 2 4 17 2" xfId="27795"/>
    <cellStyle name="표준 136 2 4 18" xfId="27796"/>
    <cellStyle name="표준 136 2 4 18 2" xfId="27797"/>
    <cellStyle name="표준 136 2 4 19" xfId="27798"/>
    <cellStyle name="표준 136 2 4 19 2" xfId="27799"/>
    <cellStyle name="표준 136 2 4 2" xfId="27800"/>
    <cellStyle name="표준 136 2 4 2 2" xfId="27801"/>
    <cellStyle name="표준 136 2 4 20" xfId="27802"/>
    <cellStyle name="표준 136 2 4 20 2" xfId="27803"/>
    <cellStyle name="표준 136 2 4 21" xfId="27804"/>
    <cellStyle name="표준 136 2 4 21 2" xfId="27805"/>
    <cellStyle name="표준 136 2 4 22" xfId="27806"/>
    <cellStyle name="표준 136 2 4 22 2" xfId="27807"/>
    <cellStyle name="표준 136 2 4 23" xfId="27808"/>
    <cellStyle name="표준 136 2 4 23 2" xfId="27809"/>
    <cellStyle name="표준 136 2 4 24" xfId="27810"/>
    <cellStyle name="표준 136 2 4 24 2" xfId="27811"/>
    <cellStyle name="표준 136 2 4 25" xfId="27812"/>
    <cellStyle name="표준 136 2 4 25 2" xfId="27813"/>
    <cellStyle name="표준 136 2 4 26" xfId="27814"/>
    <cellStyle name="표준 136 2 4 26 2" xfId="27815"/>
    <cellStyle name="표준 136 2 4 27" xfId="27816"/>
    <cellStyle name="표준 136 2 4 27 2" xfId="27817"/>
    <cellStyle name="표준 136 2 4 28" xfId="27818"/>
    <cellStyle name="표준 136 2 4 28 2" xfId="27819"/>
    <cellStyle name="표준 136 2 4 29" xfId="27820"/>
    <cellStyle name="표준 136 2 4 3" xfId="27821"/>
    <cellStyle name="표준 136 2 4 3 2" xfId="27822"/>
    <cellStyle name="표준 136 2 4 4" xfId="27823"/>
    <cellStyle name="표준 136 2 4 4 2" xfId="27824"/>
    <cellStyle name="표준 136 2 4 5" xfId="27825"/>
    <cellStyle name="표준 136 2 4 5 2" xfId="27826"/>
    <cellStyle name="표준 136 2 4 6" xfId="27827"/>
    <cellStyle name="표준 136 2 4 6 2" xfId="27828"/>
    <cellStyle name="표준 136 2 4 7" xfId="27829"/>
    <cellStyle name="표준 136 2 4 7 2" xfId="27830"/>
    <cellStyle name="표준 136 2 4 8" xfId="27831"/>
    <cellStyle name="표준 136 2 4 8 2" xfId="27832"/>
    <cellStyle name="표준 136 2 4 9" xfId="27833"/>
    <cellStyle name="표준 136 2 4 9 2" xfId="27834"/>
    <cellStyle name="표준 136 2 40" xfId="27835"/>
    <cellStyle name="표준 136 2 41" xfId="27836"/>
    <cellStyle name="표준 136 2 42" xfId="27837"/>
    <cellStyle name="표준 136 2 43" xfId="27838"/>
    <cellStyle name="표준 136 2 44" xfId="27839"/>
    <cellStyle name="표준 136 2 45" xfId="27840"/>
    <cellStyle name="표준 136 2 46" xfId="27841"/>
    <cellStyle name="표준 136 2 47" xfId="27842"/>
    <cellStyle name="표준 136 2 48" xfId="27843"/>
    <cellStyle name="표준 136 2 49" xfId="27844"/>
    <cellStyle name="표준 136 2 5" xfId="27845"/>
    <cellStyle name="표준 136 2 5 10" xfId="27846"/>
    <cellStyle name="표준 136 2 5 10 2" xfId="27847"/>
    <cellStyle name="표준 136 2 5 11" xfId="27848"/>
    <cellStyle name="표준 136 2 5 11 2" xfId="27849"/>
    <cellStyle name="표준 136 2 5 12" xfId="27850"/>
    <cellStyle name="표준 136 2 5 12 2" xfId="27851"/>
    <cellStyle name="표준 136 2 5 13" xfId="27852"/>
    <cellStyle name="표준 136 2 5 13 2" xfId="27853"/>
    <cellStyle name="표준 136 2 5 14" xfId="27854"/>
    <cellStyle name="표준 136 2 5 14 2" xfId="27855"/>
    <cellStyle name="표준 136 2 5 15" xfId="27856"/>
    <cellStyle name="표준 136 2 5 15 2" xfId="27857"/>
    <cellStyle name="표준 136 2 5 16" xfId="27858"/>
    <cellStyle name="표준 136 2 5 16 2" xfId="27859"/>
    <cellStyle name="표준 136 2 5 17" xfId="27860"/>
    <cellStyle name="표준 136 2 5 17 2" xfId="27861"/>
    <cellStyle name="표준 136 2 5 18" xfId="27862"/>
    <cellStyle name="표준 136 2 5 18 2" xfId="27863"/>
    <cellStyle name="표준 136 2 5 19" xfId="27864"/>
    <cellStyle name="표준 136 2 5 19 2" xfId="27865"/>
    <cellStyle name="표준 136 2 5 2" xfId="27866"/>
    <cellStyle name="표준 136 2 5 2 2" xfId="27867"/>
    <cellStyle name="표준 136 2 5 20" xfId="27868"/>
    <cellStyle name="표준 136 2 5 20 2" xfId="27869"/>
    <cellStyle name="표준 136 2 5 21" xfId="27870"/>
    <cellStyle name="표준 136 2 5 21 2" xfId="27871"/>
    <cellStyle name="표준 136 2 5 22" xfId="27872"/>
    <cellStyle name="표준 136 2 5 22 2" xfId="27873"/>
    <cellStyle name="표준 136 2 5 23" xfId="27874"/>
    <cellStyle name="표준 136 2 5 23 2" xfId="27875"/>
    <cellStyle name="표준 136 2 5 24" xfId="27876"/>
    <cellStyle name="표준 136 2 5 24 2" xfId="27877"/>
    <cellStyle name="표준 136 2 5 25" xfId="27878"/>
    <cellStyle name="표준 136 2 5 25 2" xfId="27879"/>
    <cellStyle name="표준 136 2 5 26" xfId="27880"/>
    <cellStyle name="표준 136 2 5 26 2" xfId="27881"/>
    <cellStyle name="표준 136 2 5 27" xfId="27882"/>
    <cellStyle name="표준 136 2 5 27 2" xfId="27883"/>
    <cellStyle name="표준 136 2 5 28" xfId="27884"/>
    <cellStyle name="표준 136 2 5 28 2" xfId="27885"/>
    <cellStyle name="표준 136 2 5 29" xfId="27886"/>
    <cellStyle name="표준 136 2 5 3" xfId="27887"/>
    <cellStyle name="표준 136 2 5 3 2" xfId="27888"/>
    <cellStyle name="표준 136 2 5 4" xfId="27889"/>
    <cellStyle name="표준 136 2 5 4 2" xfId="27890"/>
    <cellStyle name="표준 136 2 5 5" xfId="27891"/>
    <cellStyle name="표준 136 2 5 5 2" xfId="27892"/>
    <cellStyle name="표준 136 2 5 6" xfId="27893"/>
    <cellStyle name="표준 136 2 5 6 2" xfId="27894"/>
    <cellStyle name="표준 136 2 5 7" xfId="27895"/>
    <cellStyle name="표준 136 2 5 7 2" xfId="27896"/>
    <cellStyle name="표준 136 2 5 8" xfId="27897"/>
    <cellStyle name="표준 136 2 5 8 2" xfId="27898"/>
    <cellStyle name="표준 136 2 5 9" xfId="27899"/>
    <cellStyle name="표준 136 2 5 9 2" xfId="27900"/>
    <cellStyle name="표준 136 2 50" xfId="27901"/>
    <cellStyle name="표준 136 2 51" xfId="27902"/>
    <cellStyle name="표준 136 2 52" xfId="27903"/>
    <cellStyle name="표준 136 2 53" xfId="27904"/>
    <cellStyle name="표준 136 2 54" xfId="27905"/>
    <cellStyle name="표준 136 2 55" xfId="27906"/>
    <cellStyle name="표준 136 2 56" xfId="27907"/>
    <cellStyle name="표준 136 2 57" xfId="27908"/>
    <cellStyle name="표준 136 2 58" xfId="27909"/>
    <cellStyle name="표준 136 2 6" xfId="27910"/>
    <cellStyle name="표준 136 2 6 10" xfId="27911"/>
    <cellStyle name="표준 136 2 6 10 2" xfId="27912"/>
    <cellStyle name="표준 136 2 6 11" xfId="27913"/>
    <cellStyle name="표준 136 2 6 11 2" xfId="27914"/>
    <cellStyle name="표준 136 2 6 12" xfId="27915"/>
    <cellStyle name="표준 136 2 6 12 2" xfId="27916"/>
    <cellStyle name="표준 136 2 6 13" xfId="27917"/>
    <cellStyle name="표준 136 2 6 13 2" xfId="27918"/>
    <cellStyle name="표준 136 2 6 14" xfId="27919"/>
    <cellStyle name="표준 136 2 6 14 2" xfId="27920"/>
    <cellStyle name="표준 136 2 6 15" xfId="27921"/>
    <cellStyle name="표준 136 2 6 15 2" xfId="27922"/>
    <cellStyle name="표준 136 2 6 16" xfId="27923"/>
    <cellStyle name="표준 136 2 6 16 2" xfId="27924"/>
    <cellStyle name="표준 136 2 6 17" xfId="27925"/>
    <cellStyle name="표준 136 2 6 17 2" xfId="27926"/>
    <cellStyle name="표준 136 2 6 18" xfId="27927"/>
    <cellStyle name="표준 136 2 6 18 2" xfId="27928"/>
    <cellStyle name="표준 136 2 6 19" xfId="27929"/>
    <cellStyle name="표준 136 2 6 19 2" xfId="27930"/>
    <cellStyle name="표준 136 2 6 2" xfId="27931"/>
    <cellStyle name="표준 136 2 6 2 2" xfId="27932"/>
    <cellStyle name="표준 136 2 6 20" xfId="27933"/>
    <cellStyle name="표준 136 2 6 20 2" xfId="27934"/>
    <cellStyle name="표준 136 2 6 21" xfId="27935"/>
    <cellStyle name="표준 136 2 6 21 2" xfId="27936"/>
    <cellStyle name="표준 136 2 6 22" xfId="27937"/>
    <cellStyle name="표준 136 2 6 22 2" xfId="27938"/>
    <cellStyle name="표준 136 2 6 23" xfId="27939"/>
    <cellStyle name="표준 136 2 6 23 2" xfId="27940"/>
    <cellStyle name="표준 136 2 6 24" xfId="27941"/>
    <cellStyle name="표준 136 2 6 24 2" xfId="27942"/>
    <cellStyle name="표준 136 2 6 25" xfId="27943"/>
    <cellStyle name="표준 136 2 6 25 2" xfId="27944"/>
    <cellStyle name="표준 136 2 6 26" xfId="27945"/>
    <cellStyle name="표준 136 2 6 26 2" xfId="27946"/>
    <cellStyle name="표준 136 2 6 27" xfId="27947"/>
    <cellStyle name="표준 136 2 6 27 2" xfId="27948"/>
    <cellStyle name="표준 136 2 6 28" xfId="27949"/>
    <cellStyle name="표준 136 2 6 28 2" xfId="27950"/>
    <cellStyle name="표준 136 2 6 29" xfId="27951"/>
    <cellStyle name="표준 136 2 6 3" xfId="27952"/>
    <cellStyle name="표준 136 2 6 3 2" xfId="27953"/>
    <cellStyle name="표준 136 2 6 4" xfId="27954"/>
    <cellStyle name="표준 136 2 6 4 2" xfId="27955"/>
    <cellStyle name="표준 136 2 6 5" xfId="27956"/>
    <cellStyle name="표준 136 2 6 5 2" xfId="27957"/>
    <cellStyle name="표준 136 2 6 6" xfId="27958"/>
    <cellStyle name="표준 136 2 6 6 2" xfId="27959"/>
    <cellStyle name="표준 136 2 6 7" xfId="27960"/>
    <cellStyle name="표준 136 2 6 7 2" xfId="27961"/>
    <cellStyle name="표준 136 2 6 8" xfId="27962"/>
    <cellStyle name="표준 136 2 6 8 2" xfId="27963"/>
    <cellStyle name="표준 136 2 6 9" xfId="27964"/>
    <cellStyle name="표준 136 2 6 9 2" xfId="27965"/>
    <cellStyle name="표준 136 2 7" xfId="27966"/>
    <cellStyle name="표준 136 2 7 10" xfId="27967"/>
    <cellStyle name="표준 136 2 7 10 2" xfId="27968"/>
    <cellStyle name="표준 136 2 7 11" xfId="27969"/>
    <cellStyle name="표준 136 2 7 11 2" xfId="27970"/>
    <cellStyle name="표준 136 2 7 12" xfId="27971"/>
    <cellStyle name="표준 136 2 7 12 2" xfId="27972"/>
    <cellStyle name="표준 136 2 7 13" xfId="27973"/>
    <cellStyle name="표준 136 2 7 13 2" xfId="27974"/>
    <cellStyle name="표준 136 2 7 14" xfId="27975"/>
    <cellStyle name="표준 136 2 7 14 2" xfId="27976"/>
    <cellStyle name="표준 136 2 7 15" xfId="27977"/>
    <cellStyle name="표준 136 2 7 15 2" xfId="27978"/>
    <cellStyle name="표준 136 2 7 16" xfId="27979"/>
    <cellStyle name="표준 136 2 7 16 2" xfId="27980"/>
    <cellStyle name="표준 136 2 7 17" xfId="27981"/>
    <cellStyle name="표준 136 2 7 17 2" xfId="27982"/>
    <cellStyle name="표준 136 2 7 18" xfId="27983"/>
    <cellStyle name="표준 136 2 7 18 2" xfId="27984"/>
    <cellStyle name="표준 136 2 7 19" xfId="27985"/>
    <cellStyle name="표준 136 2 7 19 2" xfId="27986"/>
    <cellStyle name="표준 136 2 7 2" xfId="27987"/>
    <cellStyle name="표준 136 2 7 2 2" xfId="27988"/>
    <cellStyle name="표준 136 2 7 20" xfId="27989"/>
    <cellStyle name="표준 136 2 7 20 2" xfId="27990"/>
    <cellStyle name="표준 136 2 7 21" xfId="27991"/>
    <cellStyle name="표준 136 2 7 21 2" xfId="27992"/>
    <cellStyle name="표준 136 2 7 22" xfId="27993"/>
    <cellStyle name="표준 136 2 7 22 2" xfId="27994"/>
    <cellStyle name="표준 136 2 7 23" xfId="27995"/>
    <cellStyle name="표준 136 2 7 23 2" xfId="27996"/>
    <cellStyle name="표준 136 2 7 24" xfId="27997"/>
    <cellStyle name="표준 136 2 7 24 2" xfId="27998"/>
    <cellStyle name="표준 136 2 7 25" xfId="27999"/>
    <cellStyle name="표준 136 2 7 25 2" xfId="28000"/>
    <cellStyle name="표준 136 2 7 26" xfId="28001"/>
    <cellStyle name="표준 136 2 7 26 2" xfId="28002"/>
    <cellStyle name="표준 136 2 7 27" xfId="28003"/>
    <cellStyle name="표준 136 2 7 27 2" xfId="28004"/>
    <cellStyle name="표준 136 2 7 28" xfId="28005"/>
    <cellStyle name="표준 136 2 7 28 2" xfId="28006"/>
    <cellStyle name="표준 136 2 7 29" xfId="28007"/>
    <cellStyle name="표준 136 2 7 3" xfId="28008"/>
    <cellStyle name="표준 136 2 7 3 2" xfId="28009"/>
    <cellStyle name="표준 136 2 7 4" xfId="28010"/>
    <cellStyle name="표준 136 2 7 4 2" xfId="28011"/>
    <cellStyle name="표준 136 2 7 5" xfId="28012"/>
    <cellStyle name="표준 136 2 7 5 2" xfId="28013"/>
    <cellStyle name="표준 136 2 7 6" xfId="28014"/>
    <cellStyle name="표준 136 2 7 6 2" xfId="28015"/>
    <cellStyle name="표준 136 2 7 7" xfId="28016"/>
    <cellStyle name="표준 136 2 7 7 2" xfId="28017"/>
    <cellStyle name="표준 136 2 7 8" xfId="28018"/>
    <cellStyle name="표준 136 2 7 8 2" xfId="28019"/>
    <cellStyle name="표준 136 2 7 9" xfId="28020"/>
    <cellStyle name="표준 136 2 7 9 2" xfId="28021"/>
    <cellStyle name="표준 136 2 8" xfId="28022"/>
    <cellStyle name="표준 136 2 8 2" xfId="28023"/>
    <cellStyle name="표준 136 2 9" xfId="28024"/>
    <cellStyle name="표준 136 2 9 2" xfId="28025"/>
    <cellStyle name="표준 136 20" xfId="28026"/>
    <cellStyle name="표준 136 20 2" xfId="28027"/>
    <cellStyle name="표준 136 21" xfId="28028"/>
    <cellStyle name="표준 136 21 2" xfId="28029"/>
    <cellStyle name="표준 136 22" xfId="28030"/>
    <cellStyle name="표준 136 22 2" xfId="28031"/>
    <cellStyle name="표준 136 23" xfId="28032"/>
    <cellStyle name="표준 136 23 2" xfId="28033"/>
    <cellStyle name="표준 136 24" xfId="28034"/>
    <cellStyle name="표준 136 24 2" xfId="28035"/>
    <cellStyle name="표준 136 25" xfId="28036"/>
    <cellStyle name="표준 136 25 2" xfId="28037"/>
    <cellStyle name="표준 136 26" xfId="28038"/>
    <cellStyle name="표준 136 26 2" xfId="28039"/>
    <cellStyle name="표준 136 27" xfId="28040"/>
    <cellStyle name="표준 136 27 2" xfId="28041"/>
    <cellStyle name="표준 136 28" xfId="28042"/>
    <cellStyle name="표준 136 28 2" xfId="28043"/>
    <cellStyle name="표준 136 29" xfId="28044"/>
    <cellStyle name="표준 136 29 2" xfId="28045"/>
    <cellStyle name="표준 136 3" xfId="28046"/>
    <cellStyle name="표준 136 3 10" xfId="28047"/>
    <cellStyle name="표준 136 3 10 2" xfId="28048"/>
    <cellStyle name="표준 136 3 11" xfId="28049"/>
    <cellStyle name="표준 136 3 11 2" xfId="28050"/>
    <cellStyle name="표준 136 3 12" xfId="28051"/>
    <cellStyle name="표준 136 3 12 2" xfId="28052"/>
    <cellStyle name="표준 136 3 13" xfId="28053"/>
    <cellStyle name="표준 136 3 13 2" xfId="28054"/>
    <cellStyle name="표준 136 3 14" xfId="28055"/>
    <cellStyle name="표준 136 3 14 2" xfId="28056"/>
    <cellStyle name="표준 136 3 15" xfId="28057"/>
    <cellStyle name="표준 136 3 15 2" xfId="28058"/>
    <cellStyle name="표준 136 3 16" xfId="28059"/>
    <cellStyle name="표준 136 3 16 2" xfId="28060"/>
    <cellStyle name="표준 136 3 17" xfId="28061"/>
    <cellStyle name="표준 136 3 17 2" xfId="28062"/>
    <cellStyle name="표준 136 3 18" xfId="28063"/>
    <cellStyle name="표준 136 3 18 2" xfId="28064"/>
    <cellStyle name="표준 136 3 19" xfId="28065"/>
    <cellStyle name="표준 136 3 19 2" xfId="28066"/>
    <cellStyle name="표준 136 3 2" xfId="28067"/>
    <cellStyle name="표준 136 3 2 10" xfId="28068"/>
    <cellStyle name="표준 136 3 2 10 2" xfId="28069"/>
    <cellStyle name="표준 136 3 2 11" xfId="28070"/>
    <cellStyle name="표준 136 3 2 11 2" xfId="28071"/>
    <cellStyle name="표준 136 3 2 12" xfId="28072"/>
    <cellStyle name="표준 136 3 2 12 2" xfId="28073"/>
    <cellStyle name="표준 136 3 2 13" xfId="28074"/>
    <cellStyle name="표준 136 3 2 13 2" xfId="28075"/>
    <cellStyle name="표준 136 3 2 14" xfId="28076"/>
    <cellStyle name="표준 136 3 2 14 2" xfId="28077"/>
    <cellStyle name="표준 136 3 2 15" xfId="28078"/>
    <cellStyle name="표준 136 3 2 15 2" xfId="28079"/>
    <cellStyle name="표준 136 3 2 16" xfId="28080"/>
    <cellStyle name="표준 136 3 2 16 2" xfId="28081"/>
    <cellStyle name="표준 136 3 2 17" xfId="28082"/>
    <cellStyle name="표준 136 3 2 17 2" xfId="28083"/>
    <cellStyle name="표준 136 3 2 18" xfId="28084"/>
    <cellStyle name="표준 136 3 2 18 2" xfId="28085"/>
    <cellStyle name="표준 136 3 2 19" xfId="28086"/>
    <cellStyle name="표준 136 3 2 19 2" xfId="28087"/>
    <cellStyle name="표준 136 3 2 2" xfId="28088"/>
    <cellStyle name="표준 136 3 2 2 2" xfId="28089"/>
    <cellStyle name="표준 136 3 2 20" xfId="28090"/>
    <cellStyle name="표준 136 3 2 20 2" xfId="28091"/>
    <cellStyle name="표준 136 3 2 21" xfId="28092"/>
    <cellStyle name="표준 136 3 2 21 2" xfId="28093"/>
    <cellStyle name="표준 136 3 2 22" xfId="28094"/>
    <cellStyle name="표준 136 3 2 22 2" xfId="28095"/>
    <cellStyle name="표준 136 3 2 23" xfId="28096"/>
    <cellStyle name="표준 136 3 2 23 2" xfId="28097"/>
    <cellStyle name="표준 136 3 2 24" xfId="28098"/>
    <cellStyle name="표준 136 3 2 24 2" xfId="28099"/>
    <cellStyle name="표준 136 3 2 25" xfId="28100"/>
    <cellStyle name="표준 136 3 2 25 2" xfId="28101"/>
    <cellStyle name="표준 136 3 2 26" xfId="28102"/>
    <cellStyle name="표준 136 3 2 26 2" xfId="28103"/>
    <cellStyle name="표준 136 3 2 27" xfId="28104"/>
    <cellStyle name="표준 136 3 2 27 2" xfId="28105"/>
    <cellStyle name="표준 136 3 2 28" xfId="28106"/>
    <cellStyle name="표준 136 3 2 28 2" xfId="28107"/>
    <cellStyle name="표준 136 3 2 29" xfId="28108"/>
    <cellStyle name="표준 136 3 2 3" xfId="28109"/>
    <cellStyle name="표준 136 3 2 3 2" xfId="28110"/>
    <cellStyle name="표준 136 3 2 4" xfId="28111"/>
    <cellStyle name="표준 136 3 2 4 2" xfId="28112"/>
    <cellStyle name="표준 136 3 2 5" xfId="28113"/>
    <cellStyle name="표준 136 3 2 5 2" xfId="28114"/>
    <cellStyle name="표준 136 3 2 6" xfId="28115"/>
    <cellStyle name="표준 136 3 2 6 2" xfId="28116"/>
    <cellStyle name="표준 136 3 2 7" xfId="28117"/>
    <cellStyle name="표준 136 3 2 7 2" xfId="28118"/>
    <cellStyle name="표준 136 3 2 8" xfId="28119"/>
    <cellStyle name="표준 136 3 2 8 2" xfId="28120"/>
    <cellStyle name="표준 136 3 2 9" xfId="28121"/>
    <cellStyle name="표준 136 3 2 9 2" xfId="28122"/>
    <cellStyle name="표준 136 3 20" xfId="28123"/>
    <cellStyle name="표준 136 3 20 2" xfId="28124"/>
    <cellStyle name="표준 136 3 21" xfId="28125"/>
    <cellStyle name="표준 136 3 21 2" xfId="28126"/>
    <cellStyle name="표준 136 3 22" xfId="28127"/>
    <cellStyle name="표준 136 3 22 2" xfId="28128"/>
    <cellStyle name="표준 136 3 23" xfId="28129"/>
    <cellStyle name="표준 136 3 23 2" xfId="28130"/>
    <cellStyle name="표준 136 3 24" xfId="28131"/>
    <cellStyle name="표준 136 3 24 2" xfId="28132"/>
    <cellStyle name="표준 136 3 25" xfId="28133"/>
    <cellStyle name="표준 136 3 25 2" xfId="28134"/>
    <cellStyle name="표준 136 3 26" xfId="28135"/>
    <cellStyle name="표준 136 3 26 2" xfId="28136"/>
    <cellStyle name="표준 136 3 27" xfId="28137"/>
    <cellStyle name="표준 136 3 27 2" xfId="28138"/>
    <cellStyle name="표준 136 3 28" xfId="28139"/>
    <cellStyle name="표준 136 3 28 2" xfId="28140"/>
    <cellStyle name="표준 136 3 29" xfId="28141"/>
    <cellStyle name="표준 136 3 29 2" xfId="28142"/>
    <cellStyle name="표준 136 3 3" xfId="28143"/>
    <cellStyle name="표준 136 3 3 10" xfId="28144"/>
    <cellStyle name="표준 136 3 3 10 2" xfId="28145"/>
    <cellStyle name="표준 136 3 3 11" xfId="28146"/>
    <cellStyle name="표준 136 3 3 11 2" xfId="28147"/>
    <cellStyle name="표준 136 3 3 12" xfId="28148"/>
    <cellStyle name="표준 136 3 3 12 2" xfId="28149"/>
    <cellStyle name="표준 136 3 3 13" xfId="28150"/>
    <cellStyle name="표준 136 3 3 13 2" xfId="28151"/>
    <cellStyle name="표준 136 3 3 14" xfId="28152"/>
    <cellStyle name="표준 136 3 3 14 2" xfId="28153"/>
    <cellStyle name="표준 136 3 3 15" xfId="28154"/>
    <cellStyle name="표준 136 3 3 15 2" xfId="28155"/>
    <cellStyle name="표준 136 3 3 16" xfId="28156"/>
    <cellStyle name="표준 136 3 3 16 2" xfId="28157"/>
    <cellStyle name="표준 136 3 3 17" xfId="28158"/>
    <cellStyle name="표준 136 3 3 17 2" xfId="28159"/>
    <cellStyle name="표준 136 3 3 18" xfId="28160"/>
    <cellStyle name="표준 136 3 3 18 2" xfId="28161"/>
    <cellStyle name="표준 136 3 3 19" xfId="28162"/>
    <cellStyle name="표준 136 3 3 19 2" xfId="28163"/>
    <cellStyle name="표준 136 3 3 2" xfId="28164"/>
    <cellStyle name="표준 136 3 3 2 2" xfId="28165"/>
    <cellStyle name="표준 136 3 3 20" xfId="28166"/>
    <cellStyle name="표준 136 3 3 20 2" xfId="28167"/>
    <cellStyle name="표준 136 3 3 21" xfId="28168"/>
    <cellStyle name="표준 136 3 3 21 2" xfId="28169"/>
    <cellStyle name="표준 136 3 3 22" xfId="28170"/>
    <cellStyle name="표준 136 3 3 22 2" xfId="28171"/>
    <cellStyle name="표준 136 3 3 23" xfId="28172"/>
    <cellStyle name="표준 136 3 3 23 2" xfId="28173"/>
    <cellStyle name="표준 136 3 3 24" xfId="28174"/>
    <cellStyle name="표준 136 3 3 24 2" xfId="28175"/>
    <cellStyle name="표준 136 3 3 25" xfId="28176"/>
    <cellStyle name="표준 136 3 3 25 2" xfId="28177"/>
    <cellStyle name="표준 136 3 3 26" xfId="28178"/>
    <cellStyle name="표준 136 3 3 26 2" xfId="28179"/>
    <cellStyle name="표준 136 3 3 27" xfId="28180"/>
    <cellStyle name="표준 136 3 3 27 2" xfId="28181"/>
    <cellStyle name="표준 136 3 3 28" xfId="28182"/>
    <cellStyle name="표준 136 3 3 28 2" xfId="28183"/>
    <cellStyle name="표준 136 3 3 29" xfId="28184"/>
    <cellStyle name="표준 136 3 3 3" xfId="28185"/>
    <cellStyle name="표준 136 3 3 3 2" xfId="28186"/>
    <cellStyle name="표준 136 3 3 4" xfId="28187"/>
    <cellStyle name="표준 136 3 3 4 2" xfId="28188"/>
    <cellStyle name="표준 136 3 3 5" xfId="28189"/>
    <cellStyle name="표준 136 3 3 5 2" xfId="28190"/>
    <cellStyle name="표준 136 3 3 6" xfId="28191"/>
    <cellStyle name="표준 136 3 3 6 2" xfId="28192"/>
    <cellStyle name="표준 136 3 3 7" xfId="28193"/>
    <cellStyle name="표준 136 3 3 7 2" xfId="28194"/>
    <cellStyle name="표준 136 3 3 8" xfId="28195"/>
    <cellStyle name="표준 136 3 3 8 2" xfId="28196"/>
    <cellStyle name="표준 136 3 3 9" xfId="28197"/>
    <cellStyle name="표준 136 3 3 9 2" xfId="28198"/>
    <cellStyle name="표준 136 3 30" xfId="28199"/>
    <cellStyle name="표준 136 3 30 2" xfId="28200"/>
    <cellStyle name="표준 136 3 31" xfId="28201"/>
    <cellStyle name="표준 136 3 31 2" xfId="28202"/>
    <cellStyle name="표준 136 3 32" xfId="28203"/>
    <cellStyle name="표준 136 3 32 2" xfId="28204"/>
    <cellStyle name="표준 136 3 33" xfId="28205"/>
    <cellStyle name="표준 136 3 34" xfId="28206"/>
    <cellStyle name="표준 136 3 35" xfId="28207"/>
    <cellStyle name="표준 136 3 36" xfId="28208"/>
    <cellStyle name="표준 136 3 37" xfId="28209"/>
    <cellStyle name="표준 136 3 38" xfId="28210"/>
    <cellStyle name="표준 136 3 39" xfId="28211"/>
    <cellStyle name="표준 136 3 4" xfId="28212"/>
    <cellStyle name="표준 136 3 4 10" xfId="28213"/>
    <cellStyle name="표준 136 3 4 10 2" xfId="28214"/>
    <cellStyle name="표준 136 3 4 11" xfId="28215"/>
    <cellStyle name="표준 136 3 4 11 2" xfId="28216"/>
    <cellStyle name="표준 136 3 4 12" xfId="28217"/>
    <cellStyle name="표준 136 3 4 12 2" xfId="28218"/>
    <cellStyle name="표준 136 3 4 13" xfId="28219"/>
    <cellStyle name="표준 136 3 4 13 2" xfId="28220"/>
    <cellStyle name="표준 136 3 4 14" xfId="28221"/>
    <cellStyle name="표준 136 3 4 14 2" xfId="28222"/>
    <cellStyle name="표준 136 3 4 15" xfId="28223"/>
    <cellStyle name="표준 136 3 4 15 2" xfId="28224"/>
    <cellStyle name="표준 136 3 4 16" xfId="28225"/>
    <cellStyle name="표준 136 3 4 16 2" xfId="28226"/>
    <cellStyle name="표준 136 3 4 17" xfId="28227"/>
    <cellStyle name="표준 136 3 4 17 2" xfId="28228"/>
    <cellStyle name="표준 136 3 4 18" xfId="28229"/>
    <cellStyle name="표준 136 3 4 18 2" xfId="28230"/>
    <cellStyle name="표준 136 3 4 19" xfId="28231"/>
    <cellStyle name="표준 136 3 4 19 2" xfId="28232"/>
    <cellStyle name="표준 136 3 4 2" xfId="28233"/>
    <cellStyle name="표준 136 3 4 2 2" xfId="28234"/>
    <cellStyle name="표준 136 3 4 20" xfId="28235"/>
    <cellStyle name="표준 136 3 4 20 2" xfId="28236"/>
    <cellStyle name="표준 136 3 4 21" xfId="28237"/>
    <cellStyle name="표준 136 3 4 21 2" xfId="28238"/>
    <cellStyle name="표준 136 3 4 22" xfId="28239"/>
    <cellStyle name="표준 136 3 4 22 2" xfId="28240"/>
    <cellStyle name="표준 136 3 4 23" xfId="28241"/>
    <cellStyle name="표준 136 3 4 23 2" xfId="28242"/>
    <cellStyle name="표준 136 3 4 24" xfId="28243"/>
    <cellStyle name="표준 136 3 4 24 2" xfId="28244"/>
    <cellStyle name="표준 136 3 4 25" xfId="28245"/>
    <cellStyle name="표준 136 3 4 25 2" xfId="28246"/>
    <cellStyle name="표준 136 3 4 26" xfId="28247"/>
    <cellStyle name="표준 136 3 4 26 2" xfId="28248"/>
    <cellStyle name="표준 136 3 4 27" xfId="28249"/>
    <cellStyle name="표준 136 3 4 27 2" xfId="28250"/>
    <cellStyle name="표준 136 3 4 28" xfId="28251"/>
    <cellStyle name="표준 136 3 4 28 2" xfId="28252"/>
    <cellStyle name="표준 136 3 4 29" xfId="28253"/>
    <cellStyle name="표준 136 3 4 3" xfId="28254"/>
    <cellStyle name="표준 136 3 4 3 2" xfId="28255"/>
    <cellStyle name="표준 136 3 4 4" xfId="28256"/>
    <cellStyle name="표준 136 3 4 4 2" xfId="28257"/>
    <cellStyle name="표준 136 3 4 5" xfId="28258"/>
    <cellStyle name="표준 136 3 4 5 2" xfId="28259"/>
    <cellStyle name="표준 136 3 4 6" xfId="28260"/>
    <cellStyle name="표준 136 3 4 6 2" xfId="28261"/>
    <cellStyle name="표준 136 3 4 7" xfId="28262"/>
    <cellStyle name="표준 136 3 4 7 2" xfId="28263"/>
    <cellStyle name="표준 136 3 4 8" xfId="28264"/>
    <cellStyle name="표준 136 3 4 8 2" xfId="28265"/>
    <cellStyle name="표준 136 3 4 9" xfId="28266"/>
    <cellStyle name="표준 136 3 4 9 2" xfId="28267"/>
    <cellStyle name="표준 136 3 40" xfId="28268"/>
    <cellStyle name="표준 136 3 41" xfId="28269"/>
    <cellStyle name="표준 136 3 42" xfId="28270"/>
    <cellStyle name="표준 136 3 43" xfId="28271"/>
    <cellStyle name="표준 136 3 44" xfId="28272"/>
    <cellStyle name="표준 136 3 45" xfId="28273"/>
    <cellStyle name="표준 136 3 46" xfId="28274"/>
    <cellStyle name="표준 136 3 47" xfId="28275"/>
    <cellStyle name="표준 136 3 48" xfId="28276"/>
    <cellStyle name="표준 136 3 49" xfId="28277"/>
    <cellStyle name="표준 136 3 5" xfId="28278"/>
    <cellStyle name="표준 136 3 5 10" xfId="28279"/>
    <cellStyle name="표준 136 3 5 10 2" xfId="28280"/>
    <cellStyle name="표준 136 3 5 11" xfId="28281"/>
    <cellStyle name="표준 136 3 5 11 2" xfId="28282"/>
    <cellStyle name="표준 136 3 5 12" xfId="28283"/>
    <cellStyle name="표준 136 3 5 12 2" xfId="28284"/>
    <cellStyle name="표준 136 3 5 13" xfId="28285"/>
    <cellStyle name="표준 136 3 5 13 2" xfId="28286"/>
    <cellStyle name="표준 136 3 5 14" xfId="28287"/>
    <cellStyle name="표준 136 3 5 14 2" xfId="28288"/>
    <cellStyle name="표준 136 3 5 15" xfId="28289"/>
    <cellStyle name="표준 136 3 5 15 2" xfId="28290"/>
    <cellStyle name="표준 136 3 5 16" xfId="28291"/>
    <cellStyle name="표준 136 3 5 16 2" xfId="28292"/>
    <cellStyle name="표준 136 3 5 17" xfId="28293"/>
    <cellStyle name="표준 136 3 5 17 2" xfId="28294"/>
    <cellStyle name="표준 136 3 5 18" xfId="28295"/>
    <cellStyle name="표준 136 3 5 18 2" xfId="28296"/>
    <cellStyle name="표준 136 3 5 19" xfId="28297"/>
    <cellStyle name="표준 136 3 5 19 2" xfId="28298"/>
    <cellStyle name="표준 136 3 5 2" xfId="28299"/>
    <cellStyle name="표준 136 3 5 2 2" xfId="28300"/>
    <cellStyle name="표준 136 3 5 20" xfId="28301"/>
    <cellStyle name="표준 136 3 5 20 2" xfId="28302"/>
    <cellStyle name="표준 136 3 5 21" xfId="28303"/>
    <cellStyle name="표준 136 3 5 21 2" xfId="28304"/>
    <cellStyle name="표준 136 3 5 22" xfId="28305"/>
    <cellStyle name="표준 136 3 5 22 2" xfId="28306"/>
    <cellStyle name="표준 136 3 5 23" xfId="28307"/>
    <cellStyle name="표준 136 3 5 23 2" xfId="28308"/>
    <cellStyle name="표준 136 3 5 24" xfId="28309"/>
    <cellStyle name="표준 136 3 5 24 2" xfId="28310"/>
    <cellStyle name="표준 136 3 5 25" xfId="28311"/>
    <cellStyle name="표준 136 3 5 25 2" xfId="28312"/>
    <cellStyle name="표준 136 3 5 26" xfId="28313"/>
    <cellStyle name="표준 136 3 5 26 2" xfId="28314"/>
    <cellStyle name="표준 136 3 5 27" xfId="28315"/>
    <cellStyle name="표준 136 3 5 27 2" xfId="28316"/>
    <cellStyle name="표준 136 3 5 28" xfId="28317"/>
    <cellStyle name="표준 136 3 5 28 2" xfId="28318"/>
    <cellStyle name="표준 136 3 5 29" xfId="28319"/>
    <cellStyle name="표준 136 3 5 3" xfId="28320"/>
    <cellStyle name="표준 136 3 5 3 2" xfId="28321"/>
    <cellStyle name="표준 136 3 5 4" xfId="28322"/>
    <cellStyle name="표준 136 3 5 4 2" xfId="28323"/>
    <cellStyle name="표준 136 3 5 5" xfId="28324"/>
    <cellStyle name="표준 136 3 5 5 2" xfId="28325"/>
    <cellStyle name="표준 136 3 5 6" xfId="28326"/>
    <cellStyle name="표준 136 3 5 6 2" xfId="28327"/>
    <cellStyle name="표준 136 3 5 7" xfId="28328"/>
    <cellStyle name="표준 136 3 5 7 2" xfId="28329"/>
    <cellStyle name="표준 136 3 5 8" xfId="28330"/>
    <cellStyle name="표준 136 3 5 8 2" xfId="28331"/>
    <cellStyle name="표준 136 3 5 9" xfId="28332"/>
    <cellStyle name="표준 136 3 5 9 2" xfId="28333"/>
    <cellStyle name="표준 136 3 50" xfId="28334"/>
    <cellStyle name="표준 136 3 51" xfId="28335"/>
    <cellStyle name="표준 136 3 52" xfId="28336"/>
    <cellStyle name="표준 136 3 53" xfId="28337"/>
    <cellStyle name="표준 136 3 54" xfId="28338"/>
    <cellStyle name="표준 136 3 55" xfId="28339"/>
    <cellStyle name="표준 136 3 56" xfId="28340"/>
    <cellStyle name="표준 136 3 6" xfId="28341"/>
    <cellStyle name="표준 136 3 6 2" xfId="28342"/>
    <cellStyle name="표준 136 3 7" xfId="28343"/>
    <cellStyle name="표준 136 3 7 2" xfId="28344"/>
    <cellStyle name="표준 136 3 8" xfId="28345"/>
    <cellStyle name="표준 136 3 8 2" xfId="28346"/>
    <cellStyle name="표준 136 3 9" xfId="28347"/>
    <cellStyle name="표준 136 3 9 2" xfId="28348"/>
    <cellStyle name="표준 136 30" xfId="28349"/>
    <cellStyle name="표준 136 30 2" xfId="28350"/>
    <cellStyle name="표준 136 31" xfId="28351"/>
    <cellStyle name="표준 136 31 2" xfId="28352"/>
    <cellStyle name="표준 136 32" xfId="28353"/>
    <cellStyle name="표준 136 4" xfId="28354"/>
    <cellStyle name="표준 136 4 10" xfId="28355"/>
    <cellStyle name="표준 136 4 10 2" xfId="28356"/>
    <cellStyle name="표준 136 4 11" xfId="28357"/>
    <cellStyle name="표준 136 4 11 2" xfId="28358"/>
    <cellStyle name="표준 136 4 12" xfId="28359"/>
    <cellStyle name="표준 136 4 12 2" xfId="28360"/>
    <cellStyle name="표준 136 4 13" xfId="28361"/>
    <cellStyle name="표준 136 4 13 2" xfId="28362"/>
    <cellStyle name="표준 136 4 14" xfId="28363"/>
    <cellStyle name="표준 136 4 14 2" xfId="28364"/>
    <cellStyle name="표준 136 4 15" xfId="28365"/>
    <cellStyle name="표준 136 4 15 2" xfId="28366"/>
    <cellStyle name="표준 136 4 16" xfId="28367"/>
    <cellStyle name="표준 136 4 16 2" xfId="28368"/>
    <cellStyle name="표준 136 4 17" xfId="28369"/>
    <cellStyle name="표준 136 4 17 2" xfId="28370"/>
    <cellStyle name="표준 136 4 18" xfId="28371"/>
    <cellStyle name="표준 136 4 18 2" xfId="28372"/>
    <cellStyle name="표준 136 4 19" xfId="28373"/>
    <cellStyle name="표준 136 4 19 2" xfId="28374"/>
    <cellStyle name="표준 136 4 2" xfId="28375"/>
    <cellStyle name="표준 136 4 2 10" xfId="28376"/>
    <cellStyle name="표준 136 4 2 10 2" xfId="28377"/>
    <cellStyle name="표준 136 4 2 11" xfId="28378"/>
    <cellStyle name="표준 136 4 2 11 2" xfId="28379"/>
    <cellStyle name="표준 136 4 2 12" xfId="28380"/>
    <cellStyle name="표준 136 4 2 12 2" xfId="28381"/>
    <cellStyle name="표준 136 4 2 13" xfId="28382"/>
    <cellStyle name="표준 136 4 2 13 2" xfId="28383"/>
    <cellStyle name="표준 136 4 2 14" xfId="28384"/>
    <cellStyle name="표준 136 4 2 14 2" xfId="28385"/>
    <cellStyle name="표준 136 4 2 15" xfId="28386"/>
    <cellStyle name="표준 136 4 2 15 2" xfId="28387"/>
    <cellStyle name="표준 136 4 2 16" xfId="28388"/>
    <cellStyle name="표준 136 4 2 16 2" xfId="28389"/>
    <cellStyle name="표준 136 4 2 17" xfId="28390"/>
    <cellStyle name="표준 136 4 2 17 2" xfId="28391"/>
    <cellStyle name="표준 136 4 2 18" xfId="28392"/>
    <cellStyle name="표준 136 4 2 18 2" xfId="28393"/>
    <cellStyle name="표준 136 4 2 19" xfId="28394"/>
    <cellStyle name="표준 136 4 2 19 2" xfId="28395"/>
    <cellStyle name="표준 136 4 2 2" xfId="28396"/>
    <cellStyle name="표준 136 4 2 2 2" xfId="28397"/>
    <cellStyle name="표준 136 4 2 20" xfId="28398"/>
    <cellStyle name="표준 136 4 2 20 2" xfId="28399"/>
    <cellStyle name="표준 136 4 2 21" xfId="28400"/>
    <cellStyle name="표준 136 4 2 21 2" xfId="28401"/>
    <cellStyle name="표준 136 4 2 22" xfId="28402"/>
    <cellStyle name="표준 136 4 2 22 2" xfId="28403"/>
    <cellStyle name="표준 136 4 2 23" xfId="28404"/>
    <cellStyle name="표준 136 4 2 23 2" xfId="28405"/>
    <cellStyle name="표준 136 4 2 24" xfId="28406"/>
    <cellStyle name="표준 136 4 2 24 2" xfId="28407"/>
    <cellStyle name="표준 136 4 2 25" xfId="28408"/>
    <cellStyle name="표준 136 4 2 25 2" xfId="28409"/>
    <cellStyle name="표준 136 4 2 26" xfId="28410"/>
    <cellStyle name="표준 136 4 2 26 2" xfId="28411"/>
    <cellStyle name="표준 136 4 2 27" xfId="28412"/>
    <cellStyle name="표준 136 4 2 27 2" xfId="28413"/>
    <cellStyle name="표준 136 4 2 28" xfId="28414"/>
    <cellStyle name="표준 136 4 2 28 2" xfId="28415"/>
    <cellStyle name="표준 136 4 2 29" xfId="28416"/>
    <cellStyle name="표준 136 4 2 3" xfId="28417"/>
    <cellStyle name="표준 136 4 2 3 2" xfId="28418"/>
    <cellStyle name="표준 136 4 2 4" xfId="28419"/>
    <cellStyle name="표준 136 4 2 4 2" xfId="28420"/>
    <cellStyle name="표준 136 4 2 5" xfId="28421"/>
    <cellStyle name="표준 136 4 2 5 2" xfId="28422"/>
    <cellStyle name="표준 136 4 2 6" xfId="28423"/>
    <cellStyle name="표준 136 4 2 6 2" xfId="28424"/>
    <cellStyle name="표준 136 4 2 7" xfId="28425"/>
    <cellStyle name="표준 136 4 2 7 2" xfId="28426"/>
    <cellStyle name="표준 136 4 2 8" xfId="28427"/>
    <cellStyle name="표준 136 4 2 8 2" xfId="28428"/>
    <cellStyle name="표준 136 4 2 9" xfId="28429"/>
    <cellStyle name="표준 136 4 2 9 2" xfId="28430"/>
    <cellStyle name="표준 136 4 20" xfId="28431"/>
    <cellStyle name="표준 136 4 20 2" xfId="28432"/>
    <cellStyle name="표준 136 4 21" xfId="28433"/>
    <cellStyle name="표준 136 4 21 2" xfId="28434"/>
    <cellStyle name="표준 136 4 22" xfId="28435"/>
    <cellStyle name="표준 136 4 22 2" xfId="28436"/>
    <cellStyle name="표준 136 4 23" xfId="28437"/>
    <cellStyle name="표준 136 4 23 2" xfId="28438"/>
    <cellStyle name="표준 136 4 24" xfId="28439"/>
    <cellStyle name="표준 136 4 24 2" xfId="28440"/>
    <cellStyle name="표준 136 4 25" xfId="28441"/>
    <cellStyle name="표준 136 4 25 2" xfId="28442"/>
    <cellStyle name="표준 136 4 26" xfId="28443"/>
    <cellStyle name="표준 136 4 26 2" xfId="28444"/>
    <cellStyle name="표준 136 4 27" xfId="28445"/>
    <cellStyle name="표준 136 4 27 2" xfId="28446"/>
    <cellStyle name="표준 136 4 28" xfId="28447"/>
    <cellStyle name="표준 136 4 28 2" xfId="28448"/>
    <cellStyle name="표준 136 4 29" xfId="28449"/>
    <cellStyle name="표준 136 4 29 2" xfId="28450"/>
    <cellStyle name="표준 136 4 3" xfId="28451"/>
    <cellStyle name="표준 136 4 3 10" xfId="28452"/>
    <cellStyle name="표준 136 4 3 10 2" xfId="28453"/>
    <cellStyle name="표준 136 4 3 11" xfId="28454"/>
    <cellStyle name="표준 136 4 3 11 2" xfId="28455"/>
    <cellStyle name="표준 136 4 3 12" xfId="28456"/>
    <cellStyle name="표준 136 4 3 12 2" xfId="28457"/>
    <cellStyle name="표준 136 4 3 13" xfId="28458"/>
    <cellStyle name="표준 136 4 3 13 2" xfId="28459"/>
    <cellStyle name="표준 136 4 3 14" xfId="28460"/>
    <cellStyle name="표준 136 4 3 14 2" xfId="28461"/>
    <cellStyle name="표준 136 4 3 15" xfId="28462"/>
    <cellStyle name="표준 136 4 3 15 2" xfId="28463"/>
    <cellStyle name="표준 136 4 3 16" xfId="28464"/>
    <cellStyle name="표준 136 4 3 16 2" xfId="28465"/>
    <cellStyle name="표준 136 4 3 17" xfId="28466"/>
    <cellStyle name="표준 136 4 3 17 2" xfId="28467"/>
    <cellStyle name="표준 136 4 3 18" xfId="28468"/>
    <cellStyle name="표준 136 4 3 18 2" xfId="28469"/>
    <cellStyle name="표준 136 4 3 19" xfId="28470"/>
    <cellStyle name="표준 136 4 3 19 2" xfId="28471"/>
    <cellStyle name="표준 136 4 3 2" xfId="28472"/>
    <cellStyle name="표준 136 4 3 2 2" xfId="28473"/>
    <cellStyle name="표준 136 4 3 20" xfId="28474"/>
    <cellStyle name="표준 136 4 3 20 2" xfId="28475"/>
    <cellStyle name="표준 136 4 3 21" xfId="28476"/>
    <cellStyle name="표준 136 4 3 21 2" xfId="28477"/>
    <cellStyle name="표준 136 4 3 22" xfId="28478"/>
    <cellStyle name="표준 136 4 3 22 2" xfId="28479"/>
    <cellStyle name="표준 136 4 3 23" xfId="28480"/>
    <cellStyle name="표준 136 4 3 23 2" xfId="28481"/>
    <cellStyle name="표준 136 4 3 24" xfId="28482"/>
    <cellStyle name="표준 136 4 3 24 2" xfId="28483"/>
    <cellStyle name="표준 136 4 3 25" xfId="28484"/>
    <cellStyle name="표준 136 4 3 25 2" xfId="28485"/>
    <cellStyle name="표준 136 4 3 26" xfId="28486"/>
    <cellStyle name="표준 136 4 3 26 2" xfId="28487"/>
    <cellStyle name="표준 136 4 3 27" xfId="28488"/>
    <cellStyle name="표준 136 4 3 27 2" xfId="28489"/>
    <cellStyle name="표준 136 4 3 28" xfId="28490"/>
    <cellStyle name="표준 136 4 3 28 2" xfId="28491"/>
    <cellStyle name="표준 136 4 3 29" xfId="28492"/>
    <cellStyle name="표준 136 4 3 3" xfId="28493"/>
    <cellStyle name="표준 136 4 3 3 2" xfId="28494"/>
    <cellStyle name="표준 136 4 3 4" xfId="28495"/>
    <cellStyle name="표준 136 4 3 4 2" xfId="28496"/>
    <cellStyle name="표준 136 4 3 5" xfId="28497"/>
    <cellStyle name="표준 136 4 3 5 2" xfId="28498"/>
    <cellStyle name="표준 136 4 3 6" xfId="28499"/>
    <cellStyle name="표준 136 4 3 6 2" xfId="28500"/>
    <cellStyle name="표준 136 4 3 7" xfId="28501"/>
    <cellStyle name="표준 136 4 3 7 2" xfId="28502"/>
    <cellStyle name="표준 136 4 3 8" xfId="28503"/>
    <cellStyle name="표준 136 4 3 8 2" xfId="28504"/>
    <cellStyle name="표준 136 4 3 9" xfId="28505"/>
    <cellStyle name="표준 136 4 3 9 2" xfId="28506"/>
    <cellStyle name="표준 136 4 30" xfId="28507"/>
    <cellStyle name="표준 136 4 30 2" xfId="28508"/>
    <cellStyle name="표준 136 4 31" xfId="28509"/>
    <cellStyle name="표준 136 4 31 2" xfId="28510"/>
    <cellStyle name="표준 136 4 32" xfId="28511"/>
    <cellStyle name="표준 136 4 32 2" xfId="28512"/>
    <cellStyle name="표준 136 4 33" xfId="28513"/>
    <cellStyle name="표준 136 4 34" xfId="28514"/>
    <cellStyle name="표준 136 4 35" xfId="28515"/>
    <cellStyle name="표준 136 4 36" xfId="28516"/>
    <cellStyle name="표준 136 4 37" xfId="28517"/>
    <cellStyle name="표준 136 4 38" xfId="28518"/>
    <cellStyle name="표준 136 4 39" xfId="28519"/>
    <cellStyle name="표준 136 4 4" xfId="28520"/>
    <cellStyle name="표준 136 4 4 10" xfId="28521"/>
    <cellStyle name="표준 136 4 4 10 2" xfId="28522"/>
    <cellStyle name="표준 136 4 4 11" xfId="28523"/>
    <cellStyle name="표준 136 4 4 11 2" xfId="28524"/>
    <cellStyle name="표준 136 4 4 12" xfId="28525"/>
    <cellStyle name="표준 136 4 4 12 2" xfId="28526"/>
    <cellStyle name="표준 136 4 4 13" xfId="28527"/>
    <cellStyle name="표준 136 4 4 13 2" xfId="28528"/>
    <cellStyle name="표준 136 4 4 14" xfId="28529"/>
    <cellStyle name="표준 136 4 4 14 2" xfId="28530"/>
    <cellStyle name="표준 136 4 4 15" xfId="28531"/>
    <cellStyle name="표준 136 4 4 15 2" xfId="28532"/>
    <cellStyle name="표준 136 4 4 16" xfId="28533"/>
    <cellStyle name="표준 136 4 4 16 2" xfId="28534"/>
    <cellStyle name="표준 136 4 4 17" xfId="28535"/>
    <cellStyle name="표준 136 4 4 17 2" xfId="28536"/>
    <cellStyle name="표준 136 4 4 18" xfId="28537"/>
    <cellStyle name="표준 136 4 4 18 2" xfId="28538"/>
    <cellStyle name="표준 136 4 4 19" xfId="28539"/>
    <cellStyle name="표준 136 4 4 19 2" xfId="28540"/>
    <cellStyle name="표준 136 4 4 2" xfId="28541"/>
    <cellStyle name="표준 136 4 4 2 2" xfId="28542"/>
    <cellStyle name="표준 136 4 4 20" xfId="28543"/>
    <cellStyle name="표준 136 4 4 20 2" xfId="28544"/>
    <cellStyle name="표준 136 4 4 21" xfId="28545"/>
    <cellStyle name="표준 136 4 4 21 2" xfId="28546"/>
    <cellStyle name="표준 136 4 4 22" xfId="28547"/>
    <cellStyle name="표준 136 4 4 22 2" xfId="28548"/>
    <cellStyle name="표준 136 4 4 23" xfId="28549"/>
    <cellStyle name="표준 136 4 4 23 2" xfId="28550"/>
    <cellStyle name="표준 136 4 4 24" xfId="28551"/>
    <cellStyle name="표준 136 4 4 24 2" xfId="28552"/>
    <cellStyle name="표준 136 4 4 25" xfId="28553"/>
    <cellStyle name="표준 136 4 4 25 2" xfId="28554"/>
    <cellStyle name="표준 136 4 4 26" xfId="28555"/>
    <cellStyle name="표준 136 4 4 26 2" xfId="28556"/>
    <cellStyle name="표준 136 4 4 27" xfId="28557"/>
    <cellStyle name="표준 136 4 4 27 2" xfId="28558"/>
    <cellStyle name="표준 136 4 4 28" xfId="28559"/>
    <cellStyle name="표준 136 4 4 28 2" xfId="28560"/>
    <cellStyle name="표준 136 4 4 29" xfId="28561"/>
    <cellStyle name="표준 136 4 4 3" xfId="28562"/>
    <cellStyle name="표준 136 4 4 3 2" xfId="28563"/>
    <cellStyle name="표준 136 4 4 4" xfId="28564"/>
    <cellStyle name="표준 136 4 4 4 2" xfId="28565"/>
    <cellStyle name="표준 136 4 4 5" xfId="28566"/>
    <cellStyle name="표준 136 4 4 5 2" xfId="28567"/>
    <cellStyle name="표준 136 4 4 6" xfId="28568"/>
    <cellStyle name="표준 136 4 4 6 2" xfId="28569"/>
    <cellStyle name="표준 136 4 4 7" xfId="28570"/>
    <cellStyle name="표준 136 4 4 7 2" xfId="28571"/>
    <cellStyle name="표준 136 4 4 8" xfId="28572"/>
    <cellStyle name="표준 136 4 4 8 2" xfId="28573"/>
    <cellStyle name="표준 136 4 4 9" xfId="28574"/>
    <cellStyle name="표준 136 4 4 9 2" xfId="28575"/>
    <cellStyle name="표준 136 4 40" xfId="28576"/>
    <cellStyle name="표준 136 4 41" xfId="28577"/>
    <cellStyle name="표준 136 4 42" xfId="28578"/>
    <cellStyle name="표준 136 4 43" xfId="28579"/>
    <cellStyle name="표준 136 4 44" xfId="28580"/>
    <cellStyle name="표준 136 4 45" xfId="28581"/>
    <cellStyle name="표준 136 4 46" xfId="28582"/>
    <cellStyle name="표준 136 4 47" xfId="28583"/>
    <cellStyle name="표준 136 4 48" xfId="28584"/>
    <cellStyle name="표준 136 4 49" xfId="28585"/>
    <cellStyle name="표준 136 4 5" xfId="28586"/>
    <cellStyle name="표준 136 4 5 10" xfId="28587"/>
    <cellStyle name="표준 136 4 5 10 2" xfId="28588"/>
    <cellStyle name="표준 136 4 5 11" xfId="28589"/>
    <cellStyle name="표준 136 4 5 11 2" xfId="28590"/>
    <cellStyle name="표준 136 4 5 12" xfId="28591"/>
    <cellStyle name="표준 136 4 5 12 2" xfId="28592"/>
    <cellStyle name="표준 136 4 5 13" xfId="28593"/>
    <cellStyle name="표준 136 4 5 13 2" xfId="28594"/>
    <cellStyle name="표준 136 4 5 14" xfId="28595"/>
    <cellStyle name="표준 136 4 5 14 2" xfId="28596"/>
    <cellStyle name="표준 136 4 5 15" xfId="28597"/>
    <cellStyle name="표준 136 4 5 15 2" xfId="28598"/>
    <cellStyle name="표준 136 4 5 16" xfId="28599"/>
    <cellStyle name="표준 136 4 5 16 2" xfId="28600"/>
    <cellStyle name="표준 136 4 5 17" xfId="28601"/>
    <cellStyle name="표준 136 4 5 17 2" xfId="28602"/>
    <cellStyle name="표준 136 4 5 18" xfId="28603"/>
    <cellStyle name="표준 136 4 5 18 2" xfId="28604"/>
    <cellStyle name="표준 136 4 5 19" xfId="28605"/>
    <cellStyle name="표준 136 4 5 19 2" xfId="28606"/>
    <cellStyle name="표준 136 4 5 2" xfId="28607"/>
    <cellStyle name="표준 136 4 5 2 2" xfId="28608"/>
    <cellStyle name="표준 136 4 5 20" xfId="28609"/>
    <cellStyle name="표준 136 4 5 20 2" xfId="28610"/>
    <cellStyle name="표준 136 4 5 21" xfId="28611"/>
    <cellStyle name="표준 136 4 5 21 2" xfId="28612"/>
    <cellStyle name="표준 136 4 5 22" xfId="28613"/>
    <cellStyle name="표준 136 4 5 22 2" xfId="28614"/>
    <cellStyle name="표준 136 4 5 23" xfId="28615"/>
    <cellStyle name="표준 136 4 5 23 2" xfId="28616"/>
    <cellStyle name="표준 136 4 5 24" xfId="28617"/>
    <cellStyle name="표준 136 4 5 24 2" xfId="28618"/>
    <cellStyle name="표준 136 4 5 25" xfId="28619"/>
    <cellStyle name="표준 136 4 5 25 2" xfId="28620"/>
    <cellStyle name="표준 136 4 5 26" xfId="28621"/>
    <cellStyle name="표준 136 4 5 26 2" xfId="28622"/>
    <cellStyle name="표준 136 4 5 27" xfId="28623"/>
    <cellStyle name="표준 136 4 5 27 2" xfId="28624"/>
    <cellStyle name="표준 136 4 5 28" xfId="28625"/>
    <cellStyle name="표준 136 4 5 28 2" xfId="28626"/>
    <cellStyle name="표준 136 4 5 29" xfId="28627"/>
    <cellStyle name="표준 136 4 5 3" xfId="28628"/>
    <cellStyle name="표준 136 4 5 3 2" xfId="28629"/>
    <cellStyle name="표준 136 4 5 4" xfId="28630"/>
    <cellStyle name="표준 136 4 5 4 2" xfId="28631"/>
    <cellStyle name="표준 136 4 5 5" xfId="28632"/>
    <cellStyle name="표준 136 4 5 5 2" xfId="28633"/>
    <cellStyle name="표준 136 4 5 6" xfId="28634"/>
    <cellStyle name="표준 136 4 5 6 2" xfId="28635"/>
    <cellStyle name="표준 136 4 5 7" xfId="28636"/>
    <cellStyle name="표준 136 4 5 7 2" xfId="28637"/>
    <cellStyle name="표준 136 4 5 8" xfId="28638"/>
    <cellStyle name="표준 136 4 5 8 2" xfId="28639"/>
    <cellStyle name="표준 136 4 5 9" xfId="28640"/>
    <cellStyle name="표준 136 4 5 9 2" xfId="28641"/>
    <cellStyle name="표준 136 4 50" xfId="28642"/>
    <cellStyle name="표준 136 4 51" xfId="28643"/>
    <cellStyle name="표준 136 4 52" xfId="28644"/>
    <cellStyle name="표준 136 4 53" xfId="28645"/>
    <cellStyle name="표준 136 4 54" xfId="28646"/>
    <cellStyle name="표준 136 4 55" xfId="28647"/>
    <cellStyle name="표준 136 4 56" xfId="28648"/>
    <cellStyle name="표준 136 4 6" xfId="28649"/>
    <cellStyle name="표준 136 4 6 2" xfId="28650"/>
    <cellStyle name="표준 136 4 7" xfId="28651"/>
    <cellStyle name="표준 136 4 7 2" xfId="28652"/>
    <cellStyle name="표준 136 4 8" xfId="28653"/>
    <cellStyle name="표준 136 4 8 2" xfId="28654"/>
    <cellStyle name="표준 136 4 9" xfId="28655"/>
    <cellStyle name="표준 136 4 9 2" xfId="28656"/>
    <cellStyle name="표준 136 5" xfId="28657"/>
    <cellStyle name="표준 136 5 2" xfId="28658"/>
    <cellStyle name="표준 136 6" xfId="28659"/>
    <cellStyle name="표준 136 6 2" xfId="28660"/>
    <cellStyle name="표준 136 7" xfId="28661"/>
    <cellStyle name="표준 136 7 2" xfId="28662"/>
    <cellStyle name="표준 136 8" xfId="28663"/>
    <cellStyle name="표준 136 8 2" xfId="28664"/>
    <cellStyle name="표준 136 9" xfId="28665"/>
    <cellStyle name="표준 136 9 2" xfId="28666"/>
    <cellStyle name="표준 137" xfId="28667"/>
    <cellStyle name="표준 137 10" xfId="28668"/>
    <cellStyle name="표준 137 10 2" xfId="28669"/>
    <cellStyle name="표준 137 11" xfId="28670"/>
    <cellStyle name="표준 137 11 2" xfId="28671"/>
    <cellStyle name="표준 137 12" xfId="28672"/>
    <cellStyle name="표준 137 12 2" xfId="28673"/>
    <cellStyle name="표준 137 13" xfId="28674"/>
    <cellStyle name="표준 137 13 2" xfId="28675"/>
    <cellStyle name="표준 137 14" xfId="28676"/>
    <cellStyle name="표준 137 14 2" xfId="28677"/>
    <cellStyle name="표준 137 15" xfId="28678"/>
    <cellStyle name="표준 137 15 2" xfId="28679"/>
    <cellStyle name="표준 137 16" xfId="28680"/>
    <cellStyle name="표준 137 16 2" xfId="28681"/>
    <cellStyle name="표준 137 17" xfId="28682"/>
    <cellStyle name="표준 137 17 2" xfId="28683"/>
    <cellStyle name="표준 137 18" xfId="28684"/>
    <cellStyle name="표준 137 18 2" xfId="28685"/>
    <cellStyle name="표준 137 19" xfId="28686"/>
    <cellStyle name="표준 137 19 2" xfId="28687"/>
    <cellStyle name="표준 137 2" xfId="28688"/>
    <cellStyle name="표준 137 2 10" xfId="28689"/>
    <cellStyle name="표준 137 2 10 2" xfId="28690"/>
    <cellStyle name="표준 137 2 11" xfId="28691"/>
    <cellStyle name="표준 137 2 11 2" xfId="28692"/>
    <cellStyle name="표준 137 2 12" xfId="28693"/>
    <cellStyle name="표준 137 2 12 2" xfId="28694"/>
    <cellStyle name="표준 137 2 13" xfId="28695"/>
    <cellStyle name="표준 137 2 13 2" xfId="28696"/>
    <cellStyle name="표준 137 2 14" xfId="28697"/>
    <cellStyle name="표준 137 2 14 2" xfId="28698"/>
    <cellStyle name="표준 137 2 15" xfId="28699"/>
    <cellStyle name="표준 137 2 15 2" xfId="28700"/>
    <cellStyle name="표준 137 2 16" xfId="28701"/>
    <cellStyle name="표준 137 2 16 2" xfId="28702"/>
    <cellStyle name="표준 137 2 17" xfId="28703"/>
    <cellStyle name="표준 137 2 17 2" xfId="28704"/>
    <cellStyle name="표준 137 2 18" xfId="28705"/>
    <cellStyle name="표준 137 2 18 2" xfId="28706"/>
    <cellStyle name="표준 137 2 19" xfId="28707"/>
    <cellStyle name="표준 137 2 19 2" xfId="28708"/>
    <cellStyle name="표준 137 2 2" xfId="28709"/>
    <cellStyle name="표준 137 2 2 10" xfId="28710"/>
    <cellStyle name="표준 137 2 2 10 2" xfId="28711"/>
    <cellStyle name="표준 137 2 2 11" xfId="28712"/>
    <cellStyle name="표준 137 2 2 11 2" xfId="28713"/>
    <cellStyle name="표준 137 2 2 12" xfId="28714"/>
    <cellStyle name="표준 137 2 2 12 2" xfId="28715"/>
    <cellStyle name="표준 137 2 2 13" xfId="28716"/>
    <cellStyle name="표준 137 2 2 13 2" xfId="28717"/>
    <cellStyle name="표준 137 2 2 14" xfId="28718"/>
    <cellStyle name="표준 137 2 2 14 2" xfId="28719"/>
    <cellStyle name="표준 137 2 2 15" xfId="28720"/>
    <cellStyle name="표준 137 2 2 15 2" xfId="28721"/>
    <cellStyle name="표준 137 2 2 16" xfId="28722"/>
    <cellStyle name="표준 137 2 2 16 2" xfId="28723"/>
    <cellStyle name="표준 137 2 2 17" xfId="28724"/>
    <cellStyle name="표준 137 2 2 17 2" xfId="28725"/>
    <cellStyle name="표준 137 2 2 18" xfId="28726"/>
    <cellStyle name="표준 137 2 2 18 2" xfId="28727"/>
    <cellStyle name="표준 137 2 2 19" xfId="28728"/>
    <cellStyle name="표준 137 2 2 19 2" xfId="28729"/>
    <cellStyle name="표준 137 2 2 2" xfId="28730"/>
    <cellStyle name="표준 137 2 2 2 2" xfId="28731"/>
    <cellStyle name="표준 137 2 2 20" xfId="28732"/>
    <cellStyle name="표준 137 2 2 20 2" xfId="28733"/>
    <cellStyle name="표준 137 2 2 21" xfId="28734"/>
    <cellStyle name="표준 137 2 2 21 2" xfId="28735"/>
    <cellStyle name="표준 137 2 2 22" xfId="28736"/>
    <cellStyle name="표준 137 2 2 22 2" xfId="28737"/>
    <cellStyle name="표준 137 2 2 23" xfId="28738"/>
    <cellStyle name="표준 137 2 2 23 2" xfId="28739"/>
    <cellStyle name="표준 137 2 2 24" xfId="28740"/>
    <cellStyle name="표준 137 2 2 24 2" xfId="28741"/>
    <cellStyle name="표준 137 2 2 25" xfId="28742"/>
    <cellStyle name="표준 137 2 2 25 2" xfId="28743"/>
    <cellStyle name="표준 137 2 2 26" xfId="28744"/>
    <cellStyle name="표준 137 2 2 26 2" xfId="28745"/>
    <cellStyle name="표준 137 2 2 27" xfId="28746"/>
    <cellStyle name="표준 137 2 2 27 2" xfId="28747"/>
    <cellStyle name="표준 137 2 2 28" xfId="28748"/>
    <cellStyle name="표준 137 2 2 28 2" xfId="28749"/>
    <cellStyle name="표준 137 2 2 29" xfId="28750"/>
    <cellStyle name="표준 137 2 2 3" xfId="28751"/>
    <cellStyle name="표준 137 2 2 3 2" xfId="28752"/>
    <cellStyle name="표준 137 2 2 4" xfId="28753"/>
    <cellStyle name="표준 137 2 2 4 2" xfId="28754"/>
    <cellStyle name="표준 137 2 2 5" xfId="28755"/>
    <cellStyle name="표준 137 2 2 5 2" xfId="28756"/>
    <cellStyle name="표준 137 2 2 6" xfId="28757"/>
    <cellStyle name="표준 137 2 2 6 2" xfId="28758"/>
    <cellStyle name="표준 137 2 2 7" xfId="28759"/>
    <cellStyle name="표준 137 2 2 7 2" xfId="28760"/>
    <cellStyle name="표준 137 2 2 8" xfId="28761"/>
    <cellStyle name="표준 137 2 2 8 2" xfId="28762"/>
    <cellStyle name="표준 137 2 2 9" xfId="28763"/>
    <cellStyle name="표준 137 2 2 9 2" xfId="28764"/>
    <cellStyle name="표준 137 2 20" xfId="28765"/>
    <cellStyle name="표준 137 2 20 2" xfId="28766"/>
    <cellStyle name="표준 137 2 21" xfId="28767"/>
    <cellStyle name="표준 137 2 21 2" xfId="28768"/>
    <cellStyle name="표준 137 2 22" xfId="28769"/>
    <cellStyle name="표준 137 2 22 2" xfId="28770"/>
    <cellStyle name="표준 137 2 23" xfId="28771"/>
    <cellStyle name="표준 137 2 23 2" xfId="28772"/>
    <cellStyle name="표준 137 2 24" xfId="28773"/>
    <cellStyle name="표준 137 2 24 2" xfId="28774"/>
    <cellStyle name="표준 137 2 25" xfId="28775"/>
    <cellStyle name="표준 137 2 25 2" xfId="28776"/>
    <cellStyle name="표준 137 2 26" xfId="28777"/>
    <cellStyle name="표준 137 2 26 2" xfId="28778"/>
    <cellStyle name="표준 137 2 27" xfId="28779"/>
    <cellStyle name="표준 137 2 27 2" xfId="28780"/>
    <cellStyle name="표준 137 2 28" xfId="28781"/>
    <cellStyle name="표준 137 2 28 2" xfId="28782"/>
    <cellStyle name="표준 137 2 29" xfId="28783"/>
    <cellStyle name="표준 137 2 29 2" xfId="28784"/>
    <cellStyle name="표준 137 2 3" xfId="28785"/>
    <cellStyle name="표준 137 2 3 10" xfId="28786"/>
    <cellStyle name="표준 137 2 3 10 2" xfId="28787"/>
    <cellStyle name="표준 137 2 3 11" xfId="28788"/>
    <cellStyle name="표준 137 2 3 11 2" xfId="28789"/>
    <cellStyle name="표준 137 2 3 12" xfId="28790"/>
    <cellStyle name="표준 137 2 3 12 2" xfId="28791"/>
    <cellStyle name="표준 137 2 3 13" xfId="28792"/>
    <cellStyle name="표준 137 2 3 13 2" xfId="28793"/>
    <cellStyle name="표준 137 2 3 14" xfId="28794"/>
    <cellStyle name="표준 137 2 3 14 2" xfId="28795"/>
    <cellStyle name="표준 137 2 3 15" xfId="28796"/>
    <cellStyle name="표준 137 2 3 15 2" xfId="28797"/>
    <cellStyle name="표준 137 2 3 16" xfId="28798"/>
    <cellStyle name="표준 137 2 3 16 2" xfId="28799"/>
    <cellStyle name="표준 137 2 3 17" xfId="28800"/>
    <cellStyle name="표준 137 2 3 17 2" xfId="28801"/>
    <cellStyle name="표준 137 2 3 18" xfId="28802"/>
    <cellStyle name="표준 137 2 3 18 2" xfId="28803"/>
    <cellStyle name="표준 137 2 3 19" xfId="28804"/>
    <cellStyle name="표준 137 2 3 19 2" xfId="28805"/>
    <cellStyle name="표준 137 2 3 2" xfId="28806"/>
    <cellStyle name="표준 137 2 3 2 2" xfId="28807"/>
    <cellStyle name="표준 137 2 3 20" xfId="28808"/>
    <cellStyle name="표준 137 2 3 20 2" xfId="28809"/>
    <cellStyle name="표준 137 2 3 21" xfId="28810"/>
    <cellStyle name="표준 137 2 3 21 2" xfId="28811"/>
    <cellStyle name="표준 137 2 3 22" xfId="28812"/>
    <cellStyle name="표준 137 2 3 22 2" xfId="28813"/>
    <cellStyle name="표준 137 2 3 23" xfId="28814"/>
    <cellStyle name="표준 137 2 3 23 2" xfId="28815"/>
    <cellStyle name="표준 137 2 3 24" xfId="28816"/>
    <cellStyle name="표준 137 2 3 24 2" xfId="28817"/>
    <cellStyle name="표준 137 2 3 25" xfId="28818"/>
    <cellStyle name="표준 137 2 3 25 2" xfId="28819"/>
    <cellStyle name="표준 137 2 3 26" xfId="28820"/>
    <cellStyle name="표준 137 2 3 26 2" xfId="28821"/>
    <cellStyle name="표준 137 2 3 27" xfId="28822"/>
    <cellStyle name="표준 137 2 3 27 2" xfId="28823"/>
    <cellStyle name="표준 137 2 3 28" xfId="28824"/>
    <cellStyle name="표준 137 2 3 28 2" xfId="28825"/>
    <cellStyle name="표준 137 2 3 29" xfId="28826"/>
    <cellStyle name="표준 137 2 3 3" xfId="28827"/>
    <cellStyle name="표준 137 2 3 3 2" xfId="28828"/>
    <cellStyle name="표준 137 2 3 4" xfId="28829"/>
    <cellStyle name="표준 137 2 3 4 2" xfId="28830"/>
    <cellStyle name="표준 137 2 3 5" xfId="28831"/>
    <cellStyle name="표준 137 2 3 5 2" xfId="28832"/>
    <cellStyle name="표준 137 2 3 6" xfId="28833"/>
    <cellStyle name="표준 137 2 3 6 2" xfId="28834"/>
    <cellStyle name="표준 137 2 3 7" xfId="28835"/>
    <cellStyle name="표준 137 2 3 7 2" xfId="28836"/>
    <cellStyle name="표준 137 2 3 8" xfId="28837"/>
    <cellStyle name="표준 137 2 3 8 2" xfId="28838"/>
    <cellStyle name="표준 137 2 3 9" xfId="28839"/>
    <cellStyle name="표준 137 2 3 9 2" xfId="28840"/>
    <cellStyle name="표준 137 2 30" xfId="28841"/>
    <cellStyle name="표준 137 2 30 2" xfId="28842"/>
    <cellStyle name="표준 137 2 31" xfId="28843"/>
    <cellStyle name="표준 137 2 31 2" xfId="28844"/>
    <cellStyle name="표준 137 2 32" xfId="28845"/>
    <cellStyle name="표준 137 2 32 2" xfId="28846"/>
    <cellStyle name="표준 137 2 33" xfId="28847"/>
    <cellStyle name="표준 137 2 34" xfId="28848"/>
    <cellStyle name="표준 137 2 35" xfId="28849"/>
    <cellStyle name="표준 137 2 36" xfId="28850"/>
    <cellStyle name="표준 137 2 37" xfId="28851"/>
    <cellStyle name="표준 137 2 38" xfId="28852"/>
    <cellStyle name="표준 137 2 39" xfId="28853"/>
    <cellStyle name="표준 137 2 4" xfId="28854"/>
    <cellStyle name="표준 137 2 4 10" xfId="28855"/>
    <cellStyle name="표준 137 2 4 10 2" xfId="28856"/>
    <cellStyle name="표준 137 2 4 11" xfId="28857"/>
    <cellStyle name="표준 137 2 4 11 2" xfId="28858"/>
    <cellStyle name="표준 137 2 4 12" xfId="28859"/>
    <cellStyle name="표준 137 2 4 12 2" xfId="28860"/>
    <cellStyle name="표준 137 2 4 13" xfId="28861"/>
    <cellStyle name="표준 137 2 4 13 2" xfId="28862"/>
    <cellStyle name="표준 137 2 4 14" xfId="28863"/>
    <cellStyle name="표준 137 2 4 14 2" xfId="28864"/>
    <cellStyle name="표준 137 2 4 15" xfId="28865"/>
    <cellStyle name="표준 137 2 4 15 2" xfId="28866"/>
    <cellStyle name="표준 137 2 4 16" xfId="28867"/>
    <cellStyle name="표준 137 2 4 16 2" xfId="28868"/>
    <cellStyle name="표준 137 2 4 17" xfId="28869"/>
    <cellStyle name="표준 137 2 4 17 2" xfId="28870"/>
    <cellStyle name="표준 137 2 4 18" xfId="28871"/>
    <cellStyle name="표준 137 2 4 18 2" xfId="28872"/>
    <cellStyle name="표준 137 2 4 19" xfId="28873"/>
    <cellStyle name="표준 137 2 4 19 2" xfId="28874"/>
    <cellStyle name="표준 137 2 4 2" xfId="28875"/>
    <cellStyle name="표준 137 2 4 2 2" xfId="28876"/>
    <cellStyle name="표준 137 2 4 20" xfId="28877"/>
    <cellStyle name="표준 137 2 4 20 2" xfId="28878"/>
    <cellStyle name="표준 137 2 4 21" xfId="28879"/>
    <cellStyle name="표준 137 2 4 21 2" xfId="28880"/>
    <cellStyle name="표준 137 2 4 22" xfId="28881"/>
    <cellStyle name="표준 137 2 4 22 2" xfId="28882"/>
    <cellStyle name="표준 137 2 4 23" xfId="28883"/>
    <cellStyle name="표준 137 2 4 23 2" xfId="28884"/>
    <cellStyle name="표준 137 2 4 24" xfId="28885"/>
    <cellStyle name="표준 137 2 4 24 2" xfId="28886"/>
    <cellStyle name="표준 137 2 4 25" xfId="28887"/>
    <cellStyle name="표준 137 2 4 25 2" xfId="28888"/>
    <cellStyle name="표준 137 2 4 26" xfId="28889"/>
    <cellStyle name="표준 137 2 4 26 2" xfId="28890"/>
    <cellStyle name="표준 137 2 4 27" xfId="28891"/>
    <cellStyle name="표준 137 2 4 27 2" xfId="28892"/>
    <cellStyle name="표준 137 2 4 28" xfId="28893"/>
    <cellStyle name="표준 137 2 4 28 2" xfId="28894"/>
    <cellStyle name="표준 137 2 4 29" xfId="28895"/>
    <cellStyle name="표준 137 2 4 3" xfId="28896"/>
    <cellStyle name="표준 137 2 4 3 2" xfId="28897"/>
    <cellStyle name="표준 137 2 4 4" xfId="28898"/>
    <cellStyle name="표준 137 2 4 4 2" xfId="28899"/>
    <cellStyle name="표준 137 2 4 5" xfId="28900"/>
    <cellStyle name="표준 137 2 4 5 2" xfId="28901"/>
    <cellStyle name="표준 137 2 4 6" xfId="28902"/>
    <cellStyle name="표준 137 2 4 6 2" xfId="28903"/>
    <cellStyle name="표준 137 2 4 7" xfId="28904"/>
    <cellStyle name="표준 137 2 4 7 2" xfId="28905"/>
    <cellStyle name="표준 137 2 4 8" xfId="28906"/>
    <cellStyle name="표준 137 2 4 8 2" xfId="28907"/>
    <cellStyle name="표준 137 2 4 9" xfId="28908"/>
    <cellStyle name="표준 137 2 4 9 2" xfId="28909"/>
    <cellStyle name="표준 137 2 40" xfId="28910"/>
    <cellStyle name="표준 137 2 41" xfId="28911"/>
    <cellStyle name="표준 137 2 42" xfId="28912"/>
    <cellStyle name="표준 137 2 43" xfId="28913"/>
    <cellStyle name="표준 137 2 44" xfId="28914"/>
    <cellStyle name="표준 137 2 45" xfId="28915"/>
    <cellStyle name="표준 137 2 46" xfId="28916"/>
    <cellStyle name="표준 137 2 47" xfId="28917"/>
    <cellStyle name="표준 137 2 48" xfId="28918"/>
    <cellStyle name="표준 137 2 49" xfId="28919"/>
    <cellStyle name="표준 137 2 5" xfId="28920"/>
    <cellStyle name="표준 137 2 5 10" xfId="28921"/>
    <cellStyle name="표준 137 2 5 10 2" xfId="28922"/>
    <cellStyle name="표준 137 2 5 11" xfId="28923"/>
    <cellStyle name="표준 137 2 5 11 2" xfId="28924"/>
    <cellStyle name="표준 137 2 5 12" xfId="28925"/>
    <cellStyle name="표준 137 2 5 12 2" xfId="28926"/>
    <cellStyle name="표준 137 2 5 13" xfId="28927"/>
    <cellStyle name="표준 137 2 5 13 2" xfId="28928"/>
    <cellStyle name="표준 137 2 5 14" xfId="28929"/>
    <cellStyle name="표준 137 2 5 14 2" xfId="28930"/>
    <cellStyle name="표준 137 2 5 15" xfId="28931"/>
    <cellStyle name="표준 137 2 5 15 2" xfId="28932"/>
    <cellStyle name="표준 137 2 5 16" xfId="28933"/>
    <cellStyle name="표준 137 2 5 16 2" xfId="28934"/>
    <cellStyle name="표준 137 2 5 17" xfId="28935"/>
    <cellStyle name="표준 137 2 5 17 2" xfId="28936"/>
    <cellStyle name="표준 137 2 5 18" xfId="28937"/>
    <cellStyle name="표준 137 2 5 18 2" xfId="28938"/>
    <cellStyle name="표준 137 2 5 19" xfId="28939"/>
    <cellStyle name="표준 137 2 5 19 2" xfId="28940"/>
    <cellStyle name="표준 137 2 5 2" xfId="28941"/>
    <cellStyle name="표준 137 2 5 2 2" xfId="28942"/>
    <cellStyle name="표준 137 2 5 20" xfId="28943"/>
    <cellStyle name="표준 137 2 5 20 2" xfId="28944"/>
    <cellStyle name="표준 137 2 5 21" xfId="28945"/>
    <cellStyle name="표준 137 2 5 21 2" xfId="28946"/>
    <cellStyle name="표준 137 2 5 22" xfId="28947"/>
    <cellStyle name="표준 137 2 5 22 2" xfId="28948"/>
    <cellStyle name="표준 137 2 5 23" xfId="28949"/>
    <cellStyle name="표준 137 2 5 23 2" xfId="28950"/>
    <cellStyle name="표준 137 2 5 24" xfId="28951"/>
    <cellStyle name="표준 137 2 5 24 2" xfId="28952"/>
    <cellStyle name="표준 137 2 5 25" xfId="28953"/>
    <cellStyle name="표준 137 2 5 25 2" xfId="28954"/>
    <cellStyle name="표준 137 2 5 26" xfId="28955"/>
    <cellStyle name="표준 137 2 5 26 2" xfId="28956"/>
    <cellStyle name="표준 137 2 5 27" xfId="28957"/>
    <cellStyle name="표준 137 2 5 27 2" xfId="28958"/>
    <cellStyle name="표준 137 2 5 28" xfId="28959"/>
    <cellStyle name="표준 137 2 5 28 2" xfId="28960"/>
    <cellStyle name="표준 137 2 5 29" xfId="28961"/>
    <cellStyle name="표준 137 2 5 3" xfId="28962"/>
    <cellStyle name="표준 137 2 5 3 2" xfId="28963"/>
    <cellStyle name="표준 137 2 5 4" xfId="28964"/>
    <cellStyle name="표준 137 2 5 4 2" xfId="28965"/>
    <cellStyle name="표준 137 2 5 5" xfId="28966"/>
    <cellStyle name="표준 137 2 5 5 2" xfId="28967"/>
    <cellStyle name="표준 137 2 5 6" xfId="28968"/>
    <cellStyle name="표준 137 2 5 6 2" xfId="28969"/>
    <cellStyle name="표준 137 2 5 7" xfId="28970"/>
    <cellStyle name="표준 137 2 5 7 2" xfId="28971"/>
    <cellStyle name="표준 137 2 5 8" xfId="28972"/>
    <cellStyle name="표준 137 2 5 8 2" xfId="28973"/>
    <cellStyle name="표준 137 2 5 9" xfId="28974"/>
    <cellStyle name="표준 137 2 5 9 2" xfId="28975"/>
    <cellStyle name="표준 137 2 50" xfId="28976"/>
    <cellStyle name="표준 137 2 51" xfId="28977"/>
    <cellStyle name="표준 137 2 52" xfId="28978"/>
    <cellStyle name="표준 137 2 53" xfId="28979"/>
    <cellStyle name="표준 137 2 54" xfId="28980"/>
    <cellStyle name="표준 137 2 55" xfId="28981"/>
    <cellStyle name="표준 137 2 56" xfId="28982"/>
    <cellStyle name="표준 137 2 6" xfId="28983"/>
    <cellStyle name="표준 137 2 6 2" xfId="28984"/>
    <cellStyle name="표준 137 2 7" xfId="28985"/>
    <cellStyle name="표준 137 2 7 2" xfId="28986"/>
    <cellStyle name="표준 137 2 8" xfId="28987"/>
    <cellStyle name="표준 137 2 8 2" xfId="28988"/>
    <cellStyle name="표준 137 2 9" xfId="28989"/>
    <cellStyle name="표준 137 2 9 2" xfId="28990"/>
    <cellStyle name="표준 137 20" xfId="28991"/>
    <cellStyle name="표준 137 20 2" xfId="28992"/>
    <cellStyle name="표준 137 21" xfId="28993"/>
    <cellStyle name="표준 137 21 2" xfId="28994"/>
    <cellStyle name="표준 137 22" xfId="28995"/>
    <cellStyle name="표준 137 22 2" xfId="28996"/>
    <cellStyle name="표준 137 23" xfId="28997"/>
    <cellStyle name="표준 137 23 2" xfId="28998"/>
    <cellStyle name="표준 137 24" xfId="28999"/>
    <cellStyle name="표준 137 24 2" xfId="29000"/>
    <cellStyle name="표준 137 25" xfId="29001"/>
    <cellStyle name="표준 137 25 2" xfId="29002"/>
    <cellStyle name="표준 137 26" xfId="29003"/>
    <cellStyle name="표준 137 26 2" xfId="29004"/>
    <cellStyle name="표준 137 27" xfId="29005"/>
    <cellStyle name="표준 137 27 2" xfId="29006"/>
    <cellStyle name="표준 137 28" xfId="29007"/>
    <cellStyle name="표준 137 28 2" xfId="29008"/>
    <cellStyle name="표준 137 29" xfId="29009"/>
    <cellStyle name="표준 137 29 2" xfId="29010"/>
    <cellStyle name="표준 137 3" xfId="29011"/>
    <cellStyle name="표준 137 3 10" xfId="29012"/>
    <cellStyle name="표준 137 3 10 2" xfId="29013"/>
    <cellStyle name="표준 137 3 11" xfId="29014"/>
    <cellStyle name="표준 137 3 11 2" xfId="29015"/>
    <cellStyle name="표준 137 3 12" xfId="29016"/>
    <cellStyle name="표준 137 3 12 2" xfId="29017"/>
    <cellStyle name="표준 137 3 13" xfId="29018"/>
    <cellStyle name="표준 137 3 13 2" xfId="29019"/>
    <cellStyle name="표준 137 3 14" xfId="29020"/>
    <cellStyle name="표준 137 3 14 2" xfId="29021"/>
    <cellStyle name="표준 137 3 15" xfId="29022"/>
    <cellStyle name="표준 137 3 15 2" xfId="29023"/>
    <cellStyle name="표준 137 3 16" xfId="29024"/>
    <cellStyle name="표준 137 3 16 2" xfId="29025"/>
    <cellStyle name="표준 137 3 17" xfId="29026"/>
    <cellStyle name="표준 137 3 17 2" xfId="29027"/>
    <cellStyle name="표준 137 3 18" xfId="29028"/>
    <cellStyle name="표준 137 3 18 2" xfId="29029"/>
    <cellStyle name="표준 137 3 19" xfId="29030"/>
    <cellStyle name="표준 137 3 19 2" xfId="29031"/>
    <cellStyle name="표준 137 3 2" xfId="29032"/>
    <cellStyle name="표준 137 3 2 10" xfId="29033"/>
    <cellStyle name="표준 137 3 2 10 2" xfId="29034"/>
    <cellStyle name="표준 137 3 2 11" xfId="29035"/>
    <cellStyle name="표준 137 3 2 11 2" xfId="29036"/>
    <cellStyle name="표준 137 3 2 12" xfId="29037"/>
    <cellStyle name="표준 137 3 2 12 2" xfId="29038"/>
    <cellStyle name="표준 137 3 2 13" xfId="29039"/>
    <cellStyle name="표준 137 3 2 13 2" xfId="29040"/>
    <cellStyle name="표준 137 3 2 14" xfId="29041"/>
    <cellStyle name="표준 137 3 2 14 2" xfId="29042"/>
    <cellStyle name="표준 137 3 2 15" xfId="29043"/>
    <cellStyle name="표준 137 3 2 15 2" xfId="29044"/>
    <cellStyle name="표준 137 3 2 16" xfId="29045"/>
    <cellStyle name="표준 137 3 2 16 2" xfId="29046"/>
    <cellStyle name="표준 137 3 2 17" xfId="29047"/>
    <cellStyle name="표준 137 3 2 17 2" xfId="29048"/>
    <cellStyle name="표준 137 3 2 18" xfId="29049"/>
    <cellStyle name="표준 137 3 2 18 2" xfId="29050"/>
    <cellStyle name="표준 137 3 2 19" xfId="29051"/>
    <cellStyle name="표준 137 3 2 19 2" xfId="29052"/>
    <cellStyle name="표준 137 3 2 2" xfId="29053"/>
    <cellStyle name="표준 137 3 2 2 2" xfId="29054"/>
    <cellStyle name="표준 137 3 2 20" xfId="29055"/>
    <cellStyle name="표준 137 3 2 20 2" xfId="29056"/>
    <cellStyle name="표준 137 3 2 21" xfId="29057"/>
    <cellStyle name="표준 137 3 2 21 2" xfId="29058"/>
    <cellStyle name="표준 137 3 2 22" xfId="29059"/>
    <cellStyle name="표준 137 3 2 22 2" xfId="29060"/>
    <cellStyle name="표준 137 3 2 23" xfId="29061"/>
    <cellStyle name="표준 137 3 2 23 2" xfId="29062"/>
    <cellStyle name="표준 137 3 2 24" xfId="29063"/>
    <cellStyle name="표준 137 3 2 24 2" xfId="29064"/>
    <cellStyle name="표준 137 3 2 25" xfId="29065"/>
    <cellStyle name="표준 137 3 2 25 2" xfId="29066"/>
    <cellStyle name="표준 137 3 2 26" xfId="29067"/>
    <cellStyle name="표준 137 3 2 26 2" xfId="29068"/>
    <cellStyle name="표준 137 3 2 27" xfId="29069"/>
    <cellStyle name="표준 137 3 2 27 2" xfId="29070"/>
    <cellStyle name="표준 137 3 2 28" xfId="29071"/>
    <cellStyle name="표준 137 3 2 28 2" xfId="29072"/>
    <cellStyle name="표준 137 3 2 29" xfId="29073"/>
    <cellStyle name="표준 137 3 2 3" xfId="29074"/>
    <cellStyle name="표준 137 3 2 3 2" xfId="29075"/>
    <cellStyle name="표준 137 3 2 4" xfId="29076"/>
    <cellStyle name="표준 137 3 2 4 2" xfId="29077"/>
    <cellStyle name="표준 137 3 2 5" xfId="29078"/>
    <cellStyle name="표준 137 3 2 5 2" xfId="29079"/>
    <cellStyle name="표준 137 3 2 6" xfId="29080"/>
    <cellStyle name="표준 137 3 2 6 2" xfId="29081"/>
    <cellStyle name="표준 137 3 2 7" xfId="29082"/>
    <cellStyle name="표준 137 3 2 7 2" xfId="29083"/>
    <cellStyle name="표준 137 3 2 8" xfId="29084"/>
    <cellStyle name="표준 137 3 2 8 2" xfId="29085"/>
    <cellStyle name="표준 137 3 2 9" xfId="29086"/>
    <cellStyle name="표준 137 3 2 9 2" xfId="29087"/>
    <cellStyle name="표준 137 3 20" xfId="29088"/>
    <cellStyle name="표준 137 3 20 2" xfId="29089"/>
    <cellStyle name="표준 137 3 21" xfId="29090"/>
    <cellStyle name="표준 137 3 21 2" xfId="29091"/>
    <cellStyle name="표준 137 3 22" xfId="29092"/>
    <cellStyle name="표준 137 3 22 2" xfId="29093"/>
    <cellStyle name="표준 137 3 23" xfId="29094"/>
    <cellStyle name="표준 137 3 23 2" xfId="29095"/>
    <cellStyle name="표준 137 3 24" xfId="29096"/>
    <cellStyle name="표준 137 3 24 2" xfId="29097"/>
    <cellStyle name="표준 137 3 25" xfId="29098"/>
    <cellStyle name="표준 137 3 25 2" xfId="29099"/>
    <cellStyle name="표준 137 3 26" xfId="29100"/>
    <cellStyle name="표준 137 3 26 2" xfId="29101"/>
    <cellStyle name="표준 137 3 27" xfId="29102"/>
    <cellStyle name="표준 137 3 27 2" xfId="29103"/>
    <cellStyle name="표준 137 3 28" xfId="29104"/>
    <cellStyle name="표준 137 3 28 2" xfId="29105"/>
    <cellStyle name="표준 137 3 29" xfId="29106"/>
    <cellStyle name="표준 137 3 29 2" xfId="29107"/>
    <cellStyle name="표준 137 3 3" xfId="29108"/>
    <cellStyle name="표준 137 3 3 10" xfId="29109"/>
    <cellStyle name="표준 137 3 3 10 2" xfId="29110"/>
    <cellStyle name="표준 137 3 3 11" xfId="29111"/>
    <cellStyle name="표준 137 3 3 11 2" xfId="29112"/>
    <cellStyle name="표준 137 3 3 12" xfId="29113"/>
    <cellStyle name="표준 137 3 3 12 2" xfId="29114"/>
    <cellStyle name="표준 137 3 3 13" xfId="29115"/>
    <cellStyle name="표준 137 3 3 13 2" xfId="29116"/>
    <cellStyle name="표준 137 3 3 14" xfId="29117"/>
    <cellStyle name="표준 137 3 3 14 2" xfId="29118"/>
    <cellStyle name="표준 137 3 3 15" xfId="29119"/>
    <cellStyle name="표준 137 3 3 15 2" xfId="29120"/>
    <cellStyle name="표준 137 3 3 16" xfId="29121"/>
    <cellStyle name="표준 137 3 3 16 2" xfId="29122"/>
    <cellStyle name="표준 137 3 3 17" xfId="29123"/>
    <cellStyle name="표준 137 3 3 17 2" xfId="29124"/>
    <cellStyle name="표준 137 3 3 18" xfId="29125"/>
    <cellStyle name="표준 137 3 3 18 2" xfId="29126"/>
    <cellStyle name="표준 137 3 3 19" xfId="29127"/>
    <cellStyle name="표준 137 3 3 19 2" xfId="29128"/>
    <cellStyle name="표준 137 3 3 2" xfId="29129"/>
    <cellStyle name="표준 137 3 3 2 2" xfId="29130"/>
    <cellStyle name="표준 137 3 3 20" xfId="29131"/>
    <cellStyle name="표준 137 3 3 20 2" xfId="29132"/>
    <cellStyle name="표준 137 3 3 21" xfId="29133"/>
    <cellStyle name="표준 137 3 3 21 2" xfId="29134"/>
    <cellStyle name="표준 137 3 3 22" xfId="29135"/>
    <cellStyle name="표준 137 3 3 22 2" xfId="29136"/>
    <cellStyle name="표준 137 3 3 23" xfId="29137"/>
    <cellStyle name="표준 137 3 3 23 2" xfId="29138"/>
    <cellStyle name="표준 137 3 3 24" xfId="29139"/>
    <cellStyle name="표준 137 3 3 24 2" xfId="29140"/>
    <cellStyle name="표준 137 3 3 25" xfId="29141"/>
    <cellStyle name="표준 137 3 3 25 2" xfId="29142"/>
    <cellStyle name="표준 137 3 3 26" xfId="29143"/>
    <cellStyle name="표준 137 3 3 26 2" xfId="29144"/>
    <cellStyle name="표준 137 3 3 27" xfId="29145"/>
    <cellStyle name="표준 137 3 3 27 2" xfId="29146"/>
    <cellStyle name="표준 137 3 3 28" xfId="29147"/>
    <cellStyle name="표준 137 3 3 28 2" xfId="29148"/>
    <cellStyle name="표준 137 3 3 29" xfId="29149"/>
    <cellStyle name="표준 137 3 3 3" xfId="29150"/>
    <cellStyle name="표준 137 3 3 3 2" xfId="29151"/>
    <cellStyle name="표준 137 3 3 4" xfId="29152"/>
    <cellStyle name="표준 137 3 3 4 2" xfId="29153"/>
    <cellStyle name="표준 137 3 3 5" xfId="29154"/>
    <cellStyle name="표준 137 3 3 5 2" xfId="29155"/>
    <cellStyle name="표준 137 3 3 6" xfId="29156"/>
    <cellStyle name="표준 137 3 3 6 2" xfId="29157"/>
    <cellStyle name="표준 137 3 3 7" xfId="29158"/>
    <cellStyle name="표준 137 3 3 7 2" xfId="29159"/>
    <cellStyle name="표준 137 3 3 8" xfId="29160"/>
    <cellStyle name="표준 137 3 3 8 2" xfId="29161"/>
    <cellStyle name="표준 137 3 3 9" xfId="29162"/>
    <cellStyle name="표준 137 3 3 9 2" xfId="29163"/>
    <cellStyle name="표준 137 3 30" xfId="29164"/>
    <cellStyle name="표준 137 3 30 2" xfId="29165"/>
    <cellStyle name="표준 137 3 31" xfId="29166"/>
    <cellStyle name="표준 137 3 31 2" xfId="29167"/>
    <cellStyle name="표준 137 3 32" xfId="29168"/>
    <cellStyle name="표준 137 3 32 2" xfId="29169"/>
    <cellStyle name="표준 137 3 33" xfId="29170"/>
    <cellStyle name="표준 137 3 34" xfId="29171"/>
    <cellStyle name="표준 137 3 35" xfId="29172"/>
    <cellStyle name="표준 137 3 36" xfId="29173"/>
    <cellStyle name="표준 137 3 37" xfId="29174"/>
    <cellStyle name="표준 137 3 38" xfId="29175"/>
    <cellStyle name="표준 137 3 39" xfId="29176"/>
    <cellStyle name="표준 137 3 4" xfId="29177"/>
    <cellStyle name="표준 137 3 4 10" xfId="29178"/>
    <cellStyle name="표준 137 3 4 10 2" xfId="29179"/>
    <cellStyle name="표준 137 3 4 11" xfId="29180"/>
    <cellStyle name="표준 137 3 4 11 2" xfId="29181"/>
    <cellStyle name="표준 137 3 4 12" xfId="29182"/>
    <cellStyle name="표준 137 3 4 12 2" xfId="29183"/>
    <cellStyle name="표준 137 3 4 13" xfId="29184"/>
    <cellStyle name="표준 137 3 4 13 2" xfId="29185"/>
    <cellStyle name="표준 137 3 4 14" xfId="29186"/>
    <cellStyle name="표준 137 3 4 14 2" xfId="29187"/>
    <cellStyle name="표준 137 3 4 15" xfId="29188"/>
    <cellStyle name="표준 137 3 4 15 2" xfId="29189"/>
    <cellStyle name="표준 137 3 4 16" xfId="29190"/>
    <cellStyle name="표준 137 3 4 16 2" xfId="29191"/>
    <cellStyle name="표준 137 3 4 17" xfId="29192"/>
    <cellStyle name="표준 137 3 4 17 2" xfId="29193"/>
    <cellStyle name="표준 137 3 4 18" xfId="29194"/>
    <cellStyle name="표준 137 3 4 18 2" xfId="29195"/>
    <cellStyle name="표준 137 3 4 19" xfId="29196"/>
    <cellStyle name="표준 137 3 4 19 2" xfId="29197"/>
    <cellStyle name="표준 137 3 4 2" xfId="29198"/>
    <cellStyle name="표준 137 3 4 2 2" xfId="29199"/>
    <cellStyle name="표준 137 3 4 20" xfId="29200"/>
    <cellStyle name="표준 137 3 4 20 2" xfId="29201"/>
    <cellStyle name="표준 137 3 4 21" xfId="29202"/>
    <cellStyle name="표준 137 3 4 21 2" xfId="29203"/>
    <cellStyle name="표준 137 3 4 22" xfId="29204"/>
    <cellStyle name="표준 137 3 4 22 2" xfId="29205"/>
    <cellStyle name="표준 137 3 4 23" xfId="29206"/>
    <cellStyle name="표준 137 3 4 23 2" xfId="29207"/>
    <cellStyle name="표준 137 3 4 24" xfId="29208"/>
    <cellStyle name="표준 137 3 4 24 2" xfId="29209"/>
    <cellStyle name="표준 137 3 4 25" xfId="29210"/>
    <cellStyle name="표준 137 3 4 25 2" xfId="29211"/>
    <cellStyle name="표준 137 3 4 26" xfId="29212"/>
    <cellStyle name="표준 137 3 4 26 2" xfId="29213"/>
    <cellStyle name="표준 137 3 4 27" xfId="29214"/>
    <cellStyle name="표준 137 3 4 27 2" xfId="29215"/>
    <cellStyle name="표준 137 3 4 28" xfId="29216"/>
    <cellStyle name="표준 137 3 4 28 2" xfId="29217"/>
    <cellStyle name="표준 137 3 4 29" xfId="29218"/>
    <cellStyle name="표준 137 3 4 3" xfId="29219"/>
    <cellStyle name="표준 137 3 4 3 2" xfId="29220"/>
    <cellStyle name="표준 137 3 4 4" xfId="29221"/>
    <cellStyle name="표준 137 3 4 4 2" xfId="29222"/>
    <cellStyle name="표준 137 3 4 5" xfId="29223"/>
    <cellStyle name="표준 137 3 4 5 2" xfId="29224"/>
    <cellStyle name="표준 137 3 4 6" xfId="29225"/>
    <cellStyle name="표준 137 3 4 6 2" xfId="29226"/>
    <cellStyle name="표준 137 3 4 7" xfId="29227"/>
    <cellStyle name="표준 137 3 4 7 2" xfId="29228"/>
    <cellStyle name="표준 137 3 4 8" xfId="29229"/>
    <cellStyle name="표준 137 3 4 8 2" xfId="29230"/>
    <cellStyle name="표준 137 3 4 9" xfId="29231"/>
    <cellStyle name="표준 137 3 4 9 2" xfId="29232"/>
    <cellStyle name="표준 137 3 40" xfId="29233"/>
    <cellStyle name="표준 137 3 41" xfId="29234"/>
    <cellStyle name="표준 137 3 42" xfId="29235"/>
    <cellStyle name="표준 137 3 43" xfId="29236"/>
    <cellStyle name="표준 137 3 44" xfId="29237"/>
    <cellStyle name="표준 137 3 45" xfId="29238"/>
    <cellStyle name="표준 137 3 46" xfId="29239"/>
    <cellStyle name="표준 137 3 47" xfId="29240"/>
    <cellStyle name="표준 137 3 48" xfId="29241"/>
    <cellStyle name="표준 137 3 49" xfId="29242"/>
    <cellStyle name="표준 137 3 5" xfId="29243"/>
    <cellStyle name="표준 137 3 5 10" xfId="29244"/>
    <cellStyle name="표준 137 3 5 10 2" xfId="29245"/>
    <cellStyle name="표준 137 3 5 11" xfId="29246"/>
    <cellStyle name="표준 137 3 5 11 2" xfId="29247"/>
    <cellStyle name="표준 137 3 5 12" xfId="29248"/>
    <cellStyle name="표준 137 3 5 12 2" xfId="29249"/>
    <cellStyle name="표준 137 3 5 13" xfId="29250"/>
    <cellStyle name="표준 137 3 5 13 2" xfId="29251"/>
    <cellStyle name="표준 137 3 5 14" xfId="29252"/>
    <cellStyle name="표준 137 3 5 14 2" xfId="29253"/>
    <cellStyle name="표준 137 3 5 15" xfId="29254"/>
    <cellStyle name="표준 137 3 5 15 2" xfId="29255"/>
    <cellStyle name="표준 137 3 5 16" xfId="29256"/>
    <cellStyle name="표준 137 3 5 16 2" xfId="29257"/>
    <cellStyle name="표준 137 3 5 17" xfId="29258"/>
    <cellStyle name="표준 137 3 5 17 2" xfId="29259"/>
    <cellStyle name="표준 137 3 5 18" xfId="29260"/>
    <cellStyle name="표준 137 3 5 18 2" xfId="29261"/>
    <cellStyle name="표준 137 3 5 19" xfId="29262"/>
    <cellStyle name="표준 137 3 5 19 2" xfId="29263"/>
    <cellStyle name="표준 137 3 5 2" xfId="29264"/>
    <cellStyle name="표준 137 3 5 2 2" xfId="29265"/>
    <cellStyle name="표준 137 3 5 20" xfId="29266"/>
    <cellStyle name="표준 137 3 5 20 2" xfId="29267"/>
    <cellStyle name="표준 137 3 5 21" xfId="29268"/>
    <cellStyle name="표준 137 3 5 21 2" xfId="29269"/>
    <cellStyle name="표준 137 3 5 22" xfId="29270"/>
    <cellStyle name="표준 137 3 5 22 2" xfId="29271"/>
    <cellStyle name="표준 137 3 5 23" xfId="29272"/>
    <cellStyle name="표준 137 3 5 23 2" xfId="29273"/>
    <cellStyle name="표준 137 3 5 24" xfId="29274"/>
    <cellStyle name="표준 137 3 5 24 2" xfId="29275"/>
    <cellStyle name="표준 137 3 5 25" xfId="29276"/>
    <cellStyle name="표준 137 3 5 25 2" xfId="29277"/>
    <cellStyle name="표준 137 3 5 26" xfId="29278"/>
    <cellStyle name="표준 137 3 5 26 2" xfId="29279"/>
    <cellStyle name="표준 137 3 5 27" xfId="29280"/>
    <cellStyle name="표준 137 3 5 27 2" xfId="29281"/>
    <cellStyle name="표준 137 3 5 28" xfId="29282"/>
    <cellStyle name="표준 137 3 5 28 2" xfId="29283"/>
    <cellStyle name="표준 137 3 5 29" xfId="29284"/>
    <cellStyle name="표준 137 3 5 3" xfId="29285"/>
    <cellStyle name="표준 137 3 5 3 2" xfId="29286"/>
    <cellStyle name="표준 137 3 5 4" xfId="29287"/>
    <cellStyle name="표준 137 3 5 4 2" xfId="29288"/>
    <cellStyle name="표준 137 3 5 5" xfId="29289"/>
    <cellStyle name="표준 137 3 5 5 2" xfId="29290"/>
    <cellStyle name="표준 137 3 5 6" xfId="29291"/>
    <cellStyle name="표준 137 3 5 6 2" xfId="29292"/>
    <cellStyle name="표준 137 3 5 7" xfId="29293"/>
    <cellStyle name="표준 137 3 5 7 2" xfId="29294"/>
    <cellStyle name="표준 137 3 5 8" xfId="29295"/>
    <cellStyle name="표준 137 3 5 8 2" xfId="29296"/>
    <cellStyle name="표준 137 3 5 9" xfId="29297"/>
    <cellStyle name="표준 137 3 5 9 2" xfId="29298"/>
    <cellStyle name="표준 137 3 50" xfId="29299"/>
    <cellStyle name="표준 137 3 51" xfId="29300"/>
    <cellStyle name="표준 137 3 52" xfId="29301"/>
    <cellStyle name="표준 137 3 53" xfId="29302"/>
    <cellStyle name="표준 137 3 54" xfId="29303"/>
    <cellStyle name="표준 137 3 55" xfId="29304"/>
    <cellStyle name="표준 137 3 56" xfId="29305"/>
    <cellStyle name="표준 137 3 6" xfId="29306"/>
    <cellStyle name="표준 137 3 6 2" xfId="29307"/>
    <cellStyle name="표준 137 3 7" xfId="29308"/>
    <cellStyle name="표준 137 3 7 2" xfId="29309"/>
    <cellStyle name="표준 137 3 8" xfId="29310"/>
    <cellStyle name="표준 137 3 8 2" xfId="29311"/>
    <cellStyle name="표준 137 3 9" xfId="29312"/>
    <cellStyle name="표준 137 3 9 2" xfId="29313"/>
    <cellStyle name="표준 137 30" xfId="29314"/>
    <cellStyle name="표준 137 30 2" xfId="29315"/>
    <cellStyle name="표준 137 31" xfId="29316"/>
    <cellStyle name="표준 137 4" xfId="29317"/>
    <cellStyle name="표준 137 4 2" xfId="29318"/>
    <cellStyle name="표준 137 5" xfId="29319"/>
    <cellStyle name="표준 137 5 2" xfId="29320"/>
    <cellStyle name="표준 137 6" xfId="29321"/>
    <cellStyle name="표준 137 6 2" xfId="29322"/>
    <cellStyle name="표준 137 7" xfId="29323"/>
    <cellStyle name="표준 137 7 2" xfId="29324"/>
    <cellStyle name="표준 137 8" xfId="29325"/>
    <cellStyle name="표준 137 8 2" xfId="29326"/>
    <cellStyle name="표준 137 9" xfId="29327"/>
    <cellStyle name="표준 137 9 2" xfId="29328"/>
    <cellStyle name="표준 138" xfId="58681"/>
    <cellStyle name="표준 139" xfId="58683"/>
    <cellStyle name="표준 14" xfId="388"/>
    <cellStyle name="표준 14 10" xfId="29329"/>
    <cellStyle name="표준 14 11" xfId="29330"/>
    <cellStyle name="표준 14 12" xfId="29331"/>
    <cellStyle name="표준 14 13" xfId="29332"/>
    <cellStyle name="표준 14 14" xfId="29333"/>
    <cellStyle name="표준 14 15" xfId="29334"/>
    <cellStyle name="표준 14 16" xfId="29335"/>
    <cellStyle name="표준 14 17" xfId="29336"/>
    <cellStyle name="표준 14 18" xfId="29337"/>
    <cellStyle name="표준 14 19" xfId="29338"/>
    <cellStyle name="표준 14 2" xfId="29339"/>
    <cellStyle name="표준 14 20" xfId="29340"/>
    <cellStyle name="표준 14 21" xfId="29341"/>
    <cellStyle name="표준 14 22" xfId="29342"/>
    <cellStyle name="표준 14 23" xfId="29343"/>
    <cellStyle name="표준 14 24" xfId="29344"/>
    <cellStyle name="표준 14 3" xfId="29345"/>
    <cellStyle name="표준 14 4" xfId="29346"/>
    <cellStyle name="표준 14 5" xfId="29347"/>
    <cellStyle name="표준 14 6" xfId="29348"/>
    <cellStyle name="표준 14 7" xfId="29349"/>
    <cellStyle name="표준 14 8" xfId="29350"/>
    <cellStyle name="표준 14 9" xfId="29351"/>
    <cellStyle name="표준 140" xfId="58682"/>
    <cellStyle name="표준 141" xfId="58684"/>
    <cellStyle name="표준 15" xfId="391"/>
    <cellStyle name="표준 15 10" xfId="29352"/>
    <cellStyle name="표준 15 11" xfId="29353"/>
    <cellStyle name="표준 15 12" xfId="29354"/>
    <cellStyle name="표준 15 13" xfId="29355"/>
    <cellStyle name="표준 15 14" xfId="29356"/>
    <cellStyle name="표준 15 15" xfId="29357"/>
    <cellStyle name="표준 15 16" xfId="29358"/>
    <cellStyle name="표준 15 17" xfId="29359"/>
    <cellStyle name="표준 15 18" xfId="29360"/>
    <cellStyle name="표준 15 19" xfId="29361"/>
    <cellStyle name="표준 15 2" xfId="29362"/>
    <cellStyle name="표준 15 20" xfId="29363"/>
    <cellStyle name="표준 15 21" xfId="29364"/>
    <cellStyle name="표준 15 22" xfId="29365"/>
    <cellStyle name="표준 15 23" xfId="29366"/>
    <cellStyle name="표준 15 3" xfId="29367"/>
    <cellStyle name="표준 15 4" xfId="29368"/>
    <cellStyle name="표준 15 5" xfId="29369"/>
    <cellStyle name="표준 15 6" xfId="29370"/>
    <cellStyle name="표준 15 7" xfId="29371"/>
    <cellStyle name="표준 15 8" xfId="29372"/>
    <cellStyle name="표준 15 9" xfId="29373"/>
    <cellStyle name="표준 16" xfId="546"/>
    <cellStyle name="표준 16 10" xfId="29374"/>
    <cellStyle name="표준 16 11" xfId="29375"/>
    <cellStyle name="표준 16 12" xfId="29376"/>
    <cellStyle name="표준 16 13" xfId="29377"/>
    <cellStyle name="표준 16 14" xfId="29378"/>
    <cellStyle name="표준 16 15" xfId="29379"/>
    <cellStyle name="표준 16 16" xfId="29380"/>
    <cellStyle name="표준 16 17" xfId="29381"/>
    <cellStyle name="표준 16 18" xfId="29382"/>
    <cellStyle name="표준 16 19" xfId="29383"/>
    <cellStyle name="표준 16 2" xfId="29384"/>
    <cellStyle name="표준 16 20" xfId="29385"/>
    <cellStyle name="표준 16 21" xfId="29386"/>
    <cellStyle name="표준 16 22" xfId="29387"/>
    <cellStyle name="표준 16 23" xfId="29388"/>
    <cellStyle name="표준 16 3" xfId="29389"/>
    <cellStyle name="표준 16 4" xfId="29390"/>
    <cellStyle name="표준 16 5" xfId="29391"/>
    <cellStyle name="표준 16 6" xfId="29392"/>
    <cellStyle name="표준 16 7" xfId="29393"/>
    <cellStyle name="표준 16 8" xfId="29394"/>
    <cellStyle name="표준 16 9" xfId="29395"/>
    <cellStyle name="표준 17" xfId="547"/>
    <cellStyle name="표준 17 10" xfId="29396"/>
    <cellStyle name="표준 17 11" xfId="29397"/>
    <cellStyle name="표준 17 12" xfId="29398"/>
    <cellStyle name="표준 17 13" xfId="29399"/>
    <cellStyle name="표준 17 14" xfId="29400"/>
    <cellStyle name="표준 17 15" xfId="29401"/>
    <cellStyle name="표준 17 16" xfId="29402"/>
    <cellStyle name="표준 17 17" xfId="29403"/>
    <cellStyle name="표준 17 18" xfId="29404"/>
    <cellStyle name="표준 17 19" xfId="29405"/>
    <cellStyle name="표준 17 2" xfId="29406"/>
    <cellStyle name="표준 17 20" xfId="29407"/>
    <cellStyle name="표준 17 21" xfId="29408"/>
    <cellStyle name="표준 17 22" xfId="29409"/>
    <cellStyle name="표준 17 23" xfId="29410"/>
    <cellStyle name="표준 17 24" xfId="29411"/>
    <cellStyle name="표준 17 3" xfId="29412"/>
    <cellStyle name="표준 17 4" xfId="29413"/>
    <cellStyle name="표준 17 5" xfId="29414"/>
    <cellStyle name="표준 17 6" xfId="29415"/>
    <cellStyle name="표준 17 7" xfId="29416"/>
    <cellStyle name="표준 17 8" xfId="29417"/>
    <cellStyle name="표준 17 9" xfId="29418"/>
    <cellStyle name="표준 18" xfId="548"/>
    <cellStyle name="표준 18 10" xfId="29419"/>
    <cellStyle name="표준 18 11" xfId="29420"/>
    <cellStyle name="표준 18 12" xfId="29421"/>
    <cellStyle name="표준 18 13" xfId="29422"/>
    <cellStyle name="표준 18 14" xfId="29423"/>
    <cellStyle name="표준 18 15" xfId="29424"/>
    <cellStyle name="표준 18 16" xfId="29425"/>
    <cellStyle name="표준 18 17" xfId="29426"/>
    <cellStyle name="표준 18 18" xfId="29427"/>
    <cellStyle name="표준 18 19" xfId="29428"/>
    <cellStyle name="표준 18 2" xfId="29429"/>
    <cellStyle name="표준 18 20" xfId="29430"/>
    <cellStyle name="표준 18 21" xfId="29431"/>
    <cellStyle name="표준 18 22" xfId="29432"/>
    <cellStyle name="표준 18 23" xfId="29433"/>
    <cellStyle name="표준 18 24" xfId="29434"/>
    <cellStyle name="표준 18 25" xfId="29435"/>
    <cellStyle name="표준 18 26" xfId="29436"/>
    <cellStyle name="표준 18 27" xfId="29437"/>
    <cellStyle name="표준 18 28" xfId="29438"/>
    <cellStyle name="표준 18 29" xfId="29439"/>
    <cellStyle name="표준 18 3" xfId="29440"/>
    <cellStyle name="표준 18 30" xfId="29441"/>
    <cellStyle name="표준 18 31" xfId="29442"/>
    <cellStyle name="표준 18 32" xfId="29443"/>
    <cellStyle name="표준 18 33" xfId="29444"/>
    <cellStyle name="표준 18 34" xfId="29445"/>
    <cellStyle name="표준 18 35" xfId="29446"/>
    <cellStyle name="표준 18 36" xfId="29447"/>
    <cellStyle name="표준 18 37" xfId="29448"/>
    <cellStyle name="표준 18 38" xfId="29449"/>
    <cellStyle name="표준 18 39" xfId="29450"/>
    <cellStyle name="표준 18 4" xfId="29451"/>
    <cellStyle name="표준 18 40" xfId="29452"/>
    <cellStyle name="표준 18 41" xfId="29453"/>
    <cellStyle name="표준 18 42" xfId="29454"/>
    <cellStyle name="표준 18 43" xfId="29455"/>
    <cellStyle name="표준 18 5" xfId="29456"/>
    <cellStyle name="표준 18 6" xfId="29457"/>
    <cellStyle name="표준 18 7" xfId="29458"/>
    <cellStyle name="표준 18 8" xfId="29459"/>
    <cellStyle name="표준 18 9" xfId="29460"/>
    <cellStyle name="표준 19" xfId="549"/>
    <cellStyle name="표준 19 10" xfId="29461"/>
    <cellStyle name="표준 19 11" xfId="29462"/>
    <cellStyle name="표준 19 12" xfId="29463"/>
    <cellStyle name="표준 19 13" xfId="29464"/>
    <cellStyle name="표준 19 14" xfId="29465"/>
    <cellStyle name="표준 19 15" xfId="29466"/>
    <cellStyle name="표준 19 2" xfId="29467"/>
    <cellStyle name="표준 19 3" xfId="29468"/>
    <cellStyle name="표준 19 4" xfId="29469"/>
    <cellStyle name="표준 19 5" xfId="29470"/>
    <cellStyle name="표준 19 6" xfId="29471"/>
    <cellStyle name="표준 19 7" xfId="29472"/>
    <cellStyle name="표준 19 8" xfId="29473"/>
    <cellStyle name="표준 19 9" xfId="29474"/>
    <cellStyle name="표준 2" xfId="42"/>
    <cellStyle name="표준 2 10" xfId="29475"/>
    <cellStyle name="표준 2 11" xfId="29476"/>
    <cellStyle name="표준 2 12" xfId="29477"/>
    <cellStyle name="표준 2 13" xfId="29478"/>
    <cellStyle name="표준 2 14" xfId="29479"/>
    <cellStyle name="표준 2 15" xfId="29480"/>
    <cellStyle name="표준 2 16" xfId="29481"/>
    <cellStyle name="표준 2 17" xfId="29482"/>
    <cellStyle name="표준 2 18" xfId="29483"/>
    <cellStyle name="표준 2 19" xfId="29484"/>
    <cellStyle name="표준 2 2" xfId="389"/>
    <cellStyle name="표준 2 2 10" xfId="668"/>
    <cellStyle name="표준 2 2 11" xfId="29485"/>
    <cellStyle name="표준 2 2 12" xfId="29486"/>
    <cellStyle name="표준 2 2 13" xfId="29487"/>
    <cellStyle name="표준 2 2 14" xfId="29488"/>
    <cellStyle name="표준 2 2 15" xfId="29489"/>
    <cellStyle name="표준 2 2 15 2" xfId="29490"/>
    <cellStyle name="표준 2 2 15 3" xfId="29491"/>
    <cellStyle name="표준 2 2 15 4" xfId="29492"/>
    <cellStyle name="표준 2 2 15 5" xfId="29493"/>
    <cellStyle name="표준 2 2 15 6" xfId="29494"/>
    <cellStyle name="표준 2 2 15 7" xfId="29495"/>
    <cellStyle name="표준 2 2 15 8" xfId="29496"/>
    <cellStyle name="표준 2 2 16" xfId="29497"/>
    <cellStyle name="표준 2 2 17" xfId="29498"/>
    <cellStyle name="표준 2 2 18" xfId="29499"/>
    <cellStyle name="표준 2 2 19" xfId="29500"/>
    <cellStyle name="표준 2 2 2" xfId="29501"/>
    <cellStyle name="표준 2 2 2 10" xfId="29502"/>
    <cellStyle name="표준 2 2 2 2" xfId="29503"/>
    <cellStyle name="표준 2 2 2 2 2" xfId="29504"/>
    <cellStyle name="표준 2 2 2 2 3" xfId="29505"/>
    <cellStyle name="표준 2 2 2 2 4" xfId="29506"/>
    <cellStyle name="표준 2 2 2 2 5" xfId="29507"/>
    <cellStyle name="표준 2 2 2 2 6" xfId="29508"/>
    <cellStyle name="표준 2 2 2 2 7" xfId="29509"/>
    <cellStyle name="표준 2 2 2 2 8" xfId="29510"/>
    <cellStyle name="표준 2 2 2 3" xfId="29511"/>
    <cellStyle name="표준 2 2 2 4" xfId="29512"/>
    <cellStyle name="표준 2 2 2 5" xfId="29513"/>
    <cellStyle name="표준 2 2 2 6" xfId="29514"/>
    <cellStyle name="표준 2 2 2 7" xfId="29515"/>
    <cellStyle name="표준 2 2 2 8" xfId="29516"/>
    <cellStyle name="표준 2 2 2 9" xfId="29517"/>
    <cellStyle name="표준 2 2 20" xfId="29518"/>
    <cellStyle name="표준 2 2 21" xfId="29519"/>
    <cellStyle name="표준 2 2 22" xfId="29520"/>
    <cellStyle name="표준 2 2 23" xfId="29521"/>
    <cellStyle name="표준 2 2 24" xfId="29522"/>
    <cellStyle name="표준 2 2 25" xfId="29523"/>
    <cellStyle name="표준 2 2 26" xfId="29524"/>
    <cellStyle name="표준 2 2 27" xfId="29525"/>
    <cellStyle name="표준 2 2 28" xfId="29526"/>
    <cellStyle name="표준 2 2 29" xfId="29527"/>
    <cellStyle name="표준 2 2 3" xfId="29528"/>
    <cellStyle name="표준 2 2 30" xfId="29529"/>
    <cellStyle name="표준 2 2 31" xfId="29530"/>
    <cellStyle name="표준 2 2 32" xfId="29531"/>
    <cellStyle name="표준 2 2 33" xfId="29532"/>
    <cellStyle name="표준 2 2 34" xfId="29533"/>
    <cellStyle name="표준 2 2 4" xfId="29534"/>
    <cellStyle name="표준 2 2 5" xfId="29535"/>
    <cellStyle name="표준 2 2 6" xfId="29536"/>
    <cellStyle name="표준 2 2 7" xfId="29537"/>
    <cellStyle name="표준 2 2 8" xfId="29538"/>
    <cellStyle name="표준 2 2 9" xfId="29539"/>
    <cellStyle name="표준 2 2_전체동향(국가별)" xfId="29540"/>
    <cellStyle name="표준 2 20" xfId="29541"/>
    <cellStyle name="표준 2 21" xfId="29542"/>
    <cellStyle name="표준 2 22" xfId="29543"/>
    <cellStyle name="표준 2 22 2" xfId="29544"/>
    <cellStyle name="표준 2 22 3" xfId="29545"/>
    <cellStyle name="표준 2 22 4" xfId="29546"/>
    <cellStyle name="표준 2 22 5" xfId="29547"/>
    <cellStyle name="표준 2 22 6" xfId="29548"/>
    <cellStyle name="표준 2 22 7" xfId="29549"/>
    <cellStyle name="표준 2 22 8" xfId="29550"/>
    <cellStyle name="표준 2 23" xfId="29551"/>
    <cellStyle name="표준 2 24" xfId="29552"/>
    <cellStyle name="표준 2 25" xfId="29553"/>
    <cellStyle name="표준 2 26" xfId="29554"/>
    <cellStyle name="표준 2 27" xfId="29555"/>
    <cellStyle name="표준 2 28" xfId="29556"/>
    <cellStyle name="표준 2 29" xfId="29557"/>
    <cellStyle name="표준 2 3" xfId="29558"/>
    <cellStyle name="표준 2 30" xfId="29559"/>
    <cellStyle name="표준 2 31" xfId="29560"/>
    <cellStyle name="표준 2 32" xfId="29561"/>
    <cellStyle name="표준 2 33" xfId="29562"/>
    <cellStyle name="표준 2 34" xfId="29563"/>
    <cellStyle name="표준 2 35" xfId="29564"/>
    <cellStyle name="표준 2 36" xfId="29565"/>
    <cellStyle name="표준 2 37" xfId="29566"/>
    <cellStyle name="표준 2 38" xfId="29567"/>
    <cellStyle name="표준 2 39" xfId="29568"/>
    <cellStyle name="표준 2 4" xfId="29569"/>
    <cellStyle name="표준 2 40" xfId="29570"/>
    <cellStyle name="표준 2 41" xfId="29571"/>
    <cellStyle name="표준 2 5" xfId="29572"/>
    <cellStyle name="표준 2 6" xfId="29573"/>
    <cellStyle name="표준 2 7" xfId="29574"/>
    <cellStyle name="표준 2 8" xfId="29575"/>
    <cellStyle name="표준 2 9" xfId="29576"/>
    <cellStyle name="표준 20" xfId="550"/>
    <cellStyle name="표준 20 10" xfId="29577"/>
    <cellStyle name="표준 20 11" xfId="29578"/>
    <cellStyle name="표준 20 12" xfId="29579"/>
    <cellStyle name="표준 20 13" xfId="29580"/>
    <cellStyle name="표준 20 14" xfId="29581"/>
    <cellStyle name="표준 20 15" xfId="29582"/>
    <cellStyle name="표준 20 2" xfId="29583"/>
    <cellStyle name="표준 20 3" xfId="29584"/>
    <cellStyle name="표준 20 4" xfId="29585"/>
    <cellStyle name="표준 20 5" xfId="29586"/>
    <cellStyle name="표준 20 6" xfId="29587"/>
    <cellStyle name="표준 20 7" xfId="29588"/>
    <cellStyle name="표준 20 8" xfId="29589"/>
    <cellStyle name="표준 20 9" xfId="29590"/>
    <cellStyle name="표준 21" xfId="551"/>
    <cellStyle name="표준 21 10" xfId="29591"/>
    <cellStyle name="표준 21 11" xfId="29592"/>
    <cellStyle name="표준 21 12" xfId="29593"/>
    <cellStyle name="표준 21 13" xfId="29594"/>
    <cellStyle name="표준 21 14" xfId="29595"/>
    <cellStyle name="표준 21 15" xfId="29596"/>
    <cellStyle name="표준 21 16" xfId="29597"/>
    <cellStyle name="표준 21 17" xfId="29598"/>
    <cellStyle name="표준 21 18" xfId="29599"/>
    <cellStyle name="표준 21 19" xfId="29600"/>
    <cellStyle name="표준 21 2" xfId="29601"/>
    <cellStyle name="표준 21 20" xfId="29602"/>
    <cellStyle name="표준 21 21" xfId="29603"/>
    <cellStyle name="표준 21 22" xfId="29604"/>
    <cellStyle name="표준 21 23" xfId="29605"/>
    <cellStyle name="표준 21 24" xfId="29606"/>
    <cellStyle name="표준 21 25" xfId="29607"/>
    <cellStyle name="표준 21 26" xfId="29608"/>
    <cellStyle name="표준 21 27" xfId="29609"/>
    <cellStyle name="표준 21 28" xfId="29610"/>
    <cellStyle name="표준 21 29" xfId="29611"/>
    <cellStyle name="표준 21 3" xfId="29612"/>
    <cellStyle name="표준 21 30" xfId="29613"/>
    <cellStyle name="표준 21 31" xfId="29614"/>
    <cellStyle name="표준 21 32" xfId="29615"/>
    <cellStyle name="표준 21 33" xfId="29616"/>
    <cellStyle name="표준 21 34" xfId="29617"/>
    <cellStyle name="표준 21 35" xfId="29618"/>
    <cellStyle name="표준 21 36" xfId="29619"/>
    <cellStyle name="표준 21 37" xfId="29620"/>
    <cellStyle name="표준 21 38" xfId="29621"/>
    <cellStyle name="표준 21 39" xfId="29622"/>
    <cellStyle name="표준 21 4" xfId="29623"/>
    <cellStyle name="표준 21 40" xfId="29624"/>
    <cellStyle name="표준 21 41" xfId="29625"/>
    <cellStyle name="표준 21 42" xfId="29626"/>
    <cellStyle name="표준 21 43" xfId="29627"/>
    <cellStyle name="표준 21 44" xfId="29628"/>
    <cellStyle name="표준 21 45" xfId="29629"/>
    <cellStyle name="표준 21 46" xfId="29630"/>
    <cellStyle name="표준 21 47" xfId="29631"/>
    <cellStyle name="표준 21 48" xfId="29632"/>
    <cellStyle name="표준 21 49" xfId="29633"/>
    <cellStyle name="표준 21 5" xfId="29634"/>
    <cellStyle name="표준 21 50" xfId="29635"/>
    <cellStyle name="표준 21 51" xfId="29636"/>
    <cellStyle name="표준 21 52" xfId="29637"/>
    <cellStyle name="표준 21 53" xfId="29638"/>
    <cellStyle name="표준 21 54" xfId="29639"/>
    <cellStyle name="표준 21 55" xfId="29640"/>
    <cellStyle name="표준 21 56" xfId="29641"/>
    <cellStyle name="표준 21 57" xfId="29642"/>
    <cellStyle name="표준 21 58" xfId="29643"/>
    <cellStyle name="표준 21 59" xfId="29644"/>
    <cellStyle name="표준 21 6" xfId="29645"/>
    <cellStyle name="표준 21 60" xfId="29646"/>
    <cellStyle name="표준 21 61" xfId="29647"/>
    <cellStyle name="표준 21 62" xfId="29648"/>
    <cellStyle name="표준 21 63" xfId="29649"/>
    <cellStyle name="표준 21 64" xfId="29650"/>
    <cellStyle name="표준 21 65" xfId="29651"/>
    <cellStyle name="표준 21 66" xfId="29652"/>
    <cellStyle name="표준 21 67" xfId="29653"/>
    <cellStyle name="표준 21 68" xfId="29654"/>
    <cellStyle name="표준 21 69" xfId="29655"/>
    <cellStyle name="표준 21 7" xfId="29656"/>
    <cellStyle name="표준 21 70" xfId="29657"/>
    <cellStyle name="표준 21 71" xfId="29658"/>
    <cellStyle name="표준 21 72" xfId="29659"/>
    <cellStyle name="표준 21 73" xfId="29660"/>
    <cellStyle name="표준 21 74" xfId="29661"/>
    <cellStyle name="표준 21 75" xfId="29662"/>
    <cellStyle name="표준 21 76" xfId="29663"/>
    <cellStyle name="표준 21 77" xfId="29664"/>
    <cellStyle name="표준 21 8" xfId="29665"/>
    <cellStyle name="표준 21 9" xfId="29666"/>
    <cellStyle name="표준 22" xfId="552"/>
    <cellStyle name="표준 22 10" xfId="29667"/>
    <cellStyle name="표준 22 11" xfId="29668"/>
    <cellStyle name="표준 22 12" xfId="29669"/>
    <cellStyle name="표준 22 13" xfId="29670"/>
    <cellStyle name="표준 22 14" xfId="29671"/>
    <cellStyle name="표준 22 15" xfId="29672"/>
    <cellStyle name="표준 22 16" xfId="29673"/>
    <cellStyle name="표준 22 17" xfId="29674"/>
    <cellStyle name="표준 22 18" xfId="29675"/>
    <cellStyle name="표준 22 19" xfId="29676"/>
    <cellStyle name="표준 22 2" xfId="29677"/>
    <cellStyle name="표준 22 20" xfId="29678"/>
    <cellStyle name="표준 22 21" xfId="29679"/>
    <cellStyle name="표준 22 22" xfId="29680"/>
    <cellStyle name="표준 22 23" xfId="29681"/>
    <cellStyle name="표준 22 24" xfId="29682"/>
    <cellStyle name="표준 22 25" xfId="29683"/>
    <cellStyle name="표준 22 26" xfId="29684"/>
    <cellStyle name="표준 22 27" xfId="29685"/>
    <cellStyle name="표준 22 28" xfId="29686"/>
    <cellStyle name="표준 22 29" xfId="29687"/>
    <cellStyle name="표준 22 3" xfId="29688"/>
    <cellStyle name="표준 22 30" xfId="29689"/>
    <cellStyle name="표준 22 31" xfId="29690"/>
    <cellStyle name="표준 22 32" xfId="29691"/>
    <cellStyle name="표준 22 33" xfId="29692"/>
    <cellStyle name="표준 22 34" xfId="29693"/>
    <cellStyle name="표준 22 35" xfId="29694"/>
    <cellStyle name="표준 22 36" xfId="29695"/>
    <cellStyle name="표준 22 37" xfId="29696"/>
    <cellStyle name="표준 22 38" xfId="29697"/>
    <cellStyle name="표준 22 39" xfId="29698"/>
    <cellStyle name="표준 22 4" xfId="29699"/>
    <cellStyle name="표준 22 40" xfId="29700"/>
    <cellStyle name="표준 22 41" xfId="29701"/>
    <cellStyle name="표준 22 42" xfId="29702"/>
    <cellStyle name="표준 22 43" xfId="29703"/>
    <cellStyle name="표준 22 44" xfId="29704"/>
    <cellStyle name="표준 22 45" xfId="29705"/>
    <cellStyle name="표준 22 46" xfId="29706"/>
    <cellStyle name="표준 22 47" xfId="29707"/>
    <cellStyle name="표준 22 48" xfId="29708"/>
    <cellStyle name="표준 22 49" xfId="29709"/>
    <cellStyle name="표준 22 5" xfId="29710"/>
    <cellStyle name="표준 22 50" xfId="29711"/>
    <cellStyle name="표준 22 51" xfId="29712"/>
    <cellStyle name="표준 22 52" xfId="29713"/>
    <cellStyle name="표준 22 53" xfId="29714"/>
    <cellStyle name="표준 22 54" xfId="29715"/>
    <cellStyle name="표준 22 55" xfId="29716"/>
    <cellStyle name="표준 22 56" xfId="29717"/>
    <cellStyle name="표준 22 57" xfId="29718"/>
    <cellStyle name="표준 22 58" xfId="29719"/>
    <cellStyle name="표준 22 59" xfId="29720"/>
    <cellStyle name="표준 22 6" xfId="29721"/>
    <cellStyle name="표준 22 60" xfId="29722"/>
    <cellStyle name="표준 22 61" xfId="29723"/>
    <cellStyle name="표준 22 62" xfId="29724"/>
    <cellStyle name="표준 22 63" xfId="29725"/>
    <cellStyle name="표준 22 64" xfId="29726"/>
    <cellStyle name="표준 22 65" xfId="29727"/>
    <cellStyle name="표준 22 66" xfId="29728"/>
    <cellStyle name="표준 22 67" xfId="29729"/>
    <cellStyle name="표준 22 68" xfId="29730"/>
    <cellStyle name="표준 22 69" xfId="29731"/>
    <cellStyle name="표준 22 7" xfId="29732"/>
    <cellStyle name="표준 22 70" xfId="29733"/>
    <cellStyle name="표준 22 71" xfId="29734"/>
    <cellStyle name="표준 22 72" xfId="29735"/>
    <cellStyle name="표준 22 73" xfId="29736"/>
    <cellStyle name="표준 22 74" xfId="29737"/>
    <cellStyle name="표준 22 75" xfId="29738"/>
    <cellStyle name="표준 22 76" xfId="29739"/>
    <cellStyle name="표준 22 77" xfId="29740"/>
    <cellStyle name="표준 22 8" xfId="29741"/>
    <cellStyle name="표준 22 9" xfId="29742"/>
    <cellStyle name="표준 23" xfId="553"/>
    <cellStyle name="표준 23 10" xfId="29743"/>
    <cellStyle name="표준 23 11" xfId="29744"/>
    <cellStyle name="표준 23 12" xfId="29745"/>
    <cellStyle name="표준 23 13" xfId="29746"/>
    <cellStyle name="표준 23 14" xfId="29747"/>
    <cellStyle name="표준 23 15" xfId="29748"/>
    <cellStyle name="표준 23 16" xfId="29749"/>
    <cellStyle name="표준 23 17" xfId="29750"/>
    <cellStyle name="표준 23 18" xfId="29751"/>
    <cellStyle name="표준 23 19" xfId="29752"/>
    <cellStyle name="표준 23 2" xfId="29753"/>
    <cellStyle name="표준 23 20" xfId="29754"/>
    <cellStyle name="표준 23 21" xfId="29755"/>
    <cellStyle name="표준 23 22" xfId="29756"/>
    <cellStyle name="표준 23 23" xfId="29757"/>
    <cellStyle name="표준 23 24" xfId="29758"/>
    <cellStyle name="표준 23 25" xfId="29759"/>
    <cellStyle name="표준 23 26" xfId="29760"/>
    <cellStyle name="표준 23 27" xfId="29761"/>
    <cellStyle name="표준 23 28" xfId="29762"/>
    <cellStyle name="표준 23 29" xfId="29763"/>
    <cellStyle name="표준 23 3" xfId="29764"/>
    <cellStyle name="표준 23 30" xfId="29765"/>
    <cellStyle name="표준 23 31" xfId="29766"/>
    <cellStyle name="표준 23 32" xfId="29767"/>
    <cellStyle name="표준 23 33" xfId="29768"/>
    <cellStyle name="표준 23 34" xfId="29769"/>
    <cellStyle name="표준 23 35" xfId="29770"/>
    <cellStyle name="표준 23 36" xfId="29771"/>
    <cellStyle name="표준 23 37" xfId="29772"/>
    <cellStyle name="표준 23 38" xfId="29773"/>
    <cellStyle name="표준 23 39" xfId="29774"/>
    <cellStyle name="표준 23 4" xfId="29775"/>
    <cellStyle name="표준 23 40" xfId="29776"/>
    <cellStyle name="표준 23 41" xfId="29777"/>
    <cellStyle name="표준 23 42" xfId="29778"/>
    <cellStyle name="표준 23 43" xfId="29779"/>
    <cellStyle name="표준 23 44" xfId="29780"/>
    <cellStyle name="표준 23 45" xfId="29781"/>
    <cellStyle name="표준 23 46" xfId="29782"/>
    <cellStyle name="표준 23 47" xfId="29783"/>
    <cellStyle name="표준 23 48" xfId="29784"/>
    <cellStyle name="표준 23 49" xfId="29785"/>
    <cellStyle name="표준 23 5" xfId="29786"/>
    <cellStyle name="표준 23 50" xfId="29787"/>
    <cellStyle name="표준 23 51" xfId="29788"/>
    <cellStyle name="표준 23 52" xfId="29789"/>
    <cellStyle name="표준 23 53" xfId="29790"/>
    <cellStyle name="표준 23 54" xfId="29791"/>
    <cellStyle name="표준 23 55" xfId="29792"/>
    <cellStyle name="표준 23 56" xfId="29793"/>
    <cellStyle name="표준 23 57" xfId="29794"/>
    <cellStyle name="표준 23 58" xfId="29795"/>
    <cellStyle name="표준 23 59" xfId="29796"/>
    <cellStyle name="표준 23 6" xfId="29797"/>
    <cellStyle name="표준 23 60" xfId="29798"/>
    <cellStyle name="표준 23 61" xfId="29799"/>
    <cellStyle name="표준 23 62" xfId="29800"/>
    <cellStyle name="표준 23 63" xfId="29801"/>
    <cellStyle name="표준 23 64" xfId="29802"/>
    <cellStyle name="표준 23 65" xfId="29803"/>
    <cellStyle name="표준 23 66" xfId="29804"/>
    <cellStyle name="표준 23 67" xfId="29805"/>
    <cellStyle name="표준 23 68" xfId="29806"/>
    <cellStyle name="표준 23 69" xfId="29807"/>
    <cellStyle name="표준 23 7" xfId="29808"/>
    <cellStyle name="표준 23 70" xfId="29809"/>
    <cellStyle name="표준 23 71" xfId="29810"/>
    <cellStyle name="표준 23 72" xfId="29811"/>
    <cellStyle name="표준 23 73" xfId="29812"/>
    <cellStyle name="표준 23 74" xfId="29813"/>
    <cellStyle name="표준 23 75" xfId="29814"/>
    <cellStyle name="표준 23 76" xfId="29815"/>
    <cellStyle name="표준 23 77" xfId="29816"/>
    <cellStyle name="표준 23 8" xfId="29817"/>
    <cellStyle name="표준 23 9" xfId="29818"/>
    <cellStyle name="표준 24" xfId="554"/>
    <cellStyle name="표준 24 10" xfId="29819"/>
    <cellStyle name="표준 24 11" xfId="29820"/>
    <cellStyle name="표준 24 12" xfId="29821"/>
    <cellStyle name="표준 24 13" xfId="29822"/>
    <cellStyle name="표준 24 14" xfId="29823"/>
    <cellStyle name="표준 24 15" xfId="29824"/>
    <cellStyle name="표준 24 16" xfId="29825"/>
    <cellStyle name="표준 24 17" xfId="29826"/>
    <cellStyle name="표준 24 18" xfId="29827"/>
    <cellStyle name="표준 24 19" xfId="29828"/>
    <cellStyle name="표준 24 2" xfId="29829"/>
    <cellStyle name="표준 24 20" xfId="29830"/>
    <cellStyle name="표준 24 21" xfId="29831"/>
    <cellStyle name="표준 24 22" xfId="29832"/>
    <cellStyle name="표준 24 23" xfId="29833"/>
    <cellStyle name="표준 24 24" xfId="29834"/>
    <cellStyle name="표준 24 25" xfId="29835"/>
    <cellStyle name="표준 24 26" xfId="29836"/>
    <cellStyle name="표준 24 27" xfId="29837"/>
    <cellStyle name="표준 24 28" xfId="29838"/>
    <cellStyle name="표준 24 29" xfId="29839"/>
    <cellStyle name="표준 24 3" xfId="29840"/>
    <cellStyle name="표준 24 30" xfId="29841"/>
    <cellStyle name="표준 24 31" xfId="29842"/>
    <cellStyle name="표준 24 32" xfId="29843"/>
    <cellStyle name="표준 24 33" xfId="29844"/>
    <cellStyle name="표준 24 34" xfId="29845"/>
    <cellStyle name="표준 24 35" xfId="29846"/>
    <cellStyle name="표준 24 36" xfId="29847"/>
    <cellStyle name="표준 24 37" xfId="29848"/>
    <cellStyle name="표준 24 38" xfId="29849"/>
    <cellStyle name="표준 24 39" xfId="29850"/>
    <cellStyle name="표준 24 4" xfId="29851"/>
    <cellStyle name="표준 24 40" xfId="29852"/>
    <cellStyle name="표준 24 41" xfId="29853"/>
    <cellStyle name="표준 24 42" xfId="29854"/>
    <cellStyle name="표준 24 43" xfId="29855"/>
    <cellStyle name="표준 24 44" xfId="29856"/>
    <cellStyle name="표준 24 45" xfId="29857"/>
    <cellStyle name="표준 24 46" xfId="29858"/>
    <cellStyle name="표준 24 47" xfId="29859"/>
    <cellStyle name="표준 24 48" xfId="29860"/>
    <cellStyle name="표준 24 49" xfId="29861"/>
    <cellStyle name="표준 24 5" xfId="29862"/>
    <cellStyle name="표준 24 50" xfId="29863"/>
    <cellStyle name="표준 24 51" xfId="29864"/>
    <cellStyle name="표준 24 52" xfId="29865"/>
    <cellStyle name="표준 24 53" xfId="29866"/>
    <cellStyle name="표준 24 54" xfId="29867"/>
    <cellStyle name="표준 24 55" xfId="29868"/>
    <cellStyle name="표준 24 56" xfId="29869"/>
    <cellStyle name="표준 24 57" xfId="29870"/>
    <cellStyle name="표준 24 58" xfId="29871"/>
    <cellStyle name="표준 24 59" xfId="29872"/>
    <cellStyle name="표준 24 6" xfId="29873"/>
    <cellStyle name="표준 24 60" xfId="29874"/>
    <cellStyle name="표준 24 61" xfId="29875"/>
    <cellStyle name="표준 24 62" xfId="29876"/>
    <cellStyle name="표준 24 63" xfId="29877"/>
    <cellStyle name="표준 24 64" xfId="29878"/>
    <cellStyle name="표준 24 65" xfId="29879"/>
    <cellStyle name="표준 24 66" xfId="29880"/>
    <cellStyle name="표준 24 67" xfId="29881"/>
    <cellStyle name="표준 24 68" xfId="29882"/>
    <cellStyle name="표준 24 69" xfId="29883"/>
    <cellStyle name="표준 24 7" xfId="29884"/>
    <cellStyle name="표준 24 70" xfId="29885"/>
    <cellStyle name="표준 24 71" xfId="29886"/>
    <cellStyle name="표준 24 72" xfId="29887"/>
    <cellStyle name="표준 24 73" xfId="29888"/>
    <cellStyle name="표준 24 74" xfId="29889"/>
    <cellStyle name="표준 24 75" xfId="29890"/>
    <cellStyle name="표준 24 76" xfId="29891"/>
    <cellStyle name="표준 24 77" xfId="29892"/>
    <cellStyle name="표준 24 8" xfId="29893"/>
    <cellStyle name="표준 24 9" xfId="29894"/>
    <cellStyle name="표준 24_Sheet2" xfId="29895"/>
    <cellStyle name="표준 25" xfId="555"/>
    <cellStyle name="표준 25 10" xfId="29896"/>
    <cellStyle name="표준 25 11" xfId="29897"/>
    <cellStyle name="표준 25 12" xfId="29898"/>
    <cellStyle name="표준 25 13" xfId="29899"/>
    <cellStyle name="표준 25 14" xfId="29900"/>
    <cellStyle name="표준 25 15" xfId="29901"/>
    <cellStyle name="표준 25 16" xfId="29902"/>
    <cellStyle name="표준 25 17" xfId="29903"/>
    <cellStyle name="표준 25 18" xfId="29904"/>
    <cellStyle name="표준 25 19" xfId="29905"/>
    <cellStyle name="표준 25 2" xfId="29906"/>
    <cellStyle name="표준 25 20" xfId="29907"/>
    <cellStyle name="표준 25 21" xfId="29908"/>
    <cellStyle name="표준 25 22" xfId="29909"/>
    <cellStyle name="표준 25 23" xfId="29910"/>
    <cellStyle name="표준 25 24" xfId="29911"/>
    <cellStyle name="표준 25 25" xfId="29912"/>
    <cellStyle name="표준 25 26" xfId="29913"/>
    <cellStyle name="표준 25 27" xfId="29914"/>
    <cellStyle name="표준 25 28" xfId="29915"/>
    <cellStyle name="표준 25 29" xfId="29916"/>
    <cellStyle name="표준 25 3" xfId="29917"/>
    <cellStyle name="표준 25 30" xfId="29918"/>
    <cellStyle name="표준 25 31" xfId="29919"/>
    <cellStyle name="표준 25 32" xfId="29920"/>
    <cellStyle name="표준 25 33" xfId="29921"/>
    <cellStyle name="표준 25 34" xfId="29922"/>
    <cellStyle name="표준 25 35" xfId="29923"/>
    <cellStyle name="표준 25 36" xfId="29924"/>
    <cellStyle name="표준 25 37" xfId="29925"/>
    <cellStyle name="표준 25 38" xfId="29926"/>
    <cellStyle name="표준 25 39" xfId="29927"/>
    <cellStyle name="표준 25 4" xfId="29928"/>
    <cellStyle name="표준 25 40" xfId="29929"/>
    <cellStyle name="표준 25 41" xfId="29930"/>
    <cellStyle name="표준 25 42" xfId="29931"/>
    <cellStyle name="표준 25 43" xfId="29932"/>
    <cellStyle name="표준 25 44" xfId="29933"/>
    <cellStyle name="표준 25 45" xfId="29934"/>
    <cellStyle name="표준 25 46" xfId="29935"/>
    <cellStyle name="표준 25 47" xfId="29936"/>
    <cellStyle name="표준 25 48" xfId="29937"/>
    <cellStyle name="표준 25 49" xfId="29938"/>
    <cellStyle name="표준 25 5" xfId="29939"/>
    <cellStyle name="표준 25 50" xfId="29940"/>
    <cellStyle name="표준 25 51" xfId="29941"/>
    <cellStyle name="표준 25 52" xfId="29942"/>
    <cellStyle name="표준 25 53" xfId="29943"/>
    <cellStyle name="표준 25 54" xfId="29944"/>
    <cellStyle name="표준 25 55" xfId="29945"/>
    <cellStyle name="표준 25 56" xfId="29946"/>
    <cellStyle name="표준 25 57" xfId="29947"/>
    <cellStyle name="표준 25 58" xfId="29948"/>
    <cellStyle name="표준 25 59" xfId="29949"/>
    <cellStyle name="표준 25 6" xfId="29950"/>
    <cellStyle name="표준 25 60" xfId="29951"/>
    <cellStyle name="표준 25 61" xfId="29952"/>
    <cellStyle name="표준 25 62" xfId="29953"/>
    <cellStyle name="표준 25 63" xfId="29954"/>
    <cellStyle name="표준 25 64" xfId="29955"/>
    <cellStyle name="표준 25 65" xfId="29956"/>
    <cellStyle name="표준 25 66" xfId="29957"/>
    <cellStyle name="표준 25 67" xfId="29958"/>
    <cellStyle name="표준 25 68" xfId="29959"/>
    <cellStyle name="표준 25 69" xfId="29960"/>
    <cellStyle name="표준 25 7" xfId="29961"/>
    <cellStyle name="표준 25 70" xfId="29962"/>
    <cellStyle name="표준 25 71" xfId="29963"/>
    <cellStyle name="표준 25 72" xfId="29964"/>
    <cellStyle name="표준 25 73" xfId="29965"/>
    <cellStyle name="표준 25 74" xfId="29966"/>
    <cellStyle name="표준 25 75" xfId="29967"/>
    <cellStyle name="표준 25 76" xfId="29968"/>
    <cellStyle name="표준 25 77" xfId="29969"/>
    <cellStyle name="표준 25 78" xfId="29970"/>
    <cellStyle name="표준 25 8" xfId="29971"/>
    <cellStyle name="표준 25 9" xfId="29972"/>
    <cellStyle name="표준 25_Sheet2" xfId="29973"/>
    <cellStyle name="표준 26" xfId="556"/>
    <cellStyle name="표준 26 10" xfId="29974"/>
    <cellStyle name="표준 26 11" xfId="29975"/>
    <cellStyle name="표준 26 12" xfId="29976"/>
    <cellStyle name="표준 26 13" xfId="29977"/>
    <cellStyle name="표준 26 14" xfId="29978"/>
    <cellStyle name="표준 26 15" xfId="29979"/>
    <cellStyle name="표준 26 16" xfId="29980"/>
    <cellStyle name="표준 26 17" xfId="29981"/>
    <cellStyle name="표준 26 18" xfId="29982"/>
    <cellStyle name="표준 26 19" xfId="29983"/>
    <cellStyle name="표준 26 2" xfId="29984"/>
    <cellStyle name="표준 26 20" xfId="29985"/>
    <cellStyle name="표준 26 21" xfId="29986"/>
    <cellStyle name="표준 26 22" xfId="29987"/>
    <cellStyle name="표준 26 23" xfId="29988"/>
    <cellStyle name="표준 26 24" xfId="29989"/>
    <cellStyle name="표준 26 25" xfId="29990"/>
    <cellStyle name="표준 26 26" xfId="29991"/>
    <cellStyle name="표준 26 27" xfId="29992"/>
    <cellStyle name="표준 26 28" xfId="29993"/>
    <cellStyle name="표준 26 29" xfId="29994"/>
    <cellStyle name="표준 26 3" xfId="29995"/>
    <cellStyle name="표준 26 30" xfId="29996"/>
    <cellStyle name="표준 26 31" xfId="29997"/>
    <cellStyle name="표준 26 32" xfId="29998"/>
    <cellStyle name="표준 26 33" xfId="29999"/>
    <cellStyle name="표준 26 34" xfId="30000"/>
    <cellStyle name="표준 26 35" xfId="30001"/>
    <cellStyle name="표준 26 36" xfId="30002"/>
    <cellStyle name="표준 26 37" xfId="30003"/>
    <cellStyle name="표준 26 38" xfId="30004"/>
    <cellStyle name="표준 26 39" xfId="30005"/>
    <cellStyle name="표준 26 4" xfId="30006"/>
    <cellStyle name="표준 26 40" xfId="30007"/>
    <cellStyle name="표준 26 41" xfId="30008"/>
    <cellStyle name="표준 26 42" xfId="30009"/>
    <cellStyle name="표준 26 43" xfId="30010"/>
    <cellStyle name="표준 26 44" xfId="30011"/>
    <cellStyle name="표준 26 45" xfId="30012"/>
    <cellStyle name="표준 26 46" xfId="30013"/>
    <cellStyle name="표준 26 47" xfId="30014"/>
    <cellStyle name="표준 26 48" xfId="30015"/>
    <cellStyle name="표준 26 49" xfId="30016"/>
    <cellStyle name="표준 26 5" xfId="30017"/>
    <cellStyle name="표준 26 50" xfId="30018"/>
    <cellStyle name="표준 26 51" xfId="30019"/>
    <cellStyle name="표준 26 52" xfId="30020"/>
    <cellStyle name="표준 26 53" xfId="30021"/>
    <cellStyle name="표준 26 54" xfId="30022"/>
    <cellStyle name="표준 26 55" xfId="30023"/>
    <cellStyle name="표준 26 56" xfId="30024"/>
    <cellStyle name="표준 26 57" xfId="30025"/>
    <cellStyle name="표준 26 58" xfId="30026"/>
    <cellStyle name="표준 26 59" xfId="30027"/>
    <cellStyle name="표준 26 6" xfId="30028"/>
    <cellStyle name="표준 26 60" xfId="30029"/>
    <cellStyle name="표준 26 61" xfId="30030"/>
    <cellStyle name="표준 26 62" xfId="30031"/>
    <cellStyle name="표준 26 63" xfId="30032"/>
    <cellStyle name="표준 26 64" xfId="30033"/>
    <cellStyle name="표준 26 65" xfId="30034"/>
    <cellStyle name="표준 26 66" xfId="30035"/>
    <cellStyle name="표준 26 67" xfId="30036"/>
    <cellStyle name="표준 26 68" xfId="30037"/>
    <cellStyle name="표준 26 69" xfId="30038"/>
    <cellStyle name="표준 26 7" xfId="30039"/>
    <cellStyle name="표준 26 70" xfId="30040"/>
    <cellStyle name="표준 26 71" xfId="30041"/>
    <cellStyle name="표준 26 72" xfId="30042"/>
    <cellStyle name="표준 26 73" xfId="30043"/>
    <cellStyle name="표준 26 74" xfId="30044"/>
    <cellStyle name="표준 26 75" xfId="30045"/>
    <cellStyle name="표준 26 76" xfId="30046"/>
    <cellStyle name="표준 26 77" xfId="30047"/>
    <cellStyle name="표준 26 8" xfId="30048"/>
    <cellStyle name="표준 26 9" xfId="30049"/>
    <cellStyle name="표준 26_Sheet2" xfId="30050"/>
    <cellStyle name="표준 27" xfId="557"/>
    <cellStyle name="표준 27 2" xfId="30051"/>
    <cellStyle name="표준 27 3" xfId="30052"/>
    <cellStyle name="표준 27 4" xfId="30053"/>
    <cellStyle name="표준 27 5" xfId="30054"/>
    <cellStyle name="표준 27 6" xfId="30055"/>
    <cellStyle name="표준 27 7" xfId="30056"/>
    <cellStyle name="표준 27 8" xfId="30057"/>
    <cellStyle name="표준 27 9" xfId="30058"/>
    <cellStyle name="표준 27_Sheet2" xfId="30059"/>
    <cellStyle name="표준 28" xfId="558"/>
    <cellStyle name="표준 29" xfId="559"/>
    <cellStyle name="표준 29 2" xfId="30060"/>
    <cellStyle name="표준 29 2 2" xfId="30061"/>
    <cellStyle name="표준 29 2 3" xfId="30062"/>
    <cellStyle name="표준 3" xfId="44"/>
    <cellStyle name="표준 3 10" xfId="30063"/>
    <cellStyle name="표준 3 11" xfId="30064"/>
    <cellStyle name="표준 3 12" xfId="30065"/>
    <cellStyle name="표준 3 13" xfId="30066"/>
    <cellStyle name="표준 3 14" xfId="30067"/>
    <cellStyle name="표준 3 15" xfId="30068"/>
    <cellStyle name="표준 3 16" xfId="30069"/>
    <cellStyle name="표준 3 17" xfId="30070"/>
    <cellStyle name="표준 3 18" xfId="30071"/>
    <cellStyle name="표준 3 19" xfId="30072"/>
    <cellStyle name="표준 3 2" xfId="642"/>
    <cellStyle name="표준 3 2 2" xfId="30073"/>
    <cellStyle name="표준 3 2 2 2" xfId="30074"/>
    <cellStyle name="표준 3 2 3" xfId="30075"/>
    <cellStyle name="표준 3 2 4" xfId="30076"/>
    <cellStyle name="표준 3 2 5" xfId="30077"/>
    <cellStyle name="표준 3 2 6" xfId="30078"/>
    <cellStyle name="표준 3 2 7" xfId="30079"/>
    <cellStyle name="표준 3 2_Sheet2" xfId="30080"/>
    <cellStyle name="표준 3 20" xfId="30081"/>
    <cellStyle name="표준 3 21" xfId="30082"/>
    <cellStyle name="표준 3 22" xfId="30083"/>
    <cellStyle name="표준 3 23" xfId="30084"/>
    <cellStyle name="표준 3 24" xfId="30085"/>
    <cellStyle name="표준 3 25" xfId="30086"/>
    <cellStyle name="표준 3 26" xfId="30087"/>
    <cellStyle name="표준 3 27" xfId="30088"/>
    <cellStyle name="표준 3 28" xfId="30089"/>
    <cellStyle name="표준 3 3" xfId="30090"/>
    <cellStyle name="표준 3 4" xfId="30091"/>
    <cellStyle name="표준 3 5" xfId="30092"/>
    <cellStyle name="표준 3 5 2" xfId="30093"/>
    <cellStyle name="표준 3 6" xfId="30094"/>
    <cellStyle name="표준 3 7" xfId="30095"/>
    <cellStyle name="표준 3 8" xfId="30096"/>
    <cellStyle name="표준 3 9" xfId="30097"/>
    <cellStyle name="표준 3_Sheet2" xfId="30098"/>
    <cellStyle name="표준 30" xfId="560"/>
    <cellStyle name="표준 31" xfId="561"/>
    <cellStyle name="표준 32" xfId="562"/>
    <cellStyle name="표준 33" xfId="563"/>
    <cellStyle name="표준 34" xfId="564"/>
    <cellStyle name="표준 34 2" xfId="30099"/>
    <cellStyle name="표준 35" xfId="565"/>
    <cellStyle name="표준 36" xfId="566"/>
    <cellStyle name="표준 37" xfId="567"/>
    <cellStyle name="표준 38" xfId="568"/>
    <cellStyle name="표준 39" xfId="569"/>
    <cellStyle name="표준 4" xfId="45"/>
    <cellStyle name="표준 4 10" xfId="30100"/>
    <cellStyle name="표준 4 11" xfId="30101"/>
    <cellStyle name="표준 4 12" xfId="30102"/>
    <cellStyle name="표준 4 13" xfId="30103"/>
    <cellStyle name="표준 4 14" xfId="30104"/>
    <cellStyle name="표준 4 15" xfId="30105"/>
    <cellStyle name="표준 4 16" xfId="30106"/>
    <cellStyle name="표준 4 17" xfId="30107"/>
    <cellStyle name="표준 4 18" xfId="30108"/>
    <cellStyle name="표준 4 19" xfId="30109"/>
    <cellStyle name="표준 4 2" xfId="48"/>
    <cellStyle name="표준 4 20" xfId="30110"/>
    <cellStyle name="표준 4 21" xfId="30111"/>
    <cellStyle name="표준 4 22" xfId="30112"/>
    <cellStyle name="표준 4 23" xfId="30113"/>
    <cellStyle name="표준 4 24" xfId="30114"/>
    <cellStyle name="표준 4 25" xfId="30115"/>
    <cellStyle name="표준 4 3" xfId="645"/>
    <cellStyle name="표준 4 4" xfId="30116"/>
    <cellStyle name="표준 4 5" xfId="30117"/>
    <cellStyle name="표준 4 6" xfId="30118"/>
    <cellStyle name="표준 4 7" xfId="30119"/>
    <cellStyle name="표준 4 8" xfId="30120"/>
    <cellStyle name="표준 4 9" xfId="30121"/>
    <cellStyle name="표준 4_5" xfId="532"/>
    <cellStyle name="표준 40" xfId="570"/>
    <cellStyle name="표준 41" xfId="571"/>
    <cellStyle name="표준 42" xfId="572"/>
    <cellStyle name="표준 43" xfId="573"/>
    <cellStyle name="표준 44" xfId="574"/>
    <cellStyle name="표준 45" xfId="575"/>
    <cellStyle name="표준 46" xfId="576"/>
    <cellStyle name="표준 46 10" xfId="30122"/>
    <cellStyle name="표준 46 11" xfId="30123"/>
    <cellStyle name="표준 46 12" xfId="30124"/>
    <cellStyle name="표준 46 13" xfId="30125"/>
    <cellStyle name="표준 46 14" xfId="30126"/>
    <cellStyle name="표준 46 15" xfId="30127"/>
    <cellStyle name="표준 46 16" xfId="30128"/>
    <cellStyle name="표준 46 17" xfId="30129"/>
    <cellStyle name="표준 46 18" xfId="30130"/>
    <cellStyle name="표준 46 19" xfId="30131"/>
    <cellStyle name="표준 46 2" xfId="30132"/>
    <cellStyle name="표준 46 20" xfId="30133"/>
    <cellStyle name="표준 46 21" xfId="30134"/>
    <cellStyle name="표준 46 22" xfId="30135"/>
    <cellStyle name="표준 46 23" xfId="30136"/>
    <cellStyle name="표준 46 24" xfId="30137"/>
    <cellStyle name="표준 46 25" xfId="30138"/>
    <cellStyle name="표준 46 26" xfId="30139"/>
    <cellStyle name="표준 46 27" xfId="30140"/>
    <cellStyle name="표준 46 28" xfId="30141"/>
    <cellStyle name="표준 46 29" xfId="30142"/>
    <cellStyle name="표준 46 3" xfId="30143"/>
    <cellStyle name="표준 46 30" xfId="30144"/>
    <cellStyle name="표준 46 31" xfId="30145"/>
    <cellStyle name="표준 46 32" xfId="30146"/>
    <cellStyle name="표준 46 33" xfId="30147"/>
    <cellStyle name="표준 46 34" xfId="30148"/>
    <cellStyle name="표준 46 35" xfId="30149"/>
    <cellStyle name="표준 46 36" xfId="30150"/>
    <cellStyle name="표준 46 37" xfId="30151"/>
    <cellStyle name="표준 46 38" xfId="30152"/>
    <cellStyle name="표준 46 39" xfId="30153"/>
    <cellStyle name="표준 46 4" xfId="30154"/>
    <cellStyle name="표준 46 40" xfId="30155"/>
    <cellStyle name="표준 46 41" xfId="30156"/>
    <cellStyle name="표준 46 42" xfId="30157"/>
    <cellStyle name="표준 46 43" xfId="30158"/>
    <cellStyle name="표준 46 44" xfId="30159"/>
    <cellStyle name="표준 46 45" xfId="30160"/>
    <cellStyle name="표준 46 46" xfId="30161"/>
    <cellStyle name="표준 46 47" xfId="30162"/>
    <cellStyle name="표준 46 48" xfId="30163"/>
    <cellStyle name="표준 46 49" xfId="30164"/>
    <cellStyle name="표준 46 5" xfId="30165"/>
    <cellStyle name="표준 46 50" xfId="30166"/>
    <cellStyle name="표준 46 51" xfId="30167"/>
    <cellStyle name="표준 46 52" xfId="30168"/>
    <cellStyle name="표준 46 53" xfId="30169"/>
    <cellStyle name="표준 46 54" xfId="30170"/>
    <cellStyle name="표준 46 55" xfId="30171"/>
    <cellStyle name="표준 46 56" xfId="30172"/>
    <cellStyle name="표준 46 57" xfId="30173"/>
    <cellStyle name="표준 46 58" xfId="30174"/>
    <cellStyle name="표준 46 59" xfId="30175"/>
    <cellStyle name="표준 46 6" xfId="30176"/>
    <cellStyle name="표준 46 60" xfId="30177"/>
    <cellStyle name="표준 46 61" xfId="30178"/>
    <cellStyle name="표준 46 62" xfId="30179"/>
    <cellStyle name="표준 46 63" xfId="30180"/>
    <cellStyle name="표준 46 64" xfId="30181"/>
    <cellStyle name="표준 46 65" xfId="30182"/>
    <cellStyle name="표준 46 66" xfId="30183"/>
    <cellStyle name="표준 46 67" xfId="30184"/>
    <cellStyle name="표준 46 68" xfId="30185"/>
    <cellStyle name="표준 46 69" xfId="30186"/>
    <cellStyle name="표준 46 7" xfId="30187"/>
    <cellStyle name="표준 46 70" xfId="30188"/>
    <cellStyle name="표준 46 71" xfId="30189"/>
    <cellStyle name="표준 46 72" xfId="30190"/>
    <cellStyle name="표준 46 8" xfId="30191"/>
    <cellStyle name="표준 46 9" xfId="30192"/>
    <cellStyle name="표준 47" xfId="577"/>
    <cellStyle name="표준 47 2" xfId="30193"/>
    <cellStyle name="표준 47 3" xfId="30194"/>
    <cellStyle name="표준 47 4" xfId="30195"/>
    <cellStyle name="표준 47 5" xfId="30196"/>
    <cellStyle name="표준 47 6" xfId="30197"/>
    <cellStyle name="표준 47 7" xfId="30198"/>
    <cellStyle name="표준 47 8" xfId="30199"/>
    <cellStyle name="표준 47_전체동향(국가별)" xfId="30200"/>
    <cellStyle name="표준 48" xfId="578"/>
    <cellStyle name="표준 49" xfId="579"/>
    <cellStyle name="표준 49 10" xfId="30201"/>
    <cellStyle name="표준 49 10 10" xfId="30202"/>
    <cellStyle name="표준 49 10 10 2" xfId="30203"/>
    <cellStyle name="표준 49 10 11" xfId="30204"/>
    <cellStyle name="표준 49 10 11 2" xfId="30205"/>
    <cellStyle name="표준 49 10 12" xfId="30206"/>
    <cellStyle name="표준 49 10 12 2" xfId="30207"/>
    <cellStyle name="표준 49 10 13" xfId="30208"/>
    <cellStyle name="표준 49 10 13 2" xfId="30209"/>
    <cellStyle name="표준 49 10 14" xfId="30210"/>
    <cellStyle name="표준 49 10 14 2" xfId="30211"/>
    <cellStyle name="표준 49 10 15" xfId="30212"/>
    <cellStyle name="표준 49 10 15 2" xfId="30213"/>
    <cellStyle name="표준 49 10 16" xfId="30214"/>
    <cellStyle name="표준 49 10 16 2" xfId="30215"/>
    <cellStyle name="표준 49 10 17" xfId="30216"/>
    <cellStyle name="표준 49 10 17 2" xfId="30217"/>
    <cellStyle name="표준 49 10 18" xfId="30218"/>
    <cellStyle name="표준 49 10 18 2" xfId="30219"/>
    <cellStyle name="표준 49 10 19" xfId="30220"/>
    <cellStyle name="표준 49 10 19 2" xfId="30221"/>
    <cellStyle name="표준 49 10 2" xfId="30222"/>
    <cellStyle name="표준 49 10 2 10" xfId="30223"/>
    <cellStyle name="표준 49 10 2 10 2" xfId="30224"/>
    <cellStyle name="표준 49 10 2 11" xfId="30225"/>
    <cellStyle name="표준 49 10 2 11 2" xfId="30226"/>
    <cellStyle name="표준 49 10 2 12" xfId="30227"/>
    <cellStyle name="표준 49 10 2 12 2" xfId="30228"/>
    <cellStyle name="표준 49 10 2 13" xfId="30229"/>
    <cellStyle name="표준 49 10 2 13 2" xfId="30230"/>
    <cellStyle name="표준 49 10 2 14" xfId="30231"/>
    <cellStyle name="표준 49 10 2 14 2" xfId="30232"/>
    <cellStyle name="표준 49 10 2 15" xfId="30233"/>
    <cellStyle name="표준 49 10 2 15 2" xfId="30234"/>
    <cellStyle name="표준 49 10 2 16" xfId="30235"/>
    <cellStyle name="표준 49 10 2 16 2" xfId="30236"/>
    <cellStyle name="표준 49 10 2 17" xfId="30237"/>
    <cellStyle name="표준 49 10 2 17 2" xfId="30238"/>
    <cellStyle name="표준 49 10 2 18" xfId="30239"/>
    <cellStyle name="표준 49 10 2 18 2" xfId="30240"/>
    <cellStyle name="표준 49 10 2 19" xfId="30241"/>
    <cellStyle name="표준 49 10 2 19 2" xfId="30242"/>
    <cellStyle name="표준 49 10 2 2" xfId="30243"/>
    <cellStyle name="표준 49 10 2 2 2" xfId="30244"/>
    <cellStyle name="표준 49 10 2 20" xfId="30245"/>
    <cellStyle name="표준 49 10 2 20 2" xfId="30246"/>
    <cellStyle name="표준 49 10 2 21" xfId="30247"/>
    <cellStyle name="표준 49 10 2 21 2" xfId="30248"/>
    <cellStyle name="표준 49 10 2 22" xfId="30249"/>
    <cellStyle name="표준 49 10 2 22 2" xfId="30250"/>
    <cellStyle name="표준 49 10 2 23" xfId="30251"/>
    <cellStyle name="표준 49 10 2 23 2" xfId="30252"/>
    <cellStyle name="표준 49 10 2 24" xfId="30253"/>
    <cellStyle name="표준 49 10 2 24 2" xfId="30254"/>
    <cellStyle name="표준 49 10 2 25" xfId="30255"/>
    <cellStyle name="표준 49 10 2 25 2" xfId="30256"/>
    <cellStyle name="표준 49 10 2 26" xfId="30257"/>
    <cellStyle name="표준 49 10 2 26 2" xfId="30258"/>
    <cellStyle name="표준 49 10 2 27" xfId="30259"/>
    <cellStyle name="표준 49 10 2 27 2" xfId="30260"/>
    <cellStyle name="표준 49 10 2 28" xfId="30261"/>
    <cellStyle name="표준 49 10 2 28 2" xfId="30262"/>
    <cellStyle name="표준 49 10 2 29" xfId="30263"/>
    <cellStyle name="표준 49 10 2 3" xfId="30264"/>
    <cellStyle name="표준 49 10 2 3 2" xfId="30265"/>
    <cellStyle name="표준 49 10 2 4" xfId="30266"/>
    <cellStyle name="표준 49 10 2 4 2" xfId="30267"/>
    <cellStyle name="표준 49 10 2 5" xfId="30268"/>
    <cellStyle name="표준 49 10 2 5 2" xfId="30269"/>
    <cellStyle name="표준 49 10 2 6" xfId="30270"/>
    <cellStyle name="표준 49 10 2 6 2" xfId="30271"/>
    <cellStyle name="표준 49 10 2 7" xfId="30272"/>
    <cellStyle name="표준 49 10 2 7 2" xfId="30273"/>
    <cellStyle name="표준 49 10 2 8" xfId="30274"/>
    <cellStyle name="표준 49 10 2 8 2" xfId="30275"/>
    <cellStyle name="표준 49 10 2 9" xfId="30276"/>
    <cellStyle name="표준 49 10 2 9 2" xfId="30277"/>
    <cellStyle name="표준 49 10 20" xfId="30278"/>
    <cellStyle name="표준 49 10 20 2" xfId="30279"/>
    <cellStyle name="표준 49 10 21" xfId="30280"/>
    <cellStyle name="표준 49 10 21 2" xfId="30281"/>
    <cellStyle name="표준 49 10 22" xfId="30282"/>
    <cellStyle name="표준 49 10 22 2" xfId="30283"/>
    <cellStyle name="표준 49 10 23" xfId="30284"/>
    <cellStyle name="표준 49 10 23 2" xfId="30285"/>
    <cellStyle name="표준 49 10 24" xfId="30286"/>
    <cellStyle name="표준 49 10 24 2" xfId="30287"/>
    <cellStyle name="표준 49 10 25" xfId="30288"/>
    <cellStyle name="표준 49 10 25 2" xfId="30289"/>
    <cellStyle name="표준 49 10 26" xfId="30290"/>
    <cellStyle name="표준 49 10 26 2" xfId="30291"/>
    <cellStyle name="표준 49 10 27" xfId="30292"/>
    <cellStyle name="표준 49 10 27 2" xfId="30293"/>
    <cellStyle name="표준 49 10 28" xfId="30294"/>
    <cellStyle name="표준 49 10 28 2" xfId="30295"/>
    <cellStyle name="표준 49 10 29" xfId="30296"/>
    <cellStyle name="표준 49 10 29 2" xfId="30297"/>
    <cellStyle name="표준 49 10 3" xfId="30298"/>
    <cellStyle name="표준 49 10 3 10" xfId="30299"/>
    <cellStyle name="표준 49 10 3 10 2" xfId="30300"/>
    <cellStyle name="표준 49 10 3 11" xfId="30301"/>
    <cellStyle name="표준 49 10 3 11 2" xfId="30302"/>
    <cellStyle name="표준 49 10 3 12" xfId="30303"/>
    <cellStyle name="표준 49 10 3 12 2" xfId="30304"/>
    <cellStyle name="표준 49 10 3 13" xfId="30305"/>
    <cellStyle name="표준 49 10 3 13 2" xfId="30306"/>
    <cellStyle name="표준 49 10 3 14" xfId="30307"/>
    <cellStyle name="표준 49 10 3 14 2" xfId="30308"/>
    <cellStyle name="표준 49 10 3 15" xfId="30309"/>
    <cellStyle name="표준 49 10 3 15 2" xfId="30310"/>
    <cellStyle name="표준 49 10 3 16" xfId="30311"/>
    <cellStyle name="표준 49 10 3 16 2" xfId="30312"/>
    <cellStyle name="표준 49 10 3 17" xfId="30313"/>
    <cellStyle name="표준 49 10 3 17 2" xfId="30314"/>
    <cellStyle name="표준 49 10 3 18" xfId="30315"/>
    <cellStyle name="표준 49 10 3 18 2" xfId="30316"/>
    <cellStyle name="표준 49 10 3 19" xfId="30317"/>
    <cellStyle name="표준 49 10 3 19 2" xfId="30318"/>
    <cellStyle name="표준 49 10 3 2" xfId="30319"/>
    <cellStyle name="표준 49 10 3 2 2" xfId="30320"/>
    <cellStyle name="표준 49 10 3 20" xfId="30321"/>
    <cellStyle name="표준 49 10 3 20 2" xfId="30322"/>
    <cellStyle name="표준 49 10 3 21" xfId="30323"/>
    <cellStyle name="표준 49 10 3 21 2" xfId="30324"/>
    <cellStyle name="표준 49 10 3 22" xfId="30325"/>
    <cellStyle name="표준 49 10 3 22 2" xfId="30326"/>
    <cellStyle name="표준 49 10 3 23" xfId="30327"/>
    <cellStyle name="표준 49 10 3 23 2" xfId="30328"/>
    <cellStyle name="표준 49 10 3 24" xfId="30329"/>
    <cellStyle name="표준 49 10 3 24 2" xfId="30330"/>
    <cellStyle name="표준 49 10 3 25" xfId="30331"/>
    <cellStyle name="표준 49 10 3 25 2" xfId="30332"/>
    <cellStyle name="표준 49 10 3 26" xfId="30333"/>
    <cellStyle name="표준 49 10 3 26 2" xfId="30334"/>
    <cellStyle name="표준 49 10 3 27" xfId="30335"/>
    <cellStyle name="표준 49 10 3 27 2" xfId="30336"/>
    <cellStyle name="표준 49 10 3 28" xfId="30337"/>
    <cellStyle name="표준 49 10 3 28 2" xfId="30338"/>
    <cellStyle name="표준 49 10 3 29" xfId="30339"/>
    <cellStyle name="표준 49 10 3 3" xfId="30340"/>
    <cellStyle name="표준 49 10 3 3 2" xfId="30341"/>
    <cellStyle name="표준 49 10 3 4" xfId="30342"/>
    <cellStyle name="표준 49 10 3 4 2" xfId="30343"/>
    <cellStyle name="표준 49 10 3 5" xfId="30344"/>
    <cellStyle name="표준 49 10 3 5 2" xfId="30345"/>
    <cellStyle name="표준 49 10 3 6" xfId="30346"/>
    <cellStyle name="표준 49 10 3 6 2" xfId="30347"/>
    <cellStyle name="표준 49 10 3 7" xfId="30348"/>
    <cellStyle name="표준 49 10 3 7 2" xfId="30349"/>
    <cellStyle name="표준 49 10 3 8" xfId="30350"/>
    <cellStyle name="표준 49 10 3 8 2" xfId="30351"/>
    <cellStyle name="표준 49 10 3 9" xfId="30352"/>
    <cellStyle name="표준 49 10 3 9 2" xfId="30353"/>
    <cellStyle name="표준 49 10 30" xfId="30354"/>
    <cellStyle name="표준 49 10 30 2" xfId="30355"/>
    <cellStyle name="표준 49 10 31" xfId="30356"/>
    <cellStyle name="표준 49 10 31 2" xfId="30357"/>
    <cellStyle name="표준 49 10 32" xfId="30358"/>
    <cellStyle name="표준 49 10 32 2" xfId="30359"/>
    <cellStyle name="표준 49 10 33" xfId="30360"/>
    <cellStyle name="표준 49 10 33 2" xfId="30361"/>
    <cellStyle name="표준 49 10 34" xfId="30362"/>
    <cellStyle name="표준 49 10 34 2" xfId="30363"/>
    <cellStyle name="표준 49 10 35" xfId="30364"/>
    <cellStyle name="표준 49 10 36" xfId="30365"/>
    <cellStyle name="표준 49 10 37" xfId="30366"/>
    <cellStyle name="표준 49 10 38" xfId="30367"/>
    <cellStyle name="표준 49 10 39" xfId="30368"/>
    <cellStyle name="표준 49 10 4" xfId="30369"/>
    <cellStyle name="표준 49 10 4 10" xfId="30370"/>
    <cellStyle name="표준 49 10 4 10 2" xfId="30371"/>
    <cellStyle name="표준 49 10 4 11" xfId="30372"/>
    <cellStyle name="표준 49 10 4 11 2" xfId="30373"/>
    <cellStyle name="표준 49 10 4 12" xfId="30374"/>
    <cellStyle name="표준 49 10 4 12 2" xfId="30375"/>
    <cellStyle name="표준 49 10 4 13" xfId="30376"/>
    <cellStyle name="표준 49 10 4 13 2" xfId="30377"/>
    <cellStyle name="표준 49 10 4 14" xfId="30378"/>
    <cellStyle name="표준 49 10 4 14 2" xfId="30379"/>
    <cellStyle name="표준 49 10 4 15" xfId="30380"/>
    <cellStyle name="표준 49 10 4 15 2" xfId="30381"/>
    <cellStyle name="표준 49 10 4 16" xfId="30382"/>
    <cellStyle name="표준 49 10 4 16 2" xfId="30383"/>
    <cellStyle name="표준 49 10 4 17" xfId="30384"/>
    <cellStyle name="표준 49 10 4 17 2" xfId="30385"/>
    <cellStyle name="표준 49 10 4 18" xfId="30386"/>
    <cellStyle name="표준 49 10 4 18 2" xfId="30387"/>
    <cellStyle name="표준 49 10 4 19" xfId="30388"/>
    <cellStyle name="표준 49 10 4 19 2" xfId="30389"/>
    <cellStyle name="표준 49 10 4 2" xfId="30390"/>
    <cellStyle name="표준 49 10 4 2 2" xfId="30391"/>
    <cellStyle name="표준 49 10 4 20" xfId="30392"/>
    <cellStyle name="표준 49 10 4 20 2" xfId="30393"/>
    <cellStyle name="표준 49 10 4 21" xfId="30394"/>
    <cellStyle name="표준 49 10 4 21 2" xfId="30395"/>
    <cellStyle name="표준 49 10 4 22" xfId="30396"/>
    <cellStyle name="표준 49 10 4 22 2" xfId="30397"/>
    <cellStyle name="표준 49 10 4 23" xfId="30398"/>
    <cellStyle name="표준 49 10 4 23 2" xfId="30399"/>
    <cellStyle name="표준 49 10 4 24" xfId="30400"/>
    <cellStyle name="표준 49 10 4 24 2" xfId="30401"/>
    <cellStyle name="표준 49 10 4 25" xfId="30402"/>
    <cellStyle name="표준 49 10 4 25 2" xfId="30403"/>
    <cellStyle name="표준 49 10 4 26" xfId="30404"/>
    <cellStyle name="표준 49 10 4 26 2" xfId="30405"/>
    <cellStyle name="표준 49 10 4 27" xfId="30406"/>
    <cellStyle name="표준 49 10 4 27 2" xfId="30407"/>
    <cellStyle name="표준 49 10 4 28" xfId="30408"/>
    <cellStyle name="표준 49 10 4 28 2" xfId="30409"/>
    <cellStyle name="표준 49 10 4 29" xfId="30410"/>
    <cellStyle name="표준 49 10 4 3" xfId="30411"/>
    <cellStyle name="표준 49 10 4 3 2" xfId="30412"/>
    <cellStyle name="표준 49 10 4 4" xfId="30413"/>
    <cellStyle name="표준 49 10 4 4 2" xfId="30414"/>
    <cellStyle name="표준 49 10 4 5" xfId="30415"/>
    <cellStyle name="표준 49 10 4 5 2" xfId="30416"/>
    <cellStyle name="표준 49 10 4 6" xfId="30417"/>
    <cellStyle name="표준 49 10 4 6 2" xfId="30418"/>
    <cellStyle name="표준 49 10 4 7" xfId="30419"/>
    <cellStyle name="표준 49 10 4 7 2" xfId="30420"/>
    <cellStyle name="표준 49 10 4 8" xfId="30421"/>
    <cellStyle name="표준 49 10 4 8 2" xfId="30422"/>
    <cellStyle name="표준 49 10 4 9" xfId="30423"/>
    <cellStyle name="표준 49 10 4 9 2" xfId="30424"/>
    <cellStyle name="표준 49 10 40" xfId="30425"/>
    <cellStyle name="표준 49 10 41" xfId="30426"/>
    <cellStyle name="표준 49 10 42" xfId="30427"/>
    <cellStyle name="표준 49 10 43" xfId="30428"/>
    <cellStyle name="표준 49 10 44" xfId="30429"/>
    <cellStyle name="표준 49 10 45" xfId="30430"/>
    <cellStyle name="표준 49 10 46" xfId="30431"/>
    <cellStyle name="표준 49 10 47" xfId="30432"/>
    <cellStyle name="표준 49 10 48" xfId="30433"/>
    <cellStyle name="표준 49 10 49" xfId="30434"/>
    <cellStyle name="표준 49 10 5" xfId="30435"/>
    <cellStyle name="표준 49 10 5 10" xfId="30436"/>
    <cellStyle name="표준 49 10 5 10 2" xfId="30437"/>
    <cellStyle name="표준 49 10 5 11" xfId="30438"/>
    <cellStyle name="표준 49 10 5 11 2" xfId="30439"/>
    <cellStyle name="표준 49 10 5 12" xfId="30440"/>
    <cellStyle name="표준 49 10 5 12 2" xfId="30441"/>
    <cellStyle name="표준 49 10 5 13" xfId="30442"/>
    <cellStyle name="표준 49 10 5 13 2" xfId="30443"/>
    <cellStyle name="표준 49 10 5 14" xfId="30444"/>
    <cellStyle name="표준 49 10 5 14 2" xfId="30445"/>
    <cellStyle name="표준 49 10 5 15" xfId="30446"/>
    <cellStyle name="표준 49 10 5 15 2" xfId="30447"/>
    <cellStyle name="표준 49 10 5 16" xfId="30448"/>
    <cellStyle name="표준 49 10 5 16 2" xfId="30449"/>
    <cellStyle name="표준 49 10 5 17" xfId="30450"/>
    <cellStyle name="표준 49 10 5 17 2" xfId="30451"/>
    <cellStyle name="표준 49 10 5 18" xfId="30452"/>
    <cellStyle name="표준 49 10 5 18 2" xfId="30453"/>
    <cellStyle name="표준 49 10 5 19" xfId="30454"/>
    <cellStyle name="표준 49 10 5 19 2" xfId="30455"/>
    <cellStyle name="표준 49 10 5 2" xfId="30456"/>
    <cellStyle name="표준 49 10 5 2 2" xfId="30457"/>
    <cellStyle name="표준 49 10 5 20" xfId="30458"/>
    <cellStyle name="표준 49 10 5 20 2" xfId="30459"/>
    <cellStyle name="표준 49 10 5 21" xfId="30460"/>
    <cellStyle name="표준 49 10 5 21 2" xfId="30461"/>
    <cellStyle name="표준 49 10 5 22" xfId="30462"/>
    <cellStyle name="표준 49 10 5 22 2" xfId="30463"/>
    <cellStyle name="표준 49 10 5 23" xfId="30464"/>
    <cellStyle name="표준 49 10 5 23 2" xfId="30465"/>
    <cellStyle name="표준 49 10 5 24" xfId="30466"/>
    <cellStyle name="표준 49 10 5 24 2" xfId="30467"/>
    <cellStyle name="표준 49 10 5 25" xfId="30468"/>
    <cellStyle name="표준 49 10 5 25 2" xfId="30469"/>
    <cellStyle name="표준 49 10 5 26" xfId="30470"/>
    <cellStyle name="표준 49 10 5 26 2" xfId="30471"/>
    <cellStyle name="표준 49 10 5 27" xfId="30472"/>
    <cellStyle name="표준 49 10 5 27 2" xfId="30473"/>
    <cellStyle name="표준 49 10 5 28" xfId="30474"/>
    <cellStyle name="표준 49 10 5 28 2" xfId="30475"/>
    <cellStyle name="표준 49 10 5 29" xfId="30476"/>
    <cellStyle name="표준 49 10 5 3" xfId="30477"/>
    <cellStyle name="표준 49 10 5 3 2" xfId="30478"/>
    <cellStyle name="표준 49 10 5 4" xfId="30479"/>
    <cellStyle name="표준 49 10 5 4 2" xfId="30480"/>
    <cellStyle name="표준 49 10 5 5" xfId="30481"/>
    <cellStyle name="표준 49 10 5 5 2" xfId="30482"/>
    <cellStyle name="표준 49 10 5 6" xfId="30483"/>
    <cellStyle name="표준 49 10 5 6 2" xfId="30484"/>
    <cellStyle name="표준 49 10 5 7" xfId="30485"/>
    <cellStyle name="표준 49 10 5 7 2" xfId="30486"/>
    <cellStyle name="표준 49 10 5 8" xfId="30487"/>
    <cellStyle name="표준 49 10 5 8 2" xfId="30488"/>
    <cellStyle name="표준 49 10 5 9" xfId="30489"/>
    <cellStyle name="표준 49 10 5 9 2" xfId="30490"/>
    <cellStyle name="표준 49 10 50" xfId="30491"/>
    <cellStyle name="표준 49 10 51" xfId="30492"/>
    <cellStyle name="표준 49 10 52" xfId="30493"/>
    <cellStyle name="표준 49 10 53" xfId="30494"/>
    <cellStyle name="표준 49 10 54" xfId="30495"/>
    <cellStyle name="표준 49 10 55" xfId="30496"/>
    <cellStyle name="표준 49 10 56" xfId="30497"/>
    <cellStyle name="표준 49 10 57" xfId="30498"/>
    <cellStyle name="표준 49 10 58" xfId="30499"/>
    <cellStyle name="표준 49 10 6" xfId="30500"/>
    <cellStyle name="표준 49 10 6 10" xfId="30501"/>
    <cellStyle name="표준 49 10 6 10 2" xfId="30502"/>
    <cellStyle name="표준 49 10 6 11" xfId="30503"/>
    <cellStyle name="표준 49 10 6 11 2" xfId="30504"/>
    <cellStyle name="표준 49 10 6 12" xfId="30505"/>
    <cellStyle name="표준 49 10 6 12 2" xfId="30506"/>
    <cellStyle name="표준 49 10 6 13" xfId="30507"/>
    <cellStyle name="표준 49 10 6 13 2" xfId="30508"/>
    <cellStyle name="표준 49 10 6 14" xfId="30509"/>
    <cellStyle name="표준 49 10 6 14 2" xfId="30510"/>
    <cellStyle name="표준 49 10 6 15" xfId="30511"/>
    <cellStyle name="표준 49 10 6 15 2" xfId="30512"/>
    <cellStyle name="표준 49 10 6 16" xfId="30513"/>
    <cellStyle name="표준 49 10 6 16 2" xfId="30514"/>
    <cellStyle name="표준 49 10 6 17" xfId="30515"/>
    <cellStyle name="표준 49 10 6 17 2" xfId="30516"/>
    <cellStyle name="표준 49 10 6 18" xfId="30517"/>
    <cellStyle name="표준 49 10 6 18 2" xfId="30518"/>
    <cellStyle name="표준 49 10 6 19" xfId="30519"/>
    <cellStyle name="표준 49 10 6 19 2" xfId="30520"/>
    <cellStyle name="표준 49 10 6 2" xfId="30521"/>
    <cellStyle name="표준 49 10 6 2 2" xfId="30522"/>
    <cellStyle name="표준 49 10 6 20" xfId="30523"/>
    <cellStyle name="표준 49 10 6 20 2" xfId="30524"/>
    <cellStyle name="표준 49 10 6 21" xfId="30525"/>
    <cellStyle name="표준 49 10 6 21 2" xfId="30526"/>
    <cellStyle name="표준 49 10 6 22" xfId="30527"/>
    <cellStyle name="표준 49 10 6 22 2" xfId="30528"/>
    <cellStyle name="표준 49 10 6 23" xfId="30529"/>
    <cellStyle name="표준 49 10 6 23 2" xfId="30530"/>
    <cellStyle name="표준 49 10 6 24" xfId="30531"/>
    <cellStyle name="표준 49 10 6 24 2" xfId="30532"/>
    <cellStyle name="표준 49 10 6 25" xfId="30533"/>
    <cellStyle name="표준 49 10 6 25 2" xfId="30534"/>
    <cellStyle name="표준 49 10 6 26" xfId="30535"/>
    <cellStyle name="표준 49 10 6 26 2" xfId="30536"/>
    <cellStyle name="표준 49 10 6 27" xfId="30537"/>
    <cellStyle name="표준 49 10 6 27 2" xfId="30538"/>
    <cellStyle name="표준 49 10 6 28" xfId="30539"/>
    <cellStyle name="표준 49 10 6 28 2" xfId="30540"/>
    <cellStyle name="표준 49 10 6 29" xfId="30541"/>
    <cellStyle name="표준 49 10 6 3" xfId="30542"/>
    <cellStyle name="표준 49 10 6 3 2" xfId="30543"/>
    <cellStyle name="표준 49 10 6 4" xfId="30544"/>
    <cellStyle name="표준 49 10 6 4 2" xfId="30545"/>
    <cellStyle name="표준 49 10 6 5" xfId="30546"/>
    <cellStyle name="표준 49 10 6 5 2" xfId="30547"/>
    <cellStyle name="표준 49 10 6 6" xfId="30548"/>
    <cellStyle name="표준 49 10 6 6 2" xfId="30549"/>
    <cellStyle name="표준 49 10 6 7" xfId="30550"/>
    <cellStyle name="표준 49 10 6 7 2" xfId="30551"/>
    <cellStyle name="표준 49 10 6 8" xfId="30552"/>
    <cellStyle name="표준 49 10 6 8 2" xfId="30553"/>
    <cellStyle name="표준 49 10 6 9" xfId="30554"/>
    <cellStyle name="표준 49 10 6 9 2" xfId="30555"/>
    <cellStyle name="표준 49 10 7" xfId="30556"/>
    <cellStyle name="표준 49 10 7 10" xfId="30557"/>
    <cellStyle name="표준 49 10 7 10 2" xfId="30558"/>
    <cellStyle name="표준 49 10 7 11" xfId="30559"/>
    <cellStyle name="표준 49 10 7 11 2" xfId="30560"/>
    <cellStyle name="표준 49 10 7 12" xfId="30561"/>
    <cellStyle name="표준 49 10 7 12 2" xfId="30562"/>
    <cellStyle name="표준 49 10 7 13" xfId="30563"/>
    <cellStyle name="표준 49 10 7 13 2" xfId="30564"/>
    <cellStyle name="표준 49 10 7 14" xfId="30565"/>
    <cellStyle name="표준 49 10 7 14 2" xfId="30566"/>
    <cellStyle name="표준 49 10 7 15" xfId="30567"/>
    <cellStyle name="표준 49 10 7 15 2" xfId="30568"/>
    <cellStyle name="표준 49 10 7 16" xfId="30569"/>
    <cellStyle name="표준 49 10 7 16 2" xfId="30570"/>
    <cellStyle name="표준 49 10 7 17" xfId="30571"/>
    <cellStyle name="표준 49 10 7 17 2" xfId="30572"/>
    <cellStyle name="표준 49 10 7 18" xfId="30573"/>
    <cellStyle name="표준 49 10 7 18 2" xfId="30574"/>
    <cellStyle name="표준 49 10 7 19" xfId="30575"/>
    <cellStyle name="표준 49 10 7 19 2" xfId="30576"/>
    <cellStyle name="표준 49 10 7 2" xfId="30577"/>
    <cellStyle name="표준 49 10 7 2 2" xfId="30578"/>
    <cellStyle name="표준 49 10 7 20" xfId="30579"/>
    <cellStyle name="표준 49 10 7 20 2" xfId="30580"/>
    <cellStyle name="표준 49 10 7 21" xfId="30581"/>
    <cellStyle name="표준 49 10 7 21 2" xfId="30582"/>
    <cellStyle name="표준 49 10 7 22" xfId="30583"/>
    <cellStyle name="표준 49 10 7 22 2" xfId="30584"/>
    <cellStyle name="표준 49 10 7 23" xfId="30585"/>
    <cellStyle name="표준 49 10 7 23 2" xfId="30586"/>
    <cellStyle name="표준 49 10 7 24" xfId="30587"/>
    <cellStyle name="표준 49 10 7 24 2" xfId="30588"/>
    <cellStyle name="표준 49 10 7 25" xfId="30589"/>
    <cellStyle name="표준 49 10 7 25 2" xfId="30590"/>
    <cellStyle name="표준 49 10 7 26" xfId="30591"/>
    <cellStyle name="표준 49 10 7 26 2" xfId="30592"/>
    <cellStyle name="표준 49 10 7 27" xfId="30593"/>
    <cellStyle name="표준 49 10 7 27 2" xfId="30594"/>
    <cellStyle name="표준 49 10 7 28" xfId="30595"/>
    <cellStyle name="표준 49 10 7 28 2" xfId="30596"/>
    <cellStyle name="표준 49 10 7 29" xfId="30597"/>
    <cellStyle name="표준 49 10 7 3" xfId="30598"/>
    <cellStyle name="표준 49 10 7 3 2" xfId="30599"/>
    <cellStyle name="표준 49 10 7 4" xfId="30600"/>
    <cellStyle name="표준 49 10 7 4 2" xfId="30601"/>
    <cellStyle name="표준 49 10 7 5" xfId="30602"/>
    <cellStyle name="표준 49 10 7 5 2" xfId="30603"/>
    <cellStyle name="표준 49 10 7 6" xfId="30604"/>
    <cellStyle name="표준 49 10 7 6 2" xfId="30605"/>
    <cellStyle name="표준 49 10 7 7" xfId="30606"/>
    <cellStyle name="표준 49 10 7 7 2" xfId="30607"/>
    <cellStyle name="표준 49 10 7 8" xfId="30608"/>
    <cellStyle name="표준 49 10 7 8 2" xfId="30609"/>
    <cellStyle name="표준 49 10 7 9" xfId="30610"/>
    <cellStyle name="표준 49 10 7 9 2" xfId="30611"/>
    <cellStyle name="표준 49 10 8" xfId="30612"/>
    <cellStyle name="표준 49 10 8 2" xfId="30613"/>
    <cellStyle name="표준 49 10 9" xfId="30614"/>
    <cellStyle name="표준 49 10 9 2" xfId="30615"/>
    <cellStyle name="표준 49 11" xfId="30616"/>
    <cellStyle name="표준 49 11 10" xfId="30617"/>
    <cellStyle name="표준 49 11 10 2" xfId="30618"/>
    <cellStyle name="표준 49 11 11" xfId="30619"/>
    <cellStyle name="표준 49 11 11 2" xfId="30620"/>
    <cellStyle name="표준 49 11 12" xfId="30621"/>
    <cellStyle name="표준 49 11 12 2" xfId="30622"/>
    <cellStyle name="표준 49 11 13" xfId="30623"/>
    <cellStyle name="표준 49 11 13 2" xfId="30624"/>
    <cellStyle name="표준 49 11 14" xfId="30625"/>
    <cellStyle name="표준 49 11 14 2" xfId="30626"/>
    <cellStyle name="표준 49 11 15" xfId="30627"/>
    <cellStyle name="표준 49 11 15 2" xfId="30628"/>
    <cellStyle name="표준 49 11 16" xfId="30629"/>
    <cellStyle name="표준 49 11 16 2" xfId="30630"/>
    <cellStyle name="표준 49 11 17" xfId="30631"/>
    <cellStyle name="표준 49 11 17 2" xfId="30632"/>
    <cellStyle name="표준 49 11 18" xfId="30633"/>
    <cellStyle name="표준 49 11 18 2" xfId="30634"/>
    <cellStyle name="표준 49 11 19" xfId="30635"/>
    <cellStyle name="표준 49 11 19 2" xfId="30636"/>
    <cellStyle name="표준 49 11 2" xfId="30637"/>
    <cellStyle name="표준 49 11 2 10" xfId="30638"/>
    <cellStyle name="표준 49 11 2 10 2" xfId="30639"/>
    <cellStyle name="표준 49 11 2 11" xfId="30640"/>
    <cellStyle name="표준 49 11 2 11 2" xfId="30641"/>
    <cellStyle name="표준 49 11 2 12" xfId="30642"/>
    <cellStyle name="표준 49 11 2 12 2" xfId="30643"/>
    <cellStyle name="표준 49 11 2 13" xfId="30644"/>
    <cellStyle name="표준 49 11 2 13 2" xfId="30645"/>
    <cellStyle name="표준 49 11 2 14" xfId="30646"/>
    <cellStyle name="표준 49 11 2 14 2" xfId="30647"/>
    <cellStyle name="표준 49 11 2 15" xfId="30648"/>
    <cellStyle name="표준 49 11 2 15 2" xfId="30649"/>
    <cellStyle name="표준 49 11 2 16" xfId="30650"/>
    <cellStyle name="표준 49 11 2 16 2" xfId="30651"/>
    <cellStyle name="표준 49 11 2 17" xfId="30652"/>
    <cellStyle name="표준 49 11 2 17 2" xfId="30653"/>
    <cellStyle name="표준 49 11 2 18" xfId="30654"/>
    <cellStyle name="표준 49 11 2 18 2" xfId="30655"/>
    <cellStyle name="표준 49 11 2 19" xfId="30656"/>
    <cellStyle name="표준 49 11 2 19 2" xfId="30657"/>
    <cellStyle name="표준 49 11 2 2" xfId="30658"/>
    <cellStyle name="표준 49 11 2 2 2" xfId="30659"/>
    <cellStyle name="표준 49 11 2 20" xfId="30660"/>
    <cellStyle name="표준 49 11 2 20 2" xfId="30661"/>
    <cellStyle name="표준 49 11 2 21" xfId="30662"/>
    <cellStyle name="표준 49 11 2 21 2" xfId="30663"/>
    <cellStyle name="표준 49 11 2 22" xfId="30664"/>
    <cellStyle name="표준 49 11 2 22 2" xfId="30665"/>
    <cellStyle name="표준 49 11 2 23" xfId="30666"/>
    <cellStyle name="표준 49 11 2 23 2" xfId="30667"/>
    <cellStyle name="표준 49 11 2 24" xfId="30668"/>
    <cellStyle name="표준 49 11 2 24 2" xfId="30669"/>
    <cellStyle name="표준 49 11 2 25" xfId="30670"/>
    <cellStyle name="표준 49 11 2 25 2" xfId="30671"/>
    <cellStyle name="표준 49 11 2 26" xfId="30672"/>
    <cellStyle name="표준 49 11 2 26 2" xfId="30673"/>
    <cellStyle name="표준 49 11 2 27" xfId="30674"/>
    <cellStyle name="표준 49 11 2 27 2" xfId="30675"/>
    <cellStyle name="표준 49 11 2 28" xfId="30676"/>
    <cellStyle name="표준 49 11 2 28 2" xfId="30677"/>
    <cellStyle name="표준 49 11 2 29" xfId="30678"/>
    <cellStyle name="표준 49 11 2 3" xfId="30679"/>
    <cellStyle name="표준 49 11 2 3 2" xfId="30680"/>
    <cellStyle name="표준 49 11 2 4" xfId="30681"/>
    <cellStyle name="표준 49 11 2 4 2" xfId="30682"/>
    <cellStyle name="표준 49 11 2 5" xfId="30683"/>
    <cellStyle name="표준 49 11 2 5 2" xfId="30684"/>
    <cellStyle name="표준 49 11 2 6" xfId="30685"/>
    <cellStyle name="표준 49 11 2 6 2" xfId="30686"/>
    <cellStyle name="표준 49 11 2 7" xfId="30687"/>
    <cellStyle name="표준 49 11 2 7 2" xfId="30688"/>
    <cellStyle name="표준 49 11 2 8" xfId="30689"/>
    <cellStyle name="표준 49 11 2 8 2" xfId="30690"/>
    <cellStyle name="표준 49 11 2 9" xfId="30691"/>
    <cellStyle name="표준 49 11 2 9 2" xfId="30692"/>
    <cellStyle name="표준 49 11 20" xfId="30693"/>
    <cellStyle name="표준 49 11 20 2" xfId="30694"/>
    <cellStyle name="표준 49 11 21" xfId="30695"/>
    <cellStyle name="표준 49 11 21 2" xfId="30696"/>
    <cellStyle name="표준 49 11 22" xfId="30697"/>
    <cellStyle name="표준 49 11 22 2" xfId="30698"/>
    <cellStyle name="표준 49 11 23" xfId="30699"/>
    <cellStyle name="표준 49 11 23 2" xfId="30700"/>
    <cellStyle name="표준 49 11 24" xfId="30701"/>
    <cellStyle name="표준 49 11 24 2" xfId="30702"/>
    <cellStyle name="표준 49 11 25" xfId="30703"/>
    <cellStyle name="표준 49 11 25 2" xfId="30704"/>
    <cellStyle name="표준 49 11 26" xfId="30705"/>
    <cellStyle name="표준 49 11 26 2" xfId="30706"/>
    <cellStyle name="표준 49 11 27" xfId="30707"/>
    <cellStyle name="표준 49 11 27 2" xfId="30708"/>
    <cellStyle name="표준 49 11 28" xfId="30709"/>
    <cellStyle name="표준 49 11 28 2" xfId="30710"/>
    <cellStyle name="표준 49 11 29" xfId="30711"/>
    <cellStyle name="표준 49 11 29 2" xfId="30712"/>
    <cellStyle name="표준 49 11 3" xfId="30713"/>
    <cellStyle name="표준 49 11 3 10" xfId="30714"/>
    <cellStyle name="표준 49 11 3 10 2" xfId="30715"/>
    <cellStyle name="표준 49 11 3 11" xfId="30716"/>
    <cellStyle name="표준 49 11 3 11 2" xfId="30717"/>
    <cellStyle name="표준 49 11 3 12" xfId="30718"/>
    <cellStyle name="표준 49 11 3 12 2" xfId="30719"/>
    <cellStyle name="표준 49 11 3 13" xfId="30720"/>
    <cellStyle name="표준 49 11 3 13 2" xfId="30721"/>
    <cellStyle name="표준 49 11 3 14" xfId="30722"/>
    <cellStyle name="표준 49 11 3 14 2" xfId="30723"/>
    <cellStyle name="표준 49 11 3 15" xfId="30724"/>
    <cellStyle name="표준 49 11 3 15 2" xfId="30725"/>
    <cellStyle name="표준 49 11 3 16" xfId="30726"/>
    <cellStyle name="표준 49 11 3 16 2" xfId="30727"/>
    <cellStyle name="표준 49 11 3 17" xfId="30728"/>
    <cellStyle name="표준 49 11 3 17 2" xfId="30729"/>
    <cellStyle name="표준 49 11 3 18" xfId="30730"/>
    <cellStyle name="표준 49 11 3 18 2" xfId="30731"/>
    <cellStyle name="표준 49 11 3 19" xfId="30732"/>
    <cellStyle name="표준 49 11 3 19 2" xfId="30733"/>
    <cellStyle name="표준 49 11 3 2" xfId="30734"/>
    <cellStyle name="표준 49 11 3 2 2" xfId="30735"/>
    <cellStyle name="표준 49 11 3 20" xfId="30736"/>
    <cellStyle name="표준 49 11 3 20 2" xfId="30737"/>
    <cellStyle name="표준 49 11 3 21" xfId="30738"/>
    <cellStyle name="표준 49 11 3 21 2" xfId="30739"/>
    <cellStyle name="표준 49 11 3 22" xfId="30740"/>
    <cellStyle name="표준 49 11 3 22 2" xfId="30741"/>
    <cellStyle name="표준 49 11 3 23" xfId="30742"/>
    <cellStyle name="표준 49 11 3 23 2" xfId="30743"/>
    <cellStyle name="표준 49 11 3 24" xfId="30744"/>
    <cellStyle name="표준 49 11 3 24 2" xfId="30745"/>
    <cellStyle name="표준 49 11 3 25" xfId="30746"/>
    <cellStyle name="표준 49 11 3 25 2" xfId="30747"/>
    <cellStyle name="표준 49 11 3 26" xfId="30748"/>
    <cellStyle name="표준 49 11 3 26 2" xfId="30749"/>
    <cellStyle name="표준 49 11 3 27" xfId="30750"/>
    <cellStyle name="표준 49 11 3 27 2" xfId="30751"/>
    <cellStyle name="표준 49 11 3 28" xfId="30752"/>
    <cellStyle name="표준 49 11 3 28 2" xfId="30753"/>
    <cellStyle name="표준 49 11 3 29" xfId="30754"/>
    <cellStyle name="표준 49 11 3 3" xfId="30755"/>
    <cellStyle name="표준 49 11 3 3 2" xfId="30756"/>
    <cellStyle name="표준 49 11 3 4" xfId="30757"/>
    <cellStyle name="표준 49 11 3 4 2" xfId="30758"/>
    <cellStyle name="표준 49 11 3 5" xfId="30759"/>
    <cellStyle name="표준 49 11 3 5 2" xfId="30760"/>
    <cellStyle name="표준 49 11 3 6" xfId="30761"/>
    <cellStyle name="표준 49 11 3 6 2" xfId="30762"/>
    <cellStyle name="표준 49 11 3 7" xfId="30763"/>
    <cellStyle name="표준 49 11 3 7 2" xfId="30764"/>
    <cellStyle name="표준 49 11 3 8" xfId="30765"/>
    <cellStyle name="표준 49 11 3 8 2" xfId="30766"/>
    <cellStyle name="표준 49 11 3 9" xfId="30767"/>
    <cellStyle name="표준 49 11 3 9 2" xfId="30768"/>
    <cellStyle name="표준 49 11 30" xfId="30769"/>
    <cellStyle name="표준 49 11 30 2" xfId="30770"/>
    <cellStyle name="표준 49 11 31" xfId="30771"/>
    <cellStyle name="표준 49 11 31 2" xfId="30772"/>
    <cellStyle name="표준 49 11 32" xfId="30773"/>
    <cellStyle name="표준 49 11 32 2" xfId="30774"/>
    <cellStyle name="표준 49 11 33" xfId="30775"/>
    <cellStyle name="표준 49 11 33 2" xfId="30776"/>
    <cellStyle name="표준 49 11 34" xfId="30777"/>
    <cellStyle name="표준 49 11 34 2" xfId="30778"/>
    <cellStyle name="표준 49 11 35" xfId="30779"/>
    <cellStyle name="표준 49 11 36" xfId="30780"/>
    <cellStyle name="표준 49 11 37" xfId="30781"/>
    <cellStyle name="표준 49 11 38" xfId="30782"/>
    <cellStyle name="표준 49 11 39" xfId="30783"/>
    <cellStyle name="표준 49 11 4" xfId="30784"/>
    <cellStyle name="표준 49 11 4 10" xfId="30785"/>
    <cellStyle name="표준 49 11 4 10 2" xfId="30786"/>
    <cellStyle name="표준 49 11 4 11" xfId="30787"/>
    <cellStyle name="표준 49 11 4 11 2" xfId="30788"/>
    <cellStyle name="표준 49 11 4 12" xfId="30789"/>
    <cellStyle name="표준 49 11 4 12 2" xfId="30790"/>
    <cellStyle name="표준 49 11 4 13" xfId="30791"/>
    <cellStyle name="표준 49 11 4 13 2" xfId="30792"/>
    <cellStyle name="표준 49 11 4 14" xfId="30793"/>
    <cellStyle name="표준 49 11 4 14 2" xfId="30794"/>
    <cellStyle name="표준 49 11 4 15" xfId="30795"/>
    <cellStyle name="표준 49 11 4 15 2" xfId="30796"/>
    <cellStyle name="표준 49 11 4 16" xfId="30797"/>
    <cellStyle name="표준 49 11 4 16 2" xfId="30798"/>
    <cellStyle name="표준 49 11 4 17" xfId="30799"/>
    <cellStyle name="표준 49 11 4 17 2" xfId="30800"/>
    <cellStyle name="표준 49 11 4 18" xfId="30801"/>
    <cellStyle name="표준 49 11 4 18 2" xfId="30802"/>
    <cellStyle name="표준 49 11 4 19" xfId="30803"/>
    <cellStyle name="표준 49 11 4 19 2" xfId="30804"/>
    <cellStyle name="표준 49 11 4 2" xfId="30805"/>
    <cellStyle name="표준 49 11 4 2 2" xfId="30806"/>
    <cellStyle name="표준 49 11 4 20" xfId="30807"/>
    <cellStyle name="표준 49 11 4 20 2" xfId="30808"/>
    <cellStyle name="표준 49 11 4 21" xfId="30809"/>
    <cellStyle name="표준 49 11 4 21 2" xfId="30810"/>
    <cellStyle name="표준 49 11 4 22" xfId="30811"/>
    <cellStyle name="표준 49 11 4 22 2" xfId="30812"/>
    <cellStyle name="표준 49 11 4 23" xfId="30813"/>
    <cellStyle name="표준 49 11 4 23 2" xfId="30814"/>
    <cellStyle name="표준 49 11 4 24" xfId="30815"/>
    <cellStyle name="표준 49 11 4 24 2" xfId="30816"/>
    <cellStyle name="표준 49 11 4 25" xfId="30817"/>
    <cellStyle name="표준 49 11 4 25 2" xfId="30818"/>
    <cellStyle name="표준 49 11 4 26" xfId="30819"/>
    <cellStyle name="표준 49 11 4 26 2" xfId="30820"/>
    <cellStyle name="표준 49 11 4 27" xfId="30821"/>
    <cellStyle name="표준 49 11 4 27 2" xfId="30822"/>
    <cellStyle name="표준 49 11 4 28" xfId="30823"/>
    <cellStyle name="표준 49 11 4 28 2" xfId="30824"/>
    <cellStyle name="표준 49 11 4 29" xfId="30825"/>
    <cellStyle name="표준 49 11 4 3" xfId="30826"/>
    <cellStyle name="표준 49 11 4 3 2" xfId="30827"/>
    <cellStyle name="표준 49 11 4 4" xfId="30828"/>
    <cellStyle name="표준 49 11 4 4 2" xfId="30829"/>
    <cellStyle name="표준 49 11 4 5" xfId="30830"/>
    <cellStyle name="표준 49 11 4 5 2" xfId="30831"/>
    <cellStyle name="표준 49 11 4 6" xfId="30832"/>
    <cellStyle name="표준 49 11 4 6 2" xfId="30833"/>
    <cellStyle name="표준 49 11 4 7" xfId="30834"/>
    <cellStyle name="표준 49 11 4 7 2" xfId="30835"/>
    <cellStyle name="표준 49 11 4 8" xfId="30836"/>
    <cellStyle name="표준 49 11 4 8 2" xfId="30837"/>
    <cellStyle name="표준 49 11 4 9" xfId="30838"/>
    <cellStyle name="표준 49 11 4 9 2" xfId="30839"/>
    <cellStyle name="표준 49 11 40" xfId="30840"/>
    <cellStyle name="표준 49 11 41" xfId="30841"/>
    <cellStyle name="표준 49 11 42" xfId="30842"/>
    <cellStyle name="표준 49 11 43" xfId="30843"/>
    <cellStyle name="표준 49 11 44" xfId="30844"/>
    <cellStyle name="표준 49 11 45" xfId="30845"/>
    <cellStyle name="표준 49 11 46" xfId="30846"/>
    <cellStyle name="표준 49 11 47" xfId="30847"/>
    <cellStyle name="표준 49 11 48" xfId="30848"/>
    <cellStyle name="표준 49 11 49" xfId="30849"/>
    <cellStyle name="표준 49 11 5" xfId="30850"/>
    <cellStyle name="표준 49 11 5 10" xfId="30851"/>
    <cellStyle name="표준 49 11 5 10 2" xfId="30852"/>
    <cellStyle name="표준 49 11 5 11" xfId="30853"/>
    <cellStyle name="표준 49 11 5 11 2" xfId="30854"/>
    <cellStyle name="표준 49 11 5 12" xfId="30855"/>
    <cellStyle name="표준 49 11 5 12 2" xfId="30856"/>
    <cellStyle name="표준 49 11 5 13" xfId="30857"/>
    <cellStyle name="표준 49 11 5 13 2" xfId="30858"/>
    <cellStyle name="표준 49 11 5 14" xfId="30859"/>
    <cellStyle name="표준 49 11 5 14 2" xfId="30860"/>
    <cellStyle name="표준 49 11 5 15" xfId="30861"/>
    <cellStyle name="표준 49 11 5 15 2" xfId="30862"/>
    <cellStyle name="표준 49 11 5 16" xfId="30863"/>
    <cellStyle name="표준 49 11 5 16 2" xfId="30864"/>
    <cellStyle name="표준 49 11 5 17" xfId="30865"/>
    <cellStyle name="표준 49 11 5 17 2" xfId="30866"/>
    <cellStyle name="표준 49 11 5 18" xfId="30867"/>
    <cellStyle name="표준 49 11 5 18 2" xfId="30868"/>
    <cellStyle name="표준 49 11 5 19" xfId="30869"/>
    <cellStyle name="표준 49 11 5 19 2" xfId="30870"/>
    <cellStyle name="표준 49 11 5 2" xfId="30871"/>
    <cellStyle name="표준 49 11 5 2 2" xfId="30872"/>
    <cellStyle name="표준 49 11 5 20" xfId="30873"/>
    <cellStyle name="표준 49 11 5 20 2" xfId="30874"/>
    <cellStyle name="표준 49 11 5 21" xfId="30875"/>
    <cellStyle name="표준 49 11 5 21 2" xfId="30876"/>
    <cellStyle name="표준 49 11 5 22" xfId="30877"/>
    <cellStyle name="표준 49 11 5 22 2" xfId="30878"/>
    <cellStyle name="표준 49 11 5 23" xfId="30879"/>
    <cellStyle name="표준 49 11 5 23 2" xfId="30880"/>
    <cellStyle name="표준 49 11 5 24" xfId="30881"/>
    <cellStyle name="표준 49 11 5 24 2" xfId="30882"/>
    <cellStyle name="표준 49 11 5 25" xfId="30883"/>
    <cellStyle name="표준 49 11 5 25 2" xfId="30884"/>
    <cellStyle name="표준 49 11 5 26" xfId="30885"/>
    <cellStyle name="표준 49 11 5 26 2" xfId="30886"/>
    <cellStyle name="표준 49 11 5 27" xfId="30887"/>
    <cellStyle name="표준 49 11 5 27 2" xfId="30888"/>
    <cellStyle name="표준 49 11 5 28" xfId="30889"/>
    <cellStyle name="표준 49 11 5 28 2" xfId="30890"/>
    <cellStyle name="표준 49 11 5 29" xfId="30891"/>
    <cellStyle name="표준 49 11 5 3" xfId="30892"/>
    <cellStyle name="표준 49 11 5 3 2" xfId="30893"/>
    <cellStyle name="표준 49 11 5 4" xfId="30894"/>
    <cellStyle name="표준 49 11 5 4 2" xfId="30895"/>
    <cellStyle name="표준 49 11 5 5" xfId="30896"/>
    <cellStyle name="표준 49 11 5 5 2" xfId="30897"/>
    <cellStyle name="표준 49 11 5 6" xfId="30898"/>
    <cellStyle name="표준 49 11 5 6 2" xfId="30899"/>
    <cellStyle name="표준 49 11 5 7" xfId="30900"/>
    <cellStyle name="표준 49 11 5 7 2" xfId="30901"/>
    <cellStyle name="표준 49 11 5 8" xfId="30902"/>
    <cellStyle name="표준 49 11 5 8 2" xfId="30903"/>
    <cellStyle name="표준 49 11 5 9" xfId="30904"/>
    <cellStyle name="표준 49 11 5 9 2" xfId="30905"/>
    <cellStyle name="표준 49 11 50" xfId="30906"/>
    <cellStyle name="표준 49 11 51" xfId="30907"/>
    <cellStyle name="표준 49 11 52" xfId="30908"/>
    <cellStyle name="표준 49 11 53" xfId="30909"/>
    <cellStyle name="표준 49 11 54" xfId="30910"/>
    <cellStyle name="표준 49 11 55" xfId="30911"/>
    <cellStyle name="표준 49 11 56" xfId="30912"/>
    <cellStyle name="표준 49 11 57" xfId="30913"/>
    <cellStyle name="표준 49 11 58" xfId="30914"/>
    <cellStyle name="표준 49 11 6" xfId="30915"/>
    <cellStyle name="표준 49 11 6 10" xfId="30916"/>
    <cellStyle name="표준 49 11 6 10 2" xfId="30917"/>
    <cellStyle name="표준 49 11 6 11" xfId="30918"/>
    <cellStyle name="표준 49 11 6 11 2" xfId="30919"/>
    <cellStyle name="표준 49 11 6 12" xfId="30920"/>
    <cellStyle name="표준 49 11 6 12 2" xfId="30921"/>
    <cellStyle name="표준 49 11 6 13" xfId="30922"/>
    <cellStyle name="표준 49 11 6 13 2" xfId="30923"/>
    <cellStyle name="표준 49 11 6 14" xfId="30924"/>
    <cellStyle name="표준 49 11 6 14 2" xfId="30925"/>
    <cellStyle name="표준 49 11 6 15" xfId="30926"/>
    <cellStyle name="표준 49 11 6 15 2" xfId="30927"/>
    <cellStyle name="표준 49 11 6 16" xfId="30928"/>
    <cellStyle name="표준 49 11 6 16 2" xfId="30929"/>
    <cellStyle name="표준 49 11 6 17" xfId="30930"/>
    <cellStyle name="표준 49 11 6 17 2" xfId="30931"/>
    <cellStyle name="표준 49 11 6 18" xfId="30932"/>
    <cellStyle name="표준 49 11 6 18 2" xfId="30933"/>
    <cellStyle name="표준 49 11 6 19" xfId="30934"/>
    <cellStyle name="표준 49 11 6 19 2" xfId="30935"/>
    <cellStyle name="표준 49 11 6 2" xfId="30936"/>
    <cellStyle name="표준 49 11 6 2 2" xfId="30937"/>
    <cellStyle name="표준 49 11 6 20" xfId="30938"/>
    <cellStyle name="표준 49 11 6 20 2" xfId="30939"/>
    <cellStyle name="표준 49 11 6 21" xfId="30940"/>
    <cellStyle name="표준 49 11 6 21 2" xfId="30941"/>
    <cellStyle name="표준 49 11 6 22" xfId="30942"/>
    <cellStyle name="표준 49 11 6 22 2" xfId="30943"/>
    <cellStyle name="표준 49 11 6 23" xfId="30944"/>
    <cellStyle name="표준 49 11 6 23 2" xfId="30945"/>
    <cellStyle name="표준 49 11 6 24" xfId="30946"/>
    <cellStyle name="표준 49 11 6 24 2" xfId="30947"/>
    <cellStyle name="표준 49 11 6 25" xfId="30948"/>
    <cellStyle name="표준 49 11 6 25 2" xfId="30949"/>
    <cellStyle name="표준 49 11 6 26" xfId="30950"/>
    <cellStyle name="표준 49 11 6 26 2" xfId="30951"/>
    <cellStyle name="표준 49 11 6 27" xfId="30952"/>
    <cellStyle name="표준 49 11 6 27 2" xfId="30953"/>
    <cellStyle name="표준 49 11 6 28" xfId="30954"/>
    <cellStyle name="표준 49 11 6 28 2" xfId="30955"/>
    <cellStyle name="표준 49 11 6 29" xfId="30956"/>
    <cellStyle name="표준 49 11 6 3" xfId="30957"/>
    <cellStyle name="표준 49 11 6 3 2" xfId="30958"/>
    <cellStyle name="표준 49 11 6 4" xfId="30959"/>
    <cellStyle name="표준 49 11 6 4 2" xfId="30960"/>
    <cellStyle name="표준 49 11 6 5" xfId="30961"/>
    <cellStyle name="표준 49 11 6 5 2" xfId="30962"/>
    <cellStyle name="표준 49 11 6 6" xfId="30963"/>
    <cellStyle name="표준 49 11 6 6 2" xfId="30964"/>
    <cellStyle name="표준 49 11 6 7" xfId="30965"/>
    <cellStyle name="표준 49 11 6 7 2" xfId="30966"/>
    <cellStyle name="표준 49 11 6 8" xfId="30967"/>
    <cellStyle name="표준 49 11 6 8 2" xfId="30968"/>
    <cellStyle name="표준 49 11 6 9" xfId="30969"/>
    <cellStyle name="표준 49 11 6 9 2" xfId="30970"/>
    <cellStyle name="표준 49 11 7" xfId="30971"/>
    <cellStyle name="표준 49 11 7 10" xfId="30972"/>
    <cellStyle name="표준 49 11 7 10 2" xfId="30973"/>
    <cellStyle name="표준 49 11 7 11" xfId="30974"/>
    <cellStyle name="표준 49 11 7 11 2" xfId="30975"/>
    <cellStyle name="표준 49 11 7 12" xfId="30976"/>
    <cellStyle name="표준 49 11 7 12 2" xfId="30977"/>
    <cellStyle name="표준 49 11 7 13" xfId="30978"/>
    <cellStyle name="표준 49 11 7 13 2" xfId="30979"/>
    <cellStyle name="표준 49 11 7 14" xfId="30980"/>
    <cellStyle name="표준 49 11 7 14 2" xfId="30981"/>
    <cellStyle name="표준 49 11 7 15" xfId="30982"/>
    <cellStyle name="표준 49 11 7 15 2" xfId="30983"/>
    <cellStyle name="표준 49 11 7 16" xfId="30984"/>
    <cellStyle name="표준 49 11 7 16 2" xfId="30985"/>
    <cellStyle name="표준 49 11 7 17" xfId="30986"/>
    <cellStyle name="표준 49 11 7 17 2" xfId="30987"/>
    <cellStyle name="표준 49 11 7 18" xfId="30988"/>
    <cellStyle name="표준 49 11 7 18 2" xfId="30989"/>
    <cellStyle name="표준 49 11 7 19" xfId="30990"/>
    <cellStyle name="표준 49 11 7 19 2" xfId="30991"/>
    <cellStyle name="표준 49 11 7 2" xfId="30992"/>
    <cellStyle name="표준 49 11 7 2 2" xfId="30993"/>
    <cellStyle name="표준 49 11 7 20" xfId="30994"/>
    <cellStyle name="표준 49 11 7 20 2" xfId="30995"/>
    <cellStyle name="표준 49 11 7 21" xfId="30996"/>
    <cellStyle name="표준 49 11 7 21 2" xfId="30997"/>
    <cellStyle name="표준 49 11 7 22" xfId="30998"/>
    <cellStyle name="표준 49 11 7 22 2" xfId="30999"/>
    <cellStyle name="표준 49 11 7 23" xfId="31000"/>
    <cellStyle name="표준 49 11 7 23 2" xfId="31001"/>
    <cellStyle name="표준 49 11 7 24" xfId="31002"/>
    <cellStyle name="표준 49 11 7 24 2" xfId="31003"/>
    <cellStyle name="표준 49 11 7 25" xfId="31004"/>
    <cellStyle name="표준 49 11 7 25 2" xfId="31005"/>
    <cellStyle name="표준 49 11 7 26" xfId="31006"/>
    <cellStyle name="표준 49 11 7 26 2" xfId="31007"/>
    <cellStyle name="표준 49 11 7 27" xfId="31008"/>
    <cellStyle name="표준 49 11 7 27 2" xfId="31009"/>
    <cellStyle name="표준 49 11 7 28" xfId="31010"/>
    <cellStyle name="표준 49 11 7 28 2" xfId="31011"/>
    <cellStyle name="표준 49 11 7 29" xfId="31012"/>
    <cellStyle name="표준 49 11 7 3" xfId="31013"/>
    <cellStyle name="표준 49 11 7 3 2" xfId="31014"/>
    <cellStyle name="표준 49 11 7 4" xfId="31015"/>
    <cellStyle name="표준 49 11 7 4 2" xfId="31016"/>
    <cellStyle name="표준 49 11 7 5" xfId="31017"/>
    <cellStyle name="표준 49 11 7 5 2" xfId="31018"/>
    <cellStyle name="표준 49 11 7 6" xfId="31019"/>
    <cellStyle name="표준 49 11 7 6 2" xfId="31020"/>
    <cellStyle name="표준 49 11 7 7" xfId="31021"/>
    <cellStyle name="표준 49 11 7 7 2" xfId="31022"/>
    <cellStyle name="표준 49 11 7 8" xfId="31023"/>
    <cellStyle name="표준 49 11 7 8 2" xfId="31024"/>
    <cellStyle name="표준 49 11 7 9" xfId="31025"/>
    <cellStyle name="표준 49 11 7 9 2" xfId="31026"/>
    <cellStyle name="표준 49 11 8" xfId="31027"/>
    <cellStyle name="표준 49 11 8 2" xfId="31028"/>
    <cellStyle name="표준 49 11 9" xfId="31029"/>
    <cellStyle name="표준 49 11 9 2" xfId="31030"/>
    <cellStyle name="표준 49 12" xfId="31031"/>
    <cellStyle name="표준 49 12 10" xfId="31032"/>
    <cellStyle name="표준 49 12 10 2" xfId="31033"/>
    <cellStyle name="표준 49 12 11" xfId="31034"/>
    <cellStyle name="표준 49 12 11 2" xfId="31035"/>
    <cellStyle name="표준 49 12 12" xfId="31036"/>
    <cellStyle name="표준 49 12 12 2" xfId="31037"/>
    <cellStyle name="표준 49 12 13" xfId="31038"/>
    <cellStyle name="표준 49 12 13 2" xfId="31039"/>
    <cellStyle name="표준 49 12 14" xfId="31040"/>
    <cellStyle name="표준 49 12 14 2" xfId="31041"/>
    <cellStyle name="표준 49 12 15" xfId="31042"/>
    <cellStyle name="표준 49 12 15 2" xfId="31043"/>
    <cellStyle name="표준 49 12 16" xfId="31044"/>
    <cellStyle name="표준 49 12 16 2" xfId="31045"/>
    <cellStyle name="표준 49 12 17" xfId="31046"/>
    <cellStyle name="표준 49 12 17 2" xfId="31047"/>
    <cellStyle name="표준 49 12 18" xfId="31048"/>
    <cellStyle name="표준 49 12 18 2" xfId="31049"/>
    <cellStyle name="표준 49 12 19" xfId="31050"/>
    <cellStyle name="표준 49 12 19 2" xfId="31051"/>
    <cellStyle name="표준 49 12 2" xfId="31052"/>
    <cellStyle name="표준 49 12 2 10" xfId="31053"/>
    <cellStyle name="표준 49 12 2 10 2" xfId="31054"/>
    <cellStyle name="표준 49 12 2 11" xfId="31055"/>
    <cellStyle name="표준 49 12 2 11 2" xfId="31056"/>
    <cellStyle name="표준 49 12 2 12" xfId="31057"/>
    <cellStyle name="표준 49 12 2 12 2" xfId="31058"/>
    <cellStyle name="표준 49 12 2 13" xfId="31059"/>
    <cellStyle name="표준 49 12 2 13 2" xfId="31060"/>
    <cellStyle name="표준 49 12 2 14" xfId="31061"/>
    <cellStyle name="표준 49 12 2 14 2" xfId="31062"/>
    <cellStyle name="표준 49 12 2 15" xfId="31063"/>
    <cellStyle name="표준 49 12 2 15 2" xfId="31064"/>
    <cellStyle name="표준 49 12 2 16" xfId="31065"/>
    <cellStyle name="표준 49 12 2 16 2" xfId="31066"/>
    <cellStyle name="표준 49 12 2 17" xfId="31067"/>
    <cellStyle name="표준 49 12 2 17 2" xfId="31068"/>
    <cellStyle name="표준 49 12 2 18" xfId="31069"/>
    <cellStyle name="표준 49 12 2 18 2" xfId="31070"/>
    <cellStyle name="표준 49 12 2 19" xfId="31071"/>
    <cellStyle name="표준 49 12 2 19 2" xfId="31072"/>
    <cellStyle name="표준 49 12 2 2" xfId="31073"/>
    <cellStyle name="표준 49 12 2 2 2" xfId="31074"/>
    <cellStyle name="표준 49 12 2 20" xfId="31075"/>
    <cellStyle name="표준 49 12 2 20 2" xfId="31076"/>
    <cellStyle name="표준 49 12 2 21" xfId="31077"/>
    <cellStyle name="표준 49 12 2 21 2" xfId="31078"/>
    <cellStyle name="표준 49 12 2 22" xfId="31079"/>
    <cellStyle name="표준 49 12 2 22 2" xfId="31080"/>
    <cellStyle name="표준 49 12 2 23" xfId="31081"/>
    <cellStyle name="표준 49 12 2 23 2" xfId="31082"/>
    <cellStyle name="표준 49 12 2 24" xfId="31083"/>
    <cellStyle name="표준 49 12 2 24 2" xfId="31084"/>
    <cellStyle name="표준 49 12 2 25" xfId="31085"/>
    <cellStyle name="표준 49 12 2 25 2" xfId="31086"/>
    <cellStyle name="표준 49 12 2 26" xfId="31087"/>
    <cellStyle name="표준 49 12 2 26 2" xfId="31088"/>
    <cellStyle name="표준 49 12 2 27" xfId="31089"/>
    <cellStyle name="표준 49 12 2 27 2" xfId="31090"/>
    <cellStyle name="표준 49 12 2 28" xfId="31091"/>
    <cellStyle name="표준 49 12 2 28 2" xfId="31092"/>
    <cellStyle name="표준 49 12 2 29" xfId="31093"/>
    <cellStyle name="표준 49 12 2 3" xfId="31094"/>
    <cellStyle name="표준 49 12 2 3 2" xfId="31095"/>
    <cellStyle name="표준 49 12 2 4" xfId="31096"/>
    <cellStyle name="표준 49 12 2 4 2" xfId="31097"/>
    <cellStyle name="표준 49 12 2 5" xfId="31098"/>
    <cellStyle name="표준 49 12 2 5 2" xfId="31099"/>
    <cellStyle name="표준 49 12 2 6" xfId="31100"/>
    <cellStyle name="표준 49 12 2 6 2" xfId="31101"/>
    <cellStyle name="표준 49 12 2 7" xfId="31102"/>
    <cellStyle name="표준 49 12 2 7 2" xfId="31103"/>
    <cellStyle name="표준 49 12 2 8" xfId="31104"/>
    <cellStyle name="표준 49 12 2 8 2" xfId="31105"/>
    <cellStyle name="표준 49 12 2 9" xfId="31106"/>
    <cellStyle name="표준 49 12 2 9 2" xfId="31107"/>
    <cellStyle name="표준 49 12 20" xfId="31108"/>
    <cellStyle name="표준 49 12 20 2" xfId="31109"/>
    <cellStyle name="표준 49 12 21" xfId="31110"/>
    <cellStyle name="표준 49 12 21 2" xfId="31111"/>
    <cellStyle name="표준 49 12 22" xfId="31112"/>
    <cellStyle name="표준 49 12 22 2" xfId="31113"/>
    <cellStyle name="표준 49 12 23" xfId="31114"/>
    <cellStyle name="표준 49 12 23 2" xfId="31115"/>
    <cellStyle name="표준 49 12 24" xfId="31116"/>
    <cellStyle name="표준 49 12 24 2" xfId="31117"/>
    <cellStyle name="표준 49 12 25" xfId="31118"/>
    <cellStyle name="표준 49 12 25 2" xfId="31119"/>
    <cellStyle name="표준 49 12 26" xfId="31120"/>
    <cellStyle name="표준 49 12 26 2" xfId="31121"/>
    <cellStyle name="표준 49 12 27" xfId="31122"/>
    <cellStyle name="표준 49 12 27 2" xfId="31123"/>
    <cellStyle name="표준 49 12 28" xfId="31124"/>
    <cellStyle name="표준 49 12 28 2" xfId="31125"/>
    <cellStyle name="표준 49 12 29" xfId="31126"/>
    <cellStyle name="표준 49 12 29 2" xfId="31127"/>
    <cellStyle name="표준 49 12 3" xfId="31128"/>
    <cellStyle name="표준 49 12 3 10" xfId="31129"/>
    <cellStyle name="표준 49 12 3 10 2" xfId="31130"/>
    <cellStyle name="표준 49 12 3 11" xfId="31131"/>
    <cellStyle name="표준 49 12 3 11 2" xfId="31132"/>
    <cellStyle name="표준 49 12 3 12" xfId="31133"/>
    <cellStyle name="표준 49 12 3 12 2" xfId="31134"/>
    <cellStyle name="표준 49 12 3 13" xfId="31135"/>
    <cellStyle name="표준 49 12 3 13 2" xfId="31136"/>
    <cellStyle name="표준 49 12 3 14" xfId="31137"/>
    <cellStyle name="표준 49 12 3 14 2" xfId="31138"/>
    <cellStyle name="표준 49 12 3 15" xfId="31139"/>
    <cellStyle name="표준 49 12 3 15 2" xfId="31140"/>
    <cellStyle name="표준 49 12 3 16" xfId="31141"/>
    <cellStyle name="표준 49 12 3 16 2" xfId="31142"/>
    <cellStyle name="표준 49 12 3 17" xfId="31143"/>
    <cellStyle name="표준 49 12 3 17 2" xfId="31144"/>
    <cellStyle name="표준 49 12 3 18" xfId="31145"/>
    <cellStyle name="표준 49 12 3 18 2" xfId="31146"/>
    <cellStyle name="표준 49 12 3 19" xfId="31147"/>
    <cellStyle name="표준 49 12 3 19 2" xfId="31148"/>
    <cellStyle name="표준 49 12 3 2" xfId="31149"/>
    <cellStyle name="표준 49 12 3 2 2" xfId="31150"/>
    <cellStyle name="표준 49 12 3 20" xfId="31151"/>
    <cellStyle name="표준 49 12 3 20 2" xfId="31152"/>
    <cellStyle name="표준 49 12 3 21" xfId="31153"/>
    <cellStyle name="표준 49 12 3 21 2" xfId="31154"/>
    <cellStyle name="표준 49 12 3 22" xfId="31155"/>
    <cellStyle name="표준 49 12 3 22 2" xfId="31156"/>
    <cellStyle name="표준 49 12 3 23" xfId="31157"/>
    <cellStyle name="표준 49 12 3 23 2" xfId="31158"/>
    <cellStyle name="표준 49 12 3 24" xfId="31159"/>
    <cellStyle name="표준 49 12 3 24 2" xfId="31160"/>
    <cellStyle name="표준 49 12 3 25" xfId="31161"/>
    <cellStyle name="표준 49 12 3 25 2" xfId="31162"/>
    <cellStyle name="표준 49 12 3 26" xfId="31163"/>
    <cellStyle name="표준 49 12 3 26 2" xfId="31164"/>
    <cellStyle name="표준 49 12 3 27" xfId="31165"/>
    <cellStyle name="표준 49 12 3 27 2" xfId="31166"/>
    <cellStyle name="표준 49 12 3 28" xfId="31167"/>
    <cellStyle name="표준 49 12 3 28 2" xfId="31168"/>
    <cellStyle name="표준 49 12 3 29" xfId="31169"/>
    <cellStyle name="표준 49 12 3 3" xfId="31170"/>
    <cellStyle name="표준 49 12 3 3 2" xfId="31171"/>
    <cellStyle name="표준 49 12 3 4" xfId="31172"/>
    <cellStyle name="표준 49 12 3 4 2" xfId="31173"/>
    <cellStyle name="표준 49 12 3 5" xfId="31174"/>
    <cellStyle name="표준 49 12 3 5 2" xfId="31175"/>
    <cellStyle name="표준 49 12 3 6" xfId="31176"/>
    <cellStyle name="표준 49 12 3 6 2" xfId="31177"/>
    <cellStyle name="표준 49 12 3 7" xfId="31178"/>
    <cellStyle name="표준 49 12 3 7 2" xfId="31179"/>
    <cellStyle name="표준 49 12 3 8" xfId="31180"/>
    <cellStyle name="표준 49 12 3 8 2" xfId="31181"/>
    <cellStyle name="표준 49 12 3 9" xfId="31182"/>
    <cellStyle name="표준 49 12 3 9 2" xfId="31183"/>
    <cellStyle name="표준 49 12 30" xfId="31184"/>
    <cellStyle name="표준 49 12 30 2" xfId="31185"/>
    <cellStyle name="표준 49 12 31" xfId="31186"/>
    <cellStyle name="표준 49 12 31 2" xfId="31187"/>
    <cellStyle name="표준 49 12 32" xfId="31188"/>
    <cellStyle name="표준 49 12 32 2" xfId="31189"/>
    <cellStyle name="표준 49 12 33" xfId="31190"/>
    <cellStyle name="표준 49 12 33 2" xfId="31191"/>
    <cellStyle name="표준 49 12 34" xfId="31192"/>
    <cellStyle name="표준 49 12 34 2" xfId="31193"/>
    <cellStyle name="표준 49 12 35" xfId="31194"/>
    <cellStyle name="표준 49 12 36" xfId="31195"/>
    <cellStyle name="표준 49 12 37" xfId="31196"/>
    <cellStyle name="표준 49 12 38" xfId="31197"/>
    <cellStyle name="표준 49 12 39" xfId="31198"/>
    <cellStyle name="표준 49 12 4" xfId="31199"/>
    <cellStyle name="표준 49 12 4 10" xfId="31200"/>
    <cellStyle name="표준 49 12 4 10 2" xfId="31201"/>
    <cellStyle name="표준 49 12 4 11" xfId="31202"/>
    <cellStyle name="표준 49 12 4 11 2" xfId="31203"/>
    <cellStyle name="표준 49 12 4 12" xfId="31204"/>
    <cellStyle name="표준 49 12 4 12 2" xfId="31205"/>
    <cellStyle name="표준 49 12 4 13" xfId="31206"/>
    <cellStyle name="표준 49 12 4 13 2" xfId="31207"/>
    <cellStyle name="표준 49 12 4 14" xfId="31208"/>
    <cellStyle name="표준 49 12 4 14 2" xfId="31209"/>
    <cellStyle name="표준 49 12 4 15" xfId="31210"/>
    <cellStyle name="표준 49 12 4 15 2" xfId="31211"/>
    <cellStyle name="표준 49 12 4 16" xfId="31212"/>
    <cellStyle name="표준 49 12 4 16 2" xfId="31213"/>
    <cellStyle name="표준 49 12 4 17" xfId="31214"/>
    <cellStyle name="표준 49 12 4 17 2" xfId="31215"/>
    <cellStyle name="표준 49 12 4 18" xfId="31216"/>
    <cellStyle name="표준 49 12 4 18 2" xfId="31217"/>
    <cellStyle name="표준 49 12 4 19" xfId="31218"/>
    <cellStyle name="표준 49 12 4 19 2" xfId="31219"/>
    <cellStyle name="표준 49 12 4 2" xfId="31220"/>
    <cellStyle name="표준 49 12 4 2 2" xfId="31221"/>
    <cellStyle name="표준 49 12 4 20" xfId="31222"/>
    <cellStyle name="표준 49 12 4 20 2" xfId="31223"/>
    <cellStyle name="표준 49 12 4 21" xfId="31224"/>
    <cellStyle name="표준 49 12 4 21 2" xfId="31225"/>
    <cellStyle name="표준 49 12 4 22" xfId="31226"/>
    <cellStyle name="표준 49 12 4 22 2" xfId="31227"/>
    <cellStyle name="표준 49 12 4 23" xfId="31228"/>
    <cellStyle name="표준 49 12 4 23 2" xfId="31229"/>
    <cellStyle name="표준 49 12 4 24" xfId="31230"/>
    <cellStyle name="표준 49 12 4 24 2" xfId="31231"/>
    <cellStyle name="표준 49 12 4 25" xfId="31232"/>
    <cellStyle name="표준 49 12 4 25 2" xfId="31233"/>
    <cellStyle name="표준 49 12 4 26" xfId="31234"/>
    <cellStyle name="표준 49 12 4 26 2" xfId="31235"/>
    <cellStyle name="표준 49 12 4 27" xfId="31236"/>
    <cellStyle name="표준 49 12 4 27 2" xfId="31237"/>
    <cellStyle name="표준 49 12 4 28" xfId="31238"/>
    <cellStyle name="표준 49 12 4 28 2" xfId="31239"/>
    <cellStyle name="표준 49 12 4 29" xfId="31240"/>
    <cellStyle name="표준 49 12 4 3" xfId="31241"/>
    <cellStyle name="표준 49 12 4 3 2" xfId="31242"/>
    <cellStyle name="표준 49 12 4 4" xfId="31243"/>
    <cellStyle name="표준 49 12 4 4 2" xfId="31244"/>
    <cellStyle name="표준 49 12 4 5" xfId="31245"/>
    <cellStyle name="표준 49 12 4 5 2" xfId="31246"/>
    <cellStyle name="표준 49 12 4 6" xfId="31247"/>
    <cellStyle name="표준 49 12 4 6 2" xfId="31248"/>
    <cellStyle name="표준 49 12 4 7" xfId="31249"/>
    <cellStyle name="표준 49 12 4 7 2" xfId="31250"/>
    <cellStyle name="표준 49 12 4 8" xfId="31251"/>
    <cellStyle name="표준 49 12 4 8 2" xfId="31252"/>
    <cellStyle name="표준 49 12 4 9" xfId="31253"/>
    <cellStyle name="표준 49 12 4 9 2" xfId="31254"/>
    <cellStyle name="표준 49 12 40" xfId="31255"/>
    <cellStyle name="표준 49 12 41" xfId="31256"/>
    <cellStyle name="표준 49 12 42" xfId="31257"/>
    <cellStyle name="표준 49 12 43" xfId="31258"/>
    <cellStyle name="표준 49 12 44" xfId="31259"/>
    <cellStyle name="표준 49 12 45" xfId="31260"/>
    <cellStyle name="표준 49 12 46" xfId="31261"/>
    <cellStyle name="표준 49 12 47" xfId="31262"/>
    <cellStyle name="표준 49 12 48" xfId="31263"/>
    <cellStyle name="표준 49 12 49" xfId="31264"/>
    <cellStyle name="표준 49 12 5" xfId="31265"/>
    <cellStyle name="표준 49 12 5 10" xfId="31266"/>
    <cellStyle name="표준 49 12 5 10 2" xfId="31267"/>
    <cellStyle name="표준 49 12 5 11" xfId="31268"/>
    <cellStyle name="표준 49 12 5 11 2" xfId="31269"/>
    <cellStyle name="표준 49 12 5 12" xfId="31270"/>
    <cellStyle name="표준 49 12 5 12 2" xfId="31271"/>
    <cellStyle name="표준 49 12 5 13" xfId="31272"/>
    <cellStyle name="표준 49 12 5 13 2" xfId="31273"/>
    <cellStyle name="표준 49 12 5 14" xfId="31274"/>
    <cellStyle name="표준 49 12 5 14 2" xfId="31275"/>
    <cellStyle name="표준 49 12 5 15" xfId="31276"/>
    <cellStyle name="표준 49 12 5 15 2" xfId="31277"/>
    <cellStyle name="표준 49 12 5 16" xfId="31278"/>
    <cellStyle name="표준 49 12 5 16 2" xfId="31279"/>
    <cellStyle name="표준 49 12 5 17" xfId="31280"/>
    <cellStyle name="표준 49 12 5 17 2" xfId="31281"/>
    <cellStyle name="표준 49 12 5 18" xfId="31282"/>
    <cellStyle name="표준 49 12 5 18 2" xfId="31283"/>
    <cellStyle name="표준 49 12 5 19" xfId="31284"/>
    <cellStyle name="표준 49 12 5 19 2" xfId="31285"/>
    <cellStyle name="표준 49 12 5 2" xfId="31286"/>
    <cellStyle name="표준 49 12 5 2 2" xfId="31287"/>
    <cellStyle name="표준 49 12 5 20" xfId="31288"/>
    <cellStyle name="표준 49 12 5 20 2" xfId="31289"/>
    <cellStyle name="표준 49 12 5 21" xfId="31290"/>
    <cellStyle name="표준 49 12 5 21 2" xfId="31291"/>
    <cellStyle name="표준 49 12 5 22" xfId="31292"/>
    <cellStyle name="표준 49 12 5 22 2" xfId="31293"/>
    <cellStyle name="표준 49 12 5 23" xfId="31294"/>
    <cellStyle name="표준 49 12 5 23 2" xfId="31295"/>
    <cellStyle name="표준 49 12 5 24" xfId="31296"/>
    <cellStyle name="표준 49 12 5 24 2" xfId="31297"/>
    <cellStyle name="표준 49 12 5 25" xfId="31298"/>
    <cellStyle name="표준 49 12 5 25 2" xfId="31299"/>
    <cellStyle name="표준 49 12 5 26" xfId="31300"/>
    <cellStyle name="표준 49 12 5 26 2" xfId="31301"/>
    <cellStyle name="표준 49 12 5 27" xfId="31302"/>
    <cellStyle name="표준 49 12 5 27 2" xfId="31303"/>
    <cellStyle name="표준 49 12 5 28" xfId="31304"/>
    <cellStyle name="표준 49 12 5 28 2" xfId="31305"/>
    <cellStyle name="표준 49 12 5 29" xfId="31306"/>
    <cellStyle name="표준 49 12 5 3" xfId="31307"/>
    <cellStyle name="표준 49 12 5 3 2" xfId="31308"/>
    <cellStyle name="표준 49 12 5 4" xfId="31309"/>
    <cellStyle name="표준 49 12 5 4 2" xfId="31310"/>
    <cellStyle name="표준 49 12 5 5" xfId="31311"/>
    <cellStyle name="표준 49 12 5 5 2" xfId="31312"/>
    <cellStyle name="표준 49 12 5 6" xfId="31313"/>
    <cellStyle name="표준 49 12 5 6 2" xfId="31314"/>
    <cellStyle name="표준 49 12 5 7" xfId="31315"/>
    <cellStyle name="표준 49 12 5 7 2" xfId="31316"/>
    <cellStyle name="표준 49 12 5 8" xfId="31317"/>
    <cellStyle name="표준 49 12 5 8 2" xfId="31318"/>
    <cellStyle name="표준 49 12 5 9" xfId="31319"/>
    <cellStyle name="표준 49 12 5 9 2" xfId="31320"/>
    <cellStyle name="표준 49 12 50" xfId="31321"/>
    <cellStyle name="표준 49 12 51" xfId="31322"/>
    <cellStyle name="표준 49 12 52" xfId="31323"/>
    <cellStyle name="표준 49 12 53" xfId="31324"/>
    <cellStyle name="표준 49 12 54" xfId="31325"/>
    <cellStyle name="표준 49 12 55" xfId="31326"/>
    <cellStyle name="표준 49 12 56" xfId="31327"/>
    <cellStyle name="표준 49 12 57" xfId="31328"/>
    <cellStyle name="표준 49 12 58" xfId="31329"/>
    <cellStyle name="표준 49 12 6" xfId="31330"/>
    <cellStyle name="표준 49 12 6 10" xfId="31331"/>
    <cellStyle name="표준 49 12 6 10 2" xfId="31332"/>
    <cellStyle name="표준 49 12 6 11" xfId="31333"/>
    <cellStyle name="표준 49 12 6 11 2" xfId="31334"/>
    <cellStyle name="표준 49 12 6 12" xfId="31335"/>
    <cellStyle name="표준 49 12 6 12 2" xfId="31336"/>
    <cellStyle name="표준 49 12 6 13" xfId="31337"/>
    <cellStyle name="표준 49 12 6 13 2" xfId="31338"/>
    <cellStyle name="표준 49 12 6 14" xfId="31339"/>
    <cellStyle name="표준 49 12 6 14 2" xfId="31340"/>
    <cellStyle name="표준 49 12 6 15" xfId="31341"/>
    <cellStyle name="표준 49 12 6 15 2" xfId="31342"/>
    <cellStyle name="표준 49 12 6 16" xfId="31343"/>
    <cellStyle name="표준 49 12 6 16 2" xfId="31344"/>
    <cellStyle name="표준 49 12 6 17" xfId="31345"/>
    <cellStyle name="표준 49 12 6 17 2" xfId="31346"/>
    <cellStyle name="표준 49 12 6 18" xfId="31347"/>
    <cellStyle name="표준 49 12 6 18 2" xfId="31348"/>
    <cellStyle name="표준 49 12 6 19" xfId="31349"/>
    <cellStyle name="표준 49 12 6 19 2" xfId="31350"/>
    <cellStyle name="표준 49 12 6 2" xfId="31351"/>
    <cellStyle name="표준 49 12 6 2 2" xfId="31352"/>
    <cellStyle name="표준 49 12 6 20" xfId="31353"/>
    <cellStyle name="표준 49 12 6 20 2" xfId="31354"/>
    <cellStyle name="표준 49 12 6 21" xfId="31355"/>
    <cellStyle name="표준 49 12 6 21 2" xfId="31356"/>
    <cellStyle name="표준 49 12 6 22" xfId="31357"/>
    <cellStyle name="표준 49 12 6 22 2" xfId="31358"/>
    <cellStyle name="표준 49 12 6 23" xfId="31359"/>
    <cellStyle name="표준 49 12 6 23 2" xfId="31360"/>
    <cellStyle name="표준 49 12 6 24" xfId="31361"/>
    <cellStyle name="표준 49 12 6 24 2" xfId="31362"/>
    <cellStyle name="표준 49 12 6 25" xfId="31363"/>
    <cellStyle name="표준 49 12 6 25 2" xfId="31364"/>
    <cellStyle name="표준 49 12 6 26" xfId="31365"/>
    <cellStyle name="표준 49 12 6 26 2" xfId="31366"/>
    <cellStyle name="표준 49 12 6 27" xfId="31367"/>
    <cellStyle name="표준 49 12 6 27 2" xfId="31368"/>
    <cellStyle name="표준 49 12 6 28" xfId="31369"/>
    <cellStyle name="표준 49 12 6 28 2" xfId="31370"/>
    <cellStyle name="표준 49 12 6 29" xfId="31371"/>
    <cellStyle name="표준 49 12 6 3" xfId="31372"/>
    <cellStyle name="표준 49 12 6 3 2" xfId="31373"/>
    <cellStyle name="표준 49 12 6 4" xfId="31374"/>
    <cellStyle name="표준 49 12 6 4 2" xfId="31375"/>
    <cellStyle name="표준 49 12 6 5" xfId="31376"/>
    <cellStyle name="표준 49 12 6 5 2" xfId="31377"/>
    <cellStyle name="표준 49 12 6 6" xfId="31378"/>
    <cellStyle name="표준 49 12 6 6 2" xfId="31379"/>
    <cellStyle name="표준 49 12 6 7" xfId="31380"/>
    <cellStyle name="표준 49 12 6 7 2" xfId="31381"/>
    <cellStyle name="표준 49 12 6 8" xfId="31382"/>
    <cellStyle name="표준 49 12 6 8 2" xfId="31383"/>
    <cellStyle name="표준 49 12 6 9" xfId="31384"/>
    <cellStyle name="표준 49 12 6 9 2" xfId="31385"/>
    <cellStyle name="표준 49 12 7" xfId="31386"/>
    <cellStyle name="표준 49 12 7 10" xfId="31387"/>
    <cellStyle name="표준 49 12 7 10 2" xfId="31388"/>
    <cellStyle name="표준 49 12 7 11" xfId="31389"/>
    <cellStyle name="표준 49 12 7 11 2" xfId="31390"/>
    <cellStyle name="표준 49 12 7 12" xfId="31391"/>
    <cellStyle name="표준 49 12 7 12 2" xfId="31392"/>
    <cellStyle name="표준 49 12 7 13" xfId="31393"/>
    <cellStyle name="표준 49 12 7 13 2" xfId="31394"/>
    <cellStyle name="표준 49 12 7 14" xfId="31395"/>
    <cellStyle name="표준 49 12 7 14 2" xfId="31396"/>
    <cellStyle name="표준 49 12 7 15" xfId="31397"/>
    <cellStyle name="표준 49 12 7 15 2" xfId="31398"/>
    <cellStyle name="표준 49 12 7 16" xfId="31399"/>
    <cellStyle name="표준 49 12 7 16 2" xfId="31400"/>
    <cellStyle name="표준 49 12 7 17" xfId="31401"/>
    <cellStyle name="표준 49 12 7 17 2" xfId="31402"/>
    <cellStyle name="표준 49 12 7 18" xfId="31403"/>
    <cellStyle name="표준 49 12 7 18 2" xfId="31404"/>
    <cellStyle name="표준 49 12 7 19" xfId="31405"/>
    <cellStyle name="표준 49 12 7 19 2" xfId="31406"/>
    <cellStyle name="표준 49 12 7 2" xfId="31407"/>
    <cellStyle name="표준 49 12 7 2 2" xfId="31408"/>
    <cellStyle name="표준 49 12 7 20" xfId="31409"/>
    <cellStyle name="표준 49 12 7 20 2" xfId="31410"/>
    <cellStyle name="표준 49 12 7 21" xfId="31411"/>
    <cellStyle name="표준 49 12 7 21 2" xfId="31412"/>
    <cellStyle name="표준 49 12 7 22" xfId="31413"/>
    <cellStyle name="표준 49 12 7 22 2" xfId="31414"/>
    <cellStyle name="표준 49 12 7 23" xfId="31415"/>
    <cellStyle name="표준 49 12 7 23 2" xfId="31416"/>
    <cellStyle name="표준 49 12 7 24" xfId="31417"/>
    <cellStyle name="표준 49 12 7 24 2" xfId="31418"/>
    <cellStyle name="표준 49 12 7 25" xfId="31419"/>
    <cellStyle name="표준 49 12 7 25 2" xfId="31420"/>
    <cellStyle name="표준 49 12 7 26" xfId="31421"/>
    <cellStyle name="표준 49 12 7 26 2" xfId="31422"/>
    <cellStyle name="표준 49 12 7 27" xfId="31423"/>
    <cellStyle name="표준 49 12 7 27 2" xfId="31424"/>
    <cellStyle name="표준 49 12 7 28" xfId="31425"/>
    <cellStyle name="표준 49 12 7 28 2" xfId="31426"/>
    <cellStyle name="표준 49 12 7 29" xfId="31427"/>
    <cellStyle name="표준 49 12 7 3" xfId="31428"/>
    <cellStyle name="표준 49 12 7 3 2" xfId="31429"/>
    <cellStyle name="표준 49 12 7 4" xfId="31430"/>
    <cellStyle name="표준 49 12 7 4 2" xfId="31431"/>
    <cellStyle name="표준 49 12 7 5" xfId="31432"/>
    <cellStyle name="표준 49 12 7 5 2" xfId="31433"/>
    <cellStyle name="표준 49 12 7 6" xfId="31434"/>
    <cellStyle name="표준 49 12 7 6 2" xfId="31435"/>
    <cellStyle name="표준 49 12 7 7" xfId="31436"/>
    <cellStyle name="표준 49 12 7 7 2" xfId="31437"/>
    <cellStyle name="표준 49 12 7 8" xfId="31438"/>
    <cellStyle name="표준 49 12 7 8 2" xfId="31439"/>
    <cellStyle name="표준 49 12 7 9" xfId="31440"/>
    <cellStyle name="표준 49 12 7 9 2" xfId="31441"/>
    <cellStyle name="표준 49 12 8" xfId="31442"/>
    <cellStyle name="표준 49 12 8 2" xfId="31443"/>
    <cellStyle name="표준 49 12 9" xfId="31444"/>
    <cellStyle name="표준 49 12 9 2" xfId="31445"/>
    <cellStyle name="표준 49 13" xfId="31446"/>
    <cellStyle name="표준 49 13 10" xfId="31447"/>
    <cellStyle name="표준 49 13 10 2" xfId="31448"/>
    <cellStyle name="표준 49 13 11" xfId="31449"/>
    <cellStyle name="표준 49 13 11 2" xfId="31450"/>
    <cellStyle name="표준 49 13 12" xfId="31451"/>
    <cellStyle name="표준 49 13 12 2" xfId="31452"/>
    <cellStyle name="표준 49 13 13" xfId="31453"/>
    <cellStyle name="표준 49 13 13 2" xfId="31454"/>
    <cellStyle name="표준 49 13 14" xfId="31455"/>
    <cellStyle name="표준 49 13 14 2" xfId="31456"/>
    <cellStyle name="표준 49 13 15" xfId="31457"/>
    <cellStyle name="표준 49 13 15 2" xfId="31458"/>
    <cellStyle name="표준 49 13 16" xfId="31459"/>
    <cellStyle name="표준 49 13 16 2" xfId="31460"/>
    <cellStyle name="표준 49 13 17" xfId="31461"/>
    <cellStyle name="표준 49 13 17 2" xfId="31462"/>
    <cellStyle name="표준 49 13 18" xfId="31463"/>
    <cellStyle name="표준 49 13 18 2" xfId="31464"/>
    <cellStyle name="표준 49 13 19" xfId="31465"/>
    <cellStyle name="표준 49 13 19 2" xfId="31466"/>
    <cellStyle name="표준 49 13 2" xfId="31467"/>
    <cellStyle name="표준 49 13 2 10" xfId="31468"/>
    <cellStyle name="표준 49 13 2 10 2" xfId="31469"/>
    <cellStyle name="표준 49 13 2 11" xfId="31470"/>
    <cellStyle name="표준 49 13 2 11 2" xfId="31471"/>
    <cellStyle name="표준 49 13 2 12" xfId="31472"/>
    <cellStyle name="표준 49 13 2 12 2" xfId="31473"/>
    <cellStyle name="표준 49 13 2 13" xfId="31474"/>
    <cellStyle name="표준 49 13 2 13 2" xfId="31475"/>
    <cellStyle name="표준 49 13 2 14" xfId="31476"/>
    <cellStyle name="표준 49 13 2 14 2" xfId="31477"/>
    <cellStyle name="표준 49 13 2 15" xfId="31478"/>
    <cellStyle name="표준 49 13 2 15 2" xfId="31479"/>
    <cellStyle name="표준 49 13 2 16" xfId="31480"/>
    <cellStyle name="표준 49 13 2 16 2" xfId="31481"/>
    <cellStyle name="표준 49 13 2 17" xfId="31482"/>
    <cellStyle name="표준 49 13 2 17 2" xfId="31483"/>
    <cellStyle name="표준 49 13 2 18" xfId="31484"/>
    <cellStyle name="표준 49 13 2 18 2" xfId="31485"/>
    <cellStyle name="표준 49 13 2 19" xfId="31486"/>
    <cellStyle name="표준 49 13 2 19 2" xfId="31487"/>
    <cellStyle name="표준 49 13 2 2" xfId="31488"/>
    <cellStyle name="표준 49 13 2 2 2" xfId="31489"/>
    <cellStyle name="표준 49 13 2 20" xfId="31490"/>
    <cellStyle name="표준 49 13 2 20 2" xfId="31491"/>
    <cellStyle name="표준 49 13 2 21" xfId="31492"/>
    <cellStyle name="표준 49 13 2 21 2" xfId="31493"/>
    <cellStyle name="표준 49 13 2 22" xfId="31494"/>
    <cellStyle name="표준 49 13 2 22 2" xfId="31495"/>
    <cellStyle name="표준 49 13 2 23" xfId="31496"/>
    <cellStyle name="표준 49 13 2 23 2" xfId="31497"/>
    <cellStyle name="표준 49 13 2 24" xfId="31498"/>
    <cellStyle name="표준 49 13 2 24 2" xfId="31499"/>
    <cellStyle name="표준 49 13 2 25" xfId="31500"/>
    <cellStyle name="표준 49 13 2 25 2" xfId="31501"/>
    <cellStyle name="표준 49 13 2 26" xfId="31502"/>
    <cellStyle name="표준 49 13 2 26 2" xfId="31503"/>
    <cellStyle name="표준 49 13 2 27" xfId="31504"/>
    <cellStyle name="표준 49 13 2 27 2" xfId="31505"/>
    <cellStyle name="표준 49 13 2 28" xfId="31506"/>
    <cellStyle name="표준 49 13 2 28 2" xfId="31507"/>
    <cellStyle name="표준 49 13 2 29" xfId="31508"/>
    <cellStyle name="표준 49 13 2 3" xfId="31509"/>
    <cellStyle name="표준 49 13 2 3 2" xfId="31510"/>
    <cellStyle name="표준 49 13 2 4" xfId="31511"/>
    <cellStyle name="표준 49 13 2 4 2" xfId="31512"/>
    <cellStyle name="표준 49 13 2 5" xfId="31513"/>
    <cellStyle name="표준 49 13 2 5 2" xfId="31514"/>
    <cellStyle name="표준 49 13 2 6" xfId="31515"/>
    <cellStyle name="표준 49 13 2 6 2" xfId="31516"/>
    <cellStyle name="표준 49 13 2 7" xfId="31517"/>
    <cellStyle name="표준 49 13 2 7 2" xfId="31518"/>
    <cellStyle name="표준 49 13 2 8" xfId="31519"/>
    <cellStyle name="표준 49 13 2 8 2" xfId="31520"/>
    <cellStyle name="표준 49 13 2 9" xfId="31521"/>
    <cellStyle name="표준 49 13 2 9 2" xfId="31522"/>
    <cellStyle name="표준 49 13 20" xfId="31523"/>
    <cellStyle name="표준 49 13 20 2" xfId="31524"/>
    <cellStyle name="표준 49 13 21" xfId="31525"/>
    <cellStyle name="표준 49 13 21 2" xfId="31526"/>
    <cellStyle name="표준 49 13 22" xfId="31527"/>
    <cellStyle name="표준 49 13 22 2" xfId="31528"/>
    <cellStyle name="표준 49 13 23" xfId="31529"/>
    <cellStyle name="표준 49 13 23 2" xfId="31530"/>
    <cellStyle name="표준 49 13 24" xfId="31531"/>
    <cellStyle name="표준 49 13 24 2" xfId="31532"/>
    <cellStyle name="표준 49 13 25" xfId="31533"/>
    <cellStyle name="표준 49 13 25 2" xfId="31534"/>
    <cellStyle name="표준 49 13 26" xfId="31535"/>
    <cellStyle name="표준 49 13 26 2" xfId="31536"/>
    <cellStyle name="표준 49 13 27" xfId="31537"/>
    <cellStyle name="표준 49 13 27 2" xfId="31538"/>
    <cellStyle name="표준 49 13 28" xfId="31539"/>
    <cellStyle name="표준 49 13 28 2" xfId="31540"/>
    <cellStyle name="표준 49 13 29" xfId="31541"/>
    <cellStyle name="표준 49 13 29 2" xfId="31542"/>
    <cellStyle name="표준 49 13 3" xfId="31543"/>
    <cellStyle name="표준 49 13 3 10" xfId="31544"/>
    <cellStyle name="표준 49 13 3 10 2" xfId="31545"/>
    <cellStyle name="표준 49 13 3 11" xfId="31546"/>
    <cellStyle name="표준 49 13 3 11 2" xfId="31547"/>
    <cellStyle name="표준 49 13 3 12" xfId="31548"/>
    <cellStyle name="표준 49 13 3 12 2" xfId="31549"/>
    <cellStyle name="표준 49 13 3 13" xfId="31550"/>
    <cellStyle name="표준 49 13 3 13 2" xfId="31551"/>
    <cellStyle name="표준 49 13 3 14" xfId="31552"/>
    <cellStyle name="표준 49 13 3 14 2" xfId="31553"/>
    <cellStyle name="표준 49 13 3 15" xfId="31554"/>
    <cellStyle name="표준 49 13 3 15 2" xfId="31555"/>
    <cellStyle name="표준 49 13 3 16" xfId="31556"/>
    <cellStyle name="표준 49 13 3 16 2" xfId="31557"/>
    <cellStyle name="표준 49 13 3 17" xfId="31558"/>
    <cellStyle name="표준 49 13 3 17 2" xfId="31559"/>
    <cellStyle name="표준 49 13 3 18" xfId="31560"/>
    <cellStyle name="표준 49 13 3 18 2" xfId="31561"/>
    <cellStyle name="표준 49 13 3 19" xfId="31562"/>
    <cellStyle name="표준 49 13 3 19 2" xfId="31563"/>
    <cellStyle name="표준 49 13 3 2" xfId="31564"/>
    <cellStyle name="표준 49 13 3 2 2" xfId="31565"/>
    <cellStyle name="표준 49 13 3 20" xfId="31566"/>
    <cellStyle name="표준 49 13 3 20 2" xfId="31567"/>
    <cellStyle name="표준 49 13 3 21" xfId="31568"/>
    <cellStyle name="표준 49 13 3 21 2" xfId="31569"/>
    <cellStyle name="표준 49 13 3 22" xfId="31570"/>
    <cellStyle name="표준 49 13 3 22 2" xfId="31571"/>
    <cellStyle name="표준 49 13 3 23" xfId="31572"/>
    <cellStyle name="표준 49 13 3 23 2" xfId="31573"/>
    <cellStyle name="표준 49 13 3 24" xfId="31574"/>
    <cellStyle name="표준 49 13 3 24 2" xfId="31575"/>
    <cellStyle name="표준 49 13 3 25" xfId="31576"/>
    <cellStyle name="표준 49 13 3 25 2" xfId="31577"/>
    <cellStyle name="표준 49 13 3 26" xfId="31578"/>
    <cellStyle name="표준 49 13 3 26 2" xfId="31579"/>
    <cellStyle name="표준 49 13 3 27" xfId="31580"/>
    <cellStyle name="표준 49 13 3 27 2" xfId="31581"/>
    <cellStyle name="표준 49 13 3 28" xfId="31582"/>
    <cellStyle name="표준 49 13 3 28 2" xfId="31583"/>
    <cellStyle name="표준 49 13 3 29" xfId="31584"/>
    <cellStyle name="표준 49 13 3 3" xfId="31585"/>
    <cellStyle name="표준 49 13 3 3 2" xfId="31586"/>
    <cellStyle name="표준 49 13 3 4" xfId="31587"/>
    <cellStyle name="표준 49 13 3 4 2" xfId="31588"/>
    <cellStyle name="표준 49 13 3 5" xfId="31589"/>
    <cellStyle name="표준 49 13 3 5 2" xfId="31590"/>
    <cellStyle name="표준 49 13 3 6" xfId="31591"/>
    <cellStyle name="표준 49 13 3 6 2" xfId="31592"/>
    <cellStyle name="표준 49 13 3 7" xfId="31593"/>
    <cellStyle name="표준 49 13 3 7 2" xfId="31594"/>
    <cellStyle name="표준 49 13 3 8" xfId="31595"/>
    <cellStyle name="표준 49 13 3 8 2" xfId="31596"/>
    <cellStyle name="표준 49 13 3 9" xfId="31597"/>
    <cellStyle name="표준 49 13 3 9 2" xfId="31598"/>
    <cellStyle name="표준 49 13 30" xfId="31599"/>
    <cellStyle name="표준 49 13 30 2" xfId="31600"/>
    <cellStyle name="표준 49 13 31" xfId="31601"/>
    <cellStyle name="표준 49 13 31 2" xfId="31602"/>
    <cellStyle name="표준 49 13 32" xfId="31603"/>
    <cellStyle name="표준 49 13 32 2" xfId="31604"/>
    <cellStyle name="표준 49 13 33" xfId="31605"/>
    <cellStyle name="표준 49 13 34" xfId="31606"/>
    <cellStyle name="표준 49 13 35" xfId="31607"/>
    <cellStyle name="표준 49 13 36" xfId="31608"/>
    <cellStyle name="표준 49 13 37" xfId="31609"/>
    <cellStyle name="표준 49 13 38" xfId="31610"/>
    <cellStyle name="표준 49 13 39" xfId="31611"/>
    <cellStyle name="표준 49 13 4" xfId="31612"/>
    <cellStyle name="표준 49 13 4 10" xfId="31613"/>
    <cellStyle name="표준 49 13 4 10 2" xfId="31614"/>
    <cellStyle name="표준 49 13 4 11" xfId="31615"/>
    <cellStyle name="표준 49 13 4 11 2" xfId="31616"/>
    <cellStyle name="표준 49 13 4 12" xfId="31617"/>
    <cellStyle name="표준 49 13 4 12 2" xfId="31618"/>
    <cellStyle name="표준 49 13 4 13" xfId="31619"/>
    <cellStyle name="표준 49 13 4 13 2" xfId="31620"/>
    <cellStyle name="표준 49 13 4 14" xfId="31621"/>
    <cellStyle name="표준 49 13 4 14 2" xfId="31622"/>
    <cellStyle name="표준 49 13 4 15" xfId="31623"/>
    <cellStyle name="표준 49 13 4 15 2" xfId="31624"/>
    <cellStyle name="표준 49 13 4 16" xfId="31625"/>
    <cellStyle name="표준 49 13 4 16 2" xfId="31626"/>
    <cellStyle name="표준 49 13 4 17" xfId="31627"/>
    <cellStyle name="표준 49 13 4 17 2" xfId="31628"/>
    <cellStyle name="표준 49 13 4 18" xfId="31629"/>
    <cellStyle name="표준 49 13 4 18 2" xfId="31630"/>
    <cellStyle name="표준 49 13 4 19" xfId="31631"/>
    <cellStyle name="표준 49 13 4 19 2" xfId="31632"/>
    <cellStyle name="표준 49 13 4 2" xfId="31633"/>
    <cellStyle name="표준 49 13 4 2 2" xfId="31634"/>
    <cellStyle name="표준 49 13 4 20" xfId="31635"/>
    <cellStyle name="표준 49 13 4 20 2" xfId="31636"/>
    <cellStyle name="표준 49 13 4 21" xfId="31637"/>
    <cellStyle name="표준 49 13 4 21 2" xfId="31638"/>
    <cellStyle name="표준 49 13 4 22" xfId="31639"/>
    <cellStyle name="표준 49 13 4 22 2" xfId="31640"/>
    <cellStyle name="표준 49 13 4 23" xfId="31641"/>
    <cellStyle name="표준 49 13 4 23 2" xfId="31642"/>
    <cellStyle name="표준 49 13 4 24" xfId="31643"/>
    <cellStyle name="표준 49 13 4 24 2" xfId="31644"/>
    <cellStyle name="표준 49 13 4 25" xfId="31645"/>
    <cellStyle name="표준 49 13 4 25 2" xfId="31646"/>
    <cellStyle name="표준 49 13 4 26" xfId="31647"/>
    <cellStyle name="표준 49 13 4 26 2" xfId="31648"/>
    <cellStyle name="표준 49 13 4 27" xfId="31649"/>
    <cellStyle name="표준 49 13 4 27 2" xfId="31650"/>
    <cellStyle name="표준 49 13 4 28" xfId="31651"/>
    <cellStyle name="표준 49 13 4 28 2" xfId="31652"/>
    <cellStyle name="표준 49 13 4 29" xfId="31653"/>
    <cellStyle name="표준 49 13 4 3" xfId="31654"/>
    <cellStyle name="표준 49 13 4 3 2" xfId="31655"/>
    <cellStyle name="표준 49 13 4 4" xfId="31656"/>
    <cellStyle name="표준 49 13 4 4 2" xfId="31657"/>
    <cellStyle name="표준 49 13 4 5" xfId="31658"/>
    <cellStyle name="표준 49 13 4 5 2" xfId="31659"/>
    <cellStyle name="표준 49 13 4 6" xfId="31660"/>
    <cellStyle name="표준 49 13 4 6 2" xfId="31661"/>
    <cellStyle name="표준 49 13 4 7" xfId="31662"/>
    <cellStyle name="표준 49 13 4 7 2" xfId="31663"/>
    <cellStyle name="표준 49 13 4 8" xfId="31664"/>
    <cellStyle name="표준 49 13 4 8 2" xfId="31665"/>
    <cellStyle name="표준 49 13 4 9" xfId="31666"/>
    <cellStyle name="표준 49 13 4 9 2" xfId="31667"/>
    <cellStyle name="표준 49 13 40" xfId="31668"/>
    <cellStyle name="표준 49 13 41" xfId="31669"/>
    <cellStyle name="표준 49 13 42" xfId="31670"/>
    <cellStyle name="표준 49 13 43" xfId="31671"/>
    <cellStyle name="표준 49 13 44" xfId="31672"/>
    <cellStyle name="표준 49 13 45" xfId="31673"/>
    <cellStyle name="표준 49 13 46" xfId="31674"/>
    <cellStyle name="표준 49 13 47" xfId="31675"/>
    <cellStyle name="표준 49 13 48" xfId="31676"/>
    <cellStyle name="표준 49 13 49" xfId="31677"/>
    <cellStyle name="표준 49 13 5" xfId="31678"/>
    <cellStyle name="표준 49 13 5 10" xfId="31679"/>
    <cellStyle name="표준 49 13 5 10 2" xfId="31680"/>
    <cellStyle name="표준 49 13 5 11" xfId="31681"/>
    <cellStyle name="표준 49 13 5 11 2" xfId="31682"/>
    <cellStyle name="표준 49 13 5 12" xfId="31683"/>
    <cellStyle name="표준 49 13 5 12 2" xfId="31684"/>
    <cellStyle name="표준 49 13 5 13" xfId="31685"/>
    <cellStyle name="표준 49 13 5 13 2" xfId="31686"/>
    <cellStyle name="표준 49 13 5 14" xfId="31687"/>
    <cellStyle name="표준 49 13 5 14 2" xfId="31688"/>
    <cellStyle name="표준 49 13 5 15" xfId="31689"/>
    <cellStyle name="표준 49 13 5 15 2" xfId="31690"/>
    <cellStyle name="표준 49 13 5 16" xfId="31691"/>
    <cellStyle name="표준 49 13 5 16 2" xfId="31692"/>
    <cellStyle name="표준 49 13 5 17" xfId="31693"/>
    <cellStyle name="표준 49 13 5 17 2" xfId="31694"/>
    <cellStyle name="표준 49 13 5 18" xfId="31695"/>
    <cellStyle name="표준 49 13 5 18 2" xfId="31696"/>
    <cellStyle name="표준 49 13 5 19" xfId="31697"/>
    <cellStyle name="표준 49 13 5 19 2" xfId="31698"/>
    <cellStyle name="표준 49 13 5 2" xfId="31699"/>
    <cellStyle name="표준 49 13 5 2 2" xfId="31700"/>
    <cellStyle name="표준 49 13 5 20" xfId="31701"/>
    <cellStyle name="표준 49 13 5 20 2" xfId="31702"/>
    <cellStyle name="표준 49 13 5 21" xfId="31703"/>
    <cellStyle name="표준 49 13 5 21 2" xfId="31704"/>
    <cellStyle name="표준 49 13 5 22" xfId="31705"/>
    <cellStyle name="표준 49 13 5 22 2" xfId="31706"/>
    <cellStyle name="표준 49 13 5 23" xfId="31707"/>
    <cellStyle name="표준 49 13 5 23 2" xfId="31708"/>
    <cellStyle name="표준 49 13 5 24" xfId="31709"/>
    <cellStyle name="표준 49 13 5 24 2" xfId="31710"/>
    <cellStyle name="표준 49 13 5 25" xfId="31711"/>
    <cellStyle name="표준 49 13 5 25 2" xfId="31712"/>
    <cellStyle name="표준 49 13 5 26" xfId="31713"/>
    <cellStyle name="표준 49 13 5 26 2" xfId="31714"/>
    <cellStyle name="표준 49 13 5 27" xfId="31715"/>
    <cellStyle name="표준 49 13 5 27 2" xfId="31716"/>
    <cellStyle name="표준 49 13 5 28" xfId="31717"/>
    <cellStyle name="표준 49 13 5 28 2" xfId="31718"/>
    <cellStyle name="표준 49 13 5 29" xfId="31719"/>
    <cellStyle name="표준 49 13 5 3" xfId="31720"/>
    <cellStyle name="표준 49 13 5 3 2" xfId="31721"/>
    <cellStyle name="표준 49 13 5 4" xfId="31722"/>
    <cellStyle name="표준 49 13 5 4 2" xfId="31723"/>
    <cellStyle name="표준 49 13 5 5" xfId="31724"/>
    <cellStyle name="표준 49 13 5 5 2" xfId="31725"/>
    <cellStyle name="표준 49 13 5 6" xfId="31726"/>
    <cellStyle name="표준 49 13 5 6 2" xfId="31727"/>
    <cellStyle name="표준 49 13 5 7" xfId="31728"/>
    <cellStyle name="표준 49 13 5 7 2" xfId="31729"/>
    <cellStyle name="표준 49 13 5 8" xfId="31730"/>
    <cellStyle name="표준 49 13 5 8 2" xfId="31731"/>
    <cellStyle name="표준 49 13 5 9" xfId="31732"/>
    <cellStyle name="표준 49 13 5 9 2" xfId="31733"/>
    <cellStyle name="표준 49 13 50" xfId="31734"/>
    <cellStyle name="표준 49 13 51" xfId="31735"/>
    <cellStyle name="표준 49 13 52" xfId="31736"/>
    <cellStyle name="표준 49 13 53" xfId="31737"/>
    <cellStyle name="표준 49 13 54" xfId="31738"/>
    <cellStyle name="표준 49 13 55" xfId="31739"/>
    <cellStyle name="표준 49 13 56" xfId="31740"/>
    <cellStyle name="표준 49 13 6" xfId="31741"/>
    <cellStyle name="표준 49 13 6 2" xfId="31742"/>
    <cellStyle name="표준 49 13 7" xfId="31743"/>
    <cellStyle name="표준 49 13 7 2" xfId="31744"/>
    <cellStyle name="표준 49 13 8" xfId="31745"/>
    <cellStyle name="표준 49 13 8 2" xfId="31746"/>
    <cellStyle name="표준 49 13 9" xfId="31747"/>
    <cellStyle name="표준 49 13 9 2" xfId="31748"/>
    <cellStyle name="표준 49 14" xfId="31749"/>
    <cellStyle name="표준 49 14 10" xfId="31750"/>
    <cellStyle name="표준 49 14 10 2" xfId="31751"/>
    <cellStyle name="표준 49 14 11" xfId="31752"/>
    <cellStyle name="표준 49 14 11 2" xfId="31753"/>
    <cellStyle name="표준 49 14 12" xfId="31754"/>
    <cellStyle name="표준 49 14 12 2" xfId="31755"/>
    <cellStyle name="표준 49 14 13" xfId="31756"/>
    <cellStyle name="표준 49 14 13 2" xfId="31757"/>
    <cellStyle name="표준 49 14 14" xfId="31758"/>
    <cellStyle name="표준 49 14 14 2" xfId="31759"/>
    <cellStyle name="표준 49 14 15" xfId="31760"/>
    <cellStyle name="표준 49 14 15 2" xfId="31761"/>
    <cellStyle name="표준 49 14 16" xfId="31762"/>
    <cellStyle name="표준 49 14 16 2" xfId="31763"/>
    <cellStyle name="표준 49 14 17" xfId="31764"/>
    <cellStyle name="표준 49 14 17 2" xfId="31765"/>
    <cellStyle name="표준 49 14 18" xfId="31766"/>
    <cellStyle name="표준 49 14 18 2" xfId="31767"/>
    <cellStyle name="표준 49 14 19" xfId="31768"/>
    <cellStyle name="표준 49 14 19 2" xfId="31769"/>
    <cellStyle name="표준 49 14 2" xfId="31770"/>
    <cellStyle name="표준 49 14 2 10" xfId="31771"/>
    <cellStyle name="표준 49 14 2 10 2" xfId="31772"/>
    <cellStyle name="표준 49 14 2 11" xfId="31773"/>
    <cellStyle name="표준 49 14 2 11 2" xfId="31774"/>
    <cellStyle name="표준 49 14 2 12" xfId="31775"/>
    <cellStyle name="표준 49 14 2 12 2" xfId="31776"/>
    <cellStyle name="표준 49 14 2 13" xfId="31777"/>
    <cellStyle name="표준 49 14 2 13 2" xfId="31778"/>
    <cellStyle name="표준 49 14 2 14" xfId="31779"/>
    <cellStyle name="표준 49 14 2 14 2" xfId="31780"/>
    <cellStyle name="표준 49 14 2 15" xfId="31781"/>
    <cellStyle name="표준 49 14 2 15 2" xfId="31782"/>
    <cellStyle name="표준 49 14 2 16" xfId="31783"/>
    <cellStyle name="표준 49 14 2 16 2" xfId="31784"/>
    <cellStyle name="표준 49 14 2 17" xfId="31785"/>
    <cellStyle name="표준 49 14 2 17 2" xfId="31786"/>
    <cellStyle name="표준 49 14 2 18" xfId="31787"/>
    <cellStyle name="표준 49 14 2 18 2" xfId="31788"/>
    <cellStyle name="표준 49 14 2 19" xfId="31789"/>
    <cellStyle name="표준 49 14 2 19 2" xfId="31790"/>
    <cellStyle name="표준 49 14 2 2" xfId="31791"/>
    <cellStyle name="표준 49 14 2 2 2" xfId="31792"/>
    <cellStyle name="표준 49 14 2 20" xfId="31793"/>
    <cellStyle name="표준 49 14 2 20 2" xfId="31794"/>
    <cellStyle name="표준 49 14 2 21" xfId="31795"/>
    <cellStyle name="표준 49 14 2 21 2" xfId="31796"/>
    <cellStyle name="표준 49 14 2 22" xfId="31797"/>
    <cellStyle name="표준 49 14 2 22 2" xfId="31798"/>
    <cellStyle name="표준 49 14 2 23" xfId="31799"/>
    <cellStyle name="표준 49 14 2 23 2" xfId="31800"/>
    <cellStyle name="표준 49 14 2 24" xfId="31801"/>
    <cellStyle name="표준 49 14 2 24 2" xfId="31802"/>
    <cellStyle name="표준 49 14 2 25" xfId="31803"/>
    <cellStyle name="표준 49 14 2 25 2" xfId="31804"/>
    <cellStyle name="표준 49 14 2 26" xfId="31805"/>
    <cellStyle name="표준 49 14 2 26 2" xfId="31806"/>
    <cellStyle name="표준 49 14 2 27" xfId="31807"/>
    <cellStyle name="표준 49 14 2 27 2" xfId="31808"/>
    <cellStyle name="표준 49 14 2 28" xfId="31809"/>
    <cellStyle name="표준 49 14 2 28 2" xfId="31810"/>
    <cellStyle name="표준 49 14 2 29" xfId="31811"/>
    <cellStyle name="표준 49 14 2 3" xfId="31812"/>
    <cellStyle name="표준 49 14 2 3 2" xfId="31813"/>
    <cellStyle name="표준 49 14 2 4" xfId="31814"/>
    <cellStyle name="표준 49 14 2 4 2" xfId="31815"/>
    <cellStyle name="표준 49 14 2 5" xfId="31816"/>
    <cellStyle name="표준 49 14 2 5 2" xfId="31817"/>
    <cellStyle name="표준 49 14 2 6" xfId="31818"/>
    <cellStyle name="표준 49 14 2 6 2" xfId="31819"/>
    <cellStyle name="표준 49 14 2 7" xfId="31820"/>
    <cellStyle name="표준 49 14 2 7 2" xfId="31821"/>
    <cellStyle name="표준 49 14 2 8" xfId="31822"/>
    <cellStyle name="표준 49 14 2 8 2" xfId="31823"/>
    <cellStyle name="표준 49 14 2 9" xfId="31824"/>
    <cellStyle name="표준 49 14 2 9 2" xfId="31825"/>
    <cellStyle name="표준 49 14 20" xfId="31826"/>
    <cellStyle name="표준 49 14 20 2" xfId="31827"/>
    <cellStyle name="표준 49 14 21" xfId="31828"/>
    <cellStyle name="표준 49 14 21 2" xfId="31829"/>
    <cellStyle name="표준 49 14 22" xfId="31830"/>
    <cellStyle name="표준 49 14 22 2" xfId="31831"/>
    <cellStyle name="표준 49 14 23" xfId="31832"/>
    <cellStyle name="표준 49 14 23 2" xfId="31833"/>
    <cellStyle name="표준 49 14 24" xfId="31834"/>
    <cellStyle name="표준 49 14 24 2" xfId="31835"/>
    <cellStyle name="표준 49 14 25" xfId="31836"/>
    <cellStyle name="표준 49 14 25 2" xfId="31837"/>
    <cellStyle name="표준 49 14 26" xfId="31838"/>
    <cellStyle name="표준 49 14 26 2" xfId="31839"/>
    <cellStyle name="표준 49 14 27" xfId="31840"/>
    <cellStyle name="표준 49 14 27 2" xfId="31841"/>
    <cellStyle name="표준 49 14 28" xfId="31842"/>
    <cellStyle name="표준 49 14 28 2" xfId="31843"/>
    <cellStyle name="표준 49 14 29" xfId="31844"/>
    <cellStyle name="표준 49 14 29 2" xfId="31845"/>
    <cellStyle name="표준 49 14 3" xfId="31846"/>
    <cellStyle name="표준 49 14 3 10" xfId="31847"/>
    <cellStyle name="표준 49 14 3 10 2" xfId="31848"/>
    <cellStyle name="표준 49 14 3 11" xfId="31849"/>
    <cellStyle name="표준 49 14 3 11 2" xfId="31850"/>
    <cellStyle name="표준 49 14 3 12" xfId="31851"/>
    <cellStyle name="표준 49 14 3 12 2" xfId="31852"/>
    <cellStyle name="표준 49 14 3 13" xfId="31853"/>
    <cellStyle name="표준 49 14 3 13 2" xfId="31854"/>
    <cellStyle name="표준 49 14 3 14" xfId="31855"/>
    <cellStyle name="표준 49 14 3 14 2" xfId="31856"/>
    <cellStyle name="표준 49 14 3 15" xfId="31857"/>
    <cellStyle name="표준 49 14 3 15 2" xfId="31858"/>
    <cellStyle name="표준 49 14 3 16" xfId="31859"/>
    <cellStyle name="표준 49 14 3 16 2" xfId="31860"/>
    <cellStyle name="표준 49 14 3 17" xfId="31861"/>
    <cellStyle name="표준 49 14 3 17 2" xfId="31862"/>
    <cellStyle name="표준 49 14 3 18" xfId="31863"/>
    <cellStyle name="표준 49 14 3 18 2" xfId="31864"/>
    <cellStyle name="표준 49 14 3 19" xfId="31865"/>
    <cellStyle name="표준 49 14 3 19 2" xfId="31866"/>
    <cellStyle name="표준 49 14 3 2" xfId="31867"/>
    <cellStyle name="표준 49 14 3 2 2" xfId="31868"/>
    <cellStyle name="표준 49 14 3 20" xfId="31869"/>
    <cellStyle name="표준 49 14 3 20 2" xfId="31870"/>
    <cellStyle name="표준 49 14 3 21" xfId="31871"/>
    <cellStyle name="표준 49 14 3 21 2" xfId="31872"/>
    <cellStyle name="표준 49 14 3 22" xfId="31873"/>
    <cellStyle name="표준 49 14 3 22 2" xfId="31874"/>
    <cellStyle name="표준 49 14 3 23" xfId="31875"/>
    <cellStyle name="표준 49 14 3 23 2" xfId="31876"/>
    <cellStyle name="표준 49 14 3 24" xfId="31877"/>
    <cellStyle name="표준 49 14 3 24 2" xfId="31878"/>
    <cellStyle name="표준 49 14 3 25" xfId="31879"/>
    <cellStyle name="표준 49 14 3 25 2" xfId="31880"/>
    <cellStyle name="표준 49 14 3 26" xfId="31881"/>
    <cellStyle name="표준 49 14 3 26 2" xfId="31882"/>
    <cellStyle name="표준 49 14 3 27" xfId="31883"/>
    <cellStyle name="표준 49 14 3 27 2" xfId="31884"/>
    <cellStyle name="표준 49 14 3 28" xfId="31885"/>
    <cellStyle name="표준 49 14 3 28 2" xfId="31886"/>
    <cellStyle name="표준 49 14 3 29" xfId="31887"/>
    <cellStyle name="표준 49 14 3 3" xfId="31888"/>
    <cellStyle name="표준 49 14 3 3 2" xfId="31889"/>
    <cellStyle name="표준 49 14 3 4" xfId="31890"/>
    <cellStyle name="표준 49 14 3 4 2" xfId="31891"/>
    <cellStyle name="표준 49 14 3 5" xfId="31892"/>
    <cellStyle name="표준 49 14 3 5 2" xfId="31893"/>
    <cellStyle name="표준 49 14 3 6" xfId="31894"/>
    <cellStyle name="표준 49 14 3 6 2" xfId="31895"/>
    <cellStyle name="표준 49 14 3 7" xfId="31896"/>
    <cellStyle name="표준 49 14 3 7 2" xfId="31897"/>
    <cellStyle name="표준 49 14 3 8" xfId="31898"/>
    <cellStyle name="표준 49 14 3 8 2" xfId="31899"/>
    <cellStyle name="표준 49 14 3 9" xfId="31900"/>
    <cellStyle name="표준 49 14 3 9 2" xfId="31901"/>
    <cellStyle name="표준 49 14 30" xfId="31902"/>
    <cellStyle name="표준 49 14 30 2" xfId="31903"/>
    <cellStyle name="표준 49 14 31" xfId="31904"/>
    <cellStyle name="표준 49 14 31 2" xfId="31905"/>
    <cellStyle name="표준 49 14 32" xfId="31906"/>
    <cellStyle name="표준 49 14 32 2" xfId="31907"/>
    <cellStyle name="표준 49 14 33" xfId="31908"/>
    <cellStyle name="표준 49 14 34" xfId="31909"/>
    <cellStyle name="표준 49 14 35" xfId="31910"/>
    <cellStyle name="표준 49 14 36" xfId="31911"/>
    <cellStyle name="표준 49 14 37" xfId="31912"/>
    <cellStyle name="표준 49 14 38" xfId="31913"/>
    <cellStyle name="표준 49 14 39" xfId="31914"/>
    <cellStyle name="표준 49 14 4" xfId="31915"/>
    <cellStyle name="표준 49 14 4 10" xfId="31916"/>
    <cellStyle name="표준 49 14 4 10 2" xfId="31917"/>
    <cellStyle name="표준 49 14 4 11" xfId="31918"/>
    <cellStyle name="표준 49 14 4 11 2" xfId="31919"/>
    <cellStyle name="표준 49 14 4 12" xfId="31920"/>
    <cellStyle name="표준 49 14 4 12 2" xfId="31921"/>
    <cellStyle name="표준 49 14 4 13" xfId="31922"/>
    <cellStyle name="표준 49 14 4 13 2" xfId="31923"/>
    <cellStyle name="표준 49 14 4 14" xfId="31924"/>
    <cellStyle name="표준 49 14 4 14 2" xfId="31925"/>
    <cellStyle name="표준 49 14 4 15" xfId="31926"/>
    <cellStyle name="표준 49 14 4 15 2" xfId="31927"/>
    <cellStyle name="표준 49 14 4 16" xfId="31928"/>
    <cellStyle name="표준 49 14 4 16 2" xfId="31929"/>
    <cellStyle name="표준 49 14 4 17" xfId="31930"/>
    <cellStyle name="표준 49 14 4 17 2" xfId="31931"/>
    <cellStyle name="표준 49 14 4 18" xfId="31932"/>
    <cellStyle name="표준 49 14 4 18 2" xfId="31933"/>
    <cellStyle name="표준 49 14 4 19" xfId="31934"/>
    <cellStyle name="표준 49 14 4 19 2" xfId="31935"/>
    <cellStyle name="표준 49 14 4 2" xfId="31936"/>
    <cellStyle name="표준 49 14 4 2 2" xfId="31937"/>
    <cellStyle name="표준 49 14 4 20" xfId="31938"/>
    <cellStyle name="표준 49 14 4 20 2" xfId="31939"/>
    <cellStyle name="표준 49 14 4 21" xfId="31940"/>
    <cellStyle name="표준 49 14 4 21 2" xfId="31941"/>
    <cellStyle name="표준 49 14 4 22" xfId="31942"/>
    <cellStyle name="표준 49 14 4 22 2" xfId="31943"/>
    <cellStyle name="표준 49 14 4 23" xfId="31944"/>
    <cellStyle name="표준 49 14 4 23 2" xfId="31945"/>
    <cellStyle name="표준 49 14 4 24" xfId="31946"/>
    <cellStyle name="표준 49 14 4 24 2" xfId="31947"/>
    <cellStyle name="표준 49 14 4 25" xfId="31948"/>
    <cellStyle name="표준 49 14 4 25 2" xfId="31949"/>
    <cellStyle name="표준 49 14 4 26" xfId="31950"/>
    <cellStyle name="표준 49 14 4 26 2" xfId="31951"/>
    <cellStyle name="표준 49 14 4 27" xfId="31952"/>
    <cellStyle name="표준 49 14 4 27 2" xfId="31953"/>
    <cellStyle name="표준 49 14 4 28" xfId="31954"/>
    <cellStyle name="표준 49 14 4 28 2" xfId="31955"/>
    <cellStyle name="표준 49 14 4 29" xfId="31956"/>
    <cellStyle name="표준 49 14 4 3" xfId="31957"/>
    <cellStyle name="표준 49 14 4 3 2" xfId="31958"/>
    <cellStyle name="표준 49 14 4 4" xfId="31959"/>
    <cellStyle name="표준 49 14 4 4 2" xfId="31960"/>
    <cellStyle name="표준 49 14 4 5" xfId="31961"/>
    <cellStyle name="표준 49 14 4 5 2" xfId="31962"/>
    <cellStyle name="표준 49 14 4 6" xfId="31963"/>
    <cellStyle name="표준 49 14 4 6 2" xfId="31964"/>
    <cellStyle name="표준 49 14 4 7" xfId="31965"/>
    <cellStyle name="표준 49 14 4 7 2" xfId="31966"/>
    <cellStyle name="표준 49 14 4 8" xfId="31967"/>
    <cellStyle name="표준 49 14 4 8 2" xfId="31968"/>
    <cellStyle name="표준 49 14 4 9" xfId="31969"/>
    <cellStyle name="표준 49 14 4 9 2" xfId="31970"/>
    <cellStyle name="표준 49 14 40" xfId="31971"/>
    <cellStyle name="표준 49 14 41" xfId="31972"/>
    <cellStyle name="표준 49 14 42" xfId="31973"/>
    <cellStyle name="표준 49 14 43" xfId="31974"/>
    <cellStyle name="표준 49 14 44" xfId="31975"/>
    <cellStyle name="표준 49 14 45" xfId="31976"/>
    <cellStyle name="표준 49 14 46" xfId="31977"/>
    <cellStyle name="표준 49 14 47" xfId="31978"/>
    <cellStyle name="표준 49 14 48" xfId="31979"/>
    <cellStyle name="표준 49 14 49" xfId="31980"/>
    <cellStyle name="표준 49 14 5" xfId="31981"/>
    <cellStyle name="표준 49 14 5 10" xfId="31982"/>
    <cellStyle name="표준 49 14 5 10 2" xfId="31983"/>
    <cellStyle name="표준 49 14 5 11" xfId="31984"/>
    <cellStyle name="표준 49 14 5 11 2" xfId="31985"/>
    <cellStyle name="표준 49 14 5 12" xfId="31986"/>
    <cellStyle name="표준 49 14 5 12 2" xfId="31987"/>
    <cellStyle name="표준 49 14 5 13" xfId="31988"/>
    <cellStyle name="표준 49 14 5 13 2" xfId="31989"/>
    <cellStyle name="표준 49 14 5 14" xfId="31990"/>
    <cellStyle name="표준 49 14 5 14 2" xfId="31991"/>
    <cellStyle name="표준 49 14 5 15" xfId="31992"/>
    <cellStyle name="표준 49 14 5 15 2" xfId="31993"/>
    <cellStyle name="표준 49 14 5 16" xfId="31994"/>
    <cellStyle name="표준 49 14 5 16 2" xfId="31995"/>
    <cellStyle name="표준 49 14 5 17" xfId="31996"/>
    <cellStyle name="표준 49 14 5 17 2" xfId="31997"/>
    <cellStyle name="표준 49 14 5 18" xfId="31998"/>
    <cellStyle name="표준 49 14 5 18 2" xfId="31999"/>
    <cellStyle name="표준 49 14 5 19" xfId="32000"/>
    <cellStyle name="표준 49 14 5 19 2" xfId="32001"/>
    <cellStyle name="표준 49 14 5 2" xfId="32002"/>
    <cellStyle name="표준 49 14 5 2 2" xfId="32003"/>
    <cellStyle name="표준 49 14 5 20" xfId="32004"/>
    <cellStyle name="표준 49 14 5 20 2" xfId="32005"/>
    <cellStyle name="표준 49 14 5 21" xfId="32006"/>
    <cellStyle name="표준 49 14 5 21 2" xfId="32007"/>
    <cellStyle name="표준 49 14 5 22" xfId="32008"/>
    <cellStyle name="표준 49 14 5 22 2" xfId="32009"/>
    <cellStyle name="표준 49 14 5 23" xfId="32010"/>
    <cellStyle name="표준 49 14 5 23 2" xfId="32011"/>
    <cellStyle name="표준 49 14 5 24" xfId="32012"/>
    <cellStyle name="표준 49 14 5 24 2" xfId="32013"/>
    <cellStyle name="표준 49 14 5 25" xfId="32014"/>
    <cellStyle name="표준 49 14 5 25 2" xfId="32015"/>
    <cellStyle name="표준 49 14 5 26" xfId="32016"/>
    <cellStyle name="표준 49 14 5 26 2" xfId="32017"/>
    <cellStyle name="표준 49 14 5 27" xfId="32018"/>
    <cellStyle name="표준 49 14 5 27 2" xfId="32019"/>
    <cellStyle name="표준 49 14 5 28" xfId="32020"/>
    <cellStyle name="표준 49 14 5 28 2" xfId="32021"/>
    <cellStyle name="표준 49 14 5 29" xfId="32022"/>
    <cellStyle name="표준 49 14 5 3" xfId="32023"/>
    <cellStyle name="표준 49 14 5 3 2" xfId="32024"/>
    <cellStyle name="표준 49 14 5 4" xfId="32025"/>
    <cellStyle name="표준 49 14 5 4 2" xfId="32026"/>
    <cellStyle name="표준 49 14 5 5" xfId="32027"/>
    <cellStyle name="표준 49 14 5 5 2" xfId="32028"/>
    <cellStyle name="표준 49 14 5 6" xfId="32029"/>
    <cellStyle name="표준 49 14 5 6 2" xfId="32030"/>
    <cellStyle name="표준 49 14 5 7" xfId="32031"/>
    <cellStyle name="표준 49 14 5 7 2" xfId="32032"/>
    <cellStyle name="표준 49 14 5 8" xfId="32033"/>
    <cellStyle name="표준 49 14 5 8 2" xfId="32034"/>
    <cellStyle name="표준 49 14 5 9" xfId="32035"/>
    <cellStyle name="표준 49 14 5 9 2" xfId="32036"/>
    <cellStyle name="표준 49 14 50" xfId="32037"/>
    <cellStyle name="표준 49 14 51" xfId="32038"/>
    <cellStyle name="표준 49 14 52" xfId="32039"/>
    <cellStyle name="표준 49 14 53" xfId="32040"/>
    <cellStyle name="표준 49 14 54" xfId="32041"/>
    <cellStyle name="표준 49 14 55" xfId="32042"/>
    <cellStyle name="표준 49 14 56" xfId="32043"/>
    <cellStyle name="표준 49 14 6" xfId="32044"/>
    <cellStyle name="표준 49 14 6 2" xfId="32045"/>
    <cellStyle name="표준 49 14 7" xfId="32046"/>
    <cellStyle name="표준 49 14 7 2" xfId="32047"/>
    <cellStyle name="표준 49 14 8" xfId="32048"/>
    <cellStyle name="표준 49 14 8 2" xfId="32049"/>
    <cellStyle name="표준 49 14 9" xfId="32050"/>
    <cellStyle name="표준 49 14 9 2" xfId="32051"/>
    <cellStyle name="표준 49 15" xfId="32052"/>
    <cellStyle name="표준 49 15 10" xfId="32053"/>
    <cellStyle name="표준 49 15 10 2" xfId="32054"/>
    <cellStyle name="표준 49 15 11" xfId="32055"/>
    <cellStyle name="표준 49 15 11 2" xfId="32056"/>
    <cellStyle name="표준 49 15 12" xfId="32057"/>
    <cellStyle name="표준 49 15 12 2" xfId="32058"/>
    <cellStyle name="표준 49 15 13" xfId="32059"/>
    <cellStyle name="표준 49 15 13 2" xfId="32060"/>
    <cellStyle name="표준 49 15 14" xfId="32061"/>
    <cellStyle name="표준 49 15 14 2" xfId="32062"/>
    <cellStyle name="표준 49 15 15" xfId="32063"/>
    <cellStyle name="표준 49 15 15 2" xfId="32064"/>
    <cellStyle name="표준 49 15 16" xfId="32065"/>
    <cellStyle name="표준 49 15 16 2" xfId="32066"/>
    <cellStyle name="표준 49 15 17" xfId="32067"/>
    <cellStyle name="표준 49 15 17 2" xfId="32068"/>
    <cellStyle name="표준 49 15 18" xfId="32069"/>
    <cellStyle name="표준 49 15 18 2" xfId="32070"/>
    <cellStyle name="표준 49 15 19" xfId="32071"/>
    <cellStyle name="표준 49 15 19 2" xfId="32072"/>
    <cellStyle name="표준 49 15 2" xfId="32073"/>
    <cellStyle name="표준 49 15 2 2" xfId="32074"/>
    <cellStyle name="표준 49 15 20" xfId="32075"/>
    <cellStyle name="표준 49 15 20 2" xfId="32076"/>
    <cellStyle name="표준 49 15 21" xfId="32077"/>
    <cellStyle name="표준 49 15 21 2" xfId="32078"/>
    <cellStyle name="표준 49 15 22" xfId="32079"/>
    <cellStyle name="표준 49 15 22 2" xfId="32080"/>
    <cellStyle name="표준 49 15 23" xfId="32081"/>
    <cellStyle name="표준 49 15 23 2" xfId="32082"/>
    <cellStyle name="표준 49 15 24" xfId="32083"/>
    <cellStyle name="표준 49 15 24 2" xfId="32084"/>
    <cellStyle name="표준 49 15 25" xfId="32085"/>
    <cellStyle name="표준 49 15 25 2" xfId="32086"/>
    <cellStyle name="표준 49 15 26" xfId="32087"/>
    <cellStyle name="표준 49 15 26 2" xfId="32088"/>
    <cellStyle name="표준 49 15 27" xfId="32089"/>
    <cellStyle name="표준 49 15 27 2" xfId="32090"/>
    <cellStyle name="표준 49 15 28" xfId="32091"/>
    <cellStyle name="표준 49 15 28 2" xfId="32092"/>
    <cellStyle name="표준 49 15 29" xfId="32093"/>
    <cellStyle name="표준 49 15 3" xfId="32094"/>
    <cellStyle name="표준 49 15 3 2" xfId="32095"/>
    <cellStyle name="표준 49 15 4" xfId="32096"/>
    <cellStyle name="표준 49 15 4 2" xfId="32097"/>
    <cellStyle name="표준 49 15 5" xfId="32098"/>
    <cellStyle name="표준 49 15 5 2" xfId="32099"/>
    <cellStyle name="표준 49 15 6" xfId="32100"/>
    <cellStyle name="표준 49 15 6 2" xfId="32101"/>
    <cellStyle name="표준 49 15 7" xfId="32102"/>
    <cellStyle name="표준 49 15 7 2" xfId="32103"/>
    <cellStyle name="표준 49 15 8" xfId="32104"/>
    <cellStyle name="표준 49 15 8 2" xfId="32105"/>
    <cellStyle name="표준 49 15 9" xfId="32106"/>
    <cellStyle name="표준 49 15 9 2" xfId="32107"/>
    <cellStyle name="표준 49 16" xfId="32108"/>
    <cellStyle name="표준 49 16 10" xfId="32109"/>
    <cellStyle name="표준 49 16 10 2" xfId="32110"/>
    <cellStyle name="표준 49 16 11" xfId="32111"/>
    <cellStyle name="표준 49 16 11 2" xfId="32112"/>
    <cellStyle name="표준 49 16 12" xfId="32113"/>
    <cellStyle name="표준 49 16 12 2" xfId="32114"/>
    <cellStyle name="표준 49 16 13" xfId="32115"/>
    <cellStyle name="표준 49 16 13 2" xfId="32116"/>
    <cellStyle name="표준 49 16 14" xfId="32117"/>
    <cellStyle name="표준 49 16 14 2" xfId="32118"/>
    <cellStyle name="표준 49 16 15" xfId="32119"/>
    <cellStyle name="표준 49 16 15 2" xfId="32120"/>
    <cellStyle name="표준 49 16 16" xfId="32121"/>
    <cellStyle name="표준 49 16 16 2" xfId="32122"/>
    <cellStyle name="표준 49 16 17" xfId="32123"/>
    <cellStyle name="표준 49 16 17 2" xfId="32124"/>
    <cellStyle name="표준 49 16 18" xfId="32125"/>
    <cellStyle name="표준 49 16 18 2" xfId="32126"/>
    <cellStyle name="표준 49 16 19" xfId="32127"/>
    <cellStyle name="표준 49 16 19 2" xfId="32128"/>
    <cellStyle name="표준 49 16 2" xfId="32129"/>
    <cellStyle name="표준 49 16 2 2" xfId="32130"/>
    <cellStyle name="표준 49 16 20" xfId="32131"/>
    <cellStyle name="표준 49 16 20 2" xfId="32132"/>
    <cellStyle name="표준 49 16 21" xfId="32133"/>
    <cellStyle name="표준 49 16 21 2" xfId="32134"/>
    <cellStyle name="표준 49 16 22" xfId="32135"/>
    <cellStyle name="표준 49 16 22 2" xfId="32136"/>
    <cellStyle name="표준 49 16 23" xfId="32137"/>
    <cellStyle name="표준 49 16 23 2" xfId="32138"/>
    <cellStyle name="표준 49 16 24" xfId="32139"/>
    <cellStyle name="표준 49 16 24 2" xfId="32140"/>
    <cellStyle name="표준 49 16 25" xfId="32141"/>
    <cellStyle name="표준 49 16 25 2" xfId="32142"/>
    <cellStyle name="표준 49 16 26" xfId="32143"/>
    <cellStyle name="표준 49 16 26 2" xfId="32144"/>
    <cellStyle name="표준 49 16 27" xfId="32145"/>
    <cellStyle name="표준 49 16 27 2" xfId="32146"/>
    <cellStyle name="표준 49 16 28" xfId="32147"/>
    <cellStyle name="표준 49 16 28 2" xfId="32148"/>
    <cellStyle name="표준 49 16 29" xfId="32149"/>
    <cellStyle name="표준 49 16 3" xfId="32150"/>
    <cellStyle name="표준 49 16 3 2" xfId="32151"/>
    <cellStyle name="표준 49 16 4" xfId="32152"/>
    <cellStyle name="표준 49 16 4 2" xfId="32153"/>
    <cellStyle name="표준 49 16 5" xfId="32154"/>
    <cellStyle name="표준 49 16 5 2" xfId="32155"/>
    <cellStyle name="표준 49 16 6" xfId="32156"/>
    <cellStyle name="표준 49 16 6 2" xfId="32157"/>
    <cellStyle name="표준 49 16 7" xfId="32158"/>
    <cellStyle name="표준 49 16 7 2" xfId="32159"/>
    <cellStyle name="표준 49 16 8" xfId="32160"/>
    <cellStyle name="표준 49 16 8 2" xfId="32161"/>
    <cellStyle name="표준 49 16 9" xfId="32162"/>
    <cellStyle name="표준 49 16 9 2" xfId="32163"/>
    <cellStyle name="표준 49 17" xfId="32164"/>
    <cellStyle name="표준 49 17 10" xfId="32165"/>
    <cellStyle name="표준 49 17 10 2" xfId="32166"/>
    <cellStyle name="표준 49 17 11" xfId="32167"/>
    <cellStyle name="표준 49 17 11 2" xfId="32168"/>
    <cellStyle name="표준 49 17 12" xfId="32169"/>
    <cellStyle name="표준 49 17 12 2" xfId="32170"/>
    <cellStyle name="표준 49 17 13" xfId="32171"/>
    <cellStyle name="표준 49 17 13 2" xfId="32172"/>
    <cellStyle name="표준 49 17 14" xfId="32173"/>
    <cellStyle name="표준 49 17 14 2" xfId="32174"/>
    <cellStyle name="표준 49 17 15" xfId="32175"/>
    <cellStyle name="표준 49 17 15 2" xfId="32176"/>
    <cellStyle name="표준 49 17 16" xfId="32177"/>
    <cellStyle name="표준 49 17 16 2" xfId="32178"/>
    <cellStyle name="표준 49 17 17" xfId="32179"/>
    <cellStyle name="표준 49 17 17 2" xfId="32180"/>
    <cellStyle name="표준 49 17 18" xfId="32181"/>
    <cellStyle name="표준 49 17 18 2" xfId="32182"/>
    <cellStyle name="표준 49 17 19" xfId="32183"/>
    <cellStyle name="표준 49 17 19 2" xfId="32184"/>
    <cellStyle name="표준 49 17 2" xfId="32185"/>
    <cellStyle name="표준 49 17 2 2" xfId="32186"/>
    <cellStyle name="표준 49 17 20" xfId="32187"/>
    <cellStyle name="표준 49 17 20 2" xfId="32188"/>
    <cellStyle name="표준 49 17 21" xfId="32189"/>
    <cellStyle name="표준 49 17 21 2" xfId="32190"/>
    <cellStyle name="표준 49 17 22" xfId="32191"/>
    <cellStyle name="표준 49 17 22 2" xfId="32192"/>
    <cellStyle name="표준 49 17 23" xfId="32193"/>
    <cellStyle name="표준 49 17 23 2" xfId="32194"/>
    <cellStyle name="표준 49 17 24" xfId="32195"/>
    <cellStyle name="표준 49 17 24 2" xfId="32196"/>
    <cellStyle name="표준 49 17 25" xfId="32197"/>
    <cellStyle name="표준 49 17 25 2" xfId="32198"/>
    <cellStyle name="표준 49 17 26" xfId="32199"/>
    <cellStyle name="표준 49 17 26 2" xfId="32200"/>
    <cellStyle name="표준 49 17 27" xfId="32201"/>
    <cellStyle name="표준 49 17 27 2" xfId="32202"/>
    <cellStyle name="표준 49 17 28" xfId="32203"/>
    <cellStyle name="표준 49 17 28 2" xfId="32204"/>
    <cellStyle name="표준 49 17 29" xfId="32205"/>
    <cellStyle name="표준 49 17 3" xfId="32206"/>
    <cellStyle name="표준 49 17 3 2" xfId="32207"/>
    <cellStyle name="표준 49 17 4" xfId="32208"/>
    <cellStyle name="표준 49 17 4 2" xfId="32209"/>
    <cellStyle name="표준 49 17 5" xfId="32210"/>
    <cellStyle name="표준 49 17 5 2" xfId="32211"/>
    <cellStyle name="표준 49 17 6" xfId="32212"/>
    <cellStyle name="표준 49 17 6 2" xfId="32213"/>
    <cellStyle name="표준 49 17 7" xfId="32214"/>
    <cellStyle name="표준 49 17 7 2" xfId="32215"/>
    <cellStyle name="표준 49 17 8" xfId="32216"/>
    <cellStyle name="표준 49 17 8 2" xfId="32217"/>
    <cellStyle name="표준 49 17 9" xfId="32218"/>
    <cellStyle name="표준 49 17 9 2" xfId="32219"/>
    <cellStyle name="표준 49 18" xfId="32220"/>
    <cellStyle name="표준 49 18 10" xfId="32221"/>
    <cellStyle name="표준 49 18 10 2" xfId="32222"/>
    <cellStyle name="표준 49 18 11" xfId="32223"/>
    <cellStyle name="표준 49 18 11 2" xfId="32224"/>
    <cellStyle name="표준 49 18 12" xfId="32225"/>
    <cellStyle name="표준 49 18 12 2" xfId="32226"/>
    <cellStyle name="표준 49 18 13" xfId="32227"/>
    <cellStyle name="표준 49 18 13 2" xfId="32228"/>
    <cellStyle name="표준 49 18 14" xfId="32229"/>
    <cellStyle name="표준 49 18 14 2" xfId="32230"/>
    <cellStyle name="표준 49 18 15" xfId="32231"/>
    <cellStyle name="표준 49 18 15 2" xfId="32232"/>
    <cellStyle name="표준 49 18 16" xfId="32233"/>
    <cellStyle name="표준 49 18 16 2" xfId="32234"/>
    <cellStyle name="표준 49 18 17" xfId="32235"/>
    <cellStyle name="표준 49 18 17 2" xfId="32236"/>
    <cellStyle name="표준 49 18 18" xfId="32237"/>
    <cellStyle name="표준 49 18 18 2" xfId="32238"/>
    <cellStyle name="표준 49 18 19" xfId="32239"/>
    <cellStyle name="표준 49 18 19 2" xfId="32240"/>
    <cellStyle name="표준 49 18 2" xfId="32241"/>
    <cellStyle name="표준 49 18 2 2" xfId="32242"/>
    <cellStyle name="표준 49 18 20" xfId="32243"/>
    <cellStyle name="표준 49 18 20 2" xfId="32244"/>
    <cellStyle name="표준 49 18 21" xfId="32245"/>
    <cellStyle name="표준 49 18 21 2" xfId="32246"/>
    <cellStyle name="표준 49 18 22" xfId="32247"/>
    <cellStyle name="표준 49 18 22 2" xfId="32248"/>
    <cellStyle name="표준 49 18 23" xfId="32249"/>
    <cellStyle name="표준 49 18 23 2" xfId="32250"/>
    <cellStyle name="표준 49 18 24" xfId="32251"/>
    <cellStyle name="표준 49 18 24 2" xfId="32252"/>
    <cellStyle name="표준 49 18 25" xfId="32253"/>
    <cellStyle name="표준 49 18 25 2" xfId="32254"/>
    <cellStyle name="표준 49 18 26" xfId="32255"/>
    <cellStyle name="표준 49 18 26 2" xfId="32256"/>
    <cellStyle name="표준 49 18 27" xfId="32257"/>
    <cellStyle name="표준 49 18 27 2" xfId="32258"/>
    <cellStyle name="표준 49 18 28" xfId="32259"/>
    <cellStyle name="표준 49 18 28 2" xfId="32260"/>
    <cellStyle name="표준 49 18 29" xfId="32261"/>
    <cellStyle name="표준 49 18 3" xfId="32262"/>
    <cellStyle name="표준 49 18 3 2" xfId="32263"/>
    <cellStyle name="표준 49 18 4" xfId="32264"/>
    <cellStyle name="표준 49 18 4 2" xfId="32265"/>
    <cellStyle name="표준 49 18 5" xfId="32266"/>
    <cellStyle name="표준 49 18 5 2" xfId="32267"/>
    <cellStyle name="표준 49 18 6" xfId="32268"/>
    <cellStyle name="표준 49 18 6 2" xfId="32269"/>
    <cellStyle name="표준 49 18 7" xfId="32270"/>
    <cellStyle name="표준 49 18 7 2" xfId="32271"/>
    <cellStyle name="표준 49 18 8" xfId="32272"/>
    <cellStyle name="표준 49 18 8 2" xfId="32273"/>
    <cellStyle name="표준 49 18 9" xfId="32274"/>
    <cellStyle name="표준 49 18 9 2" xfId="32275"/>
    <cellStyle name="표준 49 19" xfId="32276"/>
    <cellStyle name="표준 49 19 10" xfId="32277"/>
    <cellStyle name="표준 49 19 10 2" xfId="32278"/>
    <cellStyle name="표준 49 19 11" xfId="32279"/>
    <cellStyle name="표준 49 19 11 2" xfId="32280"/>
    <cellStyle name="표준 49 19 12" xfId="32281"/>
    <cellStyle name="표준 49 19 12 2" xfId="32282"/>
    <cellStyle name="표준 49 19 13" xfId="32283"/>
    <cellStyle name="표준 49 19 13 2" xfId="32284"/>
    <cellStyle name="표준 49 19 14" xfId="32285"/>
    <cellStyle name="표준 49 19 14 2" xfId="32286"/>
    <cellStyle name="표준 49 19 15" xfId="32287"/>
    <cellStyle name="표준 49 19 15 2" xfId="32288"/>
    <cellStyle name="표준 49 19 16" xfId="32289"/>
    <cellStyle name="표준 49 19 16 2" xfId="32290"/>
    <cellStyle name="표준 49 19 17" xfId="32291"/>
    <cellStyle name="표준 49 19 17 2" xfId="32292"/>
    <cellStyle name="표준 49 19 18" xfId="32293"/>
    <cellStyle name="표준 49 19 18 2" xfId="32294"/>
    <cellStyle name="표준 49 19 19" xfId="32295"/>
    <cellStyle name="표준 49 19 19 2" xfId="32296"/>
    <cellStyle name="표준 49 19 2" xfId="32297"/>
    <cellStyle name="표준 49 19 2 2" xfId="32298"/>
    <cellStyle name="표준 49 19 20" xfId="32299"/>
    <cellStyle name="표준 49 19 20 2" xfId="32300"/>
    <cellStyle name="표준 49 19 21" xfId="32301"/>
    <cellStyle name="표준 49 19 21 2" xfId="32302"/>
    <cellStyle name="표준 49 19 22" xfId="32303"/>
    <cellStyle name="표준 49 19 22 2" xfId="32304"/>
    <cellStyle name="표준 49 19 23" xfId="32305"/>
    <cellStyle name="표준 49 19 23 2" xfId="32306"/>
    <cellStyle name="표준 49 19 24" xfId="32307"/>
    <cellStyle name="표준 49 19 24 2" xfId="32308"/>
    <cellStyle name="표준 49 19 25" xfId="32309"/>
    <cellStyle name="표준 49 19 25 2" xfId="32310"/>
    <cellStyle name="표준 49 19 26" xfId="32311"/>
    <cellStyle name="표준 49 19 26 2" xfId="32312"/>
    <cellStyle name="표준 49 19 27" xfId="32313"/>
    <cellStyle name="표준 49 19 27 2" xfId="32314"/>
    <cellStyle name="표준 49 19 28" xfId="32315"/>
    <cellStyle name="표준 49 19 28 2" xfId="32316"/>
    <cellStyle name="표준 49 19 29" xfId="32317"/>
    <cellStyle name="표준 49 19 3" xfId="32318"/>
    <cellStyle name="표준 49 19 3 2" xfId="32319"/>
    <cellStyle name="표준 49 19 4" xfId="32320"/>
    <cellStyle name="표준 49 19 4 2" xfId="32321"/>
    <cellStyle name="표준 49 19 5" xfId="32322"/>
    <cellStyle name="표준 49 19 5 2" xfId="32323"/>
    <cellStyle name="표준 49 19 6" xfId="32324"/>
    <cellStyle name="표준 49 19 6 2" xfId="32325"/>
    <cellStyle name="표준 49 19 7" xfId="32326"/>
    <cellStyle name="표준 49 19 7 2" xfId="32327"/>
    <cellStyle name="표준 49 19 8" xfId="32328"/>
    <cellStyle name="표준 49 19 8 2" xfId="32329"/>
    <cellStyle name="표준 49 19 9" xfId="32330"/>
    <cellStyle name="표준 49 19 9 2" xfId="32331"/>
    <cellStyle name="표준 49 2" xfId="32332"/>
    <cellStyle name="표준 49 2 10" xfId="32333"/>
    <cellStyle name="표준 49 2 10 2" xfId="32334"/>
    <cellStyle name="표준 49 2 11" xfId="32335"/>
    <cellStyle name="표준 49 2 11 2" xfId="32336"/>
    <cellStyle name="표준 49 2 12" xfId="32337"/>
    <cellStyle name="표준 49 2 12 2" xfId="32338"/>
    <cellStyle name="표준 49 2 13" xfId="32339"/>
    <cellStyle name="표준 49 2 13 2" xfId="32340"/>
    <cellStyle name="표준 49 2 14" xfId="32341"/>
    <cellStyle name="표준 49 2 14 2" xfId="32342"/>
    <cellStyle name="표준 49 2 15" xfId="32343"/>
    <cellStyle name="표준 49 2 15 2" xfId="32344"/>
    <cellStyle name="표준 49 2 16" xfId="32345"/>
    <cellStyle name="표준 49 2 16 2" xfId="32346"/>
    <cellStyle name="표준 49 2 17" xfId="32347"/>
    <cellStyle name="표준 49 2 17 2" xfId="32348"/>
    <cellStyle name="표준 49 2 18" xfId="32349"/>
    <cellStyle name="표준 49 2 18 2" xfId="32350"/>
    <cellStyle name="표준 49 2 19" xfId="32351"/>
    <cellStyle name="표준 49 2 19 2" xfId="32352"/>
    <cellStyle name="표준 49 2 2" xfId="32353"/>
    <cellStyle name="표준 49 2 2 10" xfId="32354"/>
    <cellStyle name="표준 49 2 2 10 2" xfId="32355"/>
    <cellStyle name="표준 49 2 2 11" xfId="32356"/>
    <cellStyle name="표준 49 2 2 11 2" xfId="32357"/>
    <cellStyle name="표준 49 2 2 12" xfId="32358"/>
    <cellStyle name="표준 49 2 2 12 2" xfId="32359"/>
    <cellStyle name="표준 49 2 2 13" xfId="32360"/>
    <cellStyle name="표준 49 2 2 13 2" xfId="32361"/>
    <cellStyle name="표준 49 2 2 14" xfId="32362"/>
    <cellStyle name="표준 49 2 2 14 2" xfId="32363"/>
    <cellStyle name="표준 49 2 2 15" xfId="32364"/>
    <cellStyle name="표준 49 2 2 15 2" xfId="32365"/>
    <cellStyle name="표준 49 2 2 16" xfId="32366"/>
    <cellStyle name="표준 49 2 2 16 2" xfId="32367"/>
    <cellStyle name="표준 49 2 2 17" xfId="32368"/>
    <cellStyle name="표준 49 2 2 17 2" xfId="32369"/>
    <cellStyle name="표준 49 2 2 18" xfId="32370"/>
    <cellStyle name="표준 49 2 2 18 2" xfId="32371"/>
    <cellStyle name="표준 49 2 2 19" xfId="32372"/>
    <cellStyle name="표준 49 2 2 19 2" xfId="32373"/>
    <cellStyle name="표준 49 2 2 2" xfId="32374"/>
    <cellStyle name="표준 49 2 2 2 2" xfId="32375"/>
    <cellStyle name="표준 49 2 2 20" xfId="32376"/>
    <cellStyle name="표준 49 2 2 20 2" xfId="32377"/>
    <cellStyle name="표준 49 2 2 21" xfId="32378"/>
    <cellStyle name="표준 49 2 2 21 2" xfId="32379"/>
    <cellStyle name="표준 49 2 2 22" xfId="32380"/>
    <cellStyle name="표준 49 2 2 22 2" xfId="32381"/>
    <cellStyle name="표준 49 2 2 23" xfId="32382"/>
    <cellStyle name="표준 49 2 2 23 2" xfId="32383"/>
    <cellStyle name="표준 49 2 2 24" xfId="32384"/>
    <cellStyle name="표준 49 2 2 24 2" xfId="32385"/>
    <cellStyle name="표준 49 2 2 25" xfId="32386"/>
    <cellStyle name="표준 49 2 2 25 2" xfId="32387"/>
    <cellStyle name="표준 49 2 2 26" xfId="32388"/>
    <cellStyle name="표준 49 2 2 26 2" xfId="32389"/>
    <cellStyle name="표준 49 2 2 27" xfId="32390"/>
    <cellStyle name="표준 49 2 2 27 2" xfId="32391"/>
    <cellStyle name="표준 49 2 2 28" xfId="32392"/>
    <cellStyle name="표준 49 2 2 28 2" xfId="32393"/>
    <cellStyle name="표준 49 2 2 29" xfId="32394"/>
    <cellStyle name="표준 49 2 2 3" xfId="32395"/>
    <cellStyle name="표준 49 2 2 3 2" xfId="32396"/>
    <cellStyle name="표준 49 2 2 4" xfId="32397"/>
    <cellStyle name="표준 49 2 2 4 2" xfId="32398"/>
    <cellStyle name="표준 49 2 2 5" xfId="32399"/>
    <cellStyle name="표준 49 2 2 5 2" xfId="32400"/>
    <cellStyle name="표준 49 2 2 6" xfId="32401"/>
    <cellStyle name="표준 49 2 2 6 2" xfId="32402"/>
    <cellStyle name="표준 49 2 2 7" xfId="32403"/>
    <cellStyle name="표준 49 2 2 7 2" xfId="32404"/>
    <cellStyle name="표준 49 2 2 8" xfId="32405"/>
    <cellStyle name="표준 49 2 2 8 2" xfId="32406"/>
    <cellStyle name="표준 49 2 2 9" xfId="32407"/>
    <cellStyle name="표준 49 2 2 9 2" xfId="32408"/>
    <cellStyle name="표준 49 2 20" xfId="32409"/>
    <cellStyle name="표준 49 2 20 2" xfId="32410"/>
    <cellStyle name="표준 49 2 21" xfId="32411"/>
    <cellStyle name="표준 49 2 21 2" xfId="32412"/>
    <cellStyle name="표준 49 2 22" xfId="32413"/>
    <cellStyle name="표준 49 2 22 2" xfId="32414"/>
    <cellStyle name="표준 49 2 23" xfId="32415"/>
    <cellStyle name="표준 49 2 23 2" xfId="32416"/>
    <cellStyle name="표준 49 2 24" xfId="32417"/>
    <cellStyle name="표준 49 2 24 2" xfId="32418"/>
    <cellStyle name="표준 49 2 25" xfId="32419"/>
    <cellStyle name="표준 49 2 25 2" xfId="32420"/>
    <cellStyle name="표준 49 2 26" xfId="32421"/>
    <cellStyle name="표준 49 2 26 2" xfId="32422"/>
    <cellStyle name="표준 49 2 27" xfId="32423"/>
    <cellStyle name="표준 49 2 27 2" xfId="32424"/>
    <cellStyle name="표준 49 2 28" xfId="32425"/>
    <cellStyle name="표준 49 2 28 2" xfId="32426"/>
    <cellStyle name="표준 49 2 29" xfId="32427"/>
    <cellStyle name="표준 49 2 29 2" xfId="32428"/>
    <cellStyle name="표준 49 2 3" xfId="32429"/>
    <cellStyle name="표준 49 2 3 10" xfId="32430"/>
    <cellStyle name="표준 49 2 3 10 2" xfId="32431"/>
    <cellStyle name="표준 49 2 3 11" xfId="32432"/>
    <cellStyle name="표준 49 2 3 11 2" xfId="32433"/>
    <cellStyle name="표준 49 2 3 12" xfId="32434"/>
    <cellStyle name="표준 49 2 3 12 2" xfId="32435"/>
    <cellStyle name="표준 49 2 3 13" xfId="32436"/>
    <cellStyle name="표준 49 2 3 13 2" xfId="32437"/>
    <cellStyle name="표준 49 2 3 14" xfId="32438"/>
    <cellStyle name="표준 49 2 3 14 2" xfId="32439"/>
    <cellStyle name="표준 49 2 3 15" xfId="32440"/>
    <cellStyle name="표준 49 2 3 15 2" xfId="32441"/>
    <cellStyle name="표준 49 2 3 16" xfId="32442"/>
    <cellStyle name="표준 49 2 3 16 2" xfId="32443"/>
    <cellStyle name="표준 49 2 3 17" xfId="32444"/>
    <cellStyle name="표준 49 2 3 17 2" xfId="32445"/>
    <cellStyle name="표준 49 2 3 18" xfId="32446"/>
    <cellStyle name="표준 49 2 3 18 2" xfId="32447"/>
    <cellStyle name="표준 49 2 3 19" xfId="32448"/>
    <cellStyle name="표준 49 2 3 19 2" xfId="32449"/>
    <cellStyle name="표준 49 2 3 2" xfId="32450"/>
    <cellStyle name="표준 49 2 3 2 2" xfId="32451"/>
    <cellStyle name="표준 49 2 3 20" xfId="32452"/>
    <cellStyle name="표준 49 2 3 20 2" xfId="32453"/>
    <cellStyle name="표준 49 2 3 21" xfId="32454"/>
    <cellStyle name="표준 49 2 3 21 2" xfId="32455"/>
    <cellStyle name="표준 49 2 3 22" xfId="32456"/>
    <cellStyle name="표준 49 2 3 22 2" xfId="32457"/>
    <cellStyle name="표준 49 2 3 23" xfId="32458"/>
    <cellStyle name="표준 49 2 3 23 2" xfId="32459"/>
    <cellStyle name="표준 49 2 3 24" xfId="32460"/>
    <cellStyle name="표준 49 2 3 24 2" xfId="32461"/>
    <cellStyle name="표준 49 2 3 25" xfId="32462"/>
    <cellStyle name="표준 49 2 3 25 2" xfId="32463"/>
    <cellStyle name="표준 49 2 3 26" xfId="32464"/>
    <cellStyle name="표준 49 2 3 26 2" xfId="32465"/>
    <cellStyle name="표준 49 2 3 27" xfId="32466"/>
    <cellStyle name="표준 49 2 3 27 2" xfId="32467"/>
    <cellStyle name="표준 49 2 3 28" xfId="32468"/>
    <cellStyle name="표준 49 2 3 28 2" xfId="32469"/>
    <cellStyle name="표준 49 2 3 29" xfId="32470"/>
    <cellStyle name="표준 49 2 3 3" xfId="32471"/>
    <cellStyle name="표준 49 2 3 3 2" xfId="32472"/>
    <cellStyle name="표준 49 2 3 4" xfId="32473"/>
    <cellStyle name="표준 49 2 3 4 2" xfId="32474"/>
    <cellStyle name="표준 49 2 3 5" xfId="32475"/>
    <cellStyle name="표준 49 2 3 5 2" xfId="32476"/>
    <cellStyle name="표준 49 2 3 6" xfId="32477"/>
    <cellStyle name="표준 49 2 3 6 2" xfId="32478"/>
    <cellStyle name="표준 49 2 3 7" xfId="32479"/>
    <cellStyle name="표준 49 2 3 7 2" xfId="32480"/>
    <cellStyle name="표준 49 2 3 8" xfId="32481"/>
    <cellStyle name="표준 49 2 3 8 2" xfId="32482"/>
    <cellStyle name="표준 49 2 3 9" xfId="32483"/>
    <cellStyle name="표준 49 2 3 9 2" xfId="32484"/>
    <cellStyle name="표준 49 2 30" xfId="32485"/>
    <cellStyle name="표준 49 2 30 2" xfId="32486"/>
    <cellStyle name="표준 49 2 31" xfId="32487"/>
    <cellStyle name="표준 49 2 31 2" xfId="32488"/>
    <cellStyle name="표준 49 2 32" xfId="32489"/>
    <cellStyle name="표준 49 2 32 2" xfId="32490"/>
    <cellStyle name="표준 49 2 33" xfId="32491"/>
    <cellStyle name="표준 49 2 33 2" xfId="32492"/>
    <cellStyle name="표준 49 2 34" xfId="32493"/>
    <cellStyle name="표준 49 2 34 2" xfId="32494"/>
    <cellStyle name="표준 49 2 35" xfId="32495"/>
    <cellStyle name="표준 49 2 36" xfId="32496"/>
    <cellStyle name="표준 49 2 37" xfId="32497"/>
    <cellStyle name="표준 49 2 38" xfId="32498"/>
    <cellStyle name="표준 49 2 39" xfId="32499"/>
    <cellStyle name="표준 49 2 4" xfId="32500"/>
    <cellStyle name="표준 49 2 4 10" xfId="32501"/>
    <cellStyle name="표준 49 2 4 10 2" xfId="32502"/>
    <cellStyle name="표준 49 2 4 11" xfId="32503"/>
    <cellStyle name="표준 49 2 4 11 2" xfId="32504"/>
    <cellStyle name="표준 49 2 4 12" xfId="32505"/>
    <cellStyle name="표준 49 2 4 12 2" xfId="32506"/>
    <cellStyle name="표준 49 2 4 13" xfId="32507"/>
    <cellStyle name="표준 49 2 4 13 2" xfId="32508"/>
    <cellStyle name="표준 49 2 4 14" xfId="32509"/>
    <cellStyle name="표준 49 2 4 14 2" xfId="32510"/>
    <cellStyle name="표준 49 2 4 15" xfId="32511"/>
    <cellStyle name="표준 49 2 4 15 2" xfId="32512"/>
    <cellStyle name="표준 49 2 4 16" xfId="32513"/>
    <cellStyle name="표준 49 2 4 16 2" xfId="32514"/>
    <cellStyle name="표준 49 2 4 17" xfId="32515"/>
    <cellStyle name="표준 49 2 4 17 2" xfId="32516"/>
    <cellStyle name="표준 49 2 4 18" xfId="32517"/>
    <cellStyle name="표준 49 2 4 18 2" xfId="32518"/>
    <cellStyle name="표준 49 2 4 19" xfId="32519"/>
    <cellStyle name="표준 49 2 4 19 2" xfId="32520"/>
    <cellStyle name="표준 49 2 4 2" xfId="32521"/>
    <cellStyle name="표준 49 2 4 2 2" xfId="32522"/>
    <cellStyle name="표준 49 2 4 20" xfId="32523"/>
    <cellStyle name="표준 49 2 4 20 2" xfId="32524"/>
    <cellStyle name="표준 49 2 4 21" xfId="32525"/>
    <cellStyle name="표준 49 2 4 21 2" xfId="32526"/>
    <cellStyle name="표준 49 2 4 22" xfId="32527"/>
    <cellStyle name="표준 49 2 4 22 2" xfId="32528"/>
    <cellStyle name="표준 49 2 4 23" xfId="32529"/>
    <cellStyle name="표준 49 2 4 23 2" xfId="32530"/>
    <cellStyle name="표준 49 2 4 24" xfId="32531"/>
    <cellStyle name="표준 49 2 4 24 2" xfId="32532"/>
    <cellStyle name="표준 49 2 4 25" xfId="32533"/>
    <cellStyle name="표준 49 2 4 25 2" xfId="32534"/>
    <cellStyle name="표준 49 2 4 26" xfId="32535"/>
    <cellStyle name="표준 49 2 4 26 2" xfId="32536"/>
    <cellStyle name="표준 49 2 4 27" xfId="32537"/>
    <cellStyle name="표준 49 2 4 27 2" xfId="32538"/>
    <cellStyle name="표준 49 2 4 28" xfId="32539"/>
    <cellStyle name="표준 49 2 4 28 2" xfId="32540"/>
    <cellStyle name="표준 49 2 4 29" xfId="32541"/>
    <cellStyle name="표준 49 2 4 3" xfId="32542"/>
    <cellStyle name="표준 49 2 4 3 2" xfId="32543"/>
    <cellStyle name="표준 49 2 4 4" xfId="32544"/>
    <cellStyle name="표준 49 2 4 4 2" xfId="32545"/>
    <cellStyle name="표준 49 2 4 5" xfId="32546"/>
    <cellStyle name="표준 49 2 4 5 2" xfId="32547"/>
    <cellStyle name="표준 49 2 4 6" xfId="32548"/>
    <cellStyle name="표준 49 2 4 6 2" xfId="32549"/>
    <cellStyle name="표준 49 2 4 7" xfId="32550"/>
    <cellStyle name="표준 49 2 4 7 2" xfId="32551"/>
    <cellStyle name="표준 49 2 4 8" xfId="32552"/>
    <cellStyle name="표준 49 2 4 8 2" xfId="32553"/>
    <cellStyle name="표준 49 2 4 9" xfId="32554"/>
    <cellStyle name="표준 49 2 4 9 2" xfId="32555"/>
    <cellStyle name="표준 49 2 40" xfId="32556"/>
    <cellStyle name="표준 49 2 41" xfId="32557"/>
    <cellStyle name="표준 49 2 42" xfId="32558"/>
    <cellStyle name="표준 49 2 43" xfId="32559"/>
    <cellStyle name="표준 49 2 44" xfId="32560"/>
    <cellStyle name="표준 49 2 45" xfId="32561"/>
    <cellStyle name="표준 49 2 46" xfId="32562"/>
    <cellStyle name="표준 49 2 47" xfId="32563"/>
    <cellStyle name="표준 49 2 48" xfId="32564"/>
    <cellStyle name="표준 49 2 49" xfId="32565"/>
    <cellStyle name="표준 49 2 5" xfId="32566"/>
    <cellStyle name="표준 49 2 5 10" xfId="32567"/>
    <cellStyle name="표준 49 2 5 10 2" xfId="32568"/>
    <cellStyle name="표준 49 2 5 11" xfId="32569"/>
    <cellStyle name="표준 49 2 5 11 2" xfId="32570"/>
    <cellStyle name="표준 49 2 5 12" xfId="32571"/>
    <cellStyle name="표준 49 2 5 12 2" xfId="32572"/>
    <cellStyle name="표준 49 2 5 13" xfId="32573"/>
    <cellStyle name="표준 49 2 5 13 2" xfId="32574"/>
    <cellStyle name="표준 49 2 5 14" xfId="32575"/>
    <cellStyle name="표준 49 2 5 14 2" xfId="32576"/>
    <cellStyle name="표준 49 2 5 15" xfId="32577"/>
    <cellStyle name="표준 49 2 5 15 2" xfId="32578"/>
    <cellStyle name="표준 49 2 5 16" xfId="32579"/>
    <cellStyle name="표준 49 2 5 16 2" xfId="32580"/>
    <cellStyle name="표준 49 2 5 17" xfId="32581"/>
    <cellStyle name="표준 49 2 5 17 2" xfId="32582"/>
    <cellStyle name="표준 49 2 5 18" xfId="32583"/>
    <cellStyle name="표준 49 2 5 18 2" xfId="32584"/>
    <cellStyle name="표준 49 2 5 19" xfId="32585"/>
    <cellStyle name="표준 49 2 5 19 2" xfId="32586"/>
    <cellStyle name="표준 49 2 5 2" xfId="32587"/>
    <cellStyle name="표준 49 2 5 2 2" xfId="32588"/>
    <cellStyle name="표준 49 2 5 20" xfId="32589"/>
    <cellStyle name="표준 49 2 5 20 2" xfId="32590"/>
    <cellStyle name="표준 49 2 5 21" xfId="32591"/>
    <cellStyle name="표준 49 2 5 21 2" xfId="32592"/>
    <cellStyle name="표준 49 2 5 22" xfId="32593"/>
    <cellStyle name="표준 49 2 5 22 2" xfId="32594"/>
    <cellStyle name="표준 49 2 5 23" xfId="32595"/>
    <cellStyle name="표준 49 2 5 23 2" xfId="32596"/>
    <cellStyle name="표준 49 2 5 24" xfId="32597"/>
    <cellStyle name="표준 49 2 5 24 2" xfId="32598"/>
    <cellStyle name="표준 49 2 5 25" xfId="32599"/>
    <cellStyle name="표준 49 2 5 25 2" xfId="32600"/>
    <cellStyle name="표준 49 2 5 26" xfId="32601"/>
    <cellStyle name="표준 49 2 5 26 2" xfId="32602"/>
    <cellStyle name="표준 49 2 5 27" xfId="32603"/>
    <cellStyle name="표준 49 2 5 27 2" xfId="32604"/>
    <cellStyle name="표준 49 2 5 28" xfId="32605"/>
    <cellStyle name="표준 49 2 5 28 2" xfId="32606"/>
    <cellStyle name="표준 49 2 5 29" xfId="32607"/>
    <cellStyle name="표준 49 2 5 3" xfId="32608"/>
    <cellStyle name="표준 49 2 5 3 2" xfId="32609"/>
    <cellStyle name="표준 49 2 5 4" xfId="32610"/>
    <cellStyle name="표준 49 2 5 4 2" xfId="32611"/>
    <cellStyle name="표준 49 2 5 5" xfId="32612"/>
    <cellStyle name="표준 49 2 5 5 2" xfId="32613"/>
    <cellStyle name="표준 49 2 5 6" xfId="32614"/>
    <cellStyle name="표준 49 2 5 6 2" xfId="32615"/>
    <cellStyle name="표준 49 2 5 7" xfId="32616"/>
    <cellStyle name="표준 49 2 5 7 2" xfId="32617"/>
    <cellStyle name="표준 49 2 5 8" xfId="32618"/>
    <cellStyle name="표준 49 2 5 8 2" xfId="32619"/>
    <cellStyle name="표준 49 2 5 9" xfId="32620"/>
    <cellStyle name="표준 49 2 5 9 2" xfId="32621"/>
    <cellStyle name="표준 49 2 50" xfId="32622"/>
    <cellStyle name="표준 49 2 51" xfId="32623"/>
    <cellStyle name="표준 49 2 52" xfId="32624"/>
    <cellStyle name="표준 49 2 53" xfId="32625"/>
    <cellStyle name="표준 49 2 54" xfId="32626"/>
    <cellStyle name="표준 49 2 55" xfId="32627"/>
    <cellStyle name="표준 49 2 56" xfId="32628"/>
    <cellStyle name="표준 49 2 57" xfId="32629"/>
    <cellStyle name="표준 49 2 58" xfId="32630"/>
    <cellStyle name="표준 49 2 6" xfId="32631"/>
    <cellStyle name="표준 49 2 6 10" xfId="32632"/>
    <cellStyle name="표준 49 2 6 10 2" xfId="32633"/>
    <cellStyle name="표준 49 2 6 11" xfId="32634"/>
    <cellStyle name="표준 49 2 6 11 2" xfId="32635"/>
    <cellStyle name="표준 49 2 6 12" xfId="32636"/>
    <cellStyle name="표준 49 2 6 12 2" xfId="32637"/>
    <cellStyle name="표준 49 2 6 13" xfId="32638"/>
    <cellStyle name="표준 49 2 6 13 2" xfId="32639"/>
    <cellStyle name="표준 49 2 6 14" xfId="32640"/>
    <cellStyle name="표준 49 2 6 14 2" xfId="32641"/>
    <cellStyle name="표준 49 2 6 15" xfId="32642"/>
    <cellStyle name="표준 49 2 6 15 2" xfId="32643"/>
    <cellStyle name="표준 49 2 6 16" xfId="32644"/>
    <cellStyle name="표준 49 2 6 16 2" xfId="32645"/>
    <cellStyle name="표준 49 2 6 17" xfId="32646"/>
    <cellStyle name="표준 49 2 6 17 2" xfId="32647"/>
    <cellStyle name="표준 49 2 6 18" xfId="32648"/>
    <cellStyle name="표준 49 2 6 18 2" xfId="32649"/>
    <cellStyle name="표준 49 2 6 19" xfId="32650"/>
    <cellStyle name="표준 49 2 6 19 2" xfId="32651"/>
    <cellStyle name="표준 49 2 6 2" xfId="32652"/>
    <cellStyle name="표준 49 2 6 2 2" xfId="32653"/>
    <cellStyle name="표준 49 2 6 20" xfId="32654"/>
    <cellStyle name="표준 49 2 6 20 2" xfId="32655"/>
    <cellStyle name="표준 49 2 6 21" xfId="32656"/>
    <cellStyle name="표준 49 2 6 21 2" xfId="32657"/>
    <cellStyle name="표준 49 2 6 22" xfId="32658"/>
    <cellStyle name="표준 49 2 6 22 2" xfId="32659"/>
    <cellStyle name="표준 49 2 6 23" xfId="32660"/>
    <cellStyle name="표준 49 2 6 23 2" xfId="32661"/>
    <cellStyle name="표준 49 2 6 24" xfId="32662"/>
    <cellStyle name="표준 49 2 6 24 2" xfId="32663"/>
    <cellStyle name="표준 49 2 6 25" xfId="32664"/>
    <cellStyle name="표준 49 2 6 25 2" xfId="32665"/>
    <cellStyle name="표준 49 2 6 26" xfId="32666"/>
    <cellStyle name="표준 49 2 6 26 2" xfId="32667"/>
    <cellStyle name="표준 49 2 6 27" xfId="32668"/>
    <cellStyle name="표준 49 2 6 27 2" xfId="32669"/>
    <cellStyle name="표준 49 2 6 28" xfId="32670"/>
    <cellStyle name="표준 49 2 6 28 2" xfId="32671"/>
    <cellStyle name="표준 49 2 6 29" xfId="32672"/>
    <cellStyle name="표준 49 2 6 3" xfId="32673"/>
    <cellStyle name="표준 49 2 6 3 2" xfId="32674"/>
    <cellStyle name="표준 49 2 6 4" xfId="32675"/>
    <cellStyle name="표준 49 2 6 4 2" xfId="32676"/>
    <cellStyle name="표준 49 2 6 5" xfId="32677"/>
    <cellStyle name="표준 49 2 6 5 2" xfId="32678"/>
    <cellStyle name="표준 49 2 6 6" xfId="32679"/>
    <cellStyle name="표준 49 2 6 6 2" xfId="32680"/>
    <cellStyle name="표준 49 2 6 7" xfId="32681"/>
    <cellStyle name="표준 49 2 6 7 2" xfId="32682"/>
    <cellStyle name="표준 49 2 6 8" xfId="32683"/>
    <cellStyle name="표준 49 2 6 8 2" xfId="32684"/>
    <cellStyle name="표준 49 2 6 9" xfId="32685"/>
    <cellStyle name="표준 49 2 6 9 2" xfId="32686"/>
    <cellStyle name="표준 49 2 7" xfId="32687"/>
    <cellStyle name="표준 49 2 7 10" xfId="32688"/>
    <cellStyle name="표준 49 2 7 10 2" xfId="32689"/>
    <cellStyle name="표준 49 2 7 11" xfId="32690"/>
    <cellStyle name="표준 49 2 7 11 2" xfId="32691"/>
    <cellStyle name="표준 49 2 7 12" xfId="32692"/>
    <cellStyle name="표준 49 2 7 12 2" xfId="32693"/>
    <cellStyle name="표준 49 2 7 13" xfId="32694"/>
    <cellStyle name="표준 49 2 7 13 2" xfId="32695"/>
    <cellStyle name="표준 49 2 7 14" xfId="32696"/>
    <cellStyle name="표준 49 2 7 14 2" xfId="32697"/>
    <cellStyle name="표준 49 2 7 15" xfId="32698"/>
    <cellStyle name="표준 49 2 7 15 2" xfId="32699"/>
    <cellStyle name="표준 49 2 7 16" xfId="32700"/>
    <cellStyle name="표준 49 2 7 16 2" xfId="32701"/>
    <cellStyle name="표준 49 2 7 17" xfId="32702"/>
    <cellStyle name="표준 49 2 7 17 2" xfId="32703"/>
    <cellStyle name="표준 49 2 7 18" xfId="32704"/>
    <cellStyle name="표준 49 2 7 18 2" xfId="32705"/>
    <cellStyle name="표준 49 2 7 19" xfId="32706"/>
    <cellStyle name="표준 49 2 7 19 2" xfId="32707"/>
    <cellStyle name="표준 49 2 7 2" xfId="32708"/>
    <cellStyle name="표준 49 2 7 2 2" xfId="32709"/>
    <cellStyle name="표준 49 2 7 20" xfId="32710"/>
    <cellStyle name="표준 49 2 7 20 2" xfId="32711"/>
    <cellStyle name="표준 49 2 7 21" xfId="32712"/>
    <cellStyle name="표준 49 2 7 21 2" xfId="32713"/>
    <cellStyle name="표준 49 2 7 22" xfId="32714"/>
    <cellStyle name="표준 49 2 7 22 2" xfId="32715"/>
    <cellStyle name="표준 49 2 7 23" xfId="32716"/>
    <cellStyle name="표준 49 2 7 23 2" xfId="32717"/>
    <cellStyle name="표준 49 2 7 24" xfId="32718"/>
    <cellStyle name="표준 49 2 7 24 2" xfId="32719"/>
    <cellStyle name="표준 49 2 7 25" xfId="32720"/>
    <cellStyle name="표준 49 2 7 25 2" xfId="32721"/>
    <cellStyle name="표준 49 2 7 26" xfId="32722"/>
    <cellStyle name="표준 49 2 7 26 2" xfId="32723"/>
    <cellStyle name="표준 49 2 7 27" xfId="32724"/>
    <cellStyle name="표준 49 2 7 27 2" xfId="32725"/>
    <cellStyle name="표준 49 2 7 28" xfId="32726"/>
    <cellStyle name="표준 49 2 7 28 2" xfId="32727"/>
    <cellStyle name="표준 49 2 7 29" xfId="32728"/>
    <cellStyle name="표준 49 2 7 3" xfId="32729"/>
    <cellStyle name="표준 49 2 7 3 2" xfId="32730"/>
    <cellStyle name="표준 49 2 7 4" xfId="32731"/>
    <cellStyle name="표준 49 2 7 4 2" xfId="32732"/>
    <cellStyle name="표준 49 2 7 5" xfId="32733"/>
    <cellStyle name="표준 49 2 7 5 2" xfId="32734"/>
    <cellStyle name="표준 49 2 7 6" xfId="32735"/>
    <cellStyle name="표준 49 2 7 6 2" xfId="32736"/>
    <cellStyle name="표준 49 2 7 7" xfId="32737"/>
    <cellStyle name="표준 49 2 7 7 2" xfId="32738"/>
    <cellStyle name="표준 49 2 7 8" xfId="32739"/>
    <cellStyle name="표준 49 2 7 8 2" xfId="32740"/>
    <cellStyle name="표준 49 2 7 9" xfId="32741"/>
    <cellStyle name="표준 49 2 7 9 2" xfId="32742"/>
    <cellStyle name="표준 49 2 8" xfId="32743"/>
    <cellStyle name="표준 49 2 8 2" xfId="32744"/>
    <cellStyle name="표준 49 2 9" xfId="32745"/>
    <cellStyle name="표준 49 2 9 2" xfId="32746"/>
    <cellStyle name="표준 49 20" xfId="32747"/>
    <cellStyle name="표준 49 20 10" xfId="32748"/>
    <cellStyle name="표준 49 20 10 2" xfId="32749"/>
    <cellStyle name="표준 49 20 11" xfId="32750"/>
    <cellStyle name="표준 49 20 11 2" xfId="32751"/>
    <cellStyle name="표준 49 20 12" xfId="32752"/>
    <cellStyle name="표준 49 20 12 2" xfId="32753"/>
    <cellStyle name="표준 49 20 13" xfId="32754"/>
    <cellStyle name="표준 49 20 13 2" xfId="32755"/>
    <cellStyle name="표준 49 20 14" xfId="32756"/>
    <cellStyle name="표준 49 20 14 2" xfId="32757"/>
    <cellStyle name="표준 49 20 15" xfId="32758"/>
    <cellStyle name="표준 49 20 15 2" xfId="32759"/>
    <cellStyle name="표준 49 20 16" xfId="32760"/>
    <cellStyle name="표준 49 20 16 2" xfId="32761"/>
    <cellStyle name="표준 49 20 17" xfId="32762"/>
    <cellStyle name="표준 49 20 17 2" xfId="32763"/>
    <cellStyle name="표준 49 20 18" xfId="32764"/>
    <cellStyle name="표준 49 20 18 2" xfId="32765"/>
    <cellStyle name="표준 49 20 19" xfId="32766"/>
    <cellStyle name="표준 49 20 19 2" xfId="32767"/>
    <cellStyle name="표준 49 20 2" xfId="32768"/>
    <cellStyle name="표준 49 20 2 2" xfId="32769"/>
    <cellStyle name="표준 49 20 20" xfId="32770"/>
    <cellStyle name="표준 49 20 20 2" xfId="32771"/>
    <cellStyle name="표준 49 20 21" xfId="32772"/>
    <cellStyle name="표준 49 20 21 2" xfId="32773"/>
    <cellStyle name="표준 49 20 22" xfId="32774"/>
    <cellStyle name="표준 49 20 22 2" xfId="32775"/>
    <cellStyle name="표준 49 20 23" xfId="32776"/>
    <cellStyle name="표준 49 20 23 2" xfId="32777"/>
    <cellStyle name="표준 49 20 24" xfId="32778"/>
    <cellStyle name="표준 49 20 24 2" xfId="32779"/>
    <cellStyle name="표준 49 20 25" xfId="32780"/>
    <cellStyle name="표준 49 20 25 2" xfId="32781"/>
    <cellStyle name="표준 49 20 26" xfId="32782"/>
    <cellStyle name="표준 49 20 26 2" xfId="32783"/>
    <cellStyle name="표준 49 20 27" xfId="32784"/>
    <cellStyle name="표준 49 20 27 2" xfId="32785"/>
    <cellStyle name="표준 49 20 28" xfId="32786"/>
    <cellStyle name="표준 49 20 28 2" xfId="32787"/>
    <cellStyle name="표준 49 20 29" xfId="32788"/>
    <cellStyle name="표준 49 20 3" xfId="32789"/>
    <cellStyle name="표준 49 20 3 2" xfId="32790"/>
    <cellStyle name="표준 49 20 4" xfId="32791"/>
    <cellStyle name="표준 49 20 4 2" xfId="32792"/>
    <cellStyle name="표준 49 20 5" xfId="32793"/>
    <cellStyle name="표준 49 20 5 2" xfId="32794"/>
    <cellStyle name="표준 49 20 6" xfId="32795"/>
    <cellStyle name="표준 49 20 6 2" xfId="32796"/>
    <cellStyle name="표준 49 20 7" xfId="32797"/>
    <cellStyle name="표준 49 20 7 2" xfId="32798"/>
    <cellStyle name="표준 49 20 8" xfId="32799"/>
    <cellStyle name="표준 49 20 8 2" xfId="32800"/>
    <cellStyle name="표준 49 20 9" xfId="32801"/>
    <cellStyle name="표준 49 20 9 2" xfId="32802"/>
    <cellStyle name="표준 49 21" xfId="32803"/>
    <cellStyle name="표준 49 21 2" xfId="32804"/>
    <cellStyle name="표준 49 22" xfId="32805"/>
    <cellStyle name="표준 49 22 2" xfId="32806"/>
    <cellStyle name="표준 49 23" xfId="32807"/>
    <cellStyle name="표준 49 23 2" xfId="32808"/>
    <cellStyle name="표준 49 24" xfId="32809"/>
    <cellStyle name="표준 49 24 2" xfId="32810"/>
    <cellStyle name="표준 49 25" xfId="32811"/>
    <cellStyle name="표준 49 25 2" xfId="32812"/>
    <cellStyle name="표준 49 26" xfId="32813"/>
    <cellStyle name="표준 49 26 2" xfId="32814"/>
    <cellStyle name="표준 49 27" xfId="32815"/>
    <cellStyle name="표준 49 27 2" xfId="32816"/>
    <cellStyle name="표준 49 28" xfId="32817"/>
    <cellStyle name="표준 49 28 2" xfId="32818"/>
    <cellStyle name="표준 49 29" xfId="32819"/>
    <cellStyle name="표준 49 29 2" xfId="32820"/>
    <cellStyle name="표준 49 3" xfId="32821"/>
    <cellStyle name="표준 49 3 10" xfId="32822"/>
    <cellStyle name="표준 49 3 10 2" xfId="32823"/>
    <cellStyle name="표준 49 3 11" xfId="32824"/>
    <cellStyle name="표준 49 3 11 2" xfId="32825"/>
    <cellStyle name="표준 49 3 12" xfId="32826"/>
    <cellStyle name="표준 49 3 12 2" xfId="32827"/>
    <cellStyle name="표준 49 3 13" xfId="32828"/>
    <cellStyle name="표준 49 3 13 2" xfId="32829"/>
    <cellStyle name="표준 49 3 14" xfId="32830"/>
    <cellStyle name="표준 49 3 14 2" xfId="32831"/>
    <cellStyle name="표준 49 3 15" xfId="32832"/>
    <cellStyle name="표준 49 3 15 2" xfId="32833"/>
    <cellStyle name="표준 49 3 16" xfId="32834"/>
    <cellStyle name="표준 49 3 16 2" xfId="32835"/>
    <cellStyle name="표준 49 3 17" xfId="32836"/>
    <cellStyle name="표준 49 3 17 2" xfId="32837"/>
    <cellStyle name="표준 49 3 18" xfId="32838"/>
    <cellStyle name="표준 49 3 18 2" xfId="32839"/>
    <cellStyle name="표준 49 3 19" xfId="32840"/>
    <cellStyle name="표준 49 3 19 2" xfId="32841"/>
    <cellStyle name="표준 49 3 2" xfId="32842"/>
    <cellStyle name="표준 49 3 2 10" xfId="32843"/>
    <cellStyle name="표준 49 3 2 10 2" xfId="32844"/>
    <cellStyle name="표준 49 3 2 11" xfId="32845"/>
    <cellStyle name="표준 49 3 2 11 2" xfId="32846"/>
    <cellStyle name="표준 49 3 2 12" xfId="32847"/>
    <cellStyle name="표준 49 3 2 12 2" xfId="32848"/>
    <cellStyle name="표준 49 3 2 13" xfId="32849"/>
    <cellStyle name="표준 49 3 2 13 2" xfId="32850"/>
    <cellStyle name="표준 49 3 2 14" xfId="32851"/>
    <cellStyle name="표준 49 3 2 14 2" xfId="32852"/>
    <cellStyle name="표준 49 3 2 15" xfId="32853"/>
    <cellStyle name="표준 49 3 2 15 2" xfId="32854"/>
    <cellStyle name="표준 49 3 2 16" xfId="32855"/>
    <cellStyle name="표준 49 3 2 16 2" xfId="32856"/>
    <cellStyle name="표준 49 3 2 17" xfId="32857"/>
    <cellStyle name="표준 49 3 2 17 2" xfId="32858"/>
    <cellStyle name="표준 49 3 2 18" xfId="32859"/>
    <cellStyle name="표준 49 3 2 18 2" xfId="32860"/>
    <cellStyle name="표준 49 3 2 19" xfId="32861"/>
    <cellStyle name="표준 49 3 2 19 2" xfId="32862"/>
    <cellStyle name="표준 49 3 2 2" xfId="32863"/>
    <cellStyle name="표준 49 3 2 2 2" xfId="32864"/>
    <cellStyle name="표준 49 3 2 20" xfId="32865"/>
    <cellStyle name="표준 49 3 2 20 2" xfId="32866"/>
    <cellStyle name="표준 49 3 2 21" xfId="32867"/>
    <cellStyle name="표준 49 3 2 21 2" xfId="32868"/>
    <cellStyle name="표준 49 3 2 22" xfId="32869"/>
    <cellStyle name="표준 49 3 2 22 2" xfId="32870"/>
    <cellStyle name="표준 49 3 2 23" xfId="32871"/>
    <cellStyle name="표준 49 3 2 23 2" xfId="32872"/>
    <cellStyle name="표준 49 3 2 24" xfId="32873"/>
    <cellStyle name="표준 49 3 2 24 2" xfId="32874"/>
    <cellStyle name="표준 49 3 2 25" xfId="32875"/>
    <cellStyle name="표준 49 3 2 25 2" xfId="32876"/>
    <cellStyle name="표준 49 3 2 26" xfId="32877"/>
    <cellStyle name="표준 49 3 2 26 2" xfId="32878"/>
    <cellStyle name="표준 49 3 2 27" xfId="32879"/>
    <cellStyle name="표준 49 3 2 27 2" xfId="32880"/>
    <cellStyle name="표준 49 3 2 28" xfId="32881"/>
    <cellStyle name="표준 49 3 2 28 2" xfId="32882"/>
    <cellStyle name="표준 49 3 2 29" xfId="32883"/>
    <cellStyle name="표준 49 3 2 3" xfId="32884"/>
    <cellStyle name="표준 49 3 2 3 2" xfId="32885"/>
    <cellStyle name="표준 49 3 2 4" xfId="32886"/>
    <cellStyle name="표준 49 3 2 4 2" xfId="32887"/>
    <cellStyle name="표준 49 3 2 5" xfId="32888"/>
    <cellStyle name="표준 49 3 2 5 2" xfId="32889"/>
    <cellStyle name="표준 49 3 2 6" xfId="32890"/>
    <cellStyle name="표준 49 3 2 6 2" xfId="32891"/>
    <cellStyle name="표준 49 3 2 7" xfId="32892"/>
    <cellStyle name="표준 49 3 2 7 2" xfId="32893"/>
    <cellStyle name="표준 49 3 2 8" xfId="32894"/>
    <cellStyle name="표준 49 3 2 8 2" xfId="32895"/>
    <cellStyle name="표준 49 3 2 9" xfId="32896"/>
    <cellStyle name="표준 49 3 2 9 2" xfId="32897"/>
    <cellStyle name="표준 49 3 20" xfId="32898"/>
    <cellStyle name="표준 49 3 20 2" xfId="32899"/>
    <cellStyle name="표준 49 3 21" xfId="32900"/>
    <cellStyle name="표준 49 3 21 2" xfId="32901"/>
    <cellStyle name="표준 49 3 22" xfId="32902"/>
    <cellStyle name="표준 49 3 22 2" xfId="32903"/>
    <cellStyle name="표준 49 3 23" xfId="32904"/>
    <cellStyle name="표준 49 3 23 2" xfId="32905"/>
    <cellStyle name="표준 49 3 24" xfId="32906"/>
    <cellStyle name="표준 49 3 24 2" xfId="32907"/>
    <cellStyle name="표준 49 3 25" xfId="32908"/>
    <cellStyle name="표준 49 3 25 2" xfId="32909"/>
    <cellStyle name="표준 49 3 26" xfId="32910"/>
    <cellStyle name="표준 49 3 26 2" xfId="32911"/>
    <cellStyle name="표준 49 3 27" xfId="32912"/>
    <cellStyle name="표준 49 3 27 2" xfId="32913"/>
    <cellStyle name="표준 49 3 28" xfId="32914"/>
    <cellStyle name="표준 49 3 28 2" xfId="32915"/>
    <cellStyle name="표준 49 3 29" xfId="32916"/>
    <cellStyle name="표준 49 3 29 2" xfId="32917"/>
    <cellStyle name="표준 49 3 3" xfId="32918"/>
    <cellStyle name="표준 49 3 3 10" xfId="32919"/>
    <cellStyle name="표준 49 3 3 10 2" xfId="32920"/>
    <cellStyle name="표준 49 3 3 11" xfId="32921"/>
    <cellStyle name="표준 49 3 3 11 2" xfId="32922"/>
    <cellStyle name="표준 49 3 3 12" xfId="32923"/>
    <cellStyle name="표준 49 3 3 12 2" xfId="32924"/>
    <cellStyle name="표준 49 3 3 13" xfId="32925"/>
    <cellStyle name="표준 49 3 3 13 2" xfId="32926"/>
    <cellStyle name="표준 49 3 3 14" xfId="32927"/>
    <cellStyle name="표준 49 3 3 14 2" xfId="32928"/>
    <cellStyle name="표준 49 3 3 15" xfId="32929"/>
    <cellStyle name="표준 49 3 3 15 2" xfId="32930"/>
    <cellStyle name="표준 49 3 3 16" xfId="32931"/>
    <cellStyle name="표준 49 3 3 16 2" xfId="32932"/>
    <cellStyle name="표준 49 3 3 17" xfId="32933"/>
    <cellStyle name="표준 49 3 3 17 2" xfId="32934"/>
    <cellStyle name="표준 49 3 3 18" xfId="32935"/>
    <cellStyle name="표준 49 3 3 18 2" xfId="32936"/>
    <cellStyle name="표준 49 3 3 19" xfId="32937"/>
    <cellStyle name="표준 49 3 3 19 2" xfId="32938"/>
    <cellStyle name="표준 49 3 3 2" xfId="32939"/>
    <cellStyle name="표준 49 3 3 2 2" xfId="32940"/>
    <cellStyle name="표준 49 3 3 20" xfId="32941"/>
    <cellStyle name="표준 49 3 3 20 2" xfId="32942"/>
    <cellStyle name="표준 49 3 3 21" xfId="32943"/>
    <cellStyle name="표준 49 3 3 21 2" xfId="32944"/>
    <cellStyle name="표준 49 3 3 22" xfId="32945"/>
    <cellStyle name="표준 49 3 3 22 2" xfId="32946"/>
    <cellStyle name="표준 49 3 3 23" xfId="32947"/>
    <cellStyle name="표준 49 3 3 23 2" xfId="32948"/>
    <cellStyle name="표준 49 3 3 24" xfId="32949"/>
    <cellStyle name="표준 49 3 3 24 2" xfId="32950"/>
    <cellStyle name="표준 49 3 3 25" xfId="32951"/>
    <cellStyle name="표준 49 3 3 25 2" xfId="32952"/>
    <cellStyle name="표준 49 3 3 26" xfId="32953"/>
    <cellStyle name="표준 49 3 3 26 2" xfId="32954"/>
    <cellStyle name="표준 49 3 3 27" xfId="32955"/>
    <cellStyle name="표준 49 3 3 27 2" xfId="32956"/>
    <cellStyle name="표준 49 3 3 28" xfId="32957"/>
    <cellStyle name="표준 49 3 3 28 2" xfId="32958"/>
    <cellStyle name="표준 49 3 3 29" xfId="32959"/>
    <cellStyle name="표준 49 3 3 3" xfId="32960"/>
    <cellStyle name="표준 49 3 3 3 2" xfId="32961"/>
    <cellStyle name="표준 49 3 3 4" xfId="32962"/>
    <cellStyle name="표준 49 3 3 4 2" xfId="32963"/>
    <cellStyle name="표준 49 3 3 5" xfId="32964"/>
    <cellStyle name="표준 49 3 3 5 2" xfId="32965"/>
    <cellStyle name="표준 49 3 3 6" xfId="32966"/>
    <cellStyle name="표준 49 3 3 6 2" xfId="32967"/>
    <cellStyle name="표준 49 3 3 7" xfId="32968"/>
    <cellStyle name="표준 49 3 3 7 2" xfId="32969"/>
    <cellStyle name="표준 49 3 3 8" xfId="32970"/>
    <cellStyle name="표준 49 3 3 8 2" xfId="32971"/>
    <cellStyle name="표준 49 3 3 9" xfId="32972"/>
    <cellStyle name="표준 49 3 3 9 2" xfId="32973"/>
    <cellStyle name="표준 49 3 30" xfId="32974"/>
    <cellStyle name="표준 49 3 30 2" xfId="32975"/>
    <cellStyle name="표준 49 3 31" xfId="32976"/>
    <cellStyle name="표준 49 3 31 2" xfId="32977"/>
    <cellStyle name="표준 49 3 32" xfId="32978"/>
    <cellStyle name="표준 49 3 32 2" xfId="32979"/>
    <cellStyle name="표준 49 3 33" xfId="32980"/>
    <cellStyle name="표준 49 3 33 2" xfId="32981"/>
    <cellStyle name="표준 49 3 34" xfId="32982"/>
    <cellStyle name="표준 49 3 34 2" xfId="32983"/>
    <cellStyle name="표준 49 3 35" xfId="32984"/>
    <cellStyle name="표준 49 3 36" xfId="32985"/>
    <cellStyle name="표준 49 3 37" xfId="32986"/>
    <cellStyle name="표준 49 3 38" xfId="32987"/>
    <cellStyle name="표준 49 3 39" xfId="32988"/>
    <cellStyle name="표준 49 3 4" xfId="32989"/>
    <cellStyle name="표준 49 3 4 10" xfId="32990"/>
    <cellStyle name="표준 49 3 4 10 2" xfId="32991"/>
    <cellStyle name="표준 49 3 4 11" xfId="32992"/>
    <cellStyle name="표준 49 3 4 11 2" xfId="32993"/>
    <cellStyle name="표준 49 3 4 12" xfId="32994"/>
    <cellStyle name="표준 49 3 4 12 2" xfId="32995"/>
    <cellStyle name="표준 49 3 4 13" xfId="32996"/>
    <cellStyle name="표준 49 3 4 13 2" xfId="32997"/>
    <cellStyle name="표준 49 3 4 14" xfId="32998"/>
    <cellStyle name="표준 49 3 4 14 2" xfId="32999"/>
    <cellStyle name="표준 49 3 4 15" xfId="33000"/>
    <cellStyle name="표준 49 3 4 15 2" xfId="33001"/>
    <cellStyle name="표준 49 3 4 16" xfId="33002"/>
    <cellStyle name="표준 49 3 4 16 2" xfId="33003"/>
    <cellStyle name="표준 49 3 4 17" xfId="33004"/>
    <cellStyle name="표준 49 3 4 17 2" xfId="33005"/>
    <cellStyle name="표준 49 3 4 18" xfId="33006"/>
    <cellStyle name="표준 49 3 4 18 2" xfId="33007"/>
    <cellStyle name="표준 49 3 4 19" xfId="33008"/>
    <cellStyle name="표준 49 3 4 19 2" xfId="33009"/>
    <cellStyle name="표준 49 3 4 2" xfId="33010"/>
    <cellStyle name="표준 49 3 4 2 2" xfId="33011"/>
    <cellStyle name="표준 49 3 4 20" xfId="33012"/>
    <cellStyle name="표준 49 3 4 20 2" xfId="33013"/>
    <cellStyle name="표준 49 3 4 21" xfId="33014"/>
    <cellStyle name="표준 49 3 4 21 2" xfId="33015"/>
    <cellStyle name="표준 49 3 4 22" xfId="33016"/>
    <cellStyle name="표준 49 3 4 22 2" xfId="33017"/>
    <cellStyle name="표준 49 3 4 23" xfId="33018"/>
    <cellStyle name="표준 49 3 4 23 2" xfId="33019"/>
    <cellStyle name="표준 49 3 4 24" xfId="33020"/>
    <cellStyle name="표준 49 3 4 24 2" xfId="33021"/>
    <cellStyle name="표준 49 3 4 25" xfId="33022"/>
    <cellStyle name="표준 49 3 4 25 2" xfId="33023"/>
    <cellStyle name="표준 49 3 4 26" xfId="33024"/>
    <cellStyle name="표준 49 3 4 26 2" xfId="33025"/>
    <cellStyle name="표준 49 3 4 27" xfId="33026"/>
    <cellStyle name="표준 49 3 4 27 2" xfId="33027"/>
    <cellStyle name="표준 49 3 4 28" xfId="33028"/>
    <cellStyle name="표준 49 3 4 28 2" xfId="33029"/>
    <cellStyle name="표준 49 3 4 29" xfId="33030"/>
    <cellStyle name="표준 49 3 4 3" xfId="33031"/>
    <cellStyle name="표준 49 3 4 3 2" xfId="33032"/>
    <cellStyle name="표준 49 3 4 4" xfId="33033"/>
    <cellStyle name="표준 49 3 4 4 2" xfId="33034"/>
    <cellStyle name="표준 49 3 4 5" xfId="33035"/>
    <cellStyle name="표준 49 3 4 5 2" xfId="33036"/>
    <cellStyle name="표준 49 3 4 6" xfId="33037"/>
    <cellStyle name="표준 49 3 4 6 2" xfId="33038"/>
    <cellStyle name="표준 49 3 4 7" xfId="33039"/>
    <cellStyle name="표준 49 3 4 7 2" xfId="33040"/>
    <cellStyle name="표준 49 3 4 8" xfId="33041"/>
    <cellStyle name="표준 49 3 4 8 2" xfId="33042"/>
    <cellStyle name="표준 49 3 4 9" xfId="33043"/>
    <cellStyle name="표준 49 3 4 9 2" xfId="33044"/>
    <cellStyle name="표준 49 3 40" xfId="33045"/>
    <cellStyle name="표준 49 3 41" xfId="33046"/>
    <cellStyle name="표준 49 3 42" xfId="33047"/>
    <cellStyle name="표준 49 3 43" xfId="33048"/>
    <cellStyle name="표준 49 3 44" xfId="33049"/>
    <cellStyle name="표준 49 3 45" xfId="33050"/>
    <cellStyle name="표준 49 3 46" xfId="33051"/>
    <cellStyle name="표준 49 3 47" xfId="33052"/>
    <cellStyle name="표준 49 3 48" xfId="33053"/>
    <cellStyle name="표준 49 3 49" xfId="33054"/>
    <cellStyle name="표준 49 3 5" xfId="33055"/>
    <cellStyle name="표준 49 3 5 10" xfId="33056"/>
    <cellStyle name="표준 49 3 5 10 2" xfId="33057"/>
    <cellStyle name="표준 49 3 5 11" xfId="33058"/>
    <cellStyle name="표준 49 3 5 11 2" xfId="33059"/>
    <cellStyle name="표준 49 3 5 12" xfId="33060"/>
    <cellStyle name="표준 49 3 5 12 2" xfId="33061"/>
    <cellStyle name="표준 49 3 5 13" xfId="33062"/>
    <cellStyle name="표준 49 3 5 13 2" xfId="33063"/>
    <cellStyle name="표준 49 3 5 14" xfId="33064"/>
    <cellStyle name="표준 49 3 5 14 2" xfId="33065"/>
    <cellStyle name="표준 49 3 5 15" xfId="33066"/>
    <cellStyle name="표준 49 3 5 15 2" xfId="33067"/>
    <cellStyle name="표준 49 3 5 16" xfId="33068"/>
    <cellStyle name="표준 49 3 5 16 2" xfId="33069"/>
    <cellStyle name="표준 49 3 5 17" xfId="33070"/>
    <cellStyle name="표준 49 3 5 17 2" xfId="33071"/>
    <cellStyle name="표준 49 3 5 18" xfId="33072"/>
    <cellStyle name="표준 49 3 5 18 2" xfId="33073"/>
    <cellStyle name="표준 49 3 5 19" xfId="33074"/>
    <cellStyle name="표준 49 3 5 19 2" xfId="33075"/>
    <cellStyle name="표준 49 3 5 2" xfId="33076"/>
    <cellStyle name="표준 49 3 5 2 2" xfId="33077"/>
    <cellStyle name="표준 49 3 5 20" xfId="33078"/>
    <cellStyle name="표준 49 3 5 20 2" xfId="33079"/>
    <cellStyle name="표준 49 3 5 21" xfId="33080"/>
    <cellStyle name="표준 49 3 5 21 2" xfId="33081"/>
    <cellStyle name="표준 49 3 5 22" xfId="33082"/>
    <cellStyle name="표준 49 3 5 22 2" xfId="33083"/>
    <cellStyle name="표준 49 3 5 23" xfId="33084"/>
    <cellStyle name="표준 49 3 5 23 2" xfId="33085"/>
    <cellStyle name="표준 49 3 5 24" xfId="33086"/>
    <cellStyle name="표준 49 3 5 24 2" xfId="33087"/>
    <cellStyle name="표준 49 3 5 25" xfId="33088"/>
    <cellStyle name="표준 49 3 5 25 2" xfId="33089"/>
    <cellStyle name="표준 49 3 5 26" xfId="33090"/>
    <cellStyle name="표준 49 3 5 26 2" xfId="33091"/>
    <cellStyle name="표준 49 3 5 27" xfId="33092"/>
    <cellStyle name="표준 49 3 5 27 2" xfId="33093"/>
    <cellStyle name="표준 49 3 5 28" xfId="33094"/>
    <cellStyle name="표준 49 3 5 28 2" xfId="33095"/>
    <cellStyle name="표준 49 3 5 29" xfId="33096"/>
    <cellStyle name="표준 49 3 5 3" xfId="33097"/>
    <cellStyle name="표준 49 3 5 3 2" xfId="33098"/>
    <cellStyle name="표준 49 3 5 4" xfId="33099"/>
    <cellStyle name="표준 49 3 5 4 2" xfId="33100"/>
    <cellStyle name="표준 49 3 5 5" xfId="33101"/>
    <cellStyle name="표준 49 3 5 5 2" xfId="33102"/>
    <cellStyle name="표준 49 3 5 6" xfId="33103"/>
    <cellStyle name="표준 49 3 5 6 2" xfId="33104"/>
    <cellStyle name="표준 49 3 5 7" xfId="33105"/>
    <cellStyle name="표준 49 3 5 7 2" xfId="33106"/>
    <cellStyle name="표준 49 3 5 8" xfId="33107"/>
    <cellStyle name="표준 49 3 5 8 2" xfId="33108"/>
    <cellStyle name="표준 49 3 5 9" xfId="33109"/>
    <cellStyle name="표준 49 3 5 9 2" xfId="33110"/>
    <cellStyle name="표준 49 3 50" xfId="33111"/>
    <cellStyle name="표준 49 3 51" xfId="33112"/>
    <cellStyle name="표준 49 3 52" xfId="33113"/>
    <cellStyle name="표준 49 3 53" xfId="33114"/>
    <cellStyle name="표준 49 3 54" xfId="33115"/>
    <cellStyle name="표준 49 3 55" xfId="33116"/>
    <cellStyle name="표준 49 3 56" xfId="33117"/>
    <cellStyle name="표준 49 3 57" xfId="33118"/>
    <cellStyle name="표준 49 3 58" xfId="33119"/>
    <cellStyle name="표준 49 3 6" xfId="33120"/>
    <cellStyle name="표준 49 3 6 10" xfId="33121"/>
    <cellStyle name="표준 49 3 6 10 2" xfId="33122"/>
    <cellStyle name="표준 49 3 6 11" xfId="33123"/>
    <cellStyle name="표준 49 3 6 11 2" xfId="33124"/>
    <cellStyle name="표준 49 3 6 12" xfId="33125"/>
    <cellStyle name="표준 49 3 6 12 2" xfId="33126"/>
    <cellStyle name="표준 49 3 6 13" xfId="33127"/>
    <cellStyle name="표준 49 3 6 13 2" xfId="33128"/>
    <cellStyle name="표준 49 3 6 14" xfId="33129"/>
    <cellStyle name="표준 49 3 6 14 2" xfId="33130"/>
    <cellStyle name="표준 49 3 6 15" xfId="33131"/>
    <cellStyle name="표준 49 3 6 15 2" xfId="33132"/>
    <cellStyle name="표준 49 3 6 16" xfId="33133"/>
    <cellStyle name="표준 49 3 6 16 2" xfId="33134"/>
    <cellStyle name="표준 49 3 6 17" xfId="33135"/>
    <cellStyle name="표준 49 3 6 17 2" xfId="33136"/>
    <cellStyle name="표준 49 3 6 18" xfId="33137"/>
    <cellStyle name="표준 49 3 6 18 2" xfId="33138"/>
    <cellStyle name="표준 49 3 6 19" xfId="33139"/>
    <cellStyle name="표준 49 3 6 19 2" xfId="33140"/>
    <cellStyle name="표준 49 3 6 2" xfId="33141"/>
    <cellStyle name="표준 49 3 6 2 2" xfId="33142"/>
    <cellStyle name="표준 49 3 6 20" xfId="33143"/>
    <cellStyle name="표준 49 3 6 20 2" xfId="33144"/>
    <cellStyle name="표준 49 3 6 21" xfId="33145"/>
    <cellStyle name="표준 49 3 6 21 2" xfId="33146"/>
    <cellStyle name="표준 49 3 6 22" xfId="33147"/>
    <cellStyle name="표준 49 3 6 22 2" xfId="33148"/>
    <cellStyle name="표준 49 3 6 23" xfId="33149"/>
    <cellStyle name="표준 49 3 6 23 2" xfId="33150"/>
    <cellStyle name="표준 49 3 6 24" xfId="33151"/>
    <cellStyle name="표준 49 3 6 24 2" xfId="33152"/>
    <cellStyle name="표준 49 3 6 25" xfId="33153"/>
    <cellStyle name="표준 49 3 6 25 2" xfId="33154"/>
    <cellStyle name="표준 49 3 6 26" xfId="33155"/>
    <cellStyle name="표준 49 3 6 26 2" xfId="33156"/>
    <cellStyle name="표준 49 3 6 27" xfId="33157"/>
    <cellStyle name="표준 49 3 6 27 2" xfId="33158"/>
    <cellStyle name="표준 49 3 6 28" xfId="33159"/>
    <cellStyle name="표준 49 3 6 28 2" xfId="33160"/>
    <cellStyle name="표준 49 3 6 29" xfId="33161"/>
    <cellStyle name="표준 49 3 6 3" xfId="33162"/>
    <cellStyle name="표준 49 3 6 3 2" xfId="33163"/>
    <cellStyle name="표준 49 3 6 4" xfId="33164"/>
    <cellStyle name="표준 49 3 6 4 2" xfId="33165"/>
    <cellStyle name="표준 49 3 6 5" xfId="33166"/>
    <cellStyle name="표준 49 3 6 5 2" xfId="33167"/>
    <cellStyle name="표준 49 3 6 6" xfId="33168"/>
    <cellStyle name="표준 49 3 6 6 2" xfId="33169"/>
    <cellStyle name="표준 49 3 6 7" xfId="33170"/>
    <cellStyle name="표준 49 3 6 7 2" xfId="33171"/>
    <cellStyle name="표준 49 3 6 8" xfId="33172"/>
    <cellStyle name="표준 49 3 6 8 2" xfId="33173"/>
    <cellStyle name="표준 49 3 6 9" xfId="33174"/>
    <cellStyle name="표준 49 3 6 9 2" xfId="33175"/>
    <cellStyle name="표준 49 3 7" xfId="33176"/>
    <cellStyle name="표준 49 3 7 10" xfId="33177"/>
    <cellStyle name="표준 49 3 7 10 2" xfId="33178"/>
    <cellStyle name="표준 49 3 7 11" xfId="33179"/>
    <cellStyle name="표준 49 3 7 11 2" xfId="33180"/>
    <cellStyle name="표준 49 3 7 12" xfId="33181"/>
    <cellStyle name="표준 49 3 7 12 2" xfId="33182"/>
    <cellStyle name="표준 49 3 7 13" xfId="33183"/>
    <cellStyle name="표준 49 3 7 13 2" xfId="33184"/>
    <cellStyle name="표준 49 3 7 14" xfId="33185"/>
    <cellStyle name="표준 49 3 7 14 2" xfId="33186"/>
    <cellStyle name="표준 49 3 7 15" xfId="33187"/>
    <cellStyle name="표준 49 3 7 15 2" xfId="33188"/>
    <cellStyle name="표준 49 3 7 16" xfId="33189"/>
    <cellStyle name="표준 49 3 7 16 2" xfId="33190"/>
    <cellStyle name="표준 49 3 7 17" xfId="33191"/>
    <cellStyle name="표준 49 3 7 17 2" xfId="33192"/>
    <cellStyle name="표준 49 3 7 18" xfId="33193"/>
    <cellStyle name="표준 49 3 7 18 2" xfId="33194"/>
    <cellStyle name="표준 49 3 7 19" xfId="33195"/>
    <cellStyle name="표준 49 3 7 19 2" xfId="33196"/>
    <cellStyle name="표준 49 3 7 2" xfId="33197"/>
    <cellStyle name="표준 49 3 7 2 2" xfId="33198"/>
    <cellStyle name="표준 49 3 7 20" xfId="33199"/>
    <cellStyle name="표준 49 3 7 20 2" xfId="33200"/>
    <cellStyle name="표준 49 3 7 21" xfId="33201"/>
    <cellStyle name="표준 49 3 7 21 2" xfId="33202"/>
    <cellStyle name="표준 49 3 7 22" xfId="33203"/>
    <cellStyle name="표준 49 3 7 22 2" xfId="33204"/>
    <cellStyle name="표준 49 3 7 23" xfId="33205"/>
    <cellStyle name="표준 49 3 7 23 2" xfId="33206"/>
    <cellStyle name="표준 49 3 7 24" xfId="33207"/>
    <cellStyle name="표준 49 3 7 24 2" xfId="33208"/>
    <cellStyle name="표준 49 3 7 25" xfId="33209"/>
    <cellStyle name="표준 49 3 7 25 2" xfId="33210"/>
    <cellStyle name="표준 49 3 7 26" xfId="33211"/>
    <cellStyle name="표준 49 3 7 26 2" xfId="33212"/>
    <cellStyle name="표준 49 3 7 27" xfId="33213"/>
    <cellStyle name="표준 49 3 7 27 2" xfId="33214"/>
    <cellStyle name="표준 49 3 7 28" xfId="33215"/>
    <cellStyle name="표준 49 3 7 28 2" xfId="33216"/>
    <cellStyle name="표준 49 3 7 29" xfId="33217"/>
    <cellStyle name="표준 49 3 7 3" xfId="33218"/>
    <cellStyle name="표준 49 3 7 3 2" xfId="33219"/>
    <cellStyle name="표준 49 3 7 4" xfId="33220"/>
    <cellStyle name="표준 49 3 7 4 2" xfId="33221"/>
    <cellStyle name="표준 49 3 7 5" xfId="33222"/>
    <cellStyle name="표준 49 3 7 5 2" xfId="33223"/>
    <cellStyle name="표준 49 3 7 6" xfId="33224"/>
    <cellStyle name="표준 49 3 7 6 2" xfId="33225"/>
    <cellStyle name="표준 49 3 7 7" xfId="33226"/>
    <cellStyle name="표준 49 3 7 7 2" xfId="33227"/>
    <cellStyle name="표준 49 3 7 8" xfId="33228"/>
    <cellStyle name="표준 49 3 7 8 2" xfId="33229"/>
    <cellStyle name="표준 49 3 7 9" xfId="33230"/>
    <cellStyle name="표준 49 3 7 9 2" xfId="33231"/>
    <cellStyle name="표준 49 3 8" xfId="33232"/>
    <cellStyle name="표준 49 3 8 2" xfId="33233"/>
    <cellStyle name="표준 49 3 9" xfId="33234"/>
    <cellStyle name="표준 49 3 9 2" xfId="33235"/>
    <cellStyle name="표준 49 30" xfId="33236"/>
    <cellStyle name="표준 49 30 2" xfId="33237"/>
    <cellStyle name="표준 49 31" xfId="33238"/>
    <cellStyle name="표준 49 31 2" xfId="33239"/>
    <cellStyle name="표준 49 32" xfId="33240"/>
    <cellStyle name="표준 49 32 2" xfId="33241"/>
    <cellStyle name="표준 49 33" xfId="33242"/>
    <cellStyle name="표준 49 33 2" xfId="33243"/>
    <cellStyle name="표준 49 34" xfId="33244"/>
    <cellStyle name="표준 49 34 2" xfId="33245"/>
    <cellStyle name="표준 49 35" xfId="33246"/>
    <cellStyle name="표준 49 35 2" xfId="33247"/>
    <cellStyle name="표준 49 36" xfId="33248"/>
    <cellStyle name="표준 49 36 2" xfId="33249"/>
    <cellStyle name="표준 49 37" xfId="33250"/>
    <cellStyle name="표준 49 37 2" xfId="33251"/>
    <cellStyle name="표준 49 38" xfId="33252"/>
    <cellStyle name="표준 49 38 2" xfId="33253"/>
    <cellStyle name="표준 49 39" xfId="33254"/>
    <cellStyle name="표준 49 39 2" xfId="33255"/>
    <cellStyle name="표준 49 4" xfId="33256"/>
    <cellStyle name="표준 49 4 10" xfId="33257"/>
    <cellStyle name="표준 49 4 10 2" xfId="33258"/>
    <cellStyle name="표준 49 4 11" xfId="33259"/>
    <cellStyle name="표준 49 4 11 2" xfId="33260"/>
    <cellStyle name="표준 49 4 12" xfId="33261"/>
    <cellStyle name="표준 49 4 12 2" xfId="33262"/>
    <cellStyle name="표준 49 4 13" xfId="33263"/>
    <cellStyle name="표준 49 4 13 2" xfId="33264"/>
    <cellStyle name="표준 49 4 14" xfId="33265"/>
    <cellStyle name="표준 49 4 14 2" xfId="33266"/>
    <cellStyle name="표준 49 4 15" xfId="33267"/>
    <cellStyle name="표준 49 4 15 2" xfId="33268"/>
    <cellStyle name="표준 49 4 16" xfId="33269"/>
    <cellStyle name="표준 49 4 16 2" xfId="33270"/>
    <cellStyle name="표준 49 4 17" xfId="33271"/>
    <cellStyle name="표준 49 4 17 2" xfId="33272"/>
    <cellStyle name="표준 49 4 18" xfId="33273"/>
    <cellStyle name="표준 49 4 18 2" xfId="33274"/>
    <cellStyle name="표준 49 4 19" xfId="33275"/>
    <cellStyle name="표준 49 4 19 2" xfId="33276"/>
    <cellStyle name="표준 49 4 2" xfId="33277"/>
    <cellStyle name="표준 49 4 2 10" xfId="33278"/>
    <cellStyle name="표준 49 4 2 10 2" xfId="33279"/>
    <cellStyle name="표준 49 4 2 11" xfId="33280"/>
    <cellStyle name="표준 49 4 2 11 2" xfId="33281"/>
    <cellStyle name="표준 49 4 2 12" xfId="33282"/>
    <cellStyle name="표준 49 4 2 12 2" xfId="33283"/>
    <cellStyle name="표준 49 4 2 13" xfId="33284"/>
    <cellStyle name="표준 49 4 2 13 2" xfId="33285"/>
    <cellStyle name="표준 49 4 2 14" xfId="33286"/>
    <cellStyle name="표준 49 4 2 14 2" xfId="33287"/>
    <cellStyle name="표준 49 4 2 15" xfId="33288"/>
    <cellStyle name="표준 49 4 2 15 2" xfId="33289"/>
    <cellStyle name="표준 49 4 2 16" xfId="33290"/>
    <cellStyle name="표준 49 4 2 16 2" xfId="33291"/>
    <cellStyle name="표준 49 4 2 17" xfId="33292"/>
    <cellStyle name="표준 49 4 2 17 2" xfId="33293"/>
    <cellStyle name="표준 49 4 2 18" xfId="33294"/>
    <cellStyle name="표준 49 4 2 18 2" xfId="33295"/>
    <cellStyle name="표준 49 4 2 19" xfId="33296"/>
    <cellStyle name="표준 49 4 2 19 2" xfId="33297"/>
    <cellStyle name="표준 49 4 2 2" xfId="33298"/>
    <cellStyle name="표준 49 4 2 2 2" xfId="33299"/>
    <cellStyle name="표준 49 4 2 20" xfId="33300"/>
    <cellStyle name="표준 49 4 2 20 2" xfId="33301"/>
    <cellStyle name="표준 49 4 2 21" xfId="33302"/>
    <cellStyle name="표준 49 4 2 21 2" xfId="33303"/>
    <cellStyle name="표준 49 4 2 22" xfId="33304"/>
    <cellStyle name="표준 49 4 2 22 2" xfId="33305"/>
    <cellStyle name="표준 49 4 2 23" xfId="33306"/>
    <cellStyle name="표준 49 4 2 23 2" xfId="33307"/>
    <cellStyle name="표준 49 4 2 24" xfId="33308"/>
    <cellStyle name="표준 49 4 2 24 2" xfId="33309"/>
    <cellStyle name="표준 49 4 2 25" xfId="33310"/>
    <cellStyle name="표준 49 4 2 25 2" xfId="33311"/>
    <cellStyle name="표준 49 4 2 26" xfId="33312"/>
    <cellStyle name="표준 49 4 2 26 2" xfId="33313"/>
    <cellStyle name="표준 49 4 2 27" xfId="33314"/>
    <cellStyle name="표준 49 4 2 27 2" xfId="33315"/>
    <cellStyle name="표준 49 4 2 28" xfId="33316"/>
    <cellStyle name="표준 49 4 2 28 2" xfId="33317"/>
    <cellStyle name="표준 49 4 2 29" xfId="33318"/>
    <cellStyle name="표준 49 4 2 3" xfId="33319"/>
    <cellStyle name="표준 49 4 2 3 2" xfId="33320"/>
    <cellStyle name="표준 49 4 2 4" xfId="33321"/>
    <cellStyle name="표준 49 4 2 4 2" xfId="33322"/>
    <cellStyle name="표준 49 4 2 5" xfId="33323"/>
    <cellStyle name="표준 49 4 2 5 2" xfId="33324"/>
    <cellStyle name="표준 49 4 2 6" xfId="33325"/>
    <cellStyle name="표준 49 4 2 6 2" xfId="33326"/>
    <cellStyle name="표준 49 4 2 7" xfId="33327"/>
    <cellStyle name="표준 49 4 2 7 2" xfId="33328"/>
    <cellStyle name="표준 49 4 2 8" xfId="33329"/>
    <cellStyle name="표준 49 4 2 8 2" xfId="33330"/>
    <cellStyle name="표준 49 4 2 9" xfId="33331"/>
    <cellStyle name="표준 49 4 2 9 2" xfId="33332"/>
    <cellStyle name="표준 49 4 20" xfId="33333"/>
    <cellStyle name="표준 49 4 20 2" xfId="33334"/>
    <cellStyle name="표준 49 4 21" xfId="33335"/>
    <cellStyle name="표준 49 4 21 2" xfId="33336"/>
    <cellStyle name="표준 49 4 22" xfId="33337"/>
    <cellStyle name="표준 49 4 22 2" xfId="33338"/>
    <cellStyle name="표준 49 4 23" xfId="33339"/>
    <cellStyle name="표준 49 4 23 2" xfId="33340"/>
    <cellStyle name="표준 49 4 24" xfId="33341"/>
    <cellStyle name="표준 49 4 24 2" xfId="33342"/>
    <cellStyle name="표준 49 4 25" xfId="33343"/>
    <cellStyle name="표준 49 4 25 2" xfId="33344"/>
    <cellStyle name="표준 49 4 26" xfId="33345"/>
    <cellStyle name="표준 49 4 26 2" xfId="33346"/>
    <cellStyle name="표준 49 4 27" xfId="33347"/>
    <cellStyle name="표준 49 4 27 2" xfId="33348"/>
    <cellStyle name="표준 49 4 28" xfId="33349"/>
    <cellStyle name="표준 49 4 28 2" xfId="33350"/>
    <cellStyle name="표준 49 4 29" xfId="33351"/>
    <cellStyle name="표준 49 4 29 2" xfId="33352"/>
    <cellStyle name="표준 49 4 3" xfId="33353"/>
    <cellStyle name="표준 49 4 3 10" xfId="33354"/>
    <cellStyle name="표준 49 4 3 10 2" xfId="33355"/>
    <cellStyle name="표준 49 4 3 11" xfId="33356"/>
    <cellStyle name="표준 49 4 3 11 2" xfId="33357"/>
    <cellStyle name="표준 49 4 3 12" xfId="33358"/>
    <cellStyle name="표준 49 4 3 12 2" xfId="33359"/>
    <cellStyle name="표준 49 4 3 13" xfId="33360"/>
    <cellStyle name="표준 49 4 3 13 2" xfId="33361"/>
    <cellStyle name="표준 49 4 3 14" xfId="33362"/>
    <cellStyle name="표준 49 4 3 14 2" xfId="33363"/>
    <cellStyle name="표준 49 4 3 15" xfId="33364"/>
    <cellStyle name="표준 49 4 3 15 2" xfId="33365"/>
    <cellStyle name="표준 49 4 3 16" xfId="33366"/>
    <cellStyle name="표준 49 4 3 16 2" xfId="33367"/>
    <cellStyle name="표준 49 4 3 17" xfId="33368"/>
    <cellStyle name="표준 49 4 3 17 2" xfId="33369"/>
    <cellStyle name="표준 49 4 3 18" xfId="33370"/>
    <cellStyle name="표준 49 4 3 18 2" xfId="33371"/>
    <cellStyle name="표준 49 4 3 19" xfId="33372"/>
    <cellStyle name="표준 49 4 3 19 2" xfId="33373"/>
    <cellStyle name="표준 49 4 3 2" xfId="33374"/>
    <cellStyle name="표준 49 4 3 2 2" xfId="33375"/>
    <cellStyle name="표준 49 4 3 20" xfId="33376"/>
    <cellStyle name="표준 49 4 3 20 2" xfId="33377"/>
    <cellStyle name="표준 49 4 3 21" xfId="33378"/>
    <cellStyle name="표준 49 4 3 21 2" xfId="33379"/>
    <cellStyle name="표준 49 4 3 22" xfId="33380"/>
    <cellStyle name="표준 49 4 3 22 2" xfId="33381"/>
    <cellStyle name="표준 49 4 3 23" xfId="33382"/>
    <cellStyle name="표준 49 4 3 23 2" xfId="33383"/>
    <cellStyle name="표준 49 4 3 24" xfId="33384"/>
    <cellStyle name="표준 49 4 3 24 2" xfId="33385"/>
    <cellStyle name="표준 49 4 3 25" xfId="33386"/>
    <cellStyle name="표준 49 4 3 25 2" xfId="33387"/>
    <cellStyle name="표준 49 4 3 26" xfId="33388"/>
    <cellStyle name="표준 49 4 3 26 2" xfId="33389"/>
    <cellStyle name="표준 49 4 3 27" xfId="33390"/>
    <cellStyle name="표준 49 4 3 27 2" xfId="33391"/>
    <cellStyle name="표준 49 4 3 28" xfId="33392"/>
    <cellStyle name="표준 49 4 3 28 2" xfId="33393"/>
    <cellStyle name="표준 49 4 3 29" xfId="33394"/>
    <cellStyle name="표준 49 4 3 3" xfId="33395"/>
    <cellStyle name="표준 49 4 3 3 2" xfId="33396"/>
    <cellStyle name="표준 49 4 3 4" xfId="33397"/>
    <cellStyle name="표준 49 4 3 4 2" xfId="33398"/>
    <cellStyle name="표준 49 4 3 5" xfId="33399"/>
    <cellStyle name="표준 49 4 3 5 2" xfId="33400"/>
    <cellStyle name="표준 49 4 3 6" xfId="33401"/>
    <cellStyle name="표준 49 4 3 6 2" xfId="33402"/>
    <cellStyle name="표준 49 4 3 7" xfId="33403"/>
    <cellStyle name="표준 49 4 3 7 2" xfId="33404"/>
    <cellStyle name="표준 49 4 3 8" xfId="33405"/>
    <cellStyle name="표준 49 4 3 8 2" xfId="33406"/>
    <cellStyle name="표준 49 4 3 9" xfId="33407"/>
    <cellStyle name="표준 49 4 3 9 2" xfId="33408"/>
    <cellStyle name="표준 49 4 30" xfId="33409"/>
    <cellStyle name="표준 49 4 30 2" xfId="33410"/>
    <cellStyle name="표준 49 4 31" xfId="33411"/>
    <cellStyle name="표준 49 4 31 2" xfId="33412"/>
    <cellStyle name="표준 49 4 32" xfId="33413"/>
    <cellStyle name="표준 49 4 32 2" xfId="33414"/>
    <cellStyle name="표준 49 4 33" xfId="33415"/>
    <cellStyle name="표준 49 4 33 2" xfId="33416"/>
    <cellStyle name="표준 49 4 34" xfId="33417"/>
    <cellStyle name="표준 49 4 34 2" xfId="33418"/>
    <cellStyle name="표준 49 4 35" xfId="33419"/>
    <cellStyle name="표준 49 4 36" xfId="33420"/>
    <cellStyle name="표준 49 4 37" xfId="33421"/>
    <cellStyle name="표준 49 4 38" xfId="33422"/>
    <cellStyle name="표준 49 4 39" xfId="33423"/>
    <cellStyle name="표준 49 4 4" xfId="33424"/>
    <cellStyle name="표준 49 4 4 10" xfId="33425"/>
    <cellStyle name="표준 49 4 4 10 2" xfId="33426"/>
    <cellStyle name="표준 49 4 4 11" xfId="33427"/>
    <cellStyle name="표준 49 4 4 11 2" xfId="33428"/>
    <cellStyle name="표준 49 4 4 12" xfId="33429"/>
    <cellStyle name="표준 49 4 4 12 2" xfId="33430"/>
    <cellStyle name="표준 49 4 4 13" xfId="33431"/>
    <cellStyle name="표준 49 4 4 13 2" xfId="33432"/>
    <cellStyle name="표준 49 4 4 14" xfId="33433"/>
    <cellStyle name="표준 49 4 4 14 2" xfId="33434"/>
    <cellStyle name="표준 49 4 4 15" xfId="33435"/>
    <cellStyle name="표준 49 4 4 15 2" xfId="33436"/>
    <cellStyle name="표준 49 4 4 16" xfId="33437"/>
    <cellStyle name="표준 49 4 4 16 2" xfId="33438"/>
    <cellStyle name="표준 49 4 4 17" xfId="33439"/>
    <cellStyle name="표준 49 4 4 17 2" xfId="33440"/>
    <cellStyle name="표준 49 4 4 18" xfId="33441"/>
    <cellStyle name="표준 49 4 4 18 2" xfId="33442"/>
    <cellStyle name="표준 49 4 4 19" xfId="33443"/>
    <cellStyle name="표준 49 4 4 19 2" xfId="33444"/>
    <cellStyle name="표준 49 4 4 2" xfId="33445"/>
    <cellStyle name="표준 49 4 4 2 2" xfId="33446"/>
    <cellStyle name="표준 49 4 4 20" xfId="33447"/>
    <cellStyle name="표준 49 4 4 20 2" xfId="33448"/>
    <cellStyle name="표준 49 4 4 21" xfId="33449"/>
    <cellStyle name="표준 49 4 4 21 2" xfId="33450"/>
    <cellStyle name="표준 49 4 4 22" xfId="33451"/>
    <cellStyle name="표준 49 4 4 22 2" xfId="33452"/>
    <cellStyle name="표준 49 4 4 23" xfId="33453"/>
    <cellStyle name="표준 49 4 4 23 2" xfId="33454"/>
    <cellStyle name="표준 49 4 4 24" xfId="33455"/>
    <cellStyle name="표준 49 4 4 24 2" xfId="33456"/>
    <cellStyle name="표준 49 4 4 25" xfId="33457"/>
    <cellStyle name="표준 49 4 4 25 2" xfId="33458"/>
    <cellStyle name="표준 49 4 4 26" xfId="33459"/>
    <cellStyle name="표준 49 4 4 26 2" xfId="33460"/>
    <cellStyle name="표준 49 4 4 27" xfId="33461"/>
    <cellStyle name="표준 49 4 4 27 2" xfId="33462"/>
    <cellStyle name="표준 49 4 4 28" xfId="33463"/>
    <cellStyle name="표준 49 4 4 28 2" xfId="33464"/>
    <cellStyle name="표준 49 4 4 29" xfId="33465"/>
    <cellStyle name="표준 49 4 4 3" xfId="33466"/>
    <cellStyle name="표준 49 4 4 3 2" xfId="33467"/>
    <cellStyle name="표준 49 4 4 4" xfId="33468"/>
    <cellStyle name="표준 49 4 4 4 2" xfId="33469"/>
    <cellStyle name="표준 49 4 4 5" xfId="33470"/>
    <cellStyle name="표준 49 4 4 5 2" xfId="33471"/>
    <cellStyle name="표준 49 4 4 6" xfId="33472"/>
    <cellStyle name="표준 49 4 4 6 2" xfId="33473"/>
    <cellStyle name="표준 49 4 4 7" xfId="33474"/>
    <cellStyle name="표준 49 4 4 7 2" xfId="33475"/>
    <cellStyle name="표준 49 4 4 8" xfId="33476"/>
    <cellStyle name="표준 49 4 4 8 2" xfId="33477"/>
    <cellStyle name="표준 49 4 4 9" xfId="33478"/>
    <cellStyle name="표준 49 4 4 9 2" xfId="33479"/>
    <cellStyle name="표준 49 4 40" xfId="33480"/>
    <cellStyle name="표준 49 4 41" xfId="33481"/>
    <cellStyle name="표준 49 4 42" xfId="33482"/>
    <cellStyle name="표준 49 4 43" xfId="33483"/>
    <cellStyle name="표준 49 4 44" xfId="33484"/>
    <cellStyle name="표준 49 4 45" xfId="33485"/>
    <cellStyle name="표준 49 4 46" xfId="33486"/>
    <cellStyle name="표준 49 4 47" xfId="33487"/>
    <cellStyle name="표준 49 4 48" xfId="33488"/>
    <cellStyle name="표준 49 4 49" xfId="33489"/>
    <cellStyle name="표준 49 4 5" xfId="33490"/>
    <cellStyle name="표준 49 4 5 10" xfId="33491"/>
    <cellStyle name="표준 49 4 5 10 2" xfId="33492"/>
    <cellStyle name="표준 49 4 5 11" xfId="33493"/>
    <cellStyle name="표준 49 4 5 11 2" xfId="33494"/>
    <cellStyle name="표준 49 4 5 12" xfId="33495"/>
    <cellStyle name="표준 49 4 5 12 2" xfId="33496"/>
    <cellStyle name="표준 49 4 5 13" xfId="33497"/>
    <cellStyle name="표준 49 4 5 13 2" xfId="33498"/>
    <cellStyle name="표준 49 4 5 14" xfId="33499"/>
    <cellStyle name="표준 49 4 5 14 2" xfId="33500"/>
    <cellStyle name="표준 49 4 5 15" xfId="33501"/>
    <cellStyle name="표준 49 4 5 15 2" xfId="33502"/>
    <cellStyle name="표준 49 4 5 16" xfId="33503"/>
    <cellStyle name="표준 49 4 5 16 2" xfId="33504"/>
    <cellStyle name="표준 49 4 5 17" xfId="33505"/>
    <cellStyle name="표준 49 4 5 17 2" xfId="33506"/>
    <cellStyle name="표준 49 4 5 18" xfId="33507"/>
    <cellStyle name="표준 49 4 5 18 2" xfId="33508"/>
    <cellStyle name="표준 49 4 5 19" xfId="33509"/>
    <cellStyle name="표준 49 4 5 19 2" xfId="33510"/>
    <cellStyle name="표준 49 4 5 2" xfId="33511"/>
    <cellStyle name="표준 49 4 5 2 2" xfId="33512"/>
    <cellStyle name="표준 49 4 5 20" xfId="33513"/>
    <cellStyle name="표준 49 4 5 20 2" xfId="33514"/>
    <cellStyle name="표준 49 4 5 21" xfId="33515"/>
    <cellStyle name="표준 49 4 5 21 2" xfId="33516"/>
    <cellStyle name="표준 49 4 5 22" xfId="33517"/>
    <cellStyle name="표준 49 4 5 22 2" xfId="33518"/>
    <cellStyle name="표준 49 4 5 23" xfId="33519"/>
    <cellStyle name="표준 49 4 5 23 2" xfId="33520"/>
    <cellStyle name="표준 49 4 5 24" xfId="33521"/>
    <cellStyle name="표준 49 4 5 24 2" xfId="33522"/>
    <cellStyle name="표준 49 4 5 25" xfId="33523"/>
    <cellStyle name="표준 49 4 5 25 2" xfId="33524"/>
    <cellStyle name="표준 49 4 5 26" xfId="33525"/>
    <cellStyle name="표준 49 4 5 26 2" xfId="33526"/>
    <cellStyle name="표준 49 4 5 27" xfId="33527"/>
    <cellStyle name="표준 49 4 5 27 2" xfId="33528"/>
    <cellStyle name="표준 49 4 5 28" xfId="33529"/>
    <cellStyle name="표준 49 4 5 28 2" xfId="33530"/>
    <cellStyle name="표준 49 4 5 29" xfId="33531"/>
    <cellStyle name="표준 49 4 5 3" xfId="33532"/>
    <cellStyle name="표준 49 4 5 3 2" xfId="33533"/>
    <cellStyle name="표준 49 4 5 4" xfId="33534"/>
    <cellStyle name="표준 49 4 5 4 2" xfId="33535"/>
    <cellStyle name="표준 49 4 5 5" xfId="33536"/>
    <cellStyle name="표준 49 4 5 5 2" xfId="33537"/>
    <cellStyle name="표준 49 4 5 6" xfId="33538"/>
    <cellStyle name="표준 49 4 5 6 2" xfId="33539"/>
    <cellStyle name="표준 49 4 5 7" xfId="33540"/>
    <cellStyle name="표준 49 4 5 7 2" xfId="33541"/>
    <cellStyle name="표준 49 4 5 8" xfId="33542"/>
    <cellStyle name="표준 49 4 5 8 2" xfId="33543"/>
    <cellStyle name="표준 49 4 5 9" xfId="33544"/>
    <cellStyle name="표준 49 4 5 9 2" xfId="33545"/>
    <cellStyle name="표준 49 4 50" xfId="33546"/>
    <cellStyle name="표준 49 4 51" xfId="33547"/>
    <cellStyle name="표준 49 4 52" xfId="33548"/>
    <cellStyle name="표준 49 4 53" xfId="33549"/>
    <cellStyle name="표준 49 4 54" xfId="33550"/>
    <cellStyle name="표준 49 4 55" xfId="33551"/>
    <cellStyle name="표준 49 4 56" xfId="33552"/>
    <cellStyle name="표준 49 4 57" xfId="33553"/>
    <cellStyle name="표준 49 4 58" xfId="33554"/>
    <cellStyle name="표준 49 4 6" xfId="33555"/>
    <cellStyle name="표준 49 4 6 10" xfId="33556"/>
    <cellStyle name="표준 49 4 6 10 2" xfId="33557"/>
    <cellStyle name="표준 49 4 6 11" xfId="33558"/>
    <cellStyle name="표준 49 4 6 11 2" xfId="33559"/>
    <cellStyle name="표준 49 4 6 12" xfId="33560"/>
    <cellStyle name="표준 49 4 6 12 2" xfId="33561"/>
    <cellStyle name="표준 49 4 6 13" xfId="33562"/>
    <cellStyle name="표준 49 4 6 13 2" xfId="33563"/>
    <cellStyle name="표준 49 4 6 14" xfId="33564"/>
    <cellStyle name="표준 49 4 6 14 2" xfId="33565"/>
    <cellStyle name="표준 49 4 6 15" xfId="33566"/>
    <cellStyle name="표준 49 4 6 15 2" xfId="33567"/>
    <cellStyle name="표준 49 4 6 16" xfId="33568"/>
    <cellStyle name="표준 49 4 6 16 2" xfId="33569"/>
    <cellStyle name="표준 49 4 6 17" xfId="33570"/>
    <cellStyle name="표준 49 4 6 17 2" xfId="33571"/>
    <cellStyle name="표준 49 4 6 18" xfId="33572"/>
    <cellStyle name="표준 49 4 6 18 2" xfId="33573"/>
    <cellStyle name="표준 49 4 6 19" xfId="33574"/>
    <cellStyle name="표준 49 4 6 19 2" xfId="33575"/>
    <cellStyle name="표준 49 4 6 2" xfId="33576"/>
    <cellStyle name="표준 49 4 6 2 2" xfId="33577"/>
    <cellStyle name="표준 49 4 6 20" xfId="33578"/>
    <cellStyle name="표준 49 4 6 20 2" xfId="33579"/>
    <cellStyle name="표준 49 4 6 21" xfId="33580"/>
    <cellStyle name="표준 49 4 6 21 2" xfId="33581"/>
    <cellStyle name="표준 49 4 6 22" xfId="33582"/>
    <cellStyle name="표준 49 4 6 22 2" xfId="33583"/>
    <cellStyle name="표준 49 4 6 23" xfId="33584"/>
    <cellStyle name="표준 49 4 6 23 2" xfId="33585"/>
    <cellStyle name="표준 49 4 6 24" xfId="33586"/>
    <cellStyle name="표준 49 4 6 24 2" xfId="33587"/>
    <cellStyle name="표준 49 4 6 25" xfId="33588"/>
    <cellStyle name="표준 49 4 6 25 2" xfId="33589"/>
    <cellStyle name="표준 49 4 6 26" xfId="33590"/>
    <cellStyle name="표준 49 4 6 26 2" xfId="33591"/>
    <cellStyle name="표준 49 4 6 27" xfId="33592"/>
    <cellStyle name="표준 49 4 6 27 2" xfId="33593"/>
    <cellStyle name="표준 49 4 6 28" xfId="33594"/>
    <cellStyle name="표준 49 4 6 28 2" xfId="33595"/>
    <cellStyle name="표준 49 4 6 29" xfId="33596"/>
    <cellStyle name="표준 49 4 6 3" xfId="33597"/>
    <cellStyle name="표준 49 4 6 3 2" xfId="33598"/>
    <cellStyle name="표준 49 4 6 4" xfId="33599"/>
    <cellStyle name="표준 49 4 6 4 2" xfId="33600"/>
    <cellStyle name="표준 49 4 6 5" xfId="33601"/>
    <cellStyle name="표준 49 4 6 5 2" xfId="33602"/>
    <cellStyle name="표준 49 4 6 6" xfId="33603"/>
    <cellStyle name="표준 49 4 6 6 2" xfId="33604"/>
    <cellStyle name="표준 49 4 6 7" xfId="33605"/>
    <cellStyle name="표준 49 4 6 7 2" xfId="33606"/>
    <cellStyle name="표준 49 4 6 8" xfId="33607"/>
    <cellStyle name="표준 49 4 6 8 2" xfId="33608"/>
    <cellStyle name="표준 49 4 6 9" xfId="33609"/>
    <cellStyle name="표준 49 4 6 9 2" xfId="33610"/>
    <cellStyle name="표준 49 4 7" xfId="33611"/>
    <cellStyle name="표준 49 4 7 10" xfId="33612"/>
    <cellStyle name="표준 49 4 7 10 2" xfId="33613"/>
    <cellStyle name="표준 49 4 7 11" xfId="33614"/>
    <cellStyle name="표준 49 4 7 11 2" xfId="33615"/>
    <cellStyle name="표준 49 4 7 12" xfId="33616"/>
    <cellStyle name="표준 49 4 7 12 2" xfId="33617"/>
    <cellStyle name="표준 49 4 7 13" xfId="33618"/>
    <cellStyle name="표준 49 4 7 13 2" xfId="33619"/>
    <cellStyle name="표준 49 4 7 14" xfId="33620"/>
    <cellStyle name="표준 49 4 7 14 2" xfId="33621"/>
    <cellStyle name="표준 49 4 7 15" xfId="33622"/>
    <cellStyle name="표준 49 4 7 15 2" xfId="33623"/>
    <cellStyle name="표준 49 4 7 16" xfId="33624"/>
    <cellStyle name="표준 49 4 7 16 2" xfId="33625"/>
    <cellStyle name="표준 49 4 7 17" xfId="33626"/>
    <cellStyle name="표준 49 4 7 17 2" xfId="33627"/>
    <cellStyle name="표준 49 4 7 18" xfId="33628"/>
    <cellStyle name="표준 49 4 7 18 2" xfId="33629"/>
    <cellStyle name="표준 49 4 7 19" xfId="33630"/>
    <cellStyle name="표준 49 4 7 19 2" xfId="33631"/>
    <cellStyle name="표준 49 4 7 2" xfId="33632"/>
    <cellStyle name="표준 49 4 7 2 2" xfId="33633"/>
    <cellStyle name="표준 49 4 7 20" xfId="33634"/>
    <cellStyle name="표준 49 4 7 20 2" xfId="33635"/>
    <cellStyle name="표준 49 4 7 21" xfId="33636"/>
    <cellStyle name="표준 49 4 7 21 2" xfId="33637"/>
    <cellStyle name="표준 49 4 7 22" xfId="33638"/>
    <cellStyle name="표준 49 4 7 22 2" xfId="33639"/>
    <cellStyle name="표준 49 4 7 23" xfId="33640"/>
    <cellStyle name="표준 49 4 7 23 2" xfId="33641"/>
    <cellStyle name="표준 49 4 7 24" xfId="33642"/>
    <cellStyle name="표준 49 4 7 24 2" xfId="33643"/>
    <cellStyle name="표준 49 4 7 25" xfId="33644"/>
    <cellStyle name="표준 49 4 7 25 2" xfId="33645"/>
    <cellStyle name="표준 49 4 7 26" xfId="33646"/>
    <cellStyle name="표준 49 4 7 26 2" xfId="33647"/>
    <cellStyle name="표준 49 4 7 27" xfId="33648"/>
    <cellStyle name="표준 49 4 7 27 2" xfId="33649"/>
    <cellStyle name="표준 49 4 7 28" xfId="33650"/>
    <cellStyle name="표준 49 4 7 28 2" xfId="33651"/>
    <cellStyle name="표준 49 4 7 29" xfId="33652"/>
    <cellStyle name="표준 49 4 7 3" xfId="33653"/>
    <cellStyle name="표준 49 4 7 3 2" xfId="33654"/>
    <cellStyle name="표준 49 4 7 4" xfId="33655"/>
    <cellStyle name="표준 49 4 7 4 2" xfId="33656"/>
    <cellStyle name="표준 49 4 7 5" xfId="33657"/>
    <cellStyle name="표준 49 4 7 5 2" xfId="33658"/>
    <cellStyle name="표준 49 4 7 6" xfId="33659"/>
    <cellStyle name="표준 49 4 7 6 2" xfId="33660"/>
    <cellStyle name="표준 49 4 7 7" xfId="33661"/>
    <cellStyle name="표준 49 4 7 7 2" xfId="33662"/>
    <cellStyle name="표준 49 4 7 8" xfId="33663"/>
    <cellStyle name="표준 49 4 7 8 2" xfId="33664"/>
    <cellStyle name="표준 49 4 7 9" xfId="33665"/>
    <cellStyle name="표준 49 4 7 9 2" xfId="33666"/>
    <cellStyle name="표준 49 4 8" xfId="33667"/>
    <cellStyle name="표준 49 4 8 2" xfId="33668"/>
    <cellStyle name="표준 49 4 9" xfId="33669"/>
    <cellStyle name="표준 49 4 9 2" xfId="33670"/>
    <cellStyle name="표준 49 40" xfId="33671"/>
    <cellStyle name="표준 49 40 2" xfId="33672"/>
    <cellStyle name="표준 49 41" xfId="33673"/>
    <cellStyle name="표준 49 41 2" xfId="33674"/>
    <cellStyle name="표준 49 42" xfId="33675"/>
    <cellStyle name="표준 49 42 2" xfId="33676"/>
    <cellStyle name="표준 49 43" xfId="33677"/>
    <cellStyle name="표준 49 43 2" xfId="33678"/>
    <cellStyle name="표준 49 44" xfId="33679"/>
    <cellStyle name="표준 49 44 2" xfId="33680"/>
    <cellStyle name="표준 49 45" xfId="33681"/>
    <cellStyle name="표준 49 45 2" xfId="33682"/>
    <cellStyle name="표준 49 46" xfId="33683"/>
    <cellStyle name="표준 49 46 2" xfId="33684"/>
    <cellStyle name="표준 49 47" xfId="33685"/>
    <cellStyle name="표준 49 47 2" xfId="33686"/>
    <cellStyle name="표준 49 48" xfId="33687"/>
    <cellStyle name="표준 49 49" xfId="33688"/>
    <cellStyle name="표준 49 5" xfId="33689"/>
    <cellStyle name="표준 49 5 10" xfId="33690"/>
    <cellStyle name="표준 49 5 10 2" xfId="33691"/>
    <cellStyle name="표준 49 5 11" xfId="33692"/>
    <cellStyle name="표준 49 5 11 2" xfId="33693"/>
    <cellStyle name="표준 49 5 12" xfId="33694"/>
    <cellStyle name="표준 49 5 12 2" xfId="33695"/>
    <cellStyle name="표준 49 5 13" xfId="33696"/>
    <cellStyle name="표준 49 5 13 2" xfId="33697"/>
    <cellStyle name="표준 49 5 14" xfId="33698"/>
    <cellStyle name="표준 49 5 14 2" xfId="33699"/>
    <cellStyle name="표준 49 5 15" xfId="33700"/>
    <cellStyle name="표준 49 5 15 2" xfId="33701"/>
    <cellStyle name="표준 49 5 16" xfId="33702"/>
    <cellStyle name="표준 49 5 16 2" xfId="33703"/>
    <cellStyle name="표준 49 5 17" xfId="33704"/>
    <cellStyle name="표준 49 5 17 2" xfId="33705"/>
    <cellStyle name="표준 49 5 18" xfId="33706"/>
    <cellStyle name="표준 49 5 18 2" xfId="33707"/>
    <cellStyle name="표준 49 5 19" xfId="33708"/>
    <cellStyle name="표준 49 5 19 2" xfId="33709"/>
    <cellStyle name="표준 49 5 2" xfId="33710"/>
    <cellStyle name="표준 49 5 2 10" xfId="33711"/>
    <cellStyle name="표준 49 5 2 10 2" xfId="33712"/>
    <cellStyle name="표준 49 5 2 11" xfId="33713"/>
    <cellStyle name="표준 49 5 2 11 2" xfId="33714"/>
    <cellStyle name="표준 49 5 2 12" xfId="33715"/>
    <cellStyle name="표준 49 5 2 12 2" xfId="33716"/>
    <cellStyle name="표준 49 5 2 13" xfId="33717"/>
    <cellStyle name="표준 49 5 2 13 2" xfId="33718"/>
    <cellStyle name="표준 49 5 2 14" xfId="33719"/>
    <cellStyle name="표준 49 5 2 14 2" xfId="33720"/>
    <cellStyle name="표준 49 5 2 15" xfId="33721"/>
    <cellStyle name="표준 49 5 2 15 2" xfId="33722"/>
    <cellStyle name="표준 49 5 2 16" xfId="33723"/>
    <cellStyle name="표준 49 5 2 16 2" xfId="33724"/>
    <cellStyle name="표준 49 5 2 17" xfId="33725"/>
    <cellStyle name="표준 49 5 2 17 2" xfId="33726"/>
    <cellStyle name="표준 49 5 2 18" xfId="33727"/>
    <cellStyle name="표준 49 5 2 18 2" xfId="33728"/>
    <cellStyle name="표준 49 5 2 19" xfId="33729"/>
    <cellStyle name="표준 49 5 2 19 2" xfId="33730"/>
    <cellStyle name="표준 49 5 2 2" xfId="33731"/>
    <cellStyle name="표준 49 5 2 2 2" xfId="33732"/>
    <cellStyle name="표준 49 5 2 20" xfId="33733"/>
    <cellStyle name="표준 49 5 2 20 2" xfId="33734"/>
    <cellStyle name="표준 49 5 2 21" xfId="33735"/>
    <cellStyle name="표준 49 5 2 21 2" xfId="33736"/>
    <cellStyle name="표준 49 5 2 22" xfId="33737"/>
    <cellStyle name="표준 49 5 2 22 2" xfId="33738"/>
    <cellStyle name="표준 49 5 2 23" xfId="33739"/>
    <cellStyle name="표준 49 5 2 23 2" xfId="33740"/>
    <cellStyle name="표준 49 5 2 24" xfId="33741"/>
    <cellStyle name="표준 49 5 2 24 2" xfId="33742"/>
    <cellStyle name="표준 49 5 2 25" xfId="33743"/>
    <cellStyle name="표준 49 5 2 25 2" xfId="33744"/>
    <cellStyle name="표준 49 5 2 26" xfId="33745"/>
    <cellStyle name="표준 49 5 2 26 2" xfId="33746"/>
    <cellStyle name="표준 49 5 2 27" xfId="33747"/>
    <cellStyle name="표준 49 5 2 27 2" xfId="33748"/>
    <cellStyle name="표준 49 5 2 28" xfId="33749"/>
    <cellStyle name="표준 49 5 2 28 2" xfId="33750"/>
    <cellStyle name="표준 49 5 2 29" xfId="33751"/>
    <cellStyle name="표준 49 5 2 3" xfId="33752"/>
    <cellStyle name="표준 49 5 2 3 2" xfId="33753"/>
    <cellStyle name="표준 49 5 2 4" xfId="33754"/>
    <cellStyle name="표준 49 5 2 4 2" xfId="33755"/>
    <cellStyle name="표준 49 5 2 5" xfId="33756"/>
    <cellStyle name="표준 49 5 2 5 2" xfId="33757"/>
    <cellStyle name="표준 49 5 2 6" xfId="33758"/>
    <cellStyle name="표준 49 5 2 6 2" xfId="33759"/>
    <cellStyle name="표준 49 5 2 7" xfId="33760"/>
    <cellStyle name="표준 49 5 2 7 2" xfId="33761"/>
    <cellStyle name="표준 49 5 2 8" xfId="33762"/>
    <cellStyle name="표준 49 5 2 8 2" xfId="33763"/>
    <cellStyle name="표준 49 5 2 9" xfId="33764"/>
    <cellStyle name="표준 49 5 2 9 2" xfId="33765"/>
    <cellStyle name="표준 49 5 20" xfId="33766"/>
    <cellStyle name="표준 49 5 20 2" xfId="33767"/>
    <cellStyle name="표준 49 5 21" xfId="33768"/>
    <cellStyle name="표준 49 5 21 2" xfId="33769"/>
    <cellStyle name="표준 49 5 22" xfId="33770"/>
    <cellStyle name="표준 49 5 22 2" xfId="33771"/>
    <cellStyle name="표준 49 5 23" xfId="33772"/>
    <cellStyle name="표준 49 5 23 2" xfId="33773"/>
    <cellStyle name="표준 49 5 24" xfId="33774"/>
    <cellStyle name="표준 49 5 24 2" xfId="33775"/>
    <cellStyle name="표준 49 5 25" xfId="33776"/>
    <cellStyle name="표준 49 5 25 2" xfId="33777"/>
    <cellStyle name="표준 49 5 26" xfId="33778"/>
    <cellStyle name="표준 49 5 26 2" xfId="33779"/>
    <cellStyle name="표준 49 5 27" xfId="33780"/>
    <cellStyle name="표준 49 5 27 2" xfId="33781"/>
    <cellStyle name="표준 49 5 28" xfId="33782"/>
    <cellStyle name="표준 49 5 28 2" xfId="33783"/>
    <cellStyle name="표준 49 5 29" xfId="33784"/>
    <cellStyle name="표준 49 5 29 2" xfId="33785"/>
    <cellStyle name="표준 49 5 3" xfId="33786"/>
    <cellStyle name="표준 49 5 3 10" xfId="33787"/>
    <cellStyle name="표준 49 5 3 10 2" xfId="33788"/>
    <cellStyle name="표준 49 5 3 11" xfId="33789"/>
    <cellStyle name="표준 49 5 3 11 2" xfId="33790"/>
    <cellStyle name="표준 49 5 3 12" xfId="33791"/>
    <cellStyle name="표준 49 5 3 12 2" xfId="33792"/>
    <cellStyle name="표준 49 5 3 13" xfId="33793"/>
    <cellStyle name="표준 49 5 3 13 2" xfId="33794"/>
    <cellStyle name="표준 49 5 3 14" xfId="33795"/>
    <cellStyle name="표준 49 5 3 14 2" xfId="33796"/>
    <cellStyle name="표준 49 5 3 15" xfId="33797"/>
    <cellStyle name="표준 49 5 3 15 2" xfId="33798"/>
    <cellStyle name="표준 49 5 3 16" xfId="33799"/>
    <cellStyle name="표준 49 5 3 16 2" xfId="33800"/>
    <cellStyle name="표준 49 5 3 17" xfId="33801"/>
    <cellStyle name="표준 49 5 3 17 2" xfId="33802"/>
    <cellStyle name="표준 49 5 3 18" xfId="33803"/>
    <cellStyle name="표준 49 5 3 18 2" xfId="33804"/>
    <cellStyle name="표준 49 5 3 19" xfId="33805"/>
    <cellStyle name="표준 49 5 3 19 2" xfId="33806"/>
    <cellStyle name="표준 49 5 3 2" xfId="33807"/>
    <cellStyle name="표준 49 5 3 2 2" xfId="33808"/>
    <cellStyle name="표준 49 5 3 20" xfId="33809"/>
    <cellStyle name="표준 49 5 3 20 2" xfId="33810"/>
    <cellStyle name="표준 49 5 3 21" xfId="33811"/>
    <cellStyle name="표준 49 5 3 21 2" xfId="33812"/>
    <cellStyle name="표준 49 5 3 22" xfId="33813"/>
    <cellStyle name="표준 49 5 3 22 2" xfId="33814"/>
    <cellStyle name="표준 49 5 3 23" xfId="33815"/>
    <cellStyle name="표준 49 5 3 23 2" xfId="33816"/>
    <cellStyle name="표준 49 5 3 24" xfId="33817"/>
    <cellStyle name="표준 49 5 3 24 2" xfId="33818"/>
    <cellStyle name="표준 49 5 3 25" xfId="33819"/>
    <cellStyle name="표준 49 5 3 25 2" xfId="33820"/>
    <cellStyle name="표준 49 5 3 26" xfId="33821"/>
    <cellStyle name="표준 49 5 3 26 2" xfId="33822"/>
    <cellStyle name="표준 49 5 3 27" xfId="33823"/>
    <cellStyle name="표준 49 5 3 27 2" xfId="33824"/>
    <cellStyle name="표준 49 5 3 28" xfId="33825"/>
    <cellStyle name="표준 49 5 3 28 2" xfId="33826"/>
    <cellStyle name="표준 49 5 3 29" xfId="33827"/>
    <cellStyle name="표준 49 5 3 3" xfId="33828"/>
    <cellStyle name="표준 49 5 3 3 2" xfId="33829"/>
    <cellStyle name="표준 49 5 3 4" xfId="33830"/>
    <cellStyle name="표준 49 5 3 4 2" xfId="33831"/>
    <cellStyle name="표준 49 5 3 5" xfId="33832"/>
    <cellStyle name="표준 49 5 3 5 2" xfId="33833"/>
    <cellStyle name="표준 49 5 3 6" xfId="33834"/>
    <cellStyle name="표준 49 5 3 6 2" xfId="33835"/>
    <cellStyle name="표준 49 5 3 7" xfId="33836"/>
    <cellStyle name="표준 49 5 3 7 2" xfId="33837"/>
    <cellStyle name="표준 49 5 3 8" xfId="33838"/>
    <cellStyle name="표준 49 5 3 8 2" xfId="33839"/>
    <cellStyle name="표준 49 5 3 9" xfId="33840"/>
    <cellStyle name="표준 49 5 3 9 2" xfId="33841"/>
    <cellStyle name="표준 49 5 30" xfId="33842"/>
    <cellStyle name="표준 49 5 30 2" xfId="33843"/>
    <cellStyle name="표준 49 5 31" xfId="33844"/>
    <cellStyle name="표준 49 5 31 2" xfId="33845"/>
    <cellStyle name="표준 49 5 32" xfId="33846"/>
    <cellStyle name="표준 49 5 32 2" xfId="33847"/>
    <cellStyle name="표준 49 5 33" xfId="33848"/>
    <cellStyle name="표준 49 5 33 2" xfId="33849"/>
    <cellStyle name="표준 49 5 34" xfId="33850"/>
    <cellStyle name="표준 49 5 34 2" xfId="33851"/>
    <cellStyle name="표준 49 5 35" xfId="33852"/>
    <cellStyle name="표준 49 5 36" xfId="33853"/>
    <cellStyle name="표준 49 5 37" xfId="33854"/>
    <cellStyle name="표준 49 5 38" xfId="33855"/>
    <cellStyle name="표준 49 5 39" xfId="33856"/>
    <cellStyle name="표준 49 5 4" xfId="33857"/>
    <cellStyle name="표준 49 5 4 10" xfId="33858"/>
    <cellStyle name="표준 49 5 4 10 2" xfId="33859"/>
    <cellStyle name="표준 49 5 4 11" xfId="33860"/>
    <cellStyle name="표준 49 5 4 11 2" xfId="33861"/>
    <cellStyle name="표준 49 5 4 12" xfId="33862"/>
    <cellStyle name="표준 49 5 4 12 2" xfId="33863"/>
    <cellStyle name="표준 49 5 4 13" xfId="33864"/>
    <cellStyle name="표준 49 5 4 13 2" xfId="33865"/>
    <cellStyle name="표준 49 5 4 14" xfId="33866"/>
    <cellStyle name="표준 49 5 4 14 2" xfId="33867"/>
    <cellStyle name="표준 49 5 4 15" xfId="33868"/>
    <cellStyle name="표준 49 5 4 15 2" xfId="33869"/>
    <cellStyle name="표준 49 5 4 16" xfId="33870"/>
    <cellStyle name="표준 49 5 4 16 2" xfId="33871"/>
    <cellStyle name="표준 49 5 4 17" xfId="33872"/>
    <cellStyle name="표준 49 5 4 17 2" xfId="33873"/>
    <cellStyle name="표준 49 5 4 18" xfId="33874"/>
    <cellStyle name="표준 49 5 4 18 2" xfId="33875"/>
    <cellStyle name="표준 49 5 4 19" xfId="33876"/>
    <cellStyle name="표준 49 5 4 19 2" xfId="33877"/>
    <cellStyle name="표준 49 5 4 2" xfId="33878"/>
    <cellStyle name="표준 49 5 4 2 2" xfId="33879"/>
    <cellStyle name="표준 49 5 4 20" xfId="33880"/>
    <cellStyle name="표준 49 5 4 20 2" xfId="33881"/>
    <cellStyle name="표준 49 5 4 21" xfId="33882"/>
    <cellStyle name="표준 49 5 4 21 2" xfId="33883"/>
    <cellStyle name="표준 49 5 4 22" xfId="33884"/>
    <cellStyle name="표준 49 5 4 22 2" xfId="33885"/>
    <cellStyle name="표준 49 5 4 23" xfId="33886"/>
    <cellStyle name="표준 49 5 4 23 2" xfId="33887"/>
    <cellStyle name="표준 49 5 4 24" xfId="33888"/>
    <cellStyle name="표준 49 5 4 24 2" xfId="33889"/>
    <cellStyle name="표준 49 5 4 25" xfId="33890"/>
    <cellStyle name="표준 49 5 4 25 2" xfId="33891"/>
    <cellStyle name="표준 49 5 4 26" xfId="33892"/>
    <cellStyle name="표준 49 5 4 26 2" xfId="33893"/>
    <cellStyle name="표준 49 5 4 27" xfId="33894"/>
    <cellStyle name="표준 49 5 4 27 2" xfId="33895"/>
    <cellStyle name="표준 49 5 4 28" xfId="33896"/>
    <cellStyle name="표준 49 5 4 28 2" xfId="33897"/>
    <cellStyle name="표준 49 5 4 29" xfId="33898"/>
    <cellStyle name="표준 49 5 4 3" xfId="33899"/>
    <cellStyle name="표준 49 5 4 3 2" xfId="33900"/>
    <cellStyle name="표준 49 5 4 4" xfId="33901"/>
    <cellStyle name="표준 49 5 4 4 2" xfId="33902"/>
    <cellStyle name="표준 49 5 4 5" xfId="33903"/>
    <cellStyle name="표준 49 5 4 5 2" xfId="33904"/>
    <cellStyle name="표준 49 5 4 6" xfId="33905"/>
    <cellStyle name="표준 49 5 4 6 2" xfId="33906"/>
    <cellStyle name="표준 49 5 4 7" xfId="33907"/>
    <cellStyle name="표준 49 5 4 7 2" xfId="33908"/>
    <cellStyle name="표준 49 5 4 8" xfId="33909"/>
    <cellStyle name="표준 49 5 4 8 2" xfId="33910"/>
    <cellStyle name="표준 49 5 4 9" xfId="33911"/>
    <cellStyle name="표준 49 5 4 9 2" xfId="33912"/>
    <cellStyle name="표준 49 5 40" xfId="33913"/>
    <cellStyle name="표준 49 5 41" xfId="33914"/>
    <cellStyle name="표준 49 5 42" xfId="33915"/>
    <cellStyle name="표준 49 5 43" xfId="33916"/>
    <cellStyle name="표준 49 5 44" xfId="33917"/>
    <cellStyle name="표준 49 5 45" xfId="33918"/>
    <cellStyle name="표준 49 5 46" xfId="33919"/>
    <cellStyle name="표준 49 5 47" xfId="33920"/>
    <cellStyle name="표준 49 5 48" xfId="33921"/>
    <cellStyle name="표준 49 5 49" xfId="33922"/>
    <cellStyle name="표준 49 5 5" xfId="33923"/>
    <cellStyle name="표준 49 5 5 10" xfId="33924"/>
    <cellStyle name="표준 49 5 5 10 2" xfId="33925"/>
    <cellStyle name="표준 49 5 5 11" xfId="33926"/>
    <cellStyle name="표준 49 5 5 11 2" xfId="33927"/>
    <cellStyle name="표준 49 5 5 12" xfId="33928"/>
    <cellStyle name="표준 49 5 5 12 2" xfId="33929"/>
    <cellStyle name="표준 49 5 5 13" xfId="33930"/>
    <cellStyle name="표준 49 5 5 13 2" xfId="33931"/>
    <cellStyle name="표준 49 5 5 14" xfId="33932"/>
    <cellStyle name="표준 49 5 5 14 2" xfId="33933"/>
    <cellStyle name="표준 49 5 5 15" xfId="33934"/>
    <cellStyle name="표준 49 5 5 15 2" xfId="33935"/>
    <cellStyle name="표준 49 5 5 16" xfId="33936"/>
    <cellStyle name="표준 49 5 5 16 2" xfId="33937"/>
    <cellStyle name="표준 49 5 5 17" xfId="33938"/>
    <cellStyle name="표준 49 5 5 17 2" xfId="33939"/>
    <cellStyle name="표준 49 5 5 18" xfId="33940"/>
    <cellStyle name="표준 49 5 5 18 2" xfId="33941"/>
    <cellStyle name="표준 49 5 5 19" xfId="33942"/>
    <cellStyle name="표준 49 5 5 19 2" xfId="33943"/>
    <cellStyle name="표준 49 5 5 2" xfId="33944"/>
    <cellStyle name="표준 49 5 5 2 2" xfId="33945"/>
    <cellStyle name="표준 49 5 5 20" xfId="33946"/>
    <cellStyle name="표준 49 5 5 20 2" xfId="33947"/>
    <cellStyle name="표준 49 5 5 21" xfId="33948"/>
    <cellStyle name="표준 49 5 5 21 2" xfId="33949"/>
    <cellStyle name="표준 49 5 5 22" xfId="33950"/>
    <cellStyle name="표준 49 5 5 22 2" xfId="33951"/>
    <cellStyle name="표준 49 5 5 23" xfId="33952"/>
    <cellStyle name="표준 49 5 5 23 2" xfId="33953"/>
    <cellStyle name="표준 49 5 5 24" xfId="33954"/>
    <cellStyle name="표준 49 5 5 24 2" xfId="33955"/>
    <cellStyle name="표준 49 5 5 25" xfId="33956"/>
    <cellStyle name="표준 49 5 5 25 2" xfId="33957"/>
    <cellStyle name="표준 49 5 5 26" xfId="33958"/>
    <cellStyle name="표준 49 5 5 26 2" xfId="33959"/>
    <cellStyle name="표준 49 5 5 27" xfId="33960"/>
    <cellStyle name="표준 49 5 5 27 2" xfId="33961"/>
    <cellStyle name="표준 49 5 5 28" xfId="33962"/>
    <cellStyle name="표준 49 5 5 28 2" xfId="33963"/>
    <cellStyle name="표준 49 5 5 29" xfId="33964"/>
    <cellStyle name="표준 49 5 5 3" xfId="33965"/>
    <cellStyle name="표준 49 5 5 3 2" xfId="33966"/>
    <cellStyle name="표준 49 5 5 4" xfId="33967"/>
    <cellStyle name="표준 49 5 5 4 2" xfId="33968"/>
    <cellStyle name="표준 49 5 5 5" xfId="33969"/>
    <cellStyle name="표준 49 5 5 5 2" xfId="33970"/>
    <cellStyle name="표준 49 5 5 6" xfId="33971"/>
    <cellStyle name="표준 49 5 5 6 2" xfId="33972"/>
    <cellStyle name="표준 49 5 5 7" xfId="33973"/>
    <cellStyle name="표준 49 5 5 7 2" xfId="33974"/>
    <cellStyle name="표준 49 5 5 8" xfId="33975"/>
    <cellStyle name="표준 49 5 5 8 2" xfId="33976"/>
    <cellStyle name="표준 49 5 5 9" xfId="33977"/>
    <cellStyle name="표준 49 5 5 9 2" xfId="33978"/>
    <cellStyle name="표준 49 5 50" xfId="33979"/>
    <cellStyle name="표준 49 5 51" xfId="33980"/>
    <cellStyle name="표준 49 5 52" xfId="33981"/>
    <cellStyle name="표준 49 5 53" xfId="33982"/>
    <cellStyle name="표준 49 5 54" xfId="33983"/>
    <cellStyle name="표준 49 5 55" xfId="33984"/>
    <cellStyle name="표준 49 5 56" xfId="33985"/>
    <cellStyle name="표준 49 5 57" xfId="33986"/>
    <cellStyle name="표준 49 5 58" xfId="33987"/>
    <cellStyle name="표준 49 5 6" xfId="33988"/>
    <cellStyle name="표준 49 5 6 10" xfId="33989"/>
    <cellStyle name="표준 49 5 6 10 2" xfId="33990"/>
    <cellStyle name="표준 49 5 6 11" xfId="33991"/>
    <cellStyle name="표준 49 5 6 11 2" xfId="33992"/>
    <cellStyle name="표준 49 5 6 12" xfId="33993"/>
    <cellStyle name="표준 49 5 6 12 2" xfId="33994"/>
    <cellStyle name="표준 49 5 6 13" xfId="33995"/>
    <cellStyle name="표준 49 5 6 13 2" xfId="33996"/>
    <cellStyle name="표준 49 5 6 14" xfId="33997"/>
    <cellStyle name="표준 49 5 6 14 2" xfId="33998"/>
    <cellStyle name="표준 49 5 6 15" xfId="33999"/>
    <cellStyle name="표준 49 5 6 15 2" xfId="34000"/>
    <cellStyle name="표준 49 5 6 16" xfId="34001"/>
    <cellStyle name="표준 49 5 6 16 2" xfId="34002"/>
    <cellStyle name="표준 49 5 6 17" xfId="34003"/>
    <cellStyle name="표준 49 5 6 17 2" xfId="34004"/>
    <cellStyle name="표준 49 5 6 18" xfId="34005"/>
    <cellStyle name="표준 49 5 6 18 2" xfId="34006"/>
    <cellStyle name="표준 49 5 6 19" xfId="34007"/>
    <cellStyle name="표준 49 5 6 19 2" xfId="34008"/>
    <cellStyle name="표준 49 5 6 2" xfId="34009"/>
    <cellStyle name="표준 49 5 6 2 2" xfId="34010"/>
    <cellStyle name="표준 49 5 6 20" xfId="34011"/>
    <cellStyle name="표준 49 5 6 20 2" xfId="34012"/>
    <cellStyle name="표준 49 5 6 21" xfId="34013"/>
    <cellStyle name="표준 49 5 6 21 2" xfId="34014"/>
    <cellStyle name="표준 49 5 6 22" xfId="34015"/>
    <cellStyle name="표준 49 5 6 22 2" xfId="34016"/>
    <cellStyle name="표준 49 5 6 23" xfId="34017"/>
    <cellStyle name="표준 49 5 6 23 2" xfId="34018"/>
    <cellStyle name="표준 49 5 6 24" xfId="34019"/>
    <cellStyle name="표준 49 5 6 24 2" xfId="34020"/>
    <cellStyle name="표준 49 5 6 25" xfId="34021"/>
    <cellStyle name="표준 49 5 6 25 2" xfId="34022"/>
    <cellStyle name="표준 49 5 6 26" xfId="34023"/>
    <cellStyle name="표준 49 5 6 26 2" xfId="34024"/>
    <cellStyle name="표준 49 5 6 27" xfId="34025"/>
    <cellStyle name="표준 49 5 6 27 2" xfId="34026"/>
    <cellStyle name="표준 49 5 6 28" xfId="34027"/>
    <cellStyle name="표준 49 5 6 28 2" xfId="34028"/>
    <cellStyle name="표준 49 5 6 29" xfId="34029"/>
    <cellStyle name="표준 49 5 6 3" xfId="34030"/>
    <cellStyle name="표준 49 5 6 3 2" xfId="34031"/>
    <cellStyle name="표준 49 5 6 4" xfId="34032"/>
    <cellStyle name="표준 49 5 6 4 2" xfId="34033"/>
    <cellStyle name="표준 49 5 6 5" xfId="34034"/>
    <cellStyle name="표준 49 5 6 5 2" xfId="34035"/>
    <cellStyle name="표준 49 5 6 6" xfId="34036"/>
    <cellStyle name="표준 49 5 6 6 2" xfId="34037"/>
    <cellStyle name="표준 49 5 6 7" xfId="34038"/>
    <cellStyle name="표준 49 5 6 7 2" xfId="34039"/>
    <cellStyle name="표준 49 5 6 8" xfId="34040"/>
    <cellStyle name="표준 49 5 6 8 2" xfId="34041"/>
    <cellStyle name="표준 49 5 6 9" xfId="34042"/>
    <cellStyle name="표준 49 5 6 9 2" xfId="34043"/>
    <cellStyle name="표준 49 5 7" xfId="34044"/>
    <cellStyle name="표준 49 5 7 10" xfId="34045"/>
    <cellStyle name="표준 49 5 7 10 2" xfId="34046"/>
    <cellStyle name="표준 49 5 7 11" xfId="34047"/>
    <cellStyle name="표준 49 5 7 11 2" xfId="34048"/>
    <cellStyle name="표준 49 5 7 12" xfId="34049"/>
    <cellStyle name="표준 49 5 7 12 2" xfId="34050"/>
    <cellStyle name="표준 49 5 7 13" xfId="34051"/>
    <cellStyle name="표준 49 5 7 13 2" xfId="34052"/>
    <cellStyle name="표준 49 5 7 14" xfId="34053"/>
    <cellStyle name="표준 49 5 7 14 2" xfId="34054"/>
    <cellStyle name="표준 49 5 7 15" xfId="34055"/>
    <cellStyle name="표준 49 5 7 15 2" xfId="34056"/>
    <cellStyle name="표준 49 5 7 16" xfId="34057"/>
    <cellStyle name="표준 49 5 7 16 2" xfId="34058"/>
    <cellStyle name="표준 49 5 7 17" xfId="34059"/>
    <cellStyle name="표준 49 5 7 17 2" xfId="34060"/>
    <cellStyle name="표준 49 5 7 18" xfId="34061"/>
    <cellStyle name="표준 49 5 7 18 2" xfId="34062"/>
    <cellStyle name="표준 49 5 7 19" xfId="34063"/>
    <cellStyle name="표준 49 5 7 19 2" xfId="34064"/>
    <cellStyle name="표준 49 5 7 2" xfId="34065"/>
    <cellStyle name="표준 49 5 7 2 2" xfId="34066"/>
    <cellStyle name="표준 49 5 7 20" xfId="34067"/>
    <cellStyle name="표준 49 5 7 20 2" xfId="34068"/>
    <cellStyle name="표준 49 5 7 21" xfId="34069"/>
    <cellStyle name="표준 49 5 7 21 2" xfId="34070"/>
    <cellStyle name="표준 49 5 7 22" xfId="34071"/>
    <cellStyle name="표준 49 5 7 22 2" xfId="34072"/>
    <cellStyle name="표준 49 5 7 23" xfId="34073"/>
    <cellStyle name="표준 49 5 7 23 2" xfId="34074"/>
    <cellStyle name="표준 49 5 7 24" xfId="34075"/>
    <cellStyle name="표준 49 5 7 24 2" xfId="34076"/>
    <cellStyle name="표준 49 5 7 25" xfId="34077"/>
    <cellStyle name="표준 49 5 7 25 2" xfId="34078"/>
    <cellStyle name="표준 49 5 7 26" xfId="34079"/>
    <cellStyle name="표준 49 5 7 26 2" xfId="34080"/>
    <cellStyle name="표준 49 5 7 27" xfId="34081"/>
    <cellStyle name="표준 49 5 7 27 2" xfId="34082"/>
    <cellStyle name="표준 49 5 7 28" xfId="34083"/>
    <cellStyle name="표준 49 5 7 28 2" xfId="34084"/>
    <cellStyle name="표준 49 5 7 29" xfId="34085"/>
    <cellStyle name="표준 49 5 7 3" xfId="34086"/>
    <cellStyle name="표준 49 5 7 3 2" xfId="34087"/>
    <cellStyle name="표준 49 5 7 4" xfId="34088"/>
    <cellStyle name="표준 49 5 7 4 2" xfId="34089"/>
    <cellStyle name="표준 49 5 7 5" xfId="34090"/>
    <cellStyle name="표준 49 5 7 5 2" xfId="34091"/>
    <cellStyle name="표준 49 5 7 6" xfId="34092"/>
    <cellStyle name="표준 49 5 7 6 2" xfId="34093"/>
    <cellStyle name="표준 49 5 7 7" xfId="34094"/>
    <cellStyle name="표준 49 5 7 7 2" xfId="34095"/>
    <cellStyle name="표준 49 5 7 8" xfId="34096"/>
    <cellStyle name="표준 49 5 7 8 2" xfId="34097"/>
    <cellStyle name="표준 49 5 7 9" xfId="34098"/>
    <cellStyle name="표준 49 5 7 9 2" xfId="34099"/>
    <cellStyle name="표준 49 5 8" xfId="34100"/>
    <cellStyle name="표준 49 5 8 2" xfId="34101"/>
    <cellStyle name="표준 49 5 9" xfId="34102"/>
    <cellStyle name="표준 49 5 9 2" xfId="34103"/>
    <cellStyle name="표준 49 50" xfId="34104"/>
    <cellStyle name="표준 49 51" xfId="34105"/>
    <cellStyle name="표준 49 52" xfId="34106"/>
    <cellStyle name="표준 49 53" xfId="34107"/>
    <cellStyle name="표준 49 54" xfId="34108"/>
    <cellStyle name="표준 49 55" xfId="34109"/>
    <cellStyle name="표준 49 56" xfId="34110"/>
    <cellStyle name="표준 49 57" xfId="34111"/>
    <cellStyle name="표준 49 58" xfId="34112"/>
    <cellStyle name="표준 49 59" xfId="34113"/>
    <cellStyle name="표준 49 6" xfId="34114"/>
    <cellStyle name="표준 49 6 10" xfId="34115"/>
    <cellStyle name="표준 49 6 10 2" xfId="34116"/>
    <cellStyle name="표준 49 6 11" xfId="34117"/>
    <cellStyle name="표준 49 6 11 2" xfId="34118"/>
    <cellStyle name="표준 49 6 12" xfId="34119"/>
    <cellStyle name="표준 49 6 12 2" xfId="34120"/>
    <cellStyle name="표준 49 6 13" xfId="34121"/>
    <cellStyle name="표준 49 6 13 2" xfId="34122"/>
    <cellStyle name="표준 49 6 14" xfId="34123"/>
    <cellStyle name="표준 49 6 14 2" xfId="34124"/>
    <cellStyle name="표준 49 6 15" xfId="34125"/>
    <cellStyle name="표준 49 6 15 2" xfId="34126"/>
    <cellStyle name="표준 49 6 16" xfId="34127"/>
    <cellStyle name="표준 49 6 16 2" xfId="34128"/>
    <cellStyle name="표준 49 6 17" xfId="34129"/>
    <cellStyle name="표준 49 6 17 2" xfId="34130"/>
    <cellStyle name="표준 49 6 18" xfId="34131"/>
    <cellStyle name="표준 49 6 18 2" xfId="34132"/>
    <cellStyle name="표준 49 6 19" xfId="34133"/>
    <cellStyle name="표준 49 6 19 2" xfId="34134"/>
    <cellStyle name="표준 49 6 2" xfId="34135"/>
    <cellStyle name="표준 49 6 2 10" xfId="34136"/>
    <cellStyle name="표준 49 6 2 10 2" xfId="34137"/>
    <cellStyle name="표준 49 6 2 11" xfId="34138"/>
    <cellStyle name="표준 49 6 2 11 2" xfId="34139"/>
    <cellStyle name="표준 49 6 2 12" xfId="34140"/>
    <cellStyle name="표준 49 6 2 12 2" xfId="34141"/>
    <cellStyle name="표준 49 6 2 13" xfId="34142"/>
    <cellStyle name="표준 49 6 2 13 2" xfId="34143"/>
    <cellStyle name="표준 49 6 2 14" xfId="34144"/>
    <cellStyle name="표준 49 6 2 14 2" xfId="34145"/>
    <cellStyle name="표준 49 6 2 15" xfId="34146"/>
    <cellStyle name="표준 49 6 2 15 2" xfId="34147"/>
    <cellStyle name="표준 49 6 2 16" xfId="34148"/>
    <cellStyle name="표준 49 6 2 16 2" xfId="34149"/>
    <cellStyle name="표준 49 6 2 17" xfId="34150"/>
    <cellStyle name="표준 49 6 2 17 2" xfId="34151"/>
    <cellStyle name="표준 49 6 2 18" xfId="34152"/>
    <cellStyle name="표준 49 6 2 18 2" xfId="34153"/>
    <cellStyle name="표준 49 6 2 19" xfId="34154"/>
    <cellStyle name="표준 49 6 2 19 2" xfId="34155"/>
    <cellStyle name="표준 49 6 2 2" xfId="34156"/>
    <cellStyle name="표준 49 6 2 2 2" xfId="34157"/>
    <cellStyle name="표준 49 6 2 20" xfId="34158"/>
    <cellStyle name="표준 49 6 2 20 2" xfId="34159"/>
    <cellStyle name="표준 49 6 2 21" xfId="34160"/>
    <cellStyle name="표준 49 6 2 21 2" xfId="34161"/>
    <cellStyle name="표준 49 6 2 22" xfId="34162"/>
    <cellStyle name="표준 49 6 2 22 2" xfId="34163"/>
    <cellStyle name="표준 49 6 2 23" xfId="34164"/>
    <cellStyle name="표준 49 6 2 23 2" xfId="34165"/>
    <cellStyle name="표준 49 6 2 24" xfId="34166"/>
    <cellStyle name="표준 49 6 2 24 2" xfId="34167"/>
    <cellStyle name="표준 49 6 2 25" xfId="34168"/>
    <cellStyle name="표준 49 6 2 25 2" xfId="34169"/>
    <cellStyle name="표준 49 6 2 26" xfId="34170"/>
    <cellStyle name="표준 49 6 2 26 2" xfId="34171"/>
    <cellStyle name="표준 49 6 2 27" xfId="34172"/>
    <cellStyle name="표준 49 6 2 27 2" xfId="34173"/>
    <cellStyle name="표준 49 6 2 28" xfId="34174"/>
    <cellStyle name="표준 49 6 2 28 2" xfId="34175"/>
    <cellStyle name="표준 49 6 2 29" xfId="34176"/>
    <cellStyle name="표준 49 6 2 3" xfId="34177"/>
    <cellStyle name="표준 49 6 2 3 2" xfId="34178"/>
    <cellStyle name="표준 49 6 2 4" xfId="34179"/>
    <cellStyle name="표준 49 6 2 4 2" xfId="34180"/>
    <cellStyle name="표준 49 6 2 5" xfId="34181"/>
    <cellStyle name="표준 49 6 2 5 2" xfId="34182"/>
    <cellStyle name="표준 49 6 2 6" xfId="34183"/>
    <cellStyle name="표준 49 6 2 6 2" xfId="34184"/>
    <cellStyle name="표준 49 6 2 7" xfId="34185"/>
    <cellStyle name="표준 49 6 2 7 2" xfId="34186"/>
    <cellStyle name="표준 49 6 2 8" xfId="34187"/>
    <cellStyle name="표준 49 6 2 8 2" xfId="34188"/>
    <cellStyle name="표준 49 6 2 9" xfId="34189"/>
    <cellStyle name="표준 49 6 2 9 2" xfId="34190"/>
    <cellStyle name="표준 49 6 20" xfId="34191"/>
    <cellStyle name="표준 49 6 20 2" xfId="34192"/>
    <cellStyle name="표준 49 6 21" xfId="34193"/>
    <cellStyle name="표준 49 6 21 2" xfId="34194"/>
    <cellStyle name="표준 49 6 22" xfId="34195"/>
    <cellStyle name="표준 49 6 22 2" xfId="34196"/>
    <cellStyle name="표준 49 6 23" xfId="34197"/>
    <cellStyle name="표준 49 6 23 2" xfId="34198"/>
    <cellStyle name="표준 49 6 24" xfId="34199"/>
    <cellStyle name="표준 49 6 24 2" xfId="34200"/>
    <cellStyle name="표준 49 6 25" xfId="34201"/>
    <cellStyle name="표준 49 6 25 2" xfId="34202"/>
    <cellStyle name="표준 49 6 26" xfId="34203"/>
    <cellStyle name="표준 49 6 26 2" xfId="34204"/>
    <cellStyle name="표준 49 6 27" xfId="34205"/>
    <cellStyle name="표준 49 6 27 2" xfId="34206"/>
    <cellStyle name="표준 49 6 28" xfId="34207"/>
    <cellStyle name="표준 49 6 28 2" xfId="34208"/>
    <cellStyle name="표준 49 6 29" xfId="34209"/>
    <cellStyle name="표준 49 6 29 2" xfId="34210"/>
    <cellStyle name="표준 49 6 3" xfId="34211"/>
    <cellStyle name="표준 49 6 3 10" xfId="34212"/>
    <cellStyle name="표준 49 6 3 10 2" xfId="34213"/>
    <cellStyle name="표준 49 6 3 11" xfId="34214"/>
    <cellStyle name="표준 49 6 3 11 2" xfId="34215"/>
    <cellStyle name="표준 49 6 3 12" xfId="34216"/>
    <cellStyle name="표준 49 6 3 12 2" xfId="34217"/>
    <cellStyle name="표준 49 6 3 13" xfId="34218"/>
    <cellStyle name="표준 49 6 3 13 2" xfId="34219"/>
    <cellStyle name="표준 49 6 3 14" xfId="34220"/>
    <cellStyle name="표준 49 6 3 14 2" xfId="34221"/>
    <cellStyle name="표준 49 6 3 15" xfId="34222"/>
    <cellStyle name="표준 49 6 3 15 2" xfId="34223"/>
    <cellStyle name="표준 49 6 3 16" xfId="34224"/>
    <cellStyle name="표준 49 6 3 16 2" xfId="34225"/>
    <cellStyle name="표준 49 6 3 17" xfId="34226"/>
    <cellStyle name="표준 49 6 3 17 2" xfId="34227"/>
    <cellStyle name="표준 49 6 3 18" xfId="34228"/>
    <cellStyle name="표준 49 6 3 18 2" xfId="34229"/>
    <cellStyle name="표준 49 6 3 19" xfId="34230"/>
    <cellStyle name="표준 49 6 3 19 2" xfId="34231"/>
    <cellStyle name="표준 49 6 3 2" xfId="34232"/>
    <cellStyle name="표준 49 6 3 2 2" xfId="34233"/>
    <cellStyle name="표준 49 6 3 20" xfId="34234"/>
    <cellStyle name="표준 49 6 3 20 2" xfId="34235"/>
    <cellStyle name="표준 49 6 3 21" xfId="34236"/>
    <cellStyle name="표준 49 6 3 21 2" xfId="34237"/>
    <cellStyle name="표준 49 6 3 22" xfId="34238"/>
    <cellStyle name="표준 49 6 3 22 2" xfId="34239"/>
    <cellStyle name="표준 49 6 3 23" xfId="34240"/>
    <cellStyle name="표준 49 6 3 23 2" xfId="34241"/>
    <cellStyle name="표준 49 6 3 24" xfId="34242"/>
    <cellStyle name="표준 49 6 3 24 2" xfId="34243"/>
    <cellStyle name="표준 49 6 3 25" xfId="34244"/>
    <cellStyle name="표준 49 6 3 25 2" xfId="34245"/>
    <cellStyle name="표준 49 6 3 26" xfId="34246"/>
    <cellStyle name="표준 49 6 3 26 2" xfId="34247"/>
    <cellStyle name="표준 49 6 3 27" xfId="34248"/>
    <cellStyle name="표준 49 6 3 27 2" xfId="34249"/>
    <cellStyle name="표준 49 6 3 28" xfId="34250"/>
    <cellStyle name="표준 49 6 3 28 2" xfId="34251"/>
    <cellStyle name="표준 49 6 3 29" xfId="34252"/>
    <cellStyle name="표준 49 6 3 3" xfId="34253"/>
    <cellStyle name="표준 49 6 3 3 2" xfId="34254"/>
    <cellStyle name="표준 49 6 3 4" xfId="34255"/>
    <cellStyle name="표준 49 6 3 4 2" xfId="34256"/>
    <cellStyle name="표준 49 6 3 5" xfId="34257"/>
    <cellStyle name="표준 49 6 3 5 2" xfId="34258"/>
    <cellStyle name="표준 49 6 3 6" xfId="34259"/>
    <cellStyle name="표준 49 6 3 6 2" xfId="34260"/>
    <cellStyle name="표준 49 6 3 7" xfId="34261"/>
    <cellStyle name="표준 49 6 3 7 2" xfId="34262"/>
    <cellStyle name="표준 49 6 3 8" xfId="34263"/>
    <cellStyle name="표준 49 6 3 8 2" xfId="34264"/>
    <cellStyle name="표준 49 6 3 9" xfId="34265"/>
    <cellStyle name="표준 49 6 3 9 2" xfId="34266"/>
    <cellStyle name="표준 49 6 30" xfId="34267"/>
    <cellStyle name="표준 49 6 30 2" xfId="34268"/>
    <cellStyle name="표준 49 6 31" xfId="34269"/>
    <cellStyle name="표준 49 6 31 2" xfId="34270"/>
    <cellStyle name="표준 49 6 32" xfId="34271"/>
    <cellStyle name="표준 49 6 32 2" xfId="34272"/>
    <cellStyle name="표준 49 6 33" xfId="34273"/>
    <cellStyle name="표준 49 6 33 2" xfId="34274"/>
    <cellStyle name="표준 49 6 34" xfId="34275"/>
    <cellStyle name="표준 49 6 34 2" xfId="34276"/>
    <cellStyle name="표준 49 6 35" xfId="34277"/>
    <cellStyle name="표준 49 6 36" xfId="34278"/>
    <cellStyle name="표준 49 6 37" xfId="34279"/>
    <cellStyle name="표준 49 6 38" xfId="34280"/>
    <cellStyle name="표준 49 6 39" xfId="34281"/>
    <cellStyle name="표준 49 6 4" xfId="34282"/>
    <cellStyle name="표준 49 6 4 10" xfId="34283"/>
    <cellStyle name="표준 49 6 4 10 2" xfId="34284"/>
    <cellStyle name="표준 49 6 4 11" xfId="34285"/>
    <cellStyle name="표준 49 6 4 11 2" xfId="34286"/>
    <cellStyle name="표준 49 6 4 12" xfId="34287"/>
    <cellStyle name="표준 49 6 4 12 2" xfId="34288"/>
    <cellStyle name="표준 49 6 4 13" xfId="34289"/>
    <cellStyle name="표준 49 6 4 13 2" xfId="34290"/>
    <cellStyle name="표준 49 6 4 14" xfId="34291"/>
    <cellStyle name="표준 49 6 4 14 2" xfId="34292"/>
    <cellStyle name="표준 49 6 4 15" xfId="34293"/>
    <cellStyle name="표준 49 6 4 15 2" xfId="34294"/>
    <cellStyle name="표준 49 6 4 16" xfId="34295"/>
    <cellStyle name="표준 49 6 4 16 2" xfId="34296"/>
    <cellStyle name="표준 49 6 4 17" xfId="34297"/>
    <cellStyle name="표준 49 6 4 17 2" xfId="34298"/>
    <cellStyle name="표준 49 6 4 18" xfId="34299"/>
    <cellStyle name="표준 49 6 4 18 2" xfId="34300"/>
    <cellStyle name="표준 49 6 4 19" xfId="34301"/>
    <cellStyle name="표준 49 6 4 19 2" xfId="34302"/>
    <cellStyle name="표준 49 6 4 2" xfId="34303"/>
    <cellStyle name="표준 49 6 4 2 2" xfId="34304"/>
    <cellStyle name="표준 49 6 4 20" xfId="34305"/>
    <cellStyle name="표준 49 6 4 20 2" xfId="34306"/>
    <cellStyle name="표준 49 6 4 21" xfId="34307"/>
    <cellStyle name="표준 49 6 4 21 2" xfId="34308"/>
    <cellStyle name="표준 49 6 4 22" xfId="34309"/>
    <cellStyle name="표준 49 6 4 22 2" xfId="34310"/>
    <cellStyle name="표준 49 6 4 23" xfId="34311"/>
    <cellStyle name="표준 49 6 4 23 2" xfId="34312"/>
    <cellStyle name="표준 49 6 4 24" xfId="34313"/>
    <cellStyle name="표준 49 6 4 24 2" xfId="34314"/>
    <cellStyle name="표준 49 6 4 25" xfId="34315"/>
    <cellStyle name="표준 49 6 4 25 2" xfId="34316"/>
    <cellStyle name="표준 49 6 4 26" xfId="34317"/>
    <cellStyle name="표준 49 6 4 26 2" xfId="34318"/>
    <cellStyle name="표준 49 6 4 27" xfId="34319"/>
    <cellStyle name="표준 49 6 4 27 2" xfId="34320"/>
    <cellStyle name="표준 49 6 4 28" xfId="34321"/>
    <cellStyle name="표준 49 6 4 28 2" xfId="34322"/>
    <cellStyle name="표준 49 6 4 29" xfId="34323"/>
    <cellStyle name="표준 49 6 4 3" xfId="34324"/>
    <cellStyle name="표준 49 6 4 3 2" xfId="34325"/>
    <cellStyle name="표준 49 6 4 4" xfId="34326"/>
    <cellStyle name="표준 49 6 4 4 2" xfId="34327"/>
    <cellStyle name="표준 49 6 4 5" xfId="34328"/>
    <cellStyle name="표준 49 6 4 5 2" xfId="34329"/>
    <cellStyle name="표준 49 6 4 6" xfId="34330"/>
    <cellStyle name="표준 49 6 4 6 2" xfId="34331"/>
    <cellStyle name="표준 49 6 4 7" xfId="34332"/>
    <cellStyle name="표준 49 6 4 7 2" xfId="34333"/>
    <cellStyle name="표준 49 6 4 8" xfId="34334"/>
    <cellStyle name="표준 49 6 4 8 2" xfId="34335"/>
    <cellStyle name="표준 49 6 4 9" xfId="34336"/>
    <cellStyle name="표준 49 6 4 9 2" xfId="34337"/>
    <cellStyle name="표준 49 6 40" xfId="34338"/>
    <cellStyle name="표준 49 6 41" xfId="34339"/>
    <cellStyle name="표준 49 6 42" xfId="34340"/>
    <cellStyle name="표준 49 6 43" xfId="34341"/>
    <cellStyle name="표준 49 6 44" xfId="34342"/>
    <cellStyle name="표준 49 6 45" xfId="34343"/>
    <cellStyle name="표준 49 6 46" xfId="34344"/>
    <cellStyle name="표준 49 6 47" xfId="34345"/>
    <cellStyle name="표준 49 6 48" xfId="34346"/>
    <cellStyle name="표준 49 6 49" xfId="34347"/>
    <cellStyle name="표준 49 6 5" xfId="34348"/>
    <cellStyle name="표준 49 6 5 10" xfId="34349"/>
    <cellStyle name="표준 49 6 5 10 2" xfId="34350"/>
    <cellStyle name="표준 49 6 5 11" xfId="34351"/>
    <cellStyle name="표준 49 6 5 11 2" xfId="34352"/>
    <cellStyle name="표준 49 6 5 12" xfId="34353"/>
    <cellStyle name="표준 49 6 5 12 2" xfId="34354"/>
    <cellStyle name="표준 49 6 5 13" xfId="34355"/>
    <cellStyle name="표준 49 6 5 13 2" xfId="34356"/>
    <cellStyle name="표준 49 6 5 14" xfId="34357"/>
    <cellStyle name="표준 49 6 5 14 2" xfId="34358"/>
    <cellStyle name="표준 49 6 5 15" xfId="34359"/>
    <cellStyle name="표준 49 6 5 15 2" xfId="34360"/>
    <cellStyle name="표준 49 6 5 16" xfId="34361"/>
    <cellStyle name="표준 49 6 5 16 2" xfId="34362"/>
    <cellStyle name="표준 49 6 5 17" xfId="34363"/>
    <cellStyle name="표준 49 6 5 17 2" xfId="34364"/>
    <cellStyle name="표준 49 6 5 18" xfId="34365"/>
    <cellStyle name="표준 49 6 5 18 2" xfId="34366"/>
    <cellStyle name="표준 49 6 5 19" xfId="34367"/>
    <cellStyle name="표준 49 6 5 19 2" xfId="34368"/>
    <cellStyle name="표준 49 6 5 2" xfId="34369"/>
    <cellStyle name="표준 49 6 5 2 2" xfId="34370"/>
    <cellStyle name="표준 49 6 5 20" xfId="34371"/>
    <cellStyle name="표준 49 6 5 20 2" xfId="34372"/>
    <cellStyle name="표준 49 6 5 21" xfId="34373"/>
    <cellStyle name="표준 49 6 5 21 2" xfId="34374"/>
    <cellStyle name="표준 49 6 5 22" xfId="34375"/>
    <cellStyle name="표준 49 6 5 22 2" xfId="34376"/>
    <cellStyle name="표준 49 6 5 23" xfId="34377"/>
    <cellStyle name="표준 49 6 5 23 2" xfId="34378"/>
    <cellStyle name="표준 49 6 5 24" xfId="34379"/>
    <cellStyle name="표준 49 6 5 24 2" xfId="34380"/>
    <cellStyle name="표준 49 6 5 25" xfId="34381"/>
    <cellStyle name="표준 49 6 5 25 2" xfId="34382"/>
    <cellStyle name="표준 49 6 5 26" xfId="34383"/>
    <cellStyle name="표준 49 6 5 26 2" xfId="34384"/>
    <cellStyle name="표준 49 6 5 27" xfId="34385"/>
    <cellStyle name="표준 49 6 5 27 2" xfId="34386"/>
    <cellStyle name="표준 49 6 5 28" xfId="34387"/>
    <cellStyle name="표준 49 6 5 28 2" xfId="34388"/>
    <cellStyle name="표준 49 6 5 29" xfId="34389"/>
    <cellStyle name="표준 49 6 5 3" xfId="34390"/>
    <cellStyle name="표준 49 6 5 3 2" xfId="34391"/>
    <cellStyle name="표준 49 6 5 4" xfId="34392"/>
    <cellStyle name="표준 49 6 5 4 2" xfId="34393"/>
    <cellStyle name="표준 49 6 5 5" xfId="34394"/>
    <cellStyle name="표준 49 6 5 5 2" xfId="34395"/>
    <cellStyle name="표준 49 6 5 6" xfId="34396"/>
    <cellStyle name="표준 49 6 5 6 2" xfId="34397"/>
    <cellStyle name="표준 49 6 5 7" xfId="34398"/>
    <cellStyle name="표준 49 6 5 7 2" xfId="34399"/>
    <cellStyle name="표준 49 6 5 8" xfId="34400"/>
    <cellStyle name="표준 49 6 5 8 2" xfId="34401"/>
    <cellStyle name="표준 49 6 5 9" xfId="34402"/>
    <cellStyle name="표준 49 6 5 9 2" xfId="34403"/>
    <cellStyle name="표준 49 6 50" xfId="34404"/>
    <cellStyle name="표준 49 6 51" xfId="34405"/>
    <cellStyle name="표준 49 6 52" xfId="34406"/>
    <cellStyle name="표준 49 6 53" xfId="34407"/>
    <cellStyle name="표준 49 6 54" xfId="34408"/>
    <cellStyle name="표준 49 6 55" xfId="34409"/>
    <cellStyle name="표준 49 6 56" xfId="34410"/>
    <cellStyle name="표준 49 6 57" xfId="34411"/>
    <cellStyle name="표준 49 6 58" xfId="34412"/>
    <cellStyle name="표준 49 6 6" xfId="34413"/>
    <cellStyle name="표준 49 6 6 10" xfId="34414"/>
    <cellStyle name="표준 49 6 6 10 2" xfId="34415"/>
    <cellStyle name="표준 49 6 6 11" xfId="34416"/>
    <cellStyle name="표준 49 6 6 11 2" xfId="34417"/>
    <cellStyle name="표준 49 6 6 12" xfId="34418"/>
    <cellStyle name="표준 49 6 6 12 2" xfId="34419"/>
    <cellStyle name="표준 49 6 6 13" xfId="34420"/>
    <cellStyle name="표준 49 6 6 13 2" xfId="34421"/>
    <cellStyle name="표준 49 6 6 14" xfId="34422"/>
    <cellStyle name="표준 49 6 6 14 2" xfId="34423"/>
    <cellStyle name="표준 49 6 6 15" xfId="34424"/>
    <cellStyle name="표준 49 6 6 15 2" xfId="34425"/>
    <cellStyle name="표준 49 6 6 16" xfId="34426"/>
    <cellStyle name="표준 49 6 6 16 2" xfId="34427"/>
    <cellStyle name="표준 49 6 6 17" xfId="34428"/>
    <cellStyle name="표준 49 6 6 17 2" xfId="34429"/>
    <cellStyle name="표준 49 6 6 18" xfId="34430"/>
    <cellStyle name="표준 49 6 6 18 2" xfId="34431"/>
    <cellStyle name="표준 49 6 6 19" xfId="34432"/>
    <cellStyle name="표준 49 6 6 19 2" xfId="34433"/>
    <cellStyle name="표준 49 6 6 2" xfId="34434"/>
    <cellStyle name="표준 49 6 6 2 2" xfId="34435"/>
    <cellStyle name="표준 49 6 6 20" xfId="34436"/>
    <cellStyle name="표준 49 6 6 20 2" xfId="34437"/>
    <cellStyle name="표준 49 6 6 21" xfId="34438"/>
    <cellStyle name="표준 49 6 6 21 2" xfId="34439"/>
    <cellStyle name="표준 49 6 6 22" xfId="34440"/>
    <cellStyle name="표준 49 6 6 22 2" xfId="34441"/>
    <cellStyle name="표준 49 6 6 23" xfId="34442"/>
    <cellStyle name="표준 49 6 6 23 2" xfId="34443"/>
    <cellStyle name="표준 49 6 6 24" xfId="34444"/>
    <cellStyle name="표준 49 6 6 24 2" xfId="34445"/>
    <cellStyle name="표준 49 6 6 25" xfId="34446"/>
    <cellStyle name="표준 49 6 6 25 2" xfId="34447"/>
    <cellStyle name="표준 49 6 6 26" xfId="34448"/>
    <cellStyle name="표준 49 6 6 26 2" xfId="34449"/>
    <cellStyle name="표준 49 6 6 27" xfId="34450"/>
    <cellStyle name="표준 49 6 6 27 2" xfId="34451"/>
    <cellStyle name="표준 49 6 6 28" xfId="34452"/>
    <cellStyle name="표준 49 6 6 28 2" xfId="34453"/>
    <cellStyle name="표준 49 6 6 29" xfId="34454"/>
    <cellStyle name="표준 49 6 6 3" xfId="34455"/>
    <cellStyle name="표준 49 6 6 3 2" xfId="34456"/>
    <cellStyle name="표준 49 6 6 4" xfId="34457"/>
    <cellStyle name="표준 49 6 6 4 2" xfId="34458"/>
    <cellStyle name="표준 49 6 6 5" xfId="34459"/>
    <cellStyle name="표준 49 6 6 5 2" xfId="34460"/>
    <cellStyle name="표준 49 6 6 6" xfId="34461"/>
    <cellStyle name="표준 49 6 6 6 2" xfId="34462"/>
    <cellStyle name="표준 49 6 6 7" xfId="34463"/>
    <cellStyle name="표준 49 6 6 7 2" xfId="34464"/>
    <cellStyle name="표준 49 6 6 8" xfId="34465"/>
    <cellStyle name="표준 49 6 6 8 2" xfId="34466"/>
    <cellStyle name="표준 49 6 6 9" xfId="34467"/>
    <cellStyle name="표준 49 6 6 9 2" xfId="34468"/>
    <cellStyle name="표준 49 6 7" xfId="34469"/>
    <cellStyle name="표준 49 6 7 10" xfId="34470"/>
    <cellStyle name="표준 49 6 7 10 2" xfId="34471"/>
    <cellStyle name="표준 49 6 7 11" xfId="34472"/>
    <cellStyle name="표준 49 6 7 11 2" xfId="34473"/>
    <cellStyle name="표준 49 6 7 12" xfId="34474"/>
    <cellStyle name="표준 49 6 7 12 2" xfId="34475"/>
    <cellStyle name="표준 49 6 7 13" xfId="34476"/>
    <cellStyle name="표준 49 6 7 13 2" xfId="34477"/>
    <cellStyle name="표준 49 6 7 14" xfId="34478"/>
    <cellStyle name="표준 49 6 7 14 2" xfId="34479"/>
    <cellStyle name="표준 49 6 7 15" xfId="34480"/>
    <cellStyle name="표준 49 6 7 15 2" xfId="34481"/>
    <cellStyle name="표준 49 6 7 16" xfId="34482"/>
    <cellStyle name="표준 49 6 7 16 2" xfId="34483"/>
    <cellStyle name="표준 49 6 7 17" xfId="34484"/>
    <cellStyle name="표준 49 6 7 17 2" xfId="34485"/>
    <cellStyle name="표준 49 6 7 18" xfId="34486"/>
    <cellStyle name="표준 49 6 7 18 2" xfId="34487"/>
    <cellStyle name="표준 49 6 7 19" xfId="34488"/>
    <cellStyle name="표준 49 6 7 19 2" xfId="34489"/>
    <cellStyle name="표준 49 6 7 2" xfId="34490"/>
    <cellStyle name="표준 49 6 7 2 2" xfId="34491"/>
    <cellStyle name="표준 49 6 7 20" xfId="34492"/>
    <cellStyle name="표준 49 6 7 20 2" xfId="34493"/>
    <cellStyle name="표준 49 6 7 21" xfId="34494"/>
    <cellStyle name="표준 49 6 7 21 2" xfId="34495"/>
    <cellStyle name="표준 49 6 7 22" xfId="34496"/>
    <cellStyle name="표준 49 6 7 22 2" xfId="34497"/>
    <cellStyle name="표준 49 6 7 23" xfId="34498"/>
    <cellStyle name="표준 49 6 7 23 2" xfId="34499"/>
    <cellStyle name="표준 49 6 7 24" xfId="34500"/>
    <cellStyle name="표준 49 6 7 24 2" xfId="34501"/>
    <cellStyle name="표준 49 6 7 25" xfId="34502"/>
    <cellStyle name="표준 49 6 7 25 2" xfId="34503"/>
    <cellStyle name="표준 49 6 7 26" xfId="34504"/>
    <cellStyle name="표준 49 6 7 26 2" xfId="34505"/>
    <cellStyle name="표준 49 6 7 27" xfId="34506"/>
    <cellStyle name="표준 49 6 7 27 2" xfId="34507"/>
    <cellStyle name="표준 49 6 7 28" xfId="34508"/>
    <cellStyle name="표준 49 6 7 28 2" xfId="34509"/>
    <cellStyle name="표준 49 6 7 29" xfId="34510"/>
    <cellStyle name="표준 49 6 7 3" xfId="34511"/>
    <cellStyle name="표준 49 6 7 3 2" xfId="34512"/>
    <cellStyle name="표준 49 6 7 4" xfId="34513"/>
    <cellStyle name="표준 49 6 7 4 2" xfId="34514"/>
    <cellStyle name="표준 49 6 7 5" xfId="34515"/>
    <cellStyle name="표준 49 6 7 5 2" xfId="34516"/>
    <cellStyle name="표준 49 6 7 6" xfId="34517"/>
    <cellStyle name="표준 49 6 7 6 2" xfId="34518"/>
    <cellStyle name="표준 49 6 7 7" xfId="34519"/>
    <cellStyle name="표준 49 6 7 7 2" xfId="34520"/>
    <cellStyle name="표준 49 6 7 8" xfId="34521"/>
    <cellStyle name="표준 49 6 7 8 2" xfId="34522"/>
    <cellStyle name="표준 49 6 7 9" xfId="34523"/>
    <cellStyle name="표준 49 6 7 9 2" xfId="34524"/>
    <cellStyle name="표준 49 6 8" xfId="34525"/>
    <cellStyle name="표준 49 6 8 2" xfId="34526"/>
    <cellStyle name="표준 49 6 9" xfId="34527"/>
    <cellStyle name="표준 49 6 9 2" xfId="34528"/>
    <cellStyle name="표준 49 60" xfId="34529"/>
    <cellStyle name="표준 49 61" xfId="34530"/>
    <cellStyle name="표준 49 62" xfId="34531"/>
    <cellStyle name="표준 49 63" xfId="34532"/>
    <cellStyle name="표준 49 64" xfId="34533"/>
    <cellStyle name="표준 49 65" xfId="34534"/>
    <cellStyle name="표준 49 66" xfId="34535"/>
    <cellStyle name="표준 49 67" xfId="34536"/>
    <cellStyle name="표준 49 68" xfId="34537"/>
    <cellStyle name="표준 49 69" xfId="34538"/>
    <cellStyle name="표준 49 7" xfId="34539"/>
    <cellStyle name="표준 49 7 10" xfId="34540"/>
    <cellStyle name="표준 49 7 10 2" xfId="34541"/>
    <cellStyle name="표준 49 7 11" xfId="34542"/>
    <cellStyle name="표준 49 7 11 2" xfId="34543"/>
    <cellStyle name="표준 49 7 12" xfId="34544"/>
    <cellStyle name="표준 49 7 12 2" xfId="34545"/>
    <cellStyle name="표준 49 7 13" xfId="34546"/>
    <cellStyle name="표준 49 7 13 2" xfId="34547"/>
    <cellStyle name="표준 49 7 14" xfId="34548"/>
    <cellStyle name="표준 49 7 14 2" xfId="34549"/>
    <cellStyle name="표준 49 7 15" xfId="34550"/>
    <cellStyle name="표준 49 7 15 2" xfId="34551"/>
    <cellStyle name="표준 49 7 16" xfId="34552"/>
    <cellStyle name="표준 49 7 16 2" xfId="34553"/>
    <cellStyle name="표준 49 7 17" xfId="34554"/>
    <cellStyle name="표준 49 7 17 2" xfId="34555"/>
    <cellStyle name="표준 49 7 18" xfId="34556"/>
    <cellStyle name="표준 49 7 18 2" xfId="34557"/>
    <cellStyle name="표준 49 7 19" xfId="34558"/>
    <cellStyle name="표준 49 7 19 2" xfId="34559"/>
    <cellStyle name="표준 49 7 2" xfId="34560"/>
    <cellStyle name="표준 49 7 2 10" xfId="34561"/>
    <cellStyle name="표준 49 7 2 10 2" xfId="34562"/>
    <cellStyle name="표준 49 7 2 11" xfId="34563"/>
    <cellStyle name="표준 49 7 2 11 2" xfId="34564"/>
    <cellStyle name="표준 49 7 2 12" xfId="34565"/>
    <cellStyle name="표준 49 7 2 12 2" xfId="34566"/>
    <cellStyle name="표준 49 7 2 13" xfId="34567"/>
    <cellStyle name="표준 49 7 2 13 2" xfId="34568"/>
    <cellStyle name="표준 49 7 2 14" xfId="34569"/>
    <cellStyle name="표준 49 7 2 14 2" xfId="34570"/>
    <cellStyle name="표준 49 7 2 15" xfId="34571"/>
    <cellStyle name="표준 49 7 2 15 2" xfId="34572"/>
    <cellStyle name="표준 49 7 2 16" xfId="34573"/>
    <cellStyle name="표준 49 7 2 16 2" xfId="34574"/>
    <cellStyle name="표준 49 7 2 17" xfId="34575"/>
    <cellStyle name="표준 49 7 2 17 2" xfId="34576"/>
    <cellStyle name="표준 49 7 2 18" xfId="34577"/>
    <cellStyle name="표준 49 7 2 18 2" xfId="34578"/>
    <cellStyle name="표준 49 7 2 19" xfId="34579"/>
    <cellStyle name="표준 49 7 2 19 2" xfId="34580"/>
    <cellStyle name="표준 49 7 2 2" xfId="34581"/>
    <cellStyle name="표준 49 7 2 2 2" xfId="34582"/>
    <cellStyle name="표준 49 7 2 20" xfId="34583"/>
    <cellStyle name="표준 49 7 2 20 2" xfId="34584"/>
    <cellStyle name="표준 49 7 2 21" xfId="34585"/>
    <cellStyle name="표준 49 7 2 21 2" xfId="34586"/>
    <cellStyle name="표준 49 7 2 22" xfId="34587"/>
    <cellStyle name="표준 49 7 2 22 2" xfId="34588"/>
    <cellStyle name="표준 49 7 2 23" xfId="34589"/>
    <cellStyle name="표준 49 7 2 23 2" xfId="34590"/>
    <cellStyle name="표준 49 7 2 24" xfId="34591"/>
    <cellStyle name="표준 49 7 2 24 2" xfId="34592"/>
    <cellStyle name="표준 49 7 2 25" xfId="34593"/>
    <cellStyle name="표준 49 7 2 25 2" xfId="34594"/>
    <cellStyle name="표준 49 7 2 26" xfId="34595"/>
    <cellStyle name="표준 49 7 2 26 2" xfId="34596"/>
    <cellStyle name="표준 49 7 2 27" xfId="34597"/>
    <cellStyle name="표준 49 7 2 27 2" xfId="34598"/>
    <cellStyle name="표준 49 7 2 28" xfId="34599"/>
    <cellStyle name="표준 49 7 2 28 2" xfId="34600"/>
    <cellStyle name="표준 49 7 2 29" xfId="34601"/>
    <cellStyle name="표준 49 7 2 3" xfId="34602"/>
    <cellStyle name="표준 49 7 2 3 2" xfId="34603"/>
    <cellStyle name="표준 49 7 2 4" xfId="34604"/>
    <cellStyle name="표준 49 7 2 4 2" xfId="34605"/>
    <cellStyle name="표준 49 7 2 5" xfId="34606"/>
    <cellStyle name="표준 49 7 2 5 2" xfId="34607"/>
    <cellStyle name="표준 49 7 2 6" xfId="34608"/>
    <cellStyle name="표준 49 7 2 6 2" xfId="34609"/>
    <cellStyle name="표준 49 7 2 7" xfId="34610"/>
    <cellStyle name="표준 49 7 2 7 2" xfId="34611"/>
    <cellStyle name="표준 49 7 2 8" xfId="34612"/>
    <cellStyle name="표준 49 7 2 8 2" xfId="34613"/>
    <cellStyle name="표준 49 7 2 9" xfId="34614"/>
    <cellStyle name="표준 49 7 2 9 2" xfId="34615"/>
    <cellStyle name="표준 49 7 20" xfId="34616"/>
    <cellStyle name="표준 49 7 20 2" xfId="34617"/>
    <cellStyle name="표준 49 7 21" xfId="34618"/>
    <cellStyle name="표준 49 7 21 2" xfId="34619"/>
    <cellStyle name="표준 49 7 22" xfId="34620"/>
    <cellStyle name="표준 49 7 22 2" xfId="34621"/>
    <cellStyle name="표준 49 7 23" xfId="34622"/>
    <cellStyle name="표준 49 7 23 2" xfId="34623"/>
    <cellStyle name="표준 49 7 24" xfId="34624"/>
    <cellStyle name="표준 49 7 24 2" xfId="34625"/>
    <cellStyle name="표준 49 7 25" xfId="34626"/>
    <cellStyle name="표준 49 7 25 2" xfId="34627"/>
    <cellStyle name="표준 49 7 26" xfId="34628"/>
    <cellStyle name="표준 49 7 26 2" xfId="34629"/>
    <cellStyle name="표준 49 7 27" xfId="34630"/>
    <cellStyle name="표준 49 7 27 2" xfId="34631"/>
    <cellStyle name="표준 49 7 28" xfId="34632"/>
    <cellStyle name="표준 49 7 28 2" xfId="34633"/>
    <cellStyle name="표준 49 7 29" xfId="34634"/>
    <cellStyle name="표준 49 7 29 2" xfId="34635"/>
    <cellStyle name="표준 49 7 3" xfId="34636"/>
    <cellStyle name="표준 49 7 3 10" xfId="34637"/>
    <cellStyle name="표준 49 7 3 10 2" xfId="34638"/>
    <cellStyle name="표준 49 7 3 11" xfId="34639"/>
    <cellStyle name="표준 49 7 3 11 2" xfId="34640"/>
    <cellStyle name="표준 49 7 3 12" xfId="34641"/>
    <cellStyle name="표준 49 7 3 12 2" xfId="34642"/>
    <cellStyle name="표준 49 7 3 13" xfId="34643"/>
    <cellStyle name="표준 49 7 3 13 2" xfId="34644"/>
    <cellStyle name="표준 49 7 3 14" xfId="34645"/>
    <cellStyle name="표준 49 7 3 14 2" xfId="34646"/>
    <cellStyle name="표준 49 7 3 15" xfId="34647"/>
    <cellStyle name="표준 49 7 3 15 2" xfId="34648"/>
    <cellStyle name="표준 49 7 3 16" xfId="34649"/>
    <cellStyle name="표준 49 7 3 16 2" xfId="34650"/>
    <cellStyle name="표준 49 7 3 17" xfId="34651"/>
    <cellStyle name="표준 49 7 3 17 2" xfId="34652"/>
    <cellStyle name="표준 49 7 3 18" xfId="34653"/>
    <cellStyle name="표준 49 7 3 18 2" xfId="34654"/>
    <cellStyle name="표준 49 7 3 19" xfId="34655"/>
    <cellStyle name="표준 49 7 3 19 2" xfId="34656"/>
    <cellStyle name="표준 49 7 3 2" xfId="34657"/>
    <cellStyle name="표준 49 7 3 2 2" xfId="34658"/>
    <cellStyle name="표준 49 7 3 20" xfId="34659"/>
    <cellStyle name="표준 49 7 3 20 2" xfId="34660"/>
    <cellStyle name="표준 49 7 3 21" xfId="34661"/>
    <cellStyle name="표준 49 7 3 21 2" xfId="34662"/>
    <cellStyle name="표준 49 7 3 22" xfId="34663"/>
    <cellStyle name="표준 49 7 3 22 2" xfId="34664"/>
    <cellStyle name="표준 49 7 3 23" xfId="34665"/>
    <cellStyle name="표준 49 7 3 23 2" xfId="34666"/>
    <cellStyle name="표준 49 7 3 24" xfId="34667"/>
    <cellStyle name="표준 49 7 3 24 2" xfId="34668"/>
    <cellStyle name="표준 49 7 3 25" xfId="34669"/>
    <cellStyle name="표준 49 7 3 25 2" xfId="34670"/>
    <cellStyle name="표준 49 7 3 26" xfId="34671"/>
    <cellStyle name="표준 49 7 3 26 2" xfId="34672"/>
    <cellStyle name="표준 49 7 3 27" xfId="34673"/>
    <cellStyle name="표준 49 7 3 27 2" xfId="34674"/>
    <cellStyle name="표준 49 7 3 28" xfId="34675"/>
    <cellStyle name="표준 49 7 3 28 2" xfId="34676"/>
    <cellStyle name="표준 49 7 3 29" xfId="34677"/>
    <cellStyle name="표준 49 7 3 3" xfId="34678"/>
    <cellStyle name="표준 49 7 3 3 2" xfId="34679"/>
    <cellStyle name="표준 49 7 3 4" xfId="34680"/>
    <cellStyle name="표준 49 7 3 4 2" xfId="34681"/>
    <cellStyle name="표준 49 7 3 5" xfId="34682"/>
    <cellStyle name="표준 49 7 3 5 2" xfId="34683"/>
    <cellStyle name="표준 49 7 3 6" xfId="34684"/>
    <cellStyle name="표준 49 7 3 6 2" xfId="34685"/>
    <cellStyle name="표준 49 7 3 7" xfId="34686"/>
    <cellStyle name="표준 49 7 3 7 2" xfId="34687"/>
    <cellStyle name="표준 49 7 3 8" xfId="34688"/>
    <cellStyle name="표준 49 7 3 8 2" xfId="34689"/>
    <cellStyle name="표준 49 7 3 9" xfId="34690"/>
    <cellStyle name="표준 49 7 3 9 2" xfId="34691"/>
    <cellStyle name="표준 49 7 30" xfId="34692"/>
    <cellStyle name="표준 49 7 30 2" xfId="34693"/>
    <cellStyle name="표준 49 7 31" xfId="34694"/>
    <cellStyle name="표준 49 7 31 2" xfId="34695"/>
    <cellStyle name="표준 49 7 32" xfId="34696"/>
    <cellStyle name="표준 49 7 32 2" xfId="34697"/>
    <cellStyle name="표준 49 7 33" xfId="34698"/>
    <cellStyle name="표준 49 7 33 2" xfId="34699"/>
    <cellStyle name="표준 49 7 34" xfId="34700"/>
    <cellStyle name="표준 49 7 34 2" xfId="34701"/>
    <cellStyle name="표준 49 7 35" xfId="34702"/>
    <cellStyle name="표준 49 7 36" xfId="34703"/>
    <cellStyle name="표준 49 7 37" xfId="34704"/>
    <cellStyle name="표준 49 7 38" xfId="34705"/>
    <cellStyle name="표준 49 7 39" xfId="34706"/>
    <cellStyle name="표준 49 7 4" xfId="34707"/>
    <cellStyle name="표준 49 7 4 10" xfId="34708"/>
    <cellStyle name="표준 49 7 4 10 2" xfId="34709"/>
    <cellStyle name="표준 49 7 4 11" xfId="34710"/>
    <cellStyle name="표준 49 7 4 11 2" xfId="34711"/>
    <cellStyle name="표준 49 7 4 12" xfId="34712"/>
    <cellStyle name="표준 49 7 4 12 2" xfId="34713"/>
    <cellStyle name="표준 49 7 4 13" xfId="34714"/>
    <cellStyle name="표준 49 7 4 13 2" xfId="34715"/>
    <cellStyle name="표준 49 7 4 14" xfId="34716"/>
    <cellStyle name="표준 49 7 4 14 2" xfId="34717"/>
    <cellStyle name="표준 49 7 4 15" xfId="34718"/>
    <cellStyle name="표준 49 7 4 15 2" xfId="34719"/>
    <cellStyle name="표준 49 7 4 16" xfId="34720"/>
    <cellStyle name="표준 49 7 4 16 2" xfId="34721"/>
    <cellStyle name="표준 49 7 4 17" xfId="34722"/>
    <cellStyle name="표준 49 7 4 17 2" xfId="34723"/>
    <cellStyle name="표준 49 7 4 18" xfId="34724"/>
    <cellStyle name="표준 49 7 4 18 2" xfId="34725"/>
    <cellStyle name="표준 49 7 4 19" xfId="34726"/>
    <cellStyle name="표준 49 7 4 19 2" xfId="34727"/>
    <cellStyle name="표준 49 7 4 2" xfId="34728"/>
    <cellStyle name="표준 49 7 4 2 2" xfId="34729"/>
    <cellStyle name="표준 49 7 4 20" xfId="34730"/>
    <cellStyle name="표준 49 7 4 20 2" xfId="34731"/>
    <cellStyle name="표준 49 7 4 21" xfId="34732"/>
    <cellStyle name="표준 49 7 4 21 2" xfId="34733"/>
    <cellStyle name="표준 49 7 4 22" xfId="34734"/>
    <cellStyle name="표준 49 7 4 22 2" xfId="34735"/>
    <cellStyle name="표준 49 7 4 23" xfId="34736"/>
    <cellStyle name="표준 49 7 4 23 2" xfId="34737"/>
    <cellStyle name="표준 49 7 4 24" xfId="34738"/>
    <cellStyle name="표준 49 7 4 24 2" xfId="34739"/>
    <cellStyle name="표준 49 7 4 25" xfId="34740"/>
    <cellStyle name="표준 49 7 4 25 2" xfId="34741"/>
    <cellStyle name="표준 49 7 4 26" xfId="34742"/>
    <cellStyle name="표준 49 7 4 26 2" xfId="34743"/>
    <cellStyle name="표준 49 7 4 27" xfId="34744"/>
    <cellStyle name="표준 49 7 4 27 2" xfId="34745"/>
    <cellStyle name="표준 49 7 4 28" xfId="34746"/>
    <cellStyle name="표준 49 7 4 28 2" xfId="34747"/>
    <cellStyle name="표준 49 7 4 29" xfId="34748"/>
    <cellStyle name="표준 49 7 4 3" xfId="34749"/>
    <cellStyle name="표준 49 7 4 3 2" xfId="34750"/>
    <cellStyle name="표준 49 7 4 4" xfId="34751"/>
    <cellStyle name="표준 49 7 4 4 2" xfId="34752"/>
    <cellStyle name="표준 49 7 4 5" xfId="34753"/>
    <cellStyle name="표준 49 7 4 5 2" xfId="34754"/>
    <cellStyle name="표준 49 7 4 6" xfId="34755"/>
    <cellStyle name="표준 49 7 4 6 2" xfId="34756"/>
    <cellStyle name="표준 49 7 4 7" xfId="34757"/>
    <cellStyle name="표준 49 7 4 7 2" xfId="34758"/>
    <cellStyle name="표준 49 7 4 8" xfId="34759"/>
    <cellStyle name="표준 49 7 4 8 2" xfId="34760"/>
    <cellStyle name="표준 49 7 4 9" xfId="34761"/>
    <cellStyle name="표준 49 7 4 9 2" xfId="34762"/>
    <cellStyle name="표준 49 7 40" xfId="34763"/>
    <cellStyle name="표준 49 7 41" xfId="34764"/>
    <cellStyle name="표준 49 7 42" xfId="34765"/>
    <cellStyle name="표준 49 7 43" xfId="34766"/>
    <cellStyle name="표준 49 7 44" xfId="34767"/>
    <cellStyle name="표준 49 7 45" xfId="34768"/>
    <cellStyle name="표준 49 7 46" xfId="34769"/>
    <cellStyle name="표준 49 7 47" xfId="34770"/>
    <cellStyle name="표준 49 7 48" xfId="34771"/>
    <cellStyle name="표준 49 7 49" xfId="34772"/>
    <cellStyle name="표준 49 7 5" xfId="34773"/>
    <cellStyle name="표준 49 7 5 10" xfId="34774"/>
    <cellStyle name="표준 49 7 5 10 2" xfId="34775"/>
    <cellStyle name="표준 49 7 5 11" xfId="34776"/>
    <cellStyle name="표준 49 7 5 11 2" xfId="34777"/>
    <cellStyle name="표준 49 7 5 12" xfId="34778"/>
    <cellStyle name="표준 49 7 5 12 2" xfId="34779"/>
    <cellStyle name="표준 49 7 5 13" xfId="34780"/>
    <cellStyle name="표준 49 7 5 13 2" xfId="34781"/>
    <cellStyle name="표준 49 7 5 14" xfId="34782"/>
    <cellStyle name="표준 49 7 5 14 2" xfId="34783"/>
    <cellStyle name="표준 49 7 5 15" xfId="34784"/>
    <cellStyle name="표준 49 7 5 15 2" xfId="34785"/>
    <cellStyle name="표준 49 7 5 16" xfId="34786"/>
    <cellStyle name="표준 49 7 5 16 2" xfId="34787"/>
    <cellStyle name="표준 49 7 5 17" xfId="34788"/>
    <cellStyle name="표준 49 7 5 17 2" xfId="34789"/>
    <cellStyle name="표준 49 7 5 18" xfId="34790"/>
    <cellStyle name="표준 49 7 5 18 2" xfId="34791"/>
    <cellStyle name="표준 49 7 5 19" xfId="34792"/>
    <cellStyle name="표준 49 7 5 19 2" xfId="34793"/>
    <cellStyle name="표준 49 7 5 2" xfId="34794"/>
    <cellStyle name="표준 49 7 5 2 2" xfId="34795"/>
    <cellStyle name="표준 49 7 5 20" xfId="34796"/>
    <cellStyle name="표준 49 7 5 20 2" xfId="34797"/>
    <cellStyle name="표준 49 7 5 21" xfId="34798"/>
    <cellStyle name="표준 49 7 5 21 2" xfId="34799"/>
    <cellStyle name="표준 49 7 5 22" xfId="34800"/>
    <cellStyle name="표준 49 7 5 22 2" xfId="34801"/>
    <cellStyle name="표준 49 7 5 23" xfId="34802"/>
    <cellStyle name="표준 49 7 5 23 2" xfId="34803"/>
    <cellStyle name="표준 49 7 5 24" xfId="34804"/>
    <cellStyle name="표준 49 7 5 24 2" xfId="34805"/>
    <cellStyle name="표준 49 7 5 25" xfId="34806"/>
    <cellStyle name="표준 49 7 5 25 2" xfId="34807"/>
    <cellStyle name="표준 49 7 5 26" xfId="34808"/>
    <cellStyle name="표준 49 7 5 26 2" xfId="34809"/>
    <cellStyle name="표준 49 7 5 27" xfId="34810"/>
    <cellStyle name="표준 49 7 5 27 2" xfId="34811"/>
    <cellStyle name="표준 49 7 5 28" xfId="34812"/>
    <cellStyle name="표준 49 7 5 28 2" xfId="34813"/>
    <cellStyle name="표준 49 7 5 29" xfId="34814"/>
    <cellStyle name="표준 49 7 5 3" xfId="34815"/>
    <cellStyle name="표준 49 7 5 3 2" xfId="34816"/>
    <cellStyle name="표준 49 7 5 4" xfId="34817"/>
    <cellStyle name="표준 49 7 5 4 2" xfId="34818"/>
    <cellStyle name="표준 49 7 5 5" xfId="34819"/>
    <cellStyle name="표준 49 7 5 5 2" xfId="34820"/>
    <cellStyle name="표준 49 7 5 6" xfId="34821"/>
    <cellStyle name="표준 49 7 5 6 2" xfId="34822"/>
    <cellStyle name="표준 49 7 5 7" xfId="34823"/>
    <cellStyle name="표준 49 7 5 7 2" xfId="34824"/>
    <cellStyle name="표준 49 7 5 8" xfId="34825"/>
    <cellStyle name="표준 49 7 5 8 2" xfId="34826"/>
    <cellStyle name="표준 49 7 5 9" xfId="34827"/>
    <cellStyle name="표준 49 7 5 9 2" xfId="34828"/>
    <cellStyle name="표준 49 7 50" xfId="34829"/>
    <cellStyle name="표준 49 7 51" xfId="34830"/>
    <cellStyle name="표준 49 7 52" xfId="34831"/>
    <cellStyle name="표준 49 7 53" xfId="34832"/>
    <cellStyle name="표준 49 7 54" xfId="34833"/>
    <cellStyle name="표준 49 7 55" xfId="34834"/>
    <cellStyle name="표준 49 7 56" xfId="34835"/>
    <cellStyle name="표준 49 7 57" xfId="34836"/>
    <cellStyle name="표준 49 7 58" xfId="34837"/>
    <cellStyle name="표준 49 7 6" xfId="34838"/>
    <cellStyle name="표준 49 7 6 10" xfId="34839"/>
    <cellStyle name="표준 49 7 6 10 2" xfId="34840"/>
    <cellStyle name="표준 49 7 6 11" xfId="34841"/>
    <cellStyle name="표준 49 7 6 11 2" xfId="34842"/>
    <cellStyle name="표준 49 7 6 12" xfId="34843"/>
    <cellStyle name="표준 49 7 6 12 2" xfId="34844"/>
    <cellStyle name="표준 49 7 6 13" xfId="34845"/>
    <cellStyle name="표준 49 7 6 13 2" xfId="34846"/>
    <cellStyle name="표준 49 7 6 14" xfId="34847"/>
    <cellStyle name="표준 49 7 6 14 2" xfId="34848"/>
    <cellStyle name="표준 49 7 6 15" xfId="34849"/>
    <cellStyle name="표준 49 7 6 15 2" xfId="34850"/>
    <cellStyle name="표준 49 7 6 16" xfId="34851"/>
    <cellStyle name="표준 49 7 6 16 2" xfId="34852"/>
    <cellStyle name="표준 49 7 6 17" xfId="34853"/>
    <cellStyle name="표준 49 7 6 17 2" xfId="34854"/>
    <cellStyle name="표준 49 7 6 18" xfId="34855"/>
    <cellStyle name="표준 49 7 6 18 2" xfId="34856"/>
    <cellStyle name="표준 49 7 6 19" xfId="34857"/>
    <cellStyle name="표준 49 7 6 19 2" xfId="34858"/>
    <cellStyle name="표준 49 7 6 2" xfId="34859"/>
    <cellStyle name="표준 49 7 6 2 2" xfId="34860"/>
    <cellStyle name="표준 49 7 6 20" xfId="34861"/>
    <cellStyle name="표준 49 7 6 20 2" xfId="34862"/>
    <cellStyle name="표준 49 7 6 21" xfId="34863"/>
    <cellStyle name="표준 49 7 6 21 2" xfId="34864"/>
    <cellStyle name="표준 49 7 6 22" xfId="34865"/>
    <cellStyle name="표준 49 7 6 22 2" xfId="34866"/>
    <cellStyle name="표준 49 7 6 23" xfId="34867"/>
    <cellStyle name="표준 49 7 6 23 2" xfId="34868"/>
    <cellStyle name="표준 49 7 6 24" xfId="34869"/>
    <cellStyle name="표준 49 7 6 24 2" xfId="34870"/>
    <cellStyle name="표준 49 7 6 25" xfId="34871"/>
    <cellStyle name="표준 49 7 6 25 2" xfId="34872"/>
    <cellStyle name="표준 49 7 6 26" xfId="34873"/>
    <cellStyle name="표준 49 7 6 26 2" xfId="34874"/>
    <cellStyle name="표준 49 7 6 27" xfId="34875"/>
    <cellStyle name="표준 49 7 6 27 2" xfId="34876"/>
    <cellStyle name="표준 49 7 6 28" xfId="34877"/>
    <cellStyle name="표준 49 7 6 28 2" xfId="34878"/>
    <cellStyle name="표준 49 7 6 29" xfId="34879"/>
    <cellStyle name="표준 49 7 6 3" xfId="34880"/>
    <cellStyle name="표준 49 7 6 3 2" xfId="34881"/>
    <cellStyle name="표준 49 7 6 4" xfId="34882"/>
    <cellStyle name="표준 49 7 6 4 2" xfId="34883"/>
    <cellStyle name="표준 49 7 6 5" xfId="34884"/>
    <cellStyle name="표준 49 7 6 5 2" xfId="34885"/>
    <cellStyle name="표준 49 7 6 6" xfId="34886"/>
    <cellStyle name="표준 49 7 6 6 2" xfId="34887"/>
    <cellStyle name="표준 49 7 6 7" xfId="34888"/>
    <cellStyle name="표준 49 7 6 7 2" xfId="34889"/>
    <cellStyle name="표준 49 7 6 8" xfId="34890"/>
    <cellStyle name="표준 49 7 6 8 2" xfId="34891"/>
    <cellStyle name="표준 49 7 6 9" xfId="34892"/>
    <cellStyle name="표준 49 7 6 9 2" xfId="34893"/>
    <cellStyle name="표준 49 7 7" xfId="34894"/>
    <cellStyle name="표준 49 7 7 10" xfId="34895"/>
    <cellStyle name="표준 49 7 7 10 2" xfId="34896"/>
    <cellStyle name="표준 49 7 7 11" xfId="34897"/>
    <cellStyle name="표준 49 7 7 11 2" xfId="34898"/>
    <cellStyle name="표준 49 7 7 12" xfId="34899"/>
    <cellStyle name="표준 49 7 7 12 2" xfId="34900"/>
    <cellStyle name="표준 49 7 7 13" xfId="34901"/>
    <cellStyle name="표준 49 7 7 13 2" xfId="34902"/>
    <cellStyle name="표준 49 7 7 14" xfId="34903"/>
    <cellStyle name="표준 49 7 7 14 2" xfId="34904"/>
    <cellStyle name="표준 49 7 7 15" xfId="34905"/>
    <cellStyle name="표준 49 7 7 15 2" xfId="34906"/>
    <cellStyle name="표준 49 7 7 16" xfId="34907"/>
    <cellStyle name="표준 49 7 7 16 2" xfId="34908"/>
    <cellStyle name="표준 49 7 7 17" xfId="34909"/>
    <cellStyle name="표준 49 7 7 17 2" xfId="34910"/>
    <cellStyle name="표준 49 7 7 18" xfId="34911"/>
    <cellStyle name="표준 49 7 7 18 2" xfId="34912"/>
    <cellStyle name="표준 49 7 7 19" xfId="34913"/>
    <cellStyle name="표준 49 7 7 19 2" xfId="34914"/>
    <cellStyle name="표준 49 7 7 2" xfId="34915"/>
    <cellStyle name="표준 49 7 7 2 2" xfId="34916"/>
    <cellStyle name="표준 49 7 7 20" xfId="34917"/>
    <cellStyle name="표준 49 7 7 20 2" xfId="34918"/>
    <cellStyle name="표준 49 7 7 21" xfId="34919"/>
    <cellStyle name="표준 49 7 7 21 2" xfId="34920"/>
    <cellStyle name="표준 49 7 7 22" xfId="34921"/>
    <cellStyle name="표준 49 7 7 22 2" xfId="34922"/>
    <cellStyle name="표준 49 7 7 23" xfId="34923"/>
    <cellStyle name="표준 49 7 7 23 2" xfId="34924"/>
    <cellStyle name="표준 49 7 7 24" xfId="34925"/>
    <cellStyle name="표준 49 7 7 24 2" xfId="34926"/>
    <cellStyle name="표준 49 7 7 25" xfId="34927"/>
    <cellStyle name="표준 49 7 7 25 2" xfId="34928"/>
    <cellStyle name="표준 49 7 7 26" xfId="34929"/>
    <cellStyle name="표준 49 7 7 26 2" xfId="34930"/>
    <cellStyle name="표준 49 7 7 27" xfId="34931"/>
    <cellStyle name="표준 49 7 7 27 2" xfId="34932"/>
    <cellStyle name="표준 49 7 7 28" xfId="34933"/>
    <cellStyle name="표준 49 7 7 28 2" xfId="34934"/>
    <cellStyle name="표준 49 7 7 29" xfId="34935"/>
    <cellStyle name="표준 49 7 7 3" xfId="34936"/>
    <cellStyle name="표준 49 7 7 3 2" xfId="34937"/>
    <cellStyle name="표준 49 7 7 4" xfId="34938"/>
    <cellStyle name="표준 49 7 7 4 2" xfId="34939"/>
    <cellStyle name="표준 49 7 7 5" xfId="34940"/>
    <cellStyle name="표준 49 7 7 5 2" xfId="34941"/>
    <cellStyle name="표준 49 7 7 6" xfId="34942"/>
    <cellStyle name="표준 49 7 7 6 2" xfId="34943"/>
    <cellStyle name="표준 49 7 7 7" xfId="34944"/>
    <cellStyle name="표준 49 7 7 7 2" xfId="34945"/>
    <cellStyle name="표준 49 7 7 8" xfId="34946"/>
    <cellStyle name="표준 49 7 7 8 2" xfId="34947"/>
    <cellStyle name="표준 49 7 7 9" xfId="34948"/>
    <cellStyle name="표준 49 7 7 9 2" xfId="34949"/>
    <cellStyle name="표준 49 7 8" xfId="34950"/>
    <cellStyle name="표준 49 7 8 2" xfId="34951"/>
    <cellStyle name="표준 49 7 9" xfId="34952"/>
    <cellStyle name="표준 49 7 9 2" xfId="34953"/>
    <cellStyle name="표준 49 70" xfId="34954"/>
    <cellStyle name="표준 49 71" xfId="34955"/>
    <cellStyle name="표준 49 72" xfId="34956"/>
    <cellStyle name="표준 49 8" xfId="34957"/>
    <cellStyle name="표준 49 8 10" xfId="34958"/>
    <cellStyle name="표준 49 8 10 2" xfId="34959"/>
    <cellStyle name="표준 49 8 11" xfId="34960"/>
    <cellStyle name="표준 49 8 11 2" xfId="34961"/>
    <cellStyle name="표준 49 8 12" xfId="34962"/>
    <cellStyle name="표준 49 8 12 2" xfId="34963"/>
    <cellStyle name="표준 49 8 13" xfId="34964"/>
    <cellStyle name="표준 49 8 13 2" xfId="34965"/>
    <cellStyle name="표준 49 8 14" xfId="34966"/>
    <cellStyle name="표준 49 8 14 2" xfId="34967"/>
    <cellStyle name="표준 49 8 15" xfId="34968"/>
    <cellStyle name="표준 49 8 15 2" xfId="34969"/>
    <cellStyle name="표준 49 8 16" xfId="34970"/>
    <cellStyle name="표준 49 8 16 2" xfId="34971"/>
    <cellStyle name="표준 49 8 17" xfId="34972"/>
    <cellStyle name="표준 49 8 17 2" xfId="34973"/>
    <cellStyle name="표준 49 8 18" xfId="34974"/>
    <cellStyle name="표준 49 8 18 2" xfId="34975"/>
    <cellStyle name="표준 49 8 19" xfId="34976"/>
    <cellStyle name="표준 49 8 19 2" xfId="34977"/>
    <cellStyle name="표준 49 8 2" xfId="34978"/>
    <cellStyle name="표준 49 8 2 10" xfId="34979"/>
    <cellStyle name="표준 49 8 2 10 2" xfId="34980"/>
    <cellStyle name="표준 49 8 2 11" xfId="34981"/>
    <cellStyle name="표준 49 8 2 11 2" xfId="34982"/>
    <cellStyle name="표준 49 8 2 12" xfId="34983"/>
    <cellStyle name="표준 49 8 2 12 2" xfId="34984"/>
    <cellStyle name="표준 49 8 2 13" xfId="34985"/>
    <cellStyle name="표준 49 8 2 13 2" xfId="34986"/>
    <cellStyle name="표준 49 8 2 14" xfId="34987"/>
    <cellStyle name="표준 49 8 2 14 2" xfId="34988"/>
    <cellStyle name="표준 49 8 2 15" xfId="34989"/>
    <cellStyle name="표준 49 8 2 15 2" xfId="34990"/>
    <cellStyle name="표준 49 8 2 16" xfId="34991"/>
    <cellStyle name="표준 49 8 2 16 2" xfId="34992"/>
    <cellStyle name="표준 49 8 2 17" xfId="34993"/>
    <cellStyle name="표준 49 8 2 17 2" xfId="34994"/>
    <cellStyle name="표준 49 8 2 18" xfId="34995"/>
    <cellStyle name="표준 49 8 2 18 2" xfId="34996"/>
    <cellStyle name="표준 49 8 2 19" xfId="34997"/>
    <cellStyle name="표준 49 8 2 19 2" xfId="34998"/>
    <cellStyle name="표준 49 8 2 2" xfId="34999"/>
    <cellStyle name="표준 49 8 2 2 2" xfId="35000"/>
    <cellStyle name="표준 49 8 2 20" xfId="35001"/>
    <cellStyle name="표준 49 8 2 20 2" xfId="35002"/>
    <cellStyle name="표준 49 8 2 21" xfId="35003"/>
    <cellStyle name="표준 49 8 2 21 2" xfId="35004"/>
    <cellStyle name="표준 49 8 2 22" xfId="35005"/>
    <cellStyle name="표준 49 8 2 22 2" xfId="35006"/>
    <cellStyle name="표준 49 8 2 23" xfId="35007"/>
    <cellStyle name="표준 49 8 2 23 2" xfId="35008"/>
    <cellStyle name="표준 49 8 2 24" xfId="35009"/>
    <cellStyle name="표준 49 8 2 24 2" xfId="35010"/>
    <cellStyle name="표준 49 8 2 25" xfId="35011"/>
    <cellStyle name="표준 49 8 2 25 2" xfId="35012"/>
    <cellStyle name="표준 49 8 2 26" xfId="35013"/>
    <cellStyle name="표준 49 8 2 26 2" xfId="35014"/>
    <cellStyle name="표준 49 8 2 27" xfId="35015"/>
    <cellStyle name="표준 49 8 2 27 2" xfId="35016"/>
    <cellStyle name="표준 49 8 2 28" xfId="35017"/>
    <cellStyle name="표준 49 8 2 28 2" xfId="35018"/>
    <cellStyle name="표준 49 8 2 29" xfId="35019"/>
    <cellStyle name="표준 49 8 2 3" xfId="35020"/>
    <cellStyle name="표준 49 8 2 3 2" xfId="35021"/>
    <cellStyle name="표준 49 8 2 4" xfId="35022"/>
    <cellStyle name="표준 49 8 2 4 2" xfId="35023"/>
    <cellStyle name="표준 49 8 2 5" xfId="35024"/>
    <cellStyle name="표준 49 8 2 5 2" xfId="35025"/>
    <cellStyle name="표준 49 8 2 6" xfId="35026"/>
    <cellStyle name="표준 49 8 2 6 2" xfId="35027"/>
    <cellStyle name="표준 49 8 2 7" xfId="35028"/>
    <cellStyle name="표준 49 8 2 7 2" xfId="35029"/>
    <cellStyle name="표준 49 8 2 8" xfId="35030"/>
    <cellStyle name="표준 49 8 2 8 2" xfId="35031"/>
    <cellStyle name="표준 49 8 2 9" xfId="35032"/>
    <cellStyle name="표준 49 8 2 9 2" xfId="35033"/>
    <cellStyle name="표준 49 8 20" xfId="35034"/>
    <cellStyle name="표준 49 8 20 2" xfId="35035"/>
    <cellStyle name="표준 49 8 21" xfId="35036"/>
    <cellStyle name="표준 49 8 21 2" xfId="35037"/>
    <cellStyle name="표준 49 8 22" xfId="35038"/>
    <cellStyle name="표준 49 8 22 2" xfId="35039"/>
    <cellStyle name="표준 49 8 23" xfId="35040"/>
    <cellStyle name="표준 49 8 23 2" xfId="35041"/>
    <cellStyle name="표준 49 8 24" xfId="35042"/>
    <cellStyle name="표준 49 8 24 2" xfId="35043"/>
    <cellStyle name="표준 49 8 25" xfId="35044"/>
    <cellStyle name="표준 49 8 25 2" xfId="35045"/>
    <cellStyle name="표준 49 8 26" xfId="35046"/>
    <cellStyle name="표준 49 8 26 2" xfId="35047"/>
    <cellStyle name="표준 49 8 27" xfId="35048"/>
    <cellStyle name="표준 49 8 27 2" xfId="35049"/>
    <cellStyle name="표준 49 8 28" xfId="35050"/>
    <cellStyle name="표준 49 8 28 2" xfId="35051"/>
    <cellStyle name="표준 49 8 29" xfId="35052"/>
    <cellStyle name="표준 49 8 29 2" xfId="35053"/>
    <cellStyle name="표준 49 8 3" xfId="35054"/>
    <cellStyle name="표준 49 8 3 10" xfId="35055"/>
    <cellStyle name="표준 49 8 3 10 2" xfId="35056"/>
    <cellStyle name="표준 49 8 3 11" xfId="35057"/>
    <cellStyle name="표준 49 8 3 11 2" xfId="35058"/>
    <cellStyle name="표준 49 8 3 12" xfId="35059"/>
    <cellStyle name="표준 49 8 3 12 2" xfId="35060"/>
    <cellStyle name="표준 49 8 3 13" xfId="35061"/>
    <cellStyle name="표준 49 8 3 13 2" xfId="35062"/>
    <cellStyle name="표준 49 8 3 14" xfId="35063"/>
    <cellStyle name="표준 49 8 3 14 2" xfId="35064"/>
    <cellStyle name="표준 49 8 3 15" xfId="35065"/>
    <cellStyle name="표준 49 8 3 15 2" xfId="35066"/>
    <cellStyle name="표준 49 8 3 16" xfId="35067"/>
    <cellStyle name="표준 49 8 3 16 2" xfId="35068"/>
    <cellStyle name="표준 49 8 3 17" xfId="35069"/>
    <cellStyle name="표준 49 8 3 17 2" xfId="35070"/>
    <cellStyle name="표준 49 8 3 18" xfId="35071"/>
    <cellStyle name="표준 49 8 3 18 2" xfId="35072"/>
    <cellStyle name="표준 49 8 3 19" xfId="35073"/>
    <cellStyle name="표준 49 8 3 19 2" xfId="35074"/>
    <cellStyle name="표준 49 8 3 2" xfId="35075"/>
    <cellStyle name="표준 49 8 3 2 2" xfId="35076"/>
    <cellStyle name="표준 49 8 3 20" xfId="35077"/>
    <cellStyle name="표준 49 8 3 20 2" xfId="35078"/>
    <cellStyle name="표준 49 8 3 21" xfId="35079"/>
    <cellStyle name="표준 49 8 3 21 2" xfId="35080"/>
    <cellStyle name="표준 49 8 3 22" xfId="35081"/>
    <cellStyle name="표준 49 8 3 22 2" xfId="35082"/>
    <cellStyle name="표준 49 8 3 23" xfId="35083"/>
    <cellStyle name="표준 49 8 3 23 2" xfId="35084"/>
    <cellStyle name="표준 49 8 3 24" xfId="35085"/>
    <cellStyle name="표준 49 8 3 24 2" xfId="35086"/>
    <cellStyle name="표준 49 8 3 25" xfId="35087"/>
    <cellStyle name="표준 49 8 3 25 2" xfId="35088"/>
    <cellStyle name="표준 49 8 3 26" xfId="35089"/>
    <cellStyle name="표준 49 8 3 26 2" xfId="35090"/>
    <cellStyle name="표준 49 8 3 27" xfId="35091"/>
    <cellStyle name="표준 49 8 3 27 2" xfId="35092"/>
    <cellStyle name="표준 49 8 3 28" xfId="35093"/>
    <cellStyle name="표준 49 8 3 28 2" xfId="35094"/>
    <cellStyle name="표준 49 8 3 29" xfId="35095"/>
    <cellStyle name="표준 49 8 3 3" xfId="35096"/>
    <cellStyle name="표준 49 8 3 3 2" xfId="35097"/>
    <cellStyle name="표준 49 8 3 4" xfId="35098"/>
    <cellStyle name="표준 49 8 3 4 2" xfId="35099"/>
    <cellStyle name="표준 49 8 3 5" xfId="35100"/>
    <cellStyle name="표준 49 8 3 5 2" xfId="35101"/>
    <cellStyle name="표준 49 8 3 6" xfId="35102"/>
    <cellStyle name="표준 49 8 3 6 2" xfId="35103"/>
    <cellStyle name="표준 49 8 3 7" xfId="35104"/>
    <cellStyle name="표준 49 8 3 7 2" xfId="35105"/>
    <cellStyle name="표준 49 8 3 8" xfId="35106"/>
    <cellStyle name="표준 49 8 3 8 2" xfId="35107"/>
    <cellStyle name="표준 49 8 3 9" xfId="35108"/>
    <cellStyle name="표준 49 8 3 9 2" xfId="35109"/>
    <cellStyle name="표준 49 8 30" xfId="35110"/>
    <cellStyle name="표준 49 8 30 2" xfId="35111"/>
    <cellStyle name="표준 49 8 31" xfId="35112"/>
    <cellStyle name="표준 49 8 31 2" xfId="35113"/>
    <cellStyle name="표준 49 8 32" xfId="35114"/>
    <cellStyle name="표준 49 8 32 2" xfId="35115"/>
    <cellStyle name="표준 49 8 33" xfId="35116"/>
    <cellStyle name="표준 49 8 33 2" xfId="35117"/>
    <cellStyle name="표준 49 8 34" xfId="35118"/>
    <cellStyle name="표준 49 8 34 2" xfId="35119"/>
    <cellStyle name="표준 49 8 35" xfId="35120"/>
    <cellStyle name="표준 49 8 36" xfId="35121"/>
    <cellStyle name="표준 49 8 37" xfId="35122"/>
    <cellStyle name="표준 49 8 38" xfId="35123"/>
    <cellStyle name="표준 49 8 39" xfId="35124"/>
    <cellStyle name="표준 49 8 4" xfId="35125"/>
    <cellStyle name="표준 49 8 4 10" xfId="35126"/>
    <cellStyle name="표준 49 8 4 10 2" xfId="35127"/>
    <cellStyle name="표준 49 8 4 11" xfId="35128"/>
    <cellStyle name="표준 49 8 4 11 2" xfId="35129"/>
    <cellStyle name="표준 49 8 4 12" xfId="35130"/>
    <cellStyle name="표준 49 8 4 12 2" xfId="35131"/>
    <cellStyle name="표준 49 8 4 13" xfId="35132"/>
    <cellStyle name="표준 49 8 4 13 2" xfId="35133"/>
    <cellStyle name="표준 49 8 4 14" xfId="35134"/>
    <cellStyle name="표준 49 8 4 14 2" xfId="35135"/>
    <cellStyle name="표준 49 8 4 15" xfId="35136"/>
    <cellStyle name="표준 49 8 4 15 2" xfId="35137"/>
    <cellStyle name="표준 49 8 4 16" xfId="35138"/>
    <cellStyle name="표준 49 8 4 16 2" xfId="35139"/>
    <cellStyle name="표준 49 8 4 17" xfId="35140"/>
    <cellStyle name="표준 49 8 4 17 2" xfId="35141"/>
    <cellStyle name="표준 49 8 4 18" xfId="35142"/>
    <cellStyle name="표준 49 8 4 18 2" xfId="35143"/>
    <cellStyle name="표준 49 8 4 19" xfId="35144"/>
    <cellStyle name="표준 49 8 4 19 2" xfId="35145"/>
    <cellStyle name="표준 49 8 4 2" xfId="35146"/>
    <cellStyle name="표준 49 8 4 2 2" xfId="35147"/>
    <cellStyle name="표준 49 8 4 20" xfId="35148"/>
    <cellStyle name="표준 49 8 4 20 2" xfId="35149"/>
    <cellStyle name="표준 49 8 4 21" xfId="35150"/>
    <cellStyle name="표준 49 8 4 21 2" xfId="35151"/>
    <cellStyle name="표준 49 8 4 22" xfId="35152"/>
    <cellStyle name="표준 49 8 4 22 2" xfId="35153"/>
    <cellStyle name="표준 49 8 4 23" xfId="35154"/>
    <cellStyle name="표준 49 8 4 23 2" xfId="35155"/>
    <cellStyle name="표준 49 8 4 24" xfId="35156"/>
    <cellStyle name="표준 49 8 4 24 2" xfId="35157"/>
    <cellStyle name="표준 49 8 4 25" xfId="35158"/>
    <cellStyle name="표준 49 8 4 25 2" xfId="35159"/>
    <cellStyle name="표준 49 8 4 26" xfId="35160"/>
    <cellStyle name="표준 49 8 4 26 2" xfId="35161"/>
    <cellStyle name="표준 49 8 4 27" xfId="35162"/>
    <cellStyle name="표준 49 8 4 27 2" xfId="35163"/>
    <cellStyle name="표준 49 8 4 28" xfId="35164"/>
    <cellStyle name="표준 49 8 4 28 2" xfId="35165"/>
    <cellStyle name="표준 49 8 4 29" xfId="35166"/>
    <cellStyle name="표준 49 8 4 3" xfId="35167"/>
    <cellStyle name="표준 49 8 4 3 2" xfId="35168"/>
    <cellStyle name="표준 49 8 4 4" xfId="35169"/>
    <cellStyle name="표준 49 8 4 4 2" xfId="35170"/>
    <cellStyle name="표준 49 8 4 5" xfId="35171"/>
    <cellStyle name="표준 49 8 4 5 2" xfId="35172"/>
    <cellStyle name="표준 49 8 4 6" xfId="35173"/>
    <cellStyle name="표준 49 8 4 6 2" xfId="35174"/>
    <cellStyle name="표준 49 8 4 7" xfId="35175"/>
    <cellStyle name="표준 49 8 4 7 2" xfId="35176"/>
    <cellStyle name="표준 49 8 4 8" xfId="35177"/>
    <cellStyle name="표준 49 8 4 8 2" xfId="35178"/>
    <cellStyle name="표준 49 8 4 9" xfId="35179"/>
    <cellStyle name="표준 49 8 4 9 2" xfId="35180"/>
    <cellStyle name="표준 49 8 40" xfId="35181"/>
    <cellStyle name="표준 49 8 41" xfId="35182"/>
    <cellStyle name="표준 49 8 42" xfId="35183"/>
    <cellStyle name="표준 49 8 43" xfId="35184"/>
    <cellStyle name="표준 49 8 44" xfId="35185"/>
    <cellStyle name="표준 49 8 45" xfId="35186"/>
    <cellStyle name="표준 49 8 46" xfId="35187"/>
    <cellStyle name="표준 49 8 47" xfId="35188"/>
    <cellStyle name="표준 49 8 48" xfId="35189"/>
    <cellStyle name="표준 49 8 49" xfId="35190"/>
    <cellStyle name="표준 49 8 5" xfId="35191"/>
    <cellStyle name="표준 49 8 5 10" xfId="35192"/>
    <cellStyle name="표준 49 8 5 10 2" xfId="35193"/>
    <cellStyle name="표준 49 8 5 11" xfId="35194"/>
    <cellStyle name="표준 49 8 5 11 2" xfId="35195"/>
    <cellStyle name="표준 49 8 5 12" xfId="35196"/>
    <cellStyle name="표준 49 8 5 12 2" xfId="35197"/>
    <cellStyle name="표준 49 8 5 13" xfId="35198"/>
    <cellStyle name="표준 49 8 5 13 2" xfId="35199"/>
    <cellStyle name="표준 49 8 5 14" xfId="35200"/>
    <cellStyle name="표준 49 8 5 14 2" xfId="35201"/>
    <cellStyle name="표준 49 8 5 15" xfId="35202"/>
    <cellStyle name="표준 49 8 5 15 2" xfId="35203"/>
    <cellStyle name="표준 49 8 5 16" xfId="35204"/>
    <cellStyle name="표준 49 8 5 16 2" xfId="35205"/>
    <cellStyle name="표준 49 8 5 17" xfId="35206"/>
    <cellStyle name="표준 49 8 5 17 2" xfId="35207"/>
    <cellStyle name="표준 49 8 5 18" xfId="35208"/>
    <cellStyle name="표준 49 8 5 18 2" xfId="35209"/>
    <cellStyle name="표준 49 8 5 19" xfId="35210"/>
    <cellStyle name="표준 49 8 5 19 2" xfId="35211"/>
    <cellStyle name="표준 49 8 5 2" xfId="35212"/>
    <cellStyle name="표준 49 8 5 2 2" xfId="35213"/>
    <cellStyle name="표준 49 8 5 20" xfId="35214"/>
    <cellStyle name="표준 49 8 5 20 2" xfId="35215"/>
    <cellStyle name="표준 49 8 5 21" xfId="35216"/>
    <cellStyle name="표준 49 8 5 21 2" xfId="35217"/>
    <cellStyle name="표준 49 8 5 22" xfId="35218"/>
    <cellStyle name="표준 49 8 5 22 2" xfId="35219"/>
    <cellStyle name="표준 49 8 5 23" xfId="35220"/>
    <cellStyle name="표준 49 8 5 23 2" xfId="35221"/>
    <cellStyle name="표준 49 8 5 24" xfId="35222"/>
    <cellStyle name="표준 49 8 5 24 2" xfId="35223"/>
    <cellStyle name="표준 49 8 5 25" xfId="35224"/>
    <cellStyle name="표준 49 8 5 25 2" xfId="35225"/>
    <cellStyle name="표준 49 8 5 26" xfId="35226"/>
    <cellStyle name="표준 49 8 5 26 2" xfId="35227"/>
    <cellStyle name="표준 49 8 5 27" xfId="35228"/>
    <cellStyle name="표준 49 8 5 27 2" xfId="35229"/>
    <cellStyle name="표준 49 8 5 28" xfId="35230"/>
    <cellStyle name="표준 49 8 5 28 2" xfId="35231"/>
    <cellStyle name="표준 49 8 5 29" xfId="35232"/>
    <cellStyle name="표준 49 8 5 3" xfId="35233"/>
    <cellStyle name="표준 49 8 5 3 2" xfId="35234"/>
    <cellStyle name="표준 49 8 5 4" xfId="35235"/>
    <cellStyle name="표준 49 8 5 4 2" xfId="35236"/>
    <cellStyle name="표준 49 8 5 5" xfId="35237"/>
    <cellStyle name="표준 49 8 5 5 2" xfId="35238"/>
    <cellStyle name="표준 49 8 5 6" xfId="35239"/>
    <cellStyle name="표준 49 8 5 6 2" xfId="35240"/>
    <cellStyle name="표준 49 8 5 7" xfId="35241"/>
    <cellStyle name="표준 49 8 5 7 2" xfId="35242"/>
    <cellStyle name="표준 49 8 5 8" xfId="35243"/>
    <cellStyle name="표준 49 8 5 8 2" xfId="35244"/>
    <cellStyle name="표준 49 8 5 9" xfId="35245"/>
    <cellStyle name="표준 49 8 5 9 2" xfId="35246"/>
    <cellStyle name="표준 49 8 50" xfId="35247"/>
    <cellStyle name="표준 49 8 51" xfId="35248"/>
    <cellStyle name="표준 49 8 52" xfId="35249"/>
    <cellStyle name="표준 49 8 53" xfId="35250"/>
    <cellStyle name="표준 49 8 54" xfId="35251"/>
    <cellStyle name="표준 49 8 55" xfId="35252"/>
    <cellStyle name="표준 49 8 56" xfId="35253"/>
    <cellStyle name="표준 49 8 57" xfId="35254"/>
    <cellStyle name="표준 49 8 58" xfId="35255"/>
    <cellStyle name="표준 49 8 6" xfId="35256"/>
    <cellStyle name="표준 49 8 6 10" xfId="35257"/>
    <cellStyle name="표준 49 8 6 10 2" xfId="35258"/>
    <cellStyle name="표준 49 8 6 11" xfId="35259"/>
    <cellStyle name="표준 49 8 6 11 2" xfId="35260"/>
    <cellStyle name="표준 49 8 6 12" xfId="35261"/>
    <cellStyle name="표준 49 8 6 12 2" xfId="35262"/>
    <cellStyle name="표준 49 8 6 13" xfId="35263"/>
    <cellStyle name="표준 49 8 6 13 2" xfId="35264"/>
    <cellStyle name="표준 49 8 6 14" xfId="35265"/>
    <cellStyle name="표준 49 8 6 14 2" xfId="35266"/>
    <cellStyle name="표준 49 8 6 15" xfId="35267"/>
    <cellStyle name="표준 49 8 6 15 2" xfId="35268"/>
    <cellStyle name="표준 49 8 6 16" xfId="35269"/>
    <cellStyle name="표준 49 8 6 16 2" xfId="35270"/>
    <cellStyle name="표준 49 8 6 17" xfId="35271"/>
    <cellStyle name="표준 49 8 6 17 2" xfId="35272"/>
    <cellStyle name="표준 49 8 6 18" xfId="35273"/>
    <cellStyle name="표준 49 8 6 18 2" xfId="35274"/>
    <cellStyle name="표준 49 8 6 19" xfId="35275"/>
    <cellStyle name="표준 49 8 6 19 2" xfId="35276"/>
    <cellStyle name="표준 49 8 6 2" xfId="35277"/>
    <cellStyle name="표준 49 8 6 2 2" xfId="35278"/>
    <cellStyle name="표준 49 8 6 20" xfId="35279"/>
    <cellStyle name="표준 49 8 6 20 2" xfId="35280"/>
    <cellStyle name="표준 49 8 6 21" xfId="35281"/>
    <cellStyle name="표준 49 8 6 21 2" xfId="35282"/>
    <cellStyle name="표준 49 8 6 22" xfId="35283"/>
    <cellStyle name="표준 49 8 6 22 2" xfId="35284"/>
    <cellStyle name="표준 49 8 6 23" xfId="35285"/>
    <cellStyle name="표준 49 8 6 23 2" xfId="35286"/>
    <cellStyle name="표준 49 8 6 24" xfId="35287"/>
    <cellStyle name="표준 49 8 6 24 2" xfId="35288"/>
    <cellStyle name="표준 49 8 6 25" xfId="35289"/>
    <cellStyle name="표준 49 8 6 25 2" xfId="35290"/>
    <cellStyle name="표준 49 8 6 26" xfId="35291"/>
    <cellStyle name="표준 49 8 6 26 2" xfId="35292"/>
    <cellStyle name="표준 49 8 6 27" xfId="35293"/>
    <cellStyle name="표준 49 8 6 27 2" xfId="35294"/>
    <cellStyle name="표준 49 8 6 28" xfId="35295"/>
    <cellStyle name="표준 49 8 6 28 2" xfId="35296"/>
    <cellStyle name="표준 49 8 6 29" xfId="35297"/>
    <cellStyle name="표준 49 8 6 3" xfId="35298"/>
    <cellStyle name="표준 49 8 6 3 2" xfId="35299"/>
    <cellStyle name="표준 49 8 6 4" xfId="35300"/>
    <cellStyle name="표준 49 8 6 4 2" xfId="35301"/>
    <cellStyle name="표준 49 8 6 5" xfId="35302"/>
    <cellStyle name="표준 49 8 6 5 2" xfId="35303"/>
    <cellStyle name="표준 49 8 6 6" xfId="35304"/>
    <cellStyle name="표준 49 8 6 6 2" xfId="35305"/>
    <cellStyle name="표준 49 8 6 7" xfId="35306"/>
    <cellStyle name="표준 49 8 6 7 2" xfId="35307"/>
    <cellStyle name="표준 49 8 6 8" xfId="35308"/>
    <cellStyle name="표준 49 8 6 8 2" xfId="35309"/>
    <cellStyle name="표준 49 8 6 9" xfId="35310"/>
    <cellStyle name="표준 49 8 6 9 2" xfId="35311"/>
    <cellStyle name="표준 49 8 7" xfId="35312"/>
    <cellStyle name="표준 49 8 7 10" xfId="35313"/>
    <cellStyle name="표준 49 8 7 10 2" xfId="35314"/>
    <cellStyle name="표준 49 8 7 11" xfId="35315"/>
    <cellStyle name="표준 49 8 7 11 2" xfId="35316"/>
    <cellStyle name="표준 49 8 7 12" xfId="35317"/>
    <cellStyle name="표준 49 8 7 12 2" xfId="35318"/>
    <cellStyle name="표준 49 8 7 13" xfId="35319"/>
    <cellStyle name="표준 49 8 7 13 2" xfId="35320"/>
    <cellStyle name="표준 49 8 7 14" xfId="35321"/>
    <cellStyle name="표준 49 8 7 14 2" xfId="35322"/>
    <cellStyle name="표준 49 8 7 15" xfId="35323"/>
    <cellStyle name="표준 49 8 7 15 2" xfId="35324"/>
    <cellStyle name="표준 49 8 7 16" xfId="35325"/>
    <cellStyle name="표준 49 8 7 16 2" xfId="35326"/>
    <cellStyle name="표준 49 8 7 17" xfId="35327"/>
    <cellStyle name="표준 49 8 7 17 2" xfId="35328"/>
    <cellStyle name="표준 49 8 7 18" xfId="35329"/>
    <cellStyle name="표준 49 8 7 18 2" xfId="35330"/>
    <cellStyle name="표준 49 8 7 19" xfId="35331"/>
    <cellStyle name="표준 49 8 7 19 2" xfId="35332"/>
    <cellStyle name="표준 49 8 7 2" xfId="35333"/>
    <cellStyle name="표준 49 8 7 2 2" xfId="35334"/>
    <cellStyle name="표준 49 8 7 20" xfId="35335"/>
    <cellStyle name="표준 49 8 7 20 2" xfId="35336"/>
    <cellStyle name="표준 49 8 7 21" xfId="35337"/>
    <cellStyle name="표준 49 8 7 21 2" xfId="35338"/>
    <cellStyle name="표준 49 8 7 22" xfId="35339"/>
    <cellStyle name="표준 49 8 7 22 2" xfId="35340"/>
    <cellStyle name="표준 49 8 7 23" xfId="35341"/>
    <cellStyle name="표준 49 8 7 23 2" xfId="35342"/>
    <cellStyle name="표준 49 8 7 24" xfId="35343"/>
    <cellStyle name="표준 49 8 7 24 2" xfId="35344"/>
    <cellStyle name="표준 49 8 7 25" xfId="35345"/>
    <cellStyle name="표준 49 8 7 25 2" xfId="35346"/>
    <cellStyle name="표준 49 8 7 26" xfId="35347"/>
    <cellStyle name="표준 49 8 7 26 2" xfId="35348"/>
    <cellStyle name="표준 49 8 7 27" xfId="35349"/>
    <cellStyle name="표준 49 8 7 27 2" xfId="35350"/>
    <cellStyle name="표준 49 8 7 28" xfId="35351"/>
    <cellStyle name="표준 49 8 7 28 2" xfId="35352"/>
    <cellStyle name="표준 49 8 7 29" xfId="35353"/>
    <cellStyle name="표준 49 8 7 3" xfId="35354"/>
    <cellStyle name="표준 49 8 7 3 2" xfId="35355"/>
    <cellStyle name="표준 49 8 7 4" xfId="35356"/>
    <cellStyle name="표준 49 8 7 4 2" xfId="35357"/>
    <cellStyle name="표준 49 8 7 5" xfId="35358"/>
    <cellStyle name="표준 49 8 7 5 2" xfId="35359"/>
    <cellStyle name="표준 49 8 7 6" xfId="35360"/>
    <cellStyle name="표준 49 8 7 6 2" xfId="35361"/>
    <cellStyle name="표준 49 8 7 7" xfId="35362"/>
    <cellStyle name="표준 49 8 7 7 2" xfId="35363"/>
    <cellStyle name="표준 49 8 7 8" xfId="35364"/>
    <cellStyle name="표준 49 8 7 8 2" xfId="35365"/>
    <cellStyle name="표준 49 8 7 9" xfId="35366"/>
    <cellStyle name="표준 49 8 7 9 2" xfId="35367"/>
    <cellStyle name="표준 49 8 8" xfId="35368"/>
    <cellStyle name="표준 49 8 8 2" xfId="35369"/>
    <cellStyle name="표준 49 8 9" xfId="35370"/>
    <cellStyle name="표준 49 8 9 2" xfId="35371"/>
    <cellStyle name="표준 49 9" xfId="35372"/>
    <cellStyle name="표준 49 9 10" xfId="35373"/>
    <cellStyle name="표준 49 9 10 2" xfId="35374"/>
    <cellStyle name="표준 49 9 11" xfId="35375"/>
    <cellStyle name="표준 49 9 11 2" xfId="35376"/>
    <cellStyle name="표준 49 9 12" xfId="35377"/>
    <cellStyle name="표준 49 9 12 2" xfId="35378"/>
    <cellStyle name="표준 49 9 13" xfId="35379"/>
    <cellStyle name="표준 49 9 13 2" xfId="35380"/>
    <cellStyle name="표준 49 9 14" xfId="35381"/>
    <cellStyle name="표준 49 9 14 2" xfId="35382"/>
    <cellStyle name="표준 49 9 15" xfId="35383"/>
    <cellStyle name="표준 49 9 15 2" xfId="35384"/>
    <cellStyle name="표준 49 9 16" xfId="35385"/>
    <cellStyle name="표준 49 9 16 2" xfId="35386"/>
    <cellStyle name="표준 49 9 17" xfId="35387"/>
    <cellStyle name="표준 49 9 17 2" xfId="35388"/>
    <cellStyle name="표준 49 9 18" xfId="35389"/>
    <cellStyle name="표준 49 9 18 2" xfId="35390"/>
    <cellStyle name="표준 49 9 19" xfId="35391"/>
    <cellStyle name="표준 49 9 19 2" xfId="35392"/>
    <cellStyle name="표준 49 9 2" xfId="35393"/>
    <cellStyle name="표준 49 9 2 10" xfId="35394"/>
    <cellStyle name="표준 49 9 2 10 2" xfId="35395"/>
    <cellStyle name="표준 49 9 2 11" xfId="35396"/>
    <cellStyle name="표준 49 9 2 11 2" xfId="35397"/>
    <cellStyle name="표준 49 9 2 12" xfId="35398"/>
    <cellStyle name="표준 49 9 2 12 2" xfId="35399"/>
    <cellStyle name="표준 49 9 2 13" xfId="35400"/>
    <cellStyle name="표준 49 9 2 13 2" xfId="35401"/>
    <cellStyle name="표준 49 9 2 14" xfId="35402"/>
    <cellStyle name="표준 49 9 2 14 2" xfId="35403"/>
    <cellStyle name="표준 49 9 2 15" xfId="35404"/>
    <cellStyle name="표준 49 9 2 15 2" xfId="35405"/>
    <cellStyle name="표준 49 9 2 16" xfId="35406"/>
    <cellStyle name="표준 49 9 2 16 2" xfId="35407"/>
    <cellStyle name="표준 49 9 2 17" xfId="35408"/>
    <cellStyle name="표준 49 9 2 17 2" xfId="35409"/>
    <cellStyle name="표준 49 9 2 18" xfId="35410"/>
    <cellStyle name="표준 49 9 2 18 2" xfId="35411"/>
    <cellStyle name="표준 49 9 2 19" xfId="35412"/>
    <cellStyle name="표준 49 9 2 19 2" xfId="35413"/>
    <cellStyle name="표준 49 9 2 2" xfId="35414"/>
    <cellStyle name="표준 49 9 2 2 2" xfId="35415"/>
    <cellStyle name="표준 49 9 2 20" xfId="35416"/>
    <cellStyle name="표준 49 9 2 20 2" xfId="35417"/>
    <cellStyle name="표준 49 9 2 21" xfId="35418"/>
    <cellStyle name="표준 49 9 2 21 2" xfId="35419"/>
    <cellStyle name="표준 49 9 2 22" xfId="35420"/>
    <cellStyle name="표준 49 9 2 22 2" xfId="35421"/>
    <cellStyle name="표준 49 9 2 23" xfId="35422"/>
    <cellStyle name="표준 49 9 2 23 2" xfId="35423"/>
    <cellStyle name="표준 49 9 2 24" xfId="35424"/>
    <cellStyle name="표준 49 9 2 24 2" xfId="35425"/>
    <cellStyle name="표준 49 9 2 25" xfId="35426"/>
    <cellStyle name="표준 49 9 2 25 2" xfId="35427"/>
    <cellStyle name="표준 49 9 2 26" xfId="35428"/>
    <cellStyle name="표준 49 9 2 26 2" xfId="35429"/>
    <cellStyle name="표준 49 9 2 27" xfId="35430"/>
    <cellStyle name="표준 49 9 2 27 2" xfId="35431"/>
    <cellStyle name="표준 49 9 2 28" xfId="35432"/>
    <cellStyle name="표준 49 9 2 28 2" xfId="35433"/>
    <cellStyle name="표준 49 9 2 29" xfId="35434"/>
    <cellStyle name="표준 49 9 2 3" xfId="35435"/>
    <cellStyle name="표준 49 9 2 3 2" xfId="35436"/>
    <cellStyle name="표준 49 9 2 4" xfId="35437"/>
    <cellStyle name="표준 49 9 2 4 2" xfId="35438"/>
    <cellStyle name="표준 49 9 2 5" xfId="35439"/>
    <cellStyle name="표준 49 9 2 5 2" xfId="35440"/>
    <cellStyle name="표준 49 9 2 6" xfId="35441"/>
    <cellStyle name="표준 49 9 2 6 2" xfId="35442"/>
    <cellStyle name="표준 49 9 2 7" xfId="35443"/>
    <cellStyle name="표준 49 9 2 7 2" xfId="35444"/>
    <cellStyle name="표준 49 9 2 8" xfId="35445"/>
    <cellStyle name="표준 49 9 2 8 2" xfId="35446"/>
    <cellStyle name="표준 49 9 2 9" xfId="35447"/>
    <cellStyle name="표준 49 9 2 9 2" xfId="35448"/>
    <cellStyle name="표준 49 9 20" xfId="35449"/>
    <cellStyle name="표준 49 9 20 2" xfId="35450"/>
    <cellStyle name="표준 49 9 21" xfId="35451"/>
    <cellStyle name="표준 49 9 21 2" xfId="35452"/>
    <cellStyle name="표준 49 9 22" xfId="35453"/>
    <cellStyle name="표준 49 9 22 2" xfId="35454"/>
    <cellStyle name="표준 49 9 23" xfId="35455"/>
    <cellStyle name="표준 49 9 23 2" xfId="35456"/>
    <cellStyle name="표준 49 9 24" xfId="35457"/>
    <cellStyle name="표준 49 9 24 2" xfId="35458"/>
    <cellStyle name="표준 49 9 25" xfId="35459"/>
    <cellStyle name="표준 49 9 25 2" xfId="35460"/>
    <cellStyle name="표준 49 9 26" xfId="35461"/>
    <cellStyle name="표준 49 9 26 2" xfId="35462"/>
    <cellStyle name="표준 49 9 27" xfId="35463"/>
    <cellStyle name="표준 49 9 27 2" xfId="35464"/>
    <cellStyle name="표준 49 9 28" xfId="35465"/>
    <cellStyle name="표준 49 9 28 2" xfId="35466"/>
    <cellStyle name="표준 49 9 29" xfId="35467"/>
    <cellStyle name="표준 49 9 29 2" xfId="35468"/>
    <cellStyle name="표준 49 9 3" xfId="35469"/>
    <cellStyle name="표준 49 9 3 10" xfId="35470"/>
    <cellStyle name="표준 49 9 3 10 2" xfId="35471"/>
    <cellStyle name="표준 49 9 3 11" xfId="35472"/>
    <cellStyle name="표준 49 9 3 11 2" xfId="35473"/>
    <cellStyle name="표준 49 9 3 12" xfId="35474"/>
    <cellStyle name="표준 49 9 3 12 2" xfId="35475"/>
    <cellStyle name="표준 49 9 3 13" xfId="35476"/>
    <cellStyle name="표준 49 9 3 13 2" xfId="35477"/>
    <cellStyle name="표준 49 9 3 14" xfId="35478"/>
    <cellStyle name="표준 49 9 3 14 2" xfId="35479"/>
    <cellStyle name="표준 49 9 3 15" xfId="35480"/>
    <cellStyle name="표준 49 9 3 15 2" xfId="35481"/>
    <cellStyle name="표준 49 9 3 16" xfId="35482"/>
    <cellStyle name="표준 49 9 3 16 2" xfId="35483"/>
    <cellStyle name="표준 49 9 3 17" xfId="35484"/>
    <cellStyle name="표준 49 9 3 17 2" xfId="35485"/>
    <cellStyle name="표준 49 9 3 18" xfId="35486"/>
    <cellStyle name="표준 49 9 3 18 2" xfId="35487"/>
    <cellStyle name="표준 49 9 3 19" xfId="35488"/>
    <cellStyle name="표준 49 9 3 19 2" xfId="35489"/>
    <cellStyle name="표준 49 9 3 2" xfId="35490"/>
    <cellStyle name="표준 49 9 3 2 2" xfId="35491"/>
    <cellStyle name="표준 49 9 3 20" xfId="35492"/>
    <cellStyle name="표준 49 9 3 20 2" xfId="35493"/>
    <cellStyle name="표준 49 9 3 21" xfId="35494"/>
    <cellStyle name="표준 49 9 3 21 2" xfId="35495"/>
    <cellStyle name="표준 49 9 3 22" xfId="35496"/>
    <cellStyle name="표준 49 9 3 22 2" xfId="35497"/>
    <cellStyle name="표준 49 9 3 23" xfId="35498"/>
    <cellStyle name="표준 49 9 3 23 2" xfId="35499"/>
    <cellStyle name="표준 49 9 3 24" xfId="35500"/>
    <cellStyle name="표준 49 9 3 24 2" xfId="35501"/>
    <cellStyle name="표준 49 9 3 25" xfId="35502"/>
    <cellStyle name="표준 49 9 3 25 2" xfId="35503"/>
    <cellStyle name="표준 49 9 3 26" xfId="35504"/>
    <cellStyle name="표준 49 9 3 26 2" xfId="35505"/>
    <cellStyle name="표준 49 9 3 27" xfId="35506"/>
    <cellStyle name="표준 49 9 3 27 2" xfId="35507"/>
    <cellStyle name="표준 49 9 3 28" xfId="35508"/>
    <cellStyle name="표준 49 9 3 28 2" xfId="35509"/>
    <cellStyle name="표준 49 9 3 29" xfId="35510"/>
    <cellStyle name="표준 49 9 3 3" xfId="35511"/>
    <cellStyle name="표준 49 9 3 3 2" xfId="35512"/>
    <cellStyle name="표준 49 9 3 4" xfId="35513"/>
    <cellStyle name="표준 49 9 3 4 2" xfId="35514"/>
    <cellStyle name="표준 49 9 3 5" xfId="35515"/>
    <cellStyle name="표준 49 9 3 5 2" xfId="35516"/>
    <cellStyle name="표준 49 9 3 6" xfId="35517"/>
    <cellStyle name="표준 49 9 3 6 2" xfId="35518"/>
    <cellStyle name="표준 49 9 3 7" xfId="35519"/>
    <cellStyle name="표준 49 9 3 7 2" xfId="35520"/>
    <cellStyle name="표준 49 9 3 8" xfId="35521"/>
    <cellStyle name="표준 49 9 3 8 2" xfId="35522"/>
    <cellStyle name="표준 49 9 3 9" xfId="35523"/>
    <cellStyle name="표준 49 9 3 9 2" xfId="35524"/>
    <cellStyle name="표준 49 9 30" xfId="35525"/>
    <cellStyle name="표준 49 9 30 2" xfId="35526"/>
    <cellStyle name="표준 49 9 31" xfId="35527"/>
    <cellStyle name="표준 49 9 31 2" xfId="35528"/>
    <cellStyle name="표준 49 9 32" xfId="35529"/>
    <cellStyle name="표준 49 9 32 2" xfId="35530"/>
    <cellStyle name="표준 49 9 33" xfId="35531"/>
    <cellStyle name="표준 49 9 33 2" xfId="35532"/>
    <cellStyle name="표준 49 9 34" xfId="35533"/>
    <cellStyle name="표준 49 9 34 2" xfId="35534"/>
    <cellStyle name="표준 49 9 35" xfId="35535"/>
    <cellStyle name="표준 49 9 36" xfId="35536"/>
    <cellStyle name="표준 49 9 37" xfId="35537"/>
    <cellStyle name="표준 49 9 38" xfId="35538"/>
    <cellStyle name="표준 49 9 39" xfId="35539"/>
    <cellStyle name="표준 49 9 4" xfId="35540"/>
    <cellStyle name="표준 49 9 4 10" xfId="35541"/>
    <cellStyle name="표준 49 9 4 10 2" xfId="35542"/>
    <cellStyle name="표준 49 9 4 11" xfId="35543"/>
    <cellStyle name="표준 49 9 4 11 2" xfId="35544"/>
    <cellStyle name="표준 49 9 4 12" xfId="35545"/>
    <cellStyle name="표준 49 9 4 12 2" xfId="35546"/>
    <cellStyle name="표준 49 9 4 13" xfId="35547"/>
    <cellStyle name="표준 49 9 4 13 2" xfId="35548"/>
    <cellStyle name="표준 49 9 4 14" xfId="35549"/>
    <cellStyle name="표준 49 9 4 14 2" xfId="35550"/>
    <cellStyle name="표준 49 9 4 15" xfId="35551"/>
    <cellStyle name="표준 49 9 4 15 2" xfId="35552"/>
    <cellStyle name="표준 49 9 4 16" xfId="35553"/>
    <cellStyle name="표준 49 9 4 16 2" xfId="35554"/>
    <cellStyle name="표준 49 9 4 17" xfId="35555"/>
    <cellStyle name="표준 49 9 4 17 2" xfId="35556"/>
    <cellStyle name="표준 49 9 4 18" xfId="35557"/>
    <cellStyle name="표준 49 9 4 18 2" xfId="35558"/>
    <cellStyle name="표준 49 9 4 19" xfId="35559"/>
    <cellStyle name="표준 49 9 4 19 2" xfId="35560"/>
    <cellStyle name="표준 49 9 4 2" xfId="35561"/>
    <cellStyle name="표준 49 9 4 2 2" xfId="35562"/>
    <cellStyle name="표준 49 9 4 20" xfId="35563"/>
    <cellStyle name="표준 49 9 4 20 2" xfId="35564"/>
    <cellStyle name="표준 49 9 4 21" xfId="35565"/>
    <cellStyle name="표준 49 9 4 21 2" xfId="35566"/>
    <cellStyle name="표준 49 9 4 22" xfId="35567"/>
    <cellStyle name="표준 49 9 4 22 2" xfId="35568"/>
    <cellStyle name="표준 49 9 4 23" xfId="35569"/>
    <cellStyle name="표준 49 9 4 23 2" xfId="35570"/>
    <cellStyle name="표준 49 9 4 24" xfId="35571"/>
    <cellStyle name="표준 49 9 4 24 2" xfId="35572"/>
    <cellStyle name="표준 49 9 4 25" xfId="35573"/>
    <cellStyle name="표준 49 9 4 25 2" xfId="35574"/>
    <cellStyle name="표준 49 9 4 26" xfId="35575"/>
    <cellStyle name="표준 49 9 4 26 2" xfId="35576"/>
    <cellStyle name="표준 49 9 4 27" xfId="35577"/>
    <cellStyle name="표준 49 9 4 27 2" xfId="35578"/>
    <cellStyle name="표준 49 9 4 28" xfId="35579"/>
    <cellStyle name="표준 49 9 4 28 2" xfId="35580"/>
    <cellStyle name="표준 49 9 4 29" xfId="35581"/>
    <cellStyle name="표준 49 9 4 3" xfId="35582"/>
    <cellStyle name="표준 49 9 4 3 2" xfId="35583"/>
    <cellStyle name="표준 49 9 4 4" xfId="35584"/>
    <cellStyle name="표준 49 9 4 4 2" xfId="35585"/>
    <cellStyle name="표준 49 9 4 5" xfId="35586"/>
    <cellStyle name="표준 49 9 4 5 2" xfId="35587"/>
    <cellStyle name="표준 49 9 4 6" xfId="35588"/>
    <cellStyle name="표준 49 9 4 6 2" xfId="35589"/>
    <cellStyle name="표준 49 9 4 7" xfId="35590"/>
    <cellStyle name="표준 49 9 4 7 2" xfId="35591"/>
    <cellStyle name="표준 49 9 4 8" xfId="35592"/>
    <cellStyle name="표준 49 9 4 8 2" xfId="35593"/>
    <cellStyle name="표준 49 9 4 9" xfId="35594"/>
    <cellStyle name="표준 49 9 4 9 2" xfId="35595"/>
    <cellStyle name="표준 49 9 40" xfId="35596"/>
    <cellStyle name="표준 49 9 41" xfId="35597"/>
    <cellStyle name="표준 49 9 42" xfId="35598"/>
    <cellStyle name="표준 49 9 43" xfId="35599"/>
    <cellStyle name="표준 49 9 44" xfId="35600"/>
    <cellStyle name="표준 49 9 45" xfId="35601"/>
    <cellStyle name="표준 49 9 46" xfId="35602"/>
    <cellStyle name="표준 49 9 47" xfId="35603"/>
    <cellStyle name="표준 49 9 48" xfId="35604"/>
    <cellStyle name="표준 49 9 49" xfId="35605"/>
    <cellStyle name="표준 49 9 5" xfId="35606"/>
    <cellStyle name="표준 49 9 5 10" xfId="35607"/>
    <cellStyle name="표준 49 9 5 10 2" xfId="35608"/>
    <cellStyle name="표준 49 9 5 11" xfId="35609"/>
    <cellStyle name="표준 49 9 5 11 2" xfId="35610"/>
    <cellStyle name="표준 49 9 5 12" xfId="35611"/>
    <cellStyle name="표준 49 9 5 12 2" xfId="35612"/>
    <cellStyle name="표준 49 9 5 13" xfId="35613"/>
    <cellStyle name="표준 49 9 5 13 2" xfId="35614"/>
    <cellStyle name="표준 49 9 5 14" xfId="35615"/>
    <cellStyle name="표준 49 9 5 14 2" xfId="35616"/>
    <cellStyle name="표준 49 9 5 15" xfId="35617"/>
    <cellStyle name="표준 49 9 5 15 2" xfId="35618"/>
    <cellStyle name="표준 49 9 5 16" xfId="35619"/>
    <cellStyle name="표준 49 9 5 16 2" xfId="35620"/>
    <cellStyle name="표준 49 9 5 17" xfId="35621"/>
    <cellStyle name="표준 49 9 5 17 2" xfId="35622"/>
    <cellStyle name="표준 49 9 5 18" xfId="35623"/>
    <cellStyle name="표준 49 9 5 18 2" xfId="35624"/>
    <cellStyle name="표준 49 9 5 19" xfId="35625"/>
    <cellStyle name="표준 49 9 5 19 2" xfId="35626"/>
    <cellStyle name="표준 49 9 5 2" xfId="35627"/>
    <cellStyle name="표준 49 9 5 2 2" xfId="35628"/>
    <cellStyle name="표준 49 9 5 20" xfId="35629"/>
    <cellStyle name="표준 49 9 5 20 2" xfId="35630"/>
    <cellStyle name="표준 49 9 5 21" xfId="35631"/>
    <cellStyle name="표준 49 9 5 21 2" xfId="35632"/>
    <cellStyle name="표준 49 9 5 22" xfId="35633"/>
    <cellStyle name="표준 49 9 5 22 2" xfId="35634"/>
    <cellStyle name="표준 49 9 5 23" xfId="35635"/>
    <cellStyle name="표준 49 9 5 23 2" xfId="35636"/>
    <cellStyle name="표준 49 9 5 24" xfId="35637"/>
    <cellStyle name="표준 49 9 5 24 2" xfId="35638"/>
    <cellStyle name="표준 49 9 5 25" xfId="35639"/>
    <cellStyle name="표준 49 9 5 25 2" xfId="35640"/>
    <cellStyle name="표준 49 9 5 26" xfId="35641"/>
    <cellStyle name="표준 49 9 5 26 2" xfId="35642"/>
    <cellStyle name="표준 49 9 5 27" xfId="35643"/>
    <cellStyle name="표준 49 9 5 27 2" xfId="35644"/>
    <cellStyle name="표준 49 9 5 28" xfId="35645"/>
    <cellStyle name="표준 49 9 5 28 2" xfId="35646"/>
    <cellStyle name="표준 49 9 5 29" xfId="35647"/>
    <cellStyle name="표준 49 9 5 3" xfId="35648"/>
    <cellStyle name="표준 49 9 5 3 2" xfId="35649"/>
    <cellStyle name="표준 49 9 5 4" xfId="35650"/>
    <cellStyle name="표준 49 9 5 4 2" xfId="35651"/>
    <cellStyle name="표준 49 9 5 5" xfId="35652"/>
    <cellStyle name="표준 49 9 5 5 2" xfId="35653"/>
    <cellStyle name="표준 49 9 5 6" xfId="35654"/>
    <cellStyle name="표준 49 9 5 6 2" xfId="35655"/>
    <cellStyle name="표준 49 9 5 7" xfId="35656"/>
    <cellStyle name="표준 49 9 5 7 2" xfId="35657"/>
    <cellStyle name="표준 49 9 5 8" xfId="35658"/>
    <cellStyle name="표준 49 9 5 8 2" xfId="35659"/>
    <cellStyle name="표준 49 9 5 9" xfId="35660"/>
    <cellStyle name="표준 49 9 5 9 2" xfId="35661"/>
    <cellStyle name="표준 49 9 50" xfId="35662"/>
    <cellStyle name="표준 49 9 51" xfId="35663"/>
    <cellStyle name="표준 49 9 52" xfId="35664"/>
    <cellStyle name="표준 49 9 53" xfId="35665"/>
    <cellStyle name="표준 49 9 54" xfId="35666"/>
    <cellStyle name="표준 49 9 55" xfId="35667"/>
    <cellStyle name="표준 49 9 56" xfId="35668"/>
    <cellStyle name="표준 49 9 57" xfId="35669"/>
    <cellStyle name="표준 49 9 58" xfId="35670"/>
    <cellStyle name="표준 49 9 6" xfId="35671"/>
    <cellStyle name="표준 49 9 6 10" xfId="35672"/>
    <cellStyle name="표준 49 9 6 10 2" xfId="35673"/>
    <cellStyle name="표준 49 9 6 11" xfId="35674"/>
    <cellStyle name="표준 49 9 6 11 2" xfId="35675"/>
    <cellStyle name="표준 49 9 6 12" xfId="35676"/>
    <cellStyle name="표준 49 9 6 12 2" xfId="35677"/>
    <cellStyle name="표준 49 9 6 13" xfId="35678"/>
    <cellStyle name="표준 49 9 6 13 2" xfId="35679"/>
    <cellStyle name="표준 49 9 6 14" xfId="35680"/>
    <cellStyle name="표준 49 9 6 14 2" xfId="35681"/>
    <cellStyle name="표준 49 9 6 15" xfId="35682"/>
    <cellStyle name="표준 49 9 6 15 2" xfId="35683"/>
    <cellStyle name="표준 49 9 6 16" xfId="35684"/>
    <cellStyle name="표준 49 9 6 16 2" xfId="35685"/>
    <cellStyle name="표준 49 9 6 17" xfId="35686"/>
    <cellStyle name="표준 49 9 6 17 2" xfId="35687"/>
    <cellStyle name="표준 49 9 6 18" xfId="35688"/>
    <cellStyle name="표준 49 9 6 18 2" xfId="35689"/>
    <cellStyle name="표준 49 9 6 19" xfId="35690"/>
    <cellStyle name="표준 49 9 6 19 2" xfId="35691"/>
    <cellStyle name="표준 49 9 6 2" xfId="35692"/>
    <cellStyle name="표준 49 9 6 2 2" xfId="35693"/>
    <cellStyle name="표준 49 9 6 20" xfId="35694"/>
    <cellStyle name="표준 49 9 6 20 2" xfId="35695"/>
    <cellStyle name="표준 49 9 6 21" xfId="35696"/>
    <cellStyle name="표준 49 9 6 21 2" xfId="35697"/>
    <cellStyle name="표준 49 9 6 22" xfId="35698"/>
    <cellStyle name="표준 49 9 6 22 2" xfId="35699"/>
    <cellStyle name="표준 49 9 6 23" xfId="35700"/>
    <cellStyle name="표준 49 9 6 23 2" xfId="35701"/>
    <cellStyle name="표준 49 9 6 24" xfId="35702"/>
    <cellStyle name="표준 49 9 6 24 2" xfId="35703"/>
    <cellStyle name="표준 49 9 6 25" xfId="35704"/>
    <cellStyle name="표준 49 9 6 25 2" xfId="35705"/>
    <cellStyle name="표준 49 9 6 26" xfId="35706"/>
    <cellStyle name="표준 49 9 6 26 2" xfId="35707"/>
    <cellStyle name="표준 49 9 6 27" xfId="35708"/>
    <cellStyle name="표준 49 9 6 27 2" xfId="35709"/>
    <cellStyle name="표준 49 9 6 28" xfId="35710"/>
    <cellStyle name="표준 49 9 6 28 2" xfId="35711"/>
    <cellStyle name="표준 49 9 6 29" xfId="35712"/>
    <cellStyle name="표준 49 9 6 3" xfId="35713"/>
    <cellStyle name="표준 49 9 6 3 2" xfId="35714"/>
    <cellStyle name="표준 49 9 6 4" xfId="35715"/>
    <cellStyle name="표준 49 9 6 4 2" xfId="35716"/>
    <cellStyle name="표준 49 9 6 5" xfId="35717"/>
    <cellStyle name="표준 49 9 6 5 2" xfId="35718"/>
    <cellStyle name="표준 49 9 6 6" xfId="35719"/>
    <cellStyle name="표준 49 9 6 6 2" xfId="35720"/>
    <cellStyle name="표준 49 9 6 7" xfId="35721"/>
    <cellStyle name="표준 49 9 6 7 2" xfId="35722"/>
    <cellStyle name="표준 49 9 6 8" xfId="35723"/>
    <cellStyle name="표준 49 9 6 8 2" xfId="35724"/>
    <cellStyle name="표준 49 9 6 9" xfId="35725"/>
    <cellStyle name="표준 49 9 6 9 2" xfId="35726"/>
    <cellStyle name="표준 49 9 7" xfId="35727"/>
    <cellStyle name="표준 49 9 7 10" xfId="35728"/>
    <cellStyle name="표준 49 9 7 10 2" xfId="35729"/>
    <cellStyle name="표준 49 9 7 11" xfId="35730"/>
    <cellStyle name="표준 49 9 7 11 2" xfId="35731"/>
    <cellStyle name="표준 49 9 7 12" xfId="35732"/>
    <cellStyle name="표준 49 9 7 12 2" xfId="35733"/>
    <cellStyle name="표준 49 9 7 13" xfId="35734"/>
    <cellStyle name="표준 49 9 7 13 2" xfId="35735"/>
    <cellStyle name="표준 49 9 7 14" xfId="35736"/>
    <cellStyle name="표준 49 9 7 14 2" xfId="35737"/>
    <cellStyle name="표준 49 9 7 15" xfId="35738"/>
    <cellStyle name="표준 49 9 7 15 2" xfId="35739"/>
    <cellStyle name="표준 49 9 7 16" xfId="35740"/>
    <cellStyle name="표준 49 9 7 16 2" xfId="35741"/>
    <cellStyle name="표준 49 9 7 17" xfId="35742"/>
    <cellStyle name="표준 49 9 7 17 2" xfId="35743"/>
    <cellStyle name="표준 49 9 7 18" xfId="35744"/>
    <cellStyle name="표준 49 9 7 18 2" xfId="35745"/>
    <cellStyle name="표준 49 9 7 19" xfId="35746"/>
    <cellStyle name="표준 49 9 7 19 2" xfId="35747"/>
    <cellStyle name="표준 49 9 7 2" xfId="35748"/>
    <cellStyle name="표준 49 9 7 2 2" xfId="35749"/>
    <cellStyle name="표준 49 9 7 20" xfId="35750"/>
    <cellStyle name="표준 49 9 7 20 2" xfId="35751"/>
    <cellStyle name="표준 49 9 7 21" xfId="35752"/>
    <cellStyle name="표준 49 9 7 21 2" xfId="35753"/>
    <cellStyle name="표준 49 9 7 22" xfId="35754"/>
    <cellStyle name="표준 49 9 7 22 2" xfId="35755"/>
    <cellStyle name="표준 49 9 7 23" xfId="35756"/>
    <cellStyle name="표준 49 9 7 23 2" xfId="35757"/>
    <cellStyle name="표준 49 9 7 24" xfId="35758"/>
    <cellStyle name="표준 49 9 7 24 2" xfId="35759"/>
    <cellStyle name="표준 49 9 7 25" xfId="35760"/>
    <cellStyle name="표준 49 9 7 25 2" xfId="35761"/>
    <cellStyle name="표준 49 9 7 26" xfId="35762"/>
    <cellStyle name="표준 49 9 7 26 2" xfId="35763"/>
    <cellStyle name="표준 49 9 7 27" xfId="35764"/>
    <cellStyle name="표준 49 9 7 27 2" xfId="35765"/>
    <cellStyle name="표준 49 9 7 28" xfId="35766"/>
    <cellStyle name="표준 49 9 7 28 2" xfId="35767"/>
    <cellStyle name="표준 49 9 7 29" xfId="35768"/>
    <cellStyle name="표준 49 9 7 3" xfId="35769"/>
    <cellStyle name="표준 49 9 7 3 2" xfId="35770"/>
    <cellStyle name="표준 49 9 7 4" xfId="35771"/>
    <cellStyle name="표준 49 9 7 4 2" xfId="35772"/>
    <cellStyle name="표준 49 9 7 5" xfId="35773"/>
    <cellStyle name="표준 49 9 7 5 2" xfId="35774"/>
    <cellStyle name="표준 49 9 7 6" xfId="35775"/>
    <cellStyle name="표준 49 9 7 6 2" xfId="35776"/>
    <cellStyle name="표준 49 9 7 7" xfId="35777"/>
    <cellStyle name="표준 49 9 7 7 2" xfId="35778"/>
    <cellStyle name="표준 49 9 7 8" xfId="35779"/>
    <cellStyle name="표준 49 9 7 8 2" xfId="35780"/>
    <cellStyle name="표준 49 9 7 9" xfId="35781"/>
    <cellStyle name="표준 49 9 7 9 2" xfId="35782"/>
    <cellStyle name="표준 49 9 8" xfId="35783"/>
    <cellStyle name="표준 49 9 8 2" xfId="35784"/>
    <cellStyle name="표준 49 9 9" xfId="35785"/>
    <cellStyle name="표준 49 9 9 2" xfId="35786"/>
    <cellStyle name="표준 5" xfId="49"/>
    <cellStyle name="표준 5 10" xfId="662"/>
    <cellStyle name="표준 5 11" xfId="35787"/>
    <cellStyle name="표준 5 12" xfId="35788"/>
    <cellStyle name="표준 5 13" xfId="35789"/>
    <cellStyle name="표준 5 14" xfId="35790"/>
    <cellStyle name="표준 5 15" xfId="35791"/>
    <cellStyle name="표준 5 16" xfId="35792"/>
    <cellStyle name="표준 5 17" xfId="35793"/>
    <cellStyle name="표준 5 18" xfId="35794"/>
    <cellStyle name="표준 5 19" xfId="35795"/>
    <cellStyle name="표준 5 2" xfId="95"/>
    <cellStyle name="표준 5 2 2" xfId="270"/>
    <cellStyle name="표준 5 2_5" xfId="534"/>
    <cellStyle name="표준 5 20" xfId="35796"/>
    <cellStyle name="표준 5 21" xfId="35797"/>
    <cellStyle name="표준 5 22" xfId="35798"/>
    <cellStyle name="표준 5 23" xfId="35799"/>
    <cellStyle name="표준 5 24" xfId="35800"/>
    <cellStyle name="표준 5 25" xfId="35801"/>
    <cellStyle name="표준 5 26" xfId="35802"/>
    <cellStyle name="표준 5 27" xfId="35803"/>
    <cellStyle name="표준 5 28" xfId="35804"/>
    <cellStyle name="표준 5 29" xfId="35805"/>
    <cellStyle name="표준 5 3" xfId="139"/>
    <cellStyle name="표준 5 3 2" xfId="314"/>
    <cellStyle name="표준 5 3_5" xfId="535"/>
    <cellStyle name="표준 5 30" xfId="35806"/>
    <cellStyle name="표준 5 31" xfId="35807"/>
    <cellStyle name="표준 5 32" xfId="35808"/>
    <cellStyle name="표준 5 33" xfId="35809"/>
    <cellStyle name="표준 5 34" xfId="35810"/>
    <cellStyle name="표준 5 35" xfId="35811"/>
    <cellStyle name="표준 5 36" xfId="35812"/>
    <cellStyle name="표준 5 37" xfId="35813"/>
    <cellStyle name="표준 5 38" xfId="35814"/>
    <cellStyle name="표준 5 4" xfId="183"/>
    <cellStyle name="표준 5 4 2" xfId="358"/>
    <cellStyle name="표준 5 4_5" xfId="536"/>
    <cellStyle name="표준 5 5" xfId="226"/>
    <cellStyle name="표준 5 6" xfId="647"/>
    <cellStyle name="표준 5 7" xfId="653"/>
    <cellStyle name="표준 5 8" xfId="655"/>
    <cellStyle name="표준 5 9" xfId="658"/>
    <cellStyle name="표준 5_5" xfId="533"/>
    <cellStyle name="표준 50" xfId="580"/>
    <cellStyle name="표준 51" xfId="581"/>
    <cellStyle name="표준 51 2" xfId="35815"/>
    <cellStyle name="표준 51 3" xfId="35816"/>
    <cellStyle name="표준 51 4" xfId="35817"/>
    <cellStyle name="표준 51 5" xfId="35818"/>
    <cellStyle name="표준 51 6" xfId="35819"/>
    <cellStyle name="표준 51 7" xfId="35820"/>
    <cellStyle name="표준 51_전체동향(국가별)" xfId="35821"/>
    <cellStyle name="표준 52" xfId="582"/>
    <cellStyle name="표준 53" xfId="583"/>
    <cellStyle name="표준 54" xfId="584"/>
    <cellStyle name="표준 54 10" xfId="35822"/>
    <cellStyle name="표준 54 10 10" xfId="35823"/>
    <cellStyle name="표준 54 10 10 2" xfId="35824"/>
    <cellStyle name="표준 54 10 11" xfId="35825"/>
    <cellStyle name="표준 54 10 11 2" xfId="35826"/>
    <cellStyle name="표준 54 10 12" xfId="35827"/>
    <cellStyle name="표준 54 10 12 2" xfId="35828"/>
    <cellStyle name="표준 54 10 13" xfId="35829"/>
    <cellStyle name="표준 54 10 13 2" xfId="35830"/>
    <cellStyle name="표준 54 10 14" xfId="35831"/>
    <cellStyle name="표준 54 10 14 2" xfId="35832"/>
    <cellStyle name="표준 54 10 15" xfId="35833"/>
    <cellStyle name="표준 54 10 15 2" xfId="35834"/>
    <cellStyle name="표준 54 10 16" xfId="35835"/>
    <cellStyle name="표준 54 10 16 2" xfId="35836"/>
    <cellStyle name="표준 54 10 17" xfId="35837"/>
    <cellStyle name="표준 54 10 17 2" xfId="35838"/>
    <cellStyle name="표준 54 10 18" xfId="35839"/>
    <cellStyle name="표준 54 10 18 2" xfId="35840"/>
    <cellStyle name="표준 54 10 19" xfId="35841"/>
    <cellStyle name="표준 54 10 19 2" xfId="35842"/>
    <cellStyle name="표준 54 10 2" xfId="35843"/>
    <cellStyle name="표준 54 10 2 10" xfId="35844"/>
    <cellStyle name="표준 54 10 2 10 2" xfId="35845"/>
    <cellStyle name="표준 54 10 2 11" xfId="35846"/>
    <cellStyle name="표준 54 10 2 11 2" xfId="35847"/>
    <cellStyle name="표준 54 10 2 12" xfId="35848"/>
    <cellStyle name="표준 54 10 2 12 2" xfId="35849"/>
    <cellStyle name="표준 54 10 2 13" xfId="35850"/>
    <cellStyle name="표준 54 10 2 13 2" xfId="35851"/>
    <cellStyle name="표준 54 10 2 14" xfId="35852"/>
    <cellStyle name="표준 54 10 2 14 2" xfId="35853"/>
    <cellStyle name="표준 54 10 2 15" xfId="35854"/>
    <cellStyle name="표준 54 10 2 15 2" xfId="35855"/>
    <cellStyle name="표준 54 10 2 16" xfId="35856"/>
    <cellStyle name="표준 54 10 2 16 2" xfId="35857"/>
    <cellStyle name="표준 54 10 2 17" xfId="35858"/>
    <cellStyle name="표준 54 10 2 17 2" xfId="35859"/>
    <cellStyle name="표준 54 10 2 18" xfId="35860"/>
    <cellStyle name="표준 54 10 2 18 2" xfId="35861"/>
    <cellStyle name="표준 54 10 2 19" xfId="35862"/>
    <cellStyle name="표준 54 10 2 19 2" xfId="35863"/>
    <cellStyle name="표준 54 10 2 2" xfId="35864"/>
    <cellStyle name="표준 54 10 2 2 2" xfId="35865"/>
    <cellStyle name="표준 54 10 2 20" xfId="35866"/>
    <cellStyle name="표준 54 10 2 20 2" xfId="35867"/>
    <cellStyle name="표준 54 10 2 21" xfId="35868"/>
    <cellStyle name="표준 54 10 2 21 2" xfId="35869"/>
    <cellStyle name="표준 54 10 2 22" xfId="35870"/>
    <cellStyle name="표준 54 10 2 22 2" xfId="35871"/>
    <cellStyle name="표준 54 10 2 23" xfId="35872"/>
    <cellStyle name="표준 54 10 2 23 2" xfId="35873"/>
    <cellStyle name="표준 54 10 2 24" xfId="35874"/>
    <cellStyle name="표준 54 10 2 24 2" xfId="35875"/>
    <cellStyle name="표준 54 10 2 25" xfId="35876"/>
    <cellStyle name="표준 54 10 2 25 2" xfId="35877"/>
    <cellStyle name="표준 54 10 2 26" xfId="35878"/>
    <cellStyle name="표준 54 10 2 26 2" xfId="35879"/>
    <cellStyle name="표준 54 10 2 27" xfId="35880"/>
    <cellStyle name="표준 54 10 2 27 2" xfId="35881"/>
    <cellStyle name="표준 54 10 2 28" xfId="35882"/>
    <cellStyle name="표준 54 10 2 28 2" xfId="35883"/>
    <cellStyle name="표준 54 10 2 29" xfId="35884"/>
    <cellStyle name="표준 54 10 2 3" xfId="35885"/>
    <cellStyle name="표준 54 10 2 3 2" xfId="35886"/>
    <cellStyle name="표준 54 10 2 4" xfId="35887"/>
    <cellStyle name="표준 54 10 2 4 2" xfId="35888"/>
    <cellStyle name="표준 54 10 2 5" xfId="35889"/>
    <cellStyle name="표준 54 10 2 5 2" xfId="35890"/>
    <cellStyle name="표준 54 10 2 6" xfId="35891"/>
    <cellStyle name="표준 54 10 2 6 2" xfId="35892"/>
    <cellStyle name="표준 54 10 2 7" xfId="35893"/>
    <cellStyle name="표준 54 10 2 7 2" xfId="35894"/>
    <cellStyle name="표준 54 10 2 8" xfId="35895"/>
    <cellStyle name="표준 54 10 2 8 2" xfId="35896"/>
    <cellStyle name="표준 54 10 2 9" xfId="35897"/>
    <cellStyle name="표준 54 10 2 9 2" xfId="35898"/>
    <cellStyle name="표준 54 10 20" xfId="35899"/>
    <cellStyle name="표준 54 10 20 2" xfId="35900"/>
    <cellStyle name="표준 54 10 21" xfId="35901"/>
    <cellStyle name="표준 54 10 21 2" xfId="35902"/>
    <cellStyle name="표준 54 10 22" xfId="35903"/>
    <cellStyle name="표준 54 10 22 2" xfId="35904"/>
    <cellStyle name="표준 54 10 23" xfId="35905"/>
    <cellStyle name="표준 54 10 23 2" xfId="35906"/>
    <cellStyle name="표준 54 10 24" xfId="35907"/>
    <cellStyle name="표준 54 10 24 2" xfId="35908"/>
    <cellStyle name="표준 54 10 25" xfId="35909"/>
    <cellStyle name="표준 54 10 25 2" xfId="35910"/>
    <cellStyle name="표준 54 10 26" xfId="35911"/>
    <cellStyle name="표준 54 10 26 2" xfId="35912"/>
    <cellStyle name="표준 54 10 27" xfId="35913"/>
    <cellStyle name="표준 54 10 27 2" xfId="35914"/>
    <cellStyle name="표준 54 10 28" xfId="35915"/>
    <cellStyle name="표준 54 10 28 2" xfId="35916"/>
    <cellStyle name="표준 54 10 29" xfId="35917"/>
    <cellStyle name="표준 54 10 29 2" xfId="35918"/>
    <cellStyle name="표준 54 10 3" xfId="35919"/>
    <cellStyle name="표준 54 10 3 10" xfId="35920"/>
    <cellStyle name="표준 54 10 3 10 2" xfId="35921"/>
    <cellStyle name="표준 54 10 3 11" xfId="35922"/>
    <cellStyle name="표준 54 10 3 11 2" xfId="35923"/>
    <cellStyle name="표준 54 10 3 12" xfId="35924"/>
    <cellStyle name="표준 54 10 3 12 2" xfId="35925"/>
    <cellStyle name="표준 54 10 3 13" xfId="35926"/>
    <cellStyle name="표준 54 10 3 13 2" xfId="35927"/>
    <cellStyle name="표준 54 10 3 14" xfId="35928"/>
    <cellStyle name="표준 54 10 3 14 2" xfId="35929"/>
    <cellStyle name="표준 54 10 3 15" xfId="35930"/>
    <cellStyle name="표준 54 10 3 15 2" xfId="35931"/>
    <cellStyle name="표준 54 10 3 16" xfId="35932"/>
    <cellStyle name="표준 54 10 3 16 2" xfId="35933"/>
    <cellStyle name="표준 54 10 3 17" xfId="35934"/>
    <cellStyle name="표준 54 10 3 17 2" xfId="35935"/>
    <cellStyle name="표준 54 10 3 18" xfId="35936"/>
    <cellStyle name="표준 54 10 3 18 2" xfId="35937"/>
    <cellStyle name="표준 54 10 3 19" xfId="35938"/>
    <cellStyle name="표준 54 10 3 19 2" xfId="35939"/>
    <cellStyle name="표준 54 10 3 2" xfId="35940"/>
    <cellStyle name="표준 54 10 3 2 2" xfId="35941"/>
    <cellStyle name="표준 54 10 3 20" xfId="35942"/>
    <cellStyle name="표준 54 10 3 20 2" xfId="35943"/>
    <cellStyle name="표준 54 10 3 21" xfId="35944"/>
    <cellStyle name="표준 54 10 3 21 2" xfId="35945"/>
    <cellStyle name="표준 54 10 3 22" xfId="35946"/>
    <cellStyle name="표준 54 10 3 22 2" xfId="35947"/>
    <cellStyle name="표준 54 10 3 23" xfId="35948"/>
    <cellStyle name="표준 54 10 3 23 2" xfId="35949"/>
    <cellStyle name="표준 54 10 3 24" xfId="35950"/>
    <cellStyle name="표준 54 10 3 24 2" xfId="35951"/>
    <cellStyle name="표준 54 10 3 25" xfId="35952"/>
    <cellStyle name="표준 54 10 3 25 2" xfId="35953"/>
    <cellStyle name="표준 54 10 3 26" xfId="35954"/>
    <cellStyle name="표준 54 10 3 26 2" xfId="35955"/>
    <cellStyle name="표준 54 10 3 27" xfId="35956"/>
    <cellStyle name="표준 54 10 3 27 2" xfId="35957"/>
    <cellStyle name="표준 54 10 3 28" xfId="35958"/>
    <cellStyle name="표준 54 10 3 28 2" xfId="35959"/>
    <cellStyle name="표준 54 10 3 29" xfId="35960"/>
    <cellStyle name="표준 54 10 3 3" xfId="35961"/>
    <cellStyle name="표준 54 10 3 3 2" xfId="35962"/>
    <cellStyle name="표준 54 10 3 4" xfId="35963"/>
    <cellStyle name="표준 54 10 3 4 2" xfId="35964"/>
    <cellStyle name="표준 54 10 3 5" xfId="35965"/>
    <cellStyle name="표준 54 10 3 5 2" xfId="35966"/>
    <cellStyle name="표준 54 10 3 6" xfId="35967"/>
    <cellStyle name="표준 54 10 3 6 2" xfId="35968"/>
    <cellStyle name="표준 54 10 3 7" xfId="35969"/>
    <cellStyle name="표준 54 10 3 7 2" xfId="35970"/>
    <cellStyle name="표준 54 10 3 8" xfId="35971"/>
    <cellStyle name="표준 54 10 3 8 2" xfId="35972"/>
    <cellStyle name="표준 54 10 3 9" xfId="35973"/>
    <cellStyle name="표준 54 10 3 9 2" xfId="35974"/>
    <cellStyle name="표준 54 10 30" xfId="35975"/>
    <cellStyle name="표준 54 10 30 2" xfId="35976"/>
    <cellStyle name="표준 54 10 31" xfId="35977"/>
    <cellStyle name="표준 54 10 31 2" xfId="35978"/>
    <cellStyle name="표준 54 10 32" xfId="35979"/>
    <cellStyle name="표준 54 10 32 2" xfId="35980"/>
    <cellStyle name="표준 54 10 33" xfId="35981"/>
    <cellStyle name="표준 54 10 33 2" xfId="35982"/>
    <cellStyle name="표준 54 10 34" xfId="35983"/>
    <cellStyle name="표준 54 10 34 2" xfId="35984"/>
    <cellStyle name="표준 54 10 35" xfId="35985"/>
    <cellStyle name="표준 54 10 36" xfId="35986"/>
    <cellStyle name="표준 54 10 37" xfId="35987"/>
    <cellStyle name="표준 54 10 38" xfId="35988"/>
    <cellStyle name="표준 54 10 39" xfId="35989"/>
    <cellStyle name="표준 54 10 4" xfId="35990"/>
    <cellStyle name="표준 54 10 4 10" xfId="35991"/>
    <cellStyle name="표준 54 10 4 10 2" xfId="35992"/>
    <cellStyle name="표준 54 10 4 11" xfId="35993"/>
    <cellStyle name="표준 54 10 4 11 2" xfId="35994"/>
    <cellStyle name="표준 54 10 4 12" xfId="35995"/>
    <cellStyle name="표준 54 10 4 12 2" xfId="35996"/>
    <cellStyle name="표준 54 10 4 13" xfId="35997"/>
    <cellStyle name="표준 54 10 4 13 2" xfId="35998"/>
    <cellStyle name="표준 54 10 4 14" xfId="35999"/>
    <cellStyle name="표준 54 10 4 14 2" xfId="36000"/>
    <cellStyle name="표준 54 10 4 15" xfId="36001"/>
    <cellStyle name="표준 54 10 4 15 2" xfId="36002"/>
    <cellStyle name="표준 54 10 4 16" xfId="36003"/>
    <cellStyle name="표준 54 10 4 16 2" xfId="36004"/>
    <cellStyle name="표준 54 10 4 17" xfId="36005"/>
    <cellStyle name="표준 54 10 4 17 2" xfId="36006"/>
    <cellStyle name="표준 54 10 4 18" xfId="36007"/>
    <cellStyle name="표준 54 10 4 18 2" xfId="36008"/>
    <cellStyle name="표준 54 10 4 19" xfId="36009"/>
    <cellStyle name="표준 54 10 4 19 2" xfId="36010"/>
    <cellStyle name="표준 54 10 4 2" xfId="36011"/>
    <cellStyle name="표준 54 10 4 2 2" xfId="36012"/>
    <cellStyle name="표준 54 10 4 20" xfId="36013"/>
    <cellStyle name="표준 54 10 4 20 2" xfId="36014"/>
    <cellStyle name="표준 54 10 4 21" xfId="36015"/>
    <cellStyle name="표준 54 10 4 21 2" xfId="36016"/>
    <cellStyle name="표준 54 10 4 22" xfId="36017"/>
    <cellStyle name="표준 54 10 4 22 2" xfId="36018"/>
    <cellStyle name="표준 54 10 4 23" xfId="36019"/>
    <cellStyle name="표준 54 10 4 23 2" xfId="36020"/>
    <cellStyle name="표준 54 10 4 24" xfId="36021"/>
    <cellStyle name="표준 54 10 4 24 2" xfId="36022"/>
    <cellStyle name="표준 54 10 4 25" xfId="36023"/>
    <cellStyle name="표준 54 10 4 25 2" xfId="36024"/>
    <cellStyle name="표준 54 10 4 26" xfId="36025"/>
    <cellStyle name="표준 54 10 4 26 2" xfId="36026"/>
    <cellStyle name="표준 54 10 4 27" xfId="36027"/>
    <cellStyle name="표준 54 10 4 27 2" xfId="36028"/>
    <cellStyle name="표준 54 10 4 28" xfId="36029"/>
    <cellStyle name="표준 54 10 4 28 2" xfId="36030"/>
    <cellStyle name="표준 54 10 4 29" xfId="36031"/>
    <cellStyle name="표준 54 10 4 3" xfId="36032"/>
    <cellStyle name="표준 54 10 4 3 2" xfId="36033"/>
    <cellStyle name="표준 54 10 4 4" xfId="36034"/>
    <cellStyle name="표준 54 10 4 4 2" xfId="36035"/>
    <cellStyle name="표준 54 10 4 5" xfId="36036"/>
    <cellStyle name="표준 54 10 4 5 2" xfId="36037"/>
    <cellStyle name="표준 54 10 4 6" xfId="36038"/>
    <cellStyle name="표준 54 10 4 6 2" xfId="36039"/>
    <cellStyle name="표준 54 10 4 7" xfId="36040"/>
    <cellStyle name="표준 54 10 4 7 2" xfId="36041"/>
    <cellStyle name="표준 54 10 4 8" xfId="36042"/>
    <cellStyle name="표준 54 10 4 8 2" xfId="36043"/>
    <cellStyle name="표준 54 10 4 9" xfId="36044"/>
    <cellStyle name="표준 54 10 4 9 2" xfId="36045"/>
    <cellStyle name="표준 54 10 40" xfId="36046"/>
    <cellStyle name="표준 54 10 41" xfId="36047"/>
    <cellStyle name="표준 54 10 42" xfId="36048"/>
    <cellStyle name="표준 54 10 43" xfId="36049"/>
    <cellStyle name="표준 54 10 44" xfId="36050"/>
    <cellStyle name="표준 54 10 45" xfId="36051"/>
    <cellStyle name="표준 54 10 46" xfId="36052"/>
    <cellStyle name="표준 54 10 47" xfId="36053"/>
    <cellStyle name="표준 54 10 48" xfId="36054"/>
    <cellStyle name="표준 54 10 49" xfId="36055"/>
    <cellStyle name="표준 54 10 5" xfId="36056"/>
    <cellStyle name="표준 54 10 5 10" xfId="36057"/>
    <cellStyle name="표준 54 10 5 10 2" xfId="36058"/>
    <cellStyle name="표준 54 10 5 11" xfId="36059"/>
    <cellStyle name="표준 54 10 5 11 2" xfId="36060"/>
    <cellStyle name="표준 54 10 5 12" xfId="36061"/>
    <cellStyle name="표준 54 10 5 12 2" xfId="36062"/>
    <cellStyle name="표준 54 10 5 13" xfId="36063"/>
    <cellStyle name="표준 54 10 5 13 2" xfId="36064"/>
    <cellStyle name="표준 54 10 5 14" xfId="36065"/>
    <cellStyle name="표준 54 10 5 14 2" xfId="36066"/>
    <cellStyle name="표준 54 10 5 15" xfId="36067"/>
    <cellStyle name="표준 54 10 5 15 2" xfId="36068"/>
    <cellStyle name="표준 54 10 5 16" xfId="36069"/>
    <cellStyle name="표준 54 10 5 16 2" xfId="36070"/>
    <cellStyle name="표준 54 10 5 17" xfId="36071"/>
    <cellStyle name="표준 54 10 5 17 2" xfId="36072"/>
    <cellStyle name="표준 54 10 5 18" xfId="36073"/>
    <cellStyle name="표준 54 10 5 18 2" xfId="36074"/>
    <cellStyle name="표준 54 10 5 19" xfId="36075"/>
    <cellStyle name="표준 54 10 5 19 2" xfId="36076"/>
    <cellStyle name="표준 54 10 5 2" xfId="36077"/>
    <cellStyle name="표준 54 10 5 2 2" xfId="36078"/>
    <cellStyle name="표준 54 10 5 20" xfId="36079"/>
    <cellStyle name="표준 54 10 5 20 2" xfId="36080"/>
    <cellStyle name="표준 54 10 5 21" xfId="36081"/>
    <cellStyle name="표준 54 10 5 21 2" xfId="36082"/>
    <cellStyle name="표준 54 10 5 22" xfId="36083"/>
    <cellStyle name="표준 54 10 5 22 2" xfId="36084"/>
    <cellStyle name="표준 54 10 5 23" xfId="36085"/>
    <cellStyle name="표준 54 10 5 23 2" xfId="36086"/>
    <cellStyle name="표준 54 10 5 24" xfId="36087"/>
    <cellStyle name="표준 54 10 5 24 2" xfId="36088"/>
    <cellStyle name="표준 54 10 5 25" xfId="36089"/>
    <cellStyle name="표준 54 10 5 25 2" xfId="36090"/>
    <cellStyle name="표준 54 10 5 26" xfId="36091"/>
    <cellStyle name="표준 54 10 5 26 2" xfId="36092"/>
    <cellStyle name="표준 54 10 5 27" xfId="36093"/>
    <cellStyle name="표준 54 10 5 27 2" xfId="36094"/>
    <cellStyle name="표준 54 10 5 28" xfId="36095"/>
    <cellStyle name="표준 54 10 5 28 2" xfId="36096"/>
    <cellStyle name="표준 54 10 5 29" xfId="36097"/>
    <cellStyle name="표준 54 10 5 3" xfId="36098"/>
    <cellStyle name="표준 54 10 5 3 2" xfId="36099"/>
    <cellStyle name="표준 54 10 5 4" xfId="36100"/>
    <cellStyle name="표준 54 10 5 4 2" xfId="36101"/>
    <cellStyle name="표준 54 10 5 5" xfId="36102"/>
    <cellStyle name="표준 54 10 5 5 2" xfId="36103"/>
    <cellStyle name="표준 54 10 5 6" xfId="36104"/>
    <cellStyle name="표준 54 10 5 6 2" xfId="36105"/>
    <cellStyle name="표준 54 10 5 7" xfId="36106"/>
    <cellStyle name="표준 54 10 5 7 2" xfId="36107"/>
    <cellStyle name="표준 54 10 5 8" xfId="36108"/>
    <cellStyle name="표준 54 10 5 8 2" xfId="36109"/>
    <cellStyle name="표준 54 10 5 9" xfId="36110"/>
    <cellStyle name="표준 54 10 5 9 2" xfId="36111"/>
    <cellStyle name="표준 54 10 50" xfId="36112"/>
    <cellStyle name="표준 54 10 51" xfId="36113"/>
    <cellStyle name="표준 54 10 52" xfId="36114"/>
    <cellStyle name="표준 54 10 53" xfId="36115"/>
    <cellStyle name="표준 54 10 54" xfId="36116"/>
    <cellStyle name="표준 54 10 55" xfId="36117"/>
    <cellStyle name="표준 54 10 56" xfId="36118"/>
    <cellStyle name="표준 54 10 57" xfId="36119"/>
    <cellStyle name="표준 54 10 58" xfId="36120"/>
    <cellStyle name="표준 54 10 6" xfId="36121"/>
    <cellStyle name="표준 54 10 6 10" xfId="36122"/>
    <cellStyle name="표준 54 10 6 10 2" xfId="36123"/>
    <cellStyle name="표준 54 10 6 11" xfId="36124"/>
    <cellStyle name="표준 54 10 6 11 2" xfId="36125"/>
    <cellStyle name="표준 54 10 6 12" xfId="36126"/>
    <cellStyle name="표준 54 10 6 12 2" xfId="36127"/>
    <cellStyle name="표준 54 10 6 13" xfId="36128"/>
    <cellStyle name="표준 54 10 6 13 2" xfId="36129"/>
    <cellStyle name="표준 54 10 6 14" xfId="36130"/>
    <cellStyle name="표준 54 10 6 14 2" xfId="36131"/>
    <cellStyle name="표준 54 10 6 15" xfId="36132"/>
    <cellStyle name="표준 54 10 6 15 2" xfId="36133"/>
    <cellStyle name="표준 54 10 6 16" xfId="36134"/>
    <cellStyle name="표준 54 10 6 16 2" xfId="36135"/>
    <cellStyle name="표준 54 10 6 17" xfId="36136"/>
    <cellStyle name="표준 54 10 6 17 2" xfId="36137"/>
    <cellStyle name="표준 54 10 6 18" xfId="36138"/>
    <cellStyle name="표준 54 10 6 18 2" xfId="36139"/>
    <cellStyle name="표준 54 10 6 19" xfId="36140"/>
    <cellStyle name="표준 54 10 6 19 2" xfId="36141"/>
    <cellStyle name="표준 54 10 6 2" xfId="36142"/>
    <cellStyle name="표준 54 10 6 2 2" xfId="36143"/>
    <cellStyle name="표준 54 10 6 20" xfId="36144"/>
    <cellStyle name="표준 54 10 6 20 2" xfId="36145"/>
    <cellStyle name="표준 54 10 6 21" xfId="36146"/>
    <cellStyle name="표준 54 10 6 21 2" xfId="36147"/>
    <cellStyle name="표준 54 10 6 22" xfId="36148"/>
    <cellStyle name="표준 54 10 6 22 2" xfId="36149"/>
    <cellStyle name="표준 54 10 6 23" xfId="36150"/>
    <cellStyle name="표준 54 10 6 23 2" xfId="36151"/>
    <cellStyle name="표준 54 10 6 24" xfId="36152"/>
    <cellStyle name="표준 54 10 6 24 2" xfId="36153"/>
    <cellStyle name="표준 54 10 6 25" xfId="36154"/>
    <cellStyle name="표준 54 10 6 25 2" xfId="36155"/>
    <cellStyle name="표준 54 10 6 26" xfId="36156"/>
    <cellStyle name="표준 54 10 6 26 2" xfId="36157"/>
    <cellStyle name="표준 54 10 6 27" xfId="36158"/>
    <cellStyle name="표준 54 10 6 27 2" xfId="36159"/>
    <cellStyle name="표준 54 10 6 28" xfId="36160"/>
    <cellStyle name="표준 54 10 6 28 2" xfId="36161"/>
    <cellStyle name="표준 54 10 6 29" xfId="36162"/>
    <cellStyle name="표준 54 10 6 3" xfId="36163"/>
    <cellStyle name="표준 54 10 6 3 2" xfId="36164"/>
    <cellStyle name="표준 54 10 6 4" xfId="36165"/>
    <cellStyle name="표준 54 10 6 4 2" xfId="36166"/>
    <cellStyle name="표준 54 10 6 5" xfId="36167"/>
    <cellStyle name="표준 54 10 6 5 2" xfId="36168"/>
    <cellStyle name="표준 54 10 6 6" xfId="36169"/>
    <cellStyle name="표준 54 10 6 6 2" xfId="36170"/>
    <cellStyle name="표준 54 10 6 7" xfId="36171"/>
    <cellStyle name="표준 54 10 6 7 2" xfId="36172"/>
    <cellStyle name="표준 54 10 6 8" xfId="36173"/>
    <cellStyle name="표준 54 10 6 8 2" xfId="36174"/>
    <cellStyle name="표준 54 10 6 9" xfId="36175"/>
    <cellStyle name="표준 54 10 6 9 2" xfId="36176"/>
    <cellStyle name="표준 54 10 7" xfId="36177"/>
    <cellStyle name="표준 54 10 7 10" xfId="36178"/>
    <cellStyle name="표준 54 10 7 10 2" xfId="36179"/>
    <cellStyle name="표준 54 10 7 11" xfId="36180"/>
    <cellStyle name="표준 54 10 7 11 2" xfId="36181"/>
    <cellStyle name="표준 54 10 7 12" xfId="36182"/>
    <cellStyle name="표준 54 10 7 12 2" xfId="36183"/>
    <cellStyle name="표준 54 10 7 13" xfId="36184"/>
    <cellStyle name="표준 54 10 7 13 2" xfId="36185"/>
    <cellStyle name="표준 54 10 7 14" xfId="36186"/>
    <cellStyle name="표준 54 10 7 14 2" xfId="36187"/>
    <cellStyle name="표준 54 10 7 15" xfId="36188"/>
    <cellStyle name="표준 54 10 7 15 2" xfId="36189"/>
    <cellStyle name="표준 54 10 7 16" xfId="36190"/>
    <cellStyle name="표준 54 10 7 16 2" xfId="36191"/>
    <cellStyle name="표준 54 10 7 17" xfId="36192"/>
    <cellStyle name="표준 54 10 7 17 2" xfId="36193"/>
    <cellStyle name="표준 54 10 7 18" xfId="36194"/>
    <cellStyle name="표준 54 10 7 18 2" xfId="36195"/>
    <cellStyle name="표준 54 10 7 19" xfId="36196"/>
    <cellStyle name="표준 54 10 7 19 2" xfId="36197"/>
    <cellStyle name="표준 54 10 7 2" xfId="36198"/>
    <cellStyle name="표준 54 10 7 2 2" xfId="36199"/>
    <cellStyle name="표준 54 10 7 20" xfId="36200"/>
    <cellStyle name="표준 54 10 7 20 2" xfId="36201"/>
    <cellStyle name="표준 54 10 7 21" xfId="36202"/>
    <cellStyle name="표준 54 10 7 21 2" xfId="36203"/>
    <cellStyle name="표준 54 10 7 22" xfId="36204"/>
    <cellStyle name="표준 54 10 7 22 2" xfId="36205"/>
    <cellStyle name="표준 54 10 7 23" xfId="36206"/>
    <cellStyle name="표준 54 10 7 23 2" xfId="36207"/>
    <cellStyle name="표준 54 10 7 24" xfId="36208"/>
    <cellStyle name="표준 54 10 7 24 2" xfId="36209"/>
    <cellStyle name="표준 54 10 7 25" xfId="36210"/>
    <cellStyle name="표준 54 10 7 25 2" xfId="36211"/>
    <cellStyle name="표준 54 10 7 26" xfId="36212"/>
    <cellStyle name="표준 54 10 7 26 2" xfId="36213"/>
    <cellStyle name="표준 54 10 7 27" xfId="36214"/>
    <cellStyle name="표준 54 10 7 27 2" xfId="36215"/>
    <cellStyle name="표준 54 10 7 28" xfId="36216"/>
    <cellStyle name="표준 54 10 7 28 2" xfId="36217"/>
    <cellStyle name="표준 54 10 7 29" xfId="36218"/>
    <cellStyle name="표준 54 10 7 3" xfId="36219"/>
    <cellStyle name="표준 54 10 7 3 2" xfId="36220"/>
    <cellStyle name="표준 54 10 7 4" xfId="36221"/>
    <cellStyle name="표준 54 10 7 4 2" xfId="36222"/>
    <cellStyle name="표준 54 10 7 5" xfId="36223"/>
    <cellStyle name="표준 54 10 7 5 2" xfId="36224"/>
    <cellStyle name="표준 54 10 7 6" xfId="36225"/>
    <cellStyle name="표준 54 10 7 6 2" xfId="36226"/>
    <cellStyle name="표준 54 10 7 7" xfId="36227"/>
    <cellStyle name="표준 54 10 7 7 2" xfId="36228"/>
    <cellStyle name="표준 54 10 7 8" xfId="36229"/>
    <cellStyle name="표준 54 10 7 8 2" xfId="36230"/>
    <cellStyle name="표준 54 10 7 9" xfId="36231"/>
    <cellStyle name="표준 54 10 7 9 2" xfId="36232"/>
    <cellStyle name="표준 54 10 8" xfId="36233"/>
    <cellStyle name="표준 54 10 8 2" xfId="36234"/>
    <cellStyle name="표준 54 10 9" xfId="36235"/>
    <cellStyle name="표준 54 10 9 2" xfId="36236"/>
    <cellStyle name="표준 54 11" xfId="36237"/>
    <cellStyle name="표준 54 11 10" xfId="36238"/>
    <cellStyle name="표준 54 11 10 2" xfId="36239"/>
    <cellStyle name="표준 54 11 11" xfId="36240"/>
    <cellStyle name="표준 54 11 11 2" xfId="36241"/>
    <cellStyle name="표준 54 11 12" xfId="36242"/>
    <cellStyle name="표준 54 11 12 2" xfId="36243"/>
    <cellStyle name="표준 54 11 13" xfId="36244"/>
    <cellStyle name="표준 54 11 13 2" xfId="36245"/>
    <cellStyle name="표준 54 11 14" xfId="36246"/>
    <cellStyle name="표준 54 11 14 2" xfId="36247"/>
    <cellStyle name="표준 54 11 15" xfId="36248"/>
    <cellStyle name="표준 54 11 15 2" xfId="36249"/>
    <cellStyle name="표준 54 11 16" xfId="36250"/>
    <cellStyle name="표준 54 11 16 2" xfId="36251"/>
    <cellStyle name="표준 54 11 17" xfId="36252"/>
    <cellStyle name="표준 54 11 17 2" xfId="36253"/>
    <cellStyle name="표준 54 11 18" xfId="36254"/>
    <cellStyle name="표준 54 11 18 2" xfId="36255"/>
    <cellStyle name="표준 54 11 19" xfId="36256"/>
    <cellStyle name="표준 54 11 19 2" xfId="36257"/>
    <cellStyle name="표준 54 11 2" xfId="36258"/>
    <cellStyle name="표준 54 11 2 10" xfId="36259"/>
    <cellStyle name="표준 54 11 2 10 2" xfId="36260"/>
    <cellStyle name="표준 54 11 2 11" xfId="36261"/>
    <cellStyle name="표준 54 11 2 11 2" xfId="36262"/>
    <cellStyle name="표준 54 11 2 12" xfId="36263"/>
    <cellStyle name="표준 54 11 2 12 2" xfId="36264"/>
    <cellStyle name="표준 54 11 2 13" xfId="36265"/>
    <cellStyle name="표준 54 11 2 13 2" xfId="36266"/>
    <cellStyle name="표준 54 11 2 14" xfId="36267"/>
    <cellStyle name="표준 54 11 2 14 2" xfId="36268"/>
    <cellStyle name="표준 54 11 2 15" xfId="36269"/>
    <cellStyle name="표준 54 11 2 15 2" xfId="36270"/>
    <cellStyle name="표준 54 11 2 16" xfId="36271"/>
    <cellStyle name="표준 54 11 2 16 2" xfId="36272"/>
    <cellStyle name="표준 54 11 2 17" xfId="36273"/>
    <cellStyle name="표준 54 11 2 17 2" xfId="36274"/>
    <cellStyle name="표준 54 11 2 18" xfId="36275"/>
    <cellStyle name="표준 54 11 2 18 2" xfId="36276"/>
    <cellStyle name="표준 54 11 2 19" xfId="36277"/>
    <cellStyle name="표준 54 11 2 19 2" xfId="36278"/>
    <cellStyle name="표준 54 11 2 2" xfId="36279"/>
    <cellStyle name="표준 54 11 2 2 2" xfId="36280"/>
    <cellStyle name="표준 54 11 2 20" xfId="36281"/>
    <cellStyle name="표준 54 11 2 20 2" xfId="36282"/>
    <cellStyle name="표준 54 11 2 21" xfId="36283"/>
    <cellStyle name="표준 54 11 2 21 2" xfId="36284"/>
    <cellStyle name="표준 54 11 2 22" xfId="36285"/>
    <cellStyle name="표준 54 11 2 22 2" xfId="36286"/>
    <cellStyle name="표준 54 11 2 23" xfId="36287"/>
    <cellStyle name="표준 54 11 2 23 2" xfId="36288"/>
    <cellStyle name="표준 54 11 2 24" xfId="36289"/>
    <cellStyle name="표준 54 11 2 24 2" xfId="36290"/>
    <cellStyle name="표준 54 11 2 25" xfId="36291"/>
    <cellStyle name="표준 54 11 2 25 2" xfId="36292"/>
    <cellStyle name="표준 54 11 2 26" xfId="36293"/>
    <cellStyle name="표준 54 11 2 26 2" xfId="36294"/>
    <cellStyle name="표준 54 11 2 27" xfId="36295"/>
    <cellStyle name="표준 54 11 2 27 2" xfId="36296"/>
    <cellStyle name="표준 54 11 2 28" xfId="36297"/>
    <cellStyle name="표준 54 11 2 28 2" xfId="36298"/>
    <cellStyle name="표준 54 11 2 29" xfId="36299"/>
    <cellStyle name="표준 54 11 2 3" xfId="36300"/>
    <cellStyle name="표준 54 11 2 3 2" xfId="36301"/>
    <cellStyle name="표준 54 11 2 4" xfId="36302"/>
    <cellStyle name="표준 54 11 2 4 2" xfId="36303"/>
    <cellStyle name="표준 54 11 2 5" xfId="36304"/>
    <cellStyle name="표준 54 11 2 5 2" xfId="36305"/>
    <cellStyle name="표준 54 11 2 6" xfId="36306"/>
    <cellStyle name="표준 54 11 2 6 2" xfId="36307"/>
    <cellStyle name="표준 54 11 2 7" xfId="36308"/>
    <cellStyle name="표준 54 11 2 7 2" xfId="36309"/>
    <cellStyle name="표준 54 11 2 8" xfId="36310"/>
    <cellStyle name="표준 54 11 2 8 2" xfId="36311"/>
    <cellStyle name="표준 54 11 2 9" xfId="36312"/>
    <cellStyle name="표준 54 11 2 9 2" xfId="36313"/>
    <cellStyle name="표준 54 11 20" xfId="36314"/>
    <cellStyle name="표준 54 11 20 2" xfId="36315"/>
    <cellStyle name="표준 54 11 21" xfId="36316"/>
    <cellStyle name="표준 54 11 21 2" xfId="36317"/>
    <cellStyle name="표준 54 11 22" xfId="36318"/>
    <cellStyle name="표준 54 11 22 2" xfId="36319"/>
    <cellStyle name="표준 54 11 23" xfId="36320"/>
    <cellStyle name="표준 54 11 23 2" xfId="36321"/>
    <cellStyle name="표준 54 11 24" xfId="36322"/>
    <cellStyle name="표준 54 11 24 2" xfId="36323"/>
    <cellStyle name="표준 54 11 25" xfId="36324"/>
    <cellStyle name="표준 54 11 25 2" xfId="36325"/>
    <cellStyle name="표준 54 11 26" xfId="36326"/>
    <cellStyle name="표준 54 11 26 2" xfId="36327"/>
    <cellStyle name="표준 54 11 27" xfId="36328"/>
    <cellStyle name="표준 54 11 27 2" xfId="36329"/>
    <cellStyle name="표준 54 11 28" xfId="36330"/>
    <cellStyle name="표준 54 11 28 2" xfId="36331"/>
    <cellStyle name="표준 54 11 29" xfId="36332"/>
    <cellStyle name="표준 54 11 29 2" xfId="36333"/>
    <cellStyle name="표준 54 11 3" xfId="36334"/>
    <cellStyle name="표준 54 11 3 10" xfId="36335"/>
    <cellStyle name="표준 54 11 3 10 2" xfId="36336"/>
    <cellStyle name="표준 54 11 3 11" xfId="36337"/>
    <cellStyle name="표준 54 11 3 11 2" xfId="36338"/>
    <cellStyle name="표준 54 11 3 12" xfId="36339"/>
    <cellStyle name="표준 54 11 3 12 2" xfId="36340"/>
    <cellStyle name="표준 54 11 3 13" xfId="36341"/>
    <cellStyle name="표준 54 11 3 13 2" xfId="36342"/>
    <cellStyle name="표준 54 11 3 14" xfId="36343"/>
    <cellStyle name="표준 54 11 3 14 2" xfId="36344"/>
    <cellStyle name="표준 54 11 3 15" xfId="36345"/>
    <cellStyle name="표준 54 11 3 15 2" xfId="36346"/>
    <cellStyle name="표준 54 11 3 16" xfId="36347"/>
    <cellStyle name="표준 54 11 3 16 2" xfId="36348"/>
    <cellStyle name="표준 54 11 3 17" xfId="36349"/>
    <cellStyle name="표준 54 11 3 17 2" xfId="36350"/>
    <cellStyle name="표준 54 11 3 18" xfId="36351"/>
    <cellStyle name="표준 54 11 3 18 2" xfId="36352"/>
    <cellStyle name="표준 54 11 3 19" xfId="36353"/>
    <cellStyle name="표준 54 11 3 19 2" xfId="36354"/>
    <cellStyle name="표준 54 11 3 2" xfId="36355"/>
    <cellStyle name="표준 54 11 3 2 2" xfId="36356"/>
    <cellStyle name="표준 54 11 3 20" xfId="36357"/>
    <cellStyle name="표준 54 11 3 20 2" xfId="36358"/>
    <cellStyle name="표준 54 11 3 21" xfId="36359"/>
    <cellStyle name="표준 54 11 3 21 2" xfId="36360"/>
    <cellStyle name="표준 54 11 3 22" xfId="36361"/>
    <cellStyle name="표준 54 11 3 22 2" xfId="36362"/>
    <cellStyle name="표준 54 11 3 23" xfId="36363"/>
    <cellStyle name="표준 54 11 3 23 2" xfId="36364"/>
    <cellStyle name="표준 54 11 3 24" xfId="36365"/>
    <cellStyle name="표준 54 11 3 24 2" xfId="36366"/>
    <cellStyle name="표준 54 11 3 25" xfId="36367"/>
    <cellStyle name="표준 54 11 3 25 2" xfId="36368"/>
    <cellStyle name="표준 54 11 3 26" xfId="36369"/>
    <cellStyle name="표준 54 11 3 26 2" xfId="36370"/>
    <cellStyle name="표준 54 11 3 27" xfId="36371"/>
    <cellStyle name="표준 54 11 3 27 2" xfId="36372"/>
    <cellStyle name="표준 54 11 3 28" xfId="36373"/>
    <cellStyle name="표준 54 11 3 28 2" xfId="36374"/>
    <cellStyle name="표준 54 11 3 29" xfId="36375"/>
    <cellStyle name="표준 54 11 3 3" xfId="36376"/>
    <cellStyle name="표준 54 11 3 3 2" xfId="36377"/>
    <cellStyle name="표준 54 11 3 4" xfId="36378"/>
    <cellStyle name="표준 54 11 3 4 2" xfId="36379"/>
    <cellStyle name="표준 54 11 3 5" xfId="36380"/>
    <cellStyle name="표준 54 11 3 5 2" xfId="36381"/>
    <cellStyle name="표준 54 11 3 6" xfId="36382"/>
    <cellStyle name="표준 54 11 3 6 2" xfId="36383"/>
    <cellStyle name="표준 54 11 3 7" xfId="36384"/>
    <cellStyle name="표준 54 11 3 7 2" xfId="36385"/>
    <cellStyle name="표준 54 11 3 8" xfId="36386"/>
    <cellStyle name="표준 54 11 3 8 2" xfId="36387"/>
    <cellStyle name="표준 54 11 3 9" xfId="36388"/>
    <cellStyle name="표준 54 11 3 9 2" xfId="36389"/>
    <cellStyle name="표준 54 11 30" xfId="36390"/>
    <cellStyle name="표준 54 11 30 2" xfId="36391"/>
    <cellStyle name="표준 54 11 31" xfId="36392"/>
    <cellStyle name="표준 54 11 31 2" xfId="36393"/>
    <cellStyle name="표준 54 11 32" xfId="36394"/>
    <cellStyle name="표준 54 11 32 2" xfId="36395"/>
    <cellStyle name="표준 54 11 33" xfId="36396"/>
    <cellStyle name="표준 54 11 33 2" xfId="36397"/>
    <cellStyle name="표준 54 11 34" xfId="36398"/>
    <cellStyle name="표준 54 11 34 2" xfId="36399"/>
    <cellStyle name="표준 54 11 35" xfId="36400"/>
    <cellStyle name="표준 54 11 36" xfId="36401"/>
    <cellStyle name="표준 54 11 37" xfId="36402"/>
    <cellStyle name="표준 54 11 38" xfId="36403"/>
    <cellStyle name="표준 54 11 39" xfId="36404"/>
    <cellStyle name="표준 54 11 4" xfId="36405"/>
    <cellStyle name="표준 54 11 4 10" xfId="36406"/>
    <cellStyle name="표준 54 11 4 10 2" xfId="36407"/>
    <cellStyle name="표준 54 11 4 11" xfId="36408"/>
    <cellStyle name="표준 54 11 4 11 2" xfId="36409"/>
    <cellStyle name="표준 54 11 4 12" xfId="36410"/>
    <cellStyle name="표준 54 11 4 12 2" xfId="36411"/>
    <cellStyle name="표준 54 11 4 13" xfId="36412"/>
    <cellStyle name="표준 54 11 4 13 2" xfId="36413"/>
    <cellStyle name="표준 54 11 4 14" xfId="36414"/>
    <cellStyle name="표준 54 11 4 14 2" xfId="36415"/>
    <cellStyle name="표준 54 11 4 15" xfId="36416"/>
    <cellStyle name="표준 54 11 4 15 2" xfId="36417"/>
    <cellStyle name="표준 54 11 4 16" xfId="36418"/>
    <cellStyle name="표준 54 11 4 16 2" xfId="36419"/>
    <cellStyle name="표준 54 11 4 17" xfId="36420"/>
    <cellStyle name="표준 54 11 4 17 2" xfId="36421"/>
    <cellStyle name="표준 54 11 4 18" xfId="36422"/>
    <cellStyle name="표준 54 11 4 18 2" xfId="36423"/>
    <cellStyle name="표준 54 11 4 19" xfId="36424"/>
    <cellStyle name="표준 54 11 4 19 2" xfId="36425"/>
    <cellStyle name="표준 54 11 4 2" xfId="36426"/>
    <cellStyle name="표준 54 11 4 2 2" xfId="36427"/>
    <cellStyle name="표준 54 11 4 20" xfId="36428"/>
    <cellStyle name="표준 54 11 4 20 2" xfId="36429"/>
    <cellStyle name="표준 54 11 4 21" xfId="36430"/>
    <cellStyle name="표준 54 11 4 21 2" xfId="36431"/>
    <cellStyle name="표준 54 11 4 22" xfId="36432"/>
    <cellStyle name="표준 54 11 4 22 2" xfId="36433"/>
    <cellStyle name="표준 54 11 4 23" xfId="36434"/>
    <cellStyle name="표준 54 11 4 23 2" xfId="36435"/>
    <cellStyle name="표준 54 11 4 24" xfId="36436"/>
    <cellStyle name="표준 54 11 4 24 2" xfId="36437"/>
    <cellStyle name="표준 54 11 4 25" xfId="36438"/>
    <cellStyle name="표준 54 11 4 25 2" xfId="36439"/>
    <cellStyle name="표준 54 11 4 26" xfId="36440"/>
    <cellStyle name="표준 54 11 4 26 2" xfId="36441"/>
    <cellStyle name="표준 54 11 4 27" xfId="36442"/>
    <cellStyle name="표준 54 11 4 27 2" xfId="36443"/>
    <cellStyle name="표준 54 11 4 28" xfId="36444"/>
    <cellStyle name="표준 54 11 4 28 2" xfId="36445"/>
    <cellStyle name="표준 54 11 4 29" xfId="36446"/>
    <cellStyle name="표준 54 11 4 3" xfId="36447"/>
    <cellStyle name="표준 54 11 4 3 2" xfId="36448"/>
    <cellStyle name="표준 54 11 4 4" xfId="36449"/>
    <cellStyle name="표준 54 11 4 4 2" xfId="36450"/>
    <cellStyle name="표준 54 11 4 5" xfId="36451"/>
    <cellStyle name="표준 54 11 4 5 2" xfId="36452"/>
    <cellStyle name="표준 54 11 4 6" xfId="36453"/>
    <cellStyle name="표준 54 11 4 6 2" xfId="36454"/>
    <cellStyle name="표준 54 11 4 7" xfId="36455"/>
    <cellStyle name="표준 54 11 4 7 2" xfId="36456"/>
    <cellStyle name="표준 54 11 4 8" xfId="36457"/>
    <cellStyle name="표준 54 11 4 8 2" xfId="36458"/>
    <cellStyle name="표준 54 11 4 9" xfId="36459"/>
    <cellStyle name="표준 54 11 4 9 2" xfId="36460"/>
    <cellStyle name="표준 54 11 40" xfId="36461"/>
    <cellStyle name="표준 54 11 41" xfId="36462"/>
    <cellStyle name="표준 54 11 42" xfId="36463"/>
    <cellStyle name="표준 54 11 43" xfId="36464"/>
    <cellStyle name="표준 54 11 44" xfId="36465"/>
    <cellStyle name="표준 54 11 45" xfId="36466"/>
    <cellStyle name="표준 54 11 46" xfId="36467"/>
    <cellStyle name="표준 54 11 47" xfId="36468"/>
    <cellStyle name="표준 54 11 48" xfId="36469"/>
    <cellStyle name="표준 54 11 49" xfId="36470"/>
    <cellStyle name="표준 54 11 5" xfId="36471"/>
    <cellStyle name="표준 54 11 5 10" xfId="36472"/>
    <cellStyle name="표준 54 11 5 10 2" xfId="36473"/>
    <cellStyle name="표준 54 11 5 11" xfId="36474"/>
    <cellStyle name="표준 54 11 5 11 2" xfId="36475"/>
    <cellStyle name="표준 54 11 5 12" xfId="36476"/>
    <cellStyle name="표준 54 11 5 12 2" xfId="36477"/>
    <cellStyle name="표준 54 11 5 13" xfId="36478"/>
    <cellStyle name="표준 54 11 5 13 2" xfId="36479"/>
    <cellStyle name="표준 54 11 5 14" xfId="36480"/>
    <cellStyle name="표준 54 11 5 14 2" xfId="36481"/>
    <cellStyle name="표준 54 11 5 15" xfId="36482"/>
    <cellStyle name="표준 54 11 5 15 2" xfId="36483"/>
    <cellStyle name="표준 54 11 5 16" xfId="36484"/>
    <cellStyle name="표준 54 11 5 16 2" xfId="36485"/>
    <cellStyle name="표준 54 11 5 17" xfId="36486"/>
    <cellStyle name="표준 54 11 5 17 2" xfId="36487"/>
    <cellStyle name="표준 54 11 5 18" xfId="36488"/>
    <cellStyle name="표준 54 11 5 18 2" xfId="36489"/>
    <cellStyle name="표준 54 11 5 19" xfId="36490"/>
    <cellStyle name="표준 54 11 5 19 2" xfId="36491"/>
    <cellStyle name="표준 54 11 5 2" xfId="36492"/>
    <cellStyle name="표준 54 11 5 2 2" xfId="36493"/>
    <cellStyle name="표준 54 11 5 20" xfId="36494"/>
    <cellStyle name="표준 54 11 5 20 2" xfId="36495"/>
    <cellStyle name="표준 54 11 5 21" xfId="36496"/>
    <cellStyle name="표준 54 11 5 21 2" xfId="36497"/>
    <cellStyle name="표준 54 11 5 22" xfId="36498"/>
    <cellStyle name="표준 54 11 5 22 2" xfId="36499"/>
    <cellStyle name="표준 54 11 5 23" xfId="36500"/>
    <cellStyle name="표준 54 11 5 23 2" xfId="36501"/>
    <cellStyle name="표준 54 11 5 24" xfId="36502"/>
    <cellStyle name="표준 54 11 5 24 2" xfId="36503"/>
    <cellStyle name="표준 54 11 5 25" xfId="36504"/>
    <cellStyle name="표준 54 11 5 25 2" xfId="36505"/>
    <cellStyle name="표준 54 11 5 26" xfId="36506"/>
    <cellStyle name="표준 54 11 5 26 2" xfId="36507"/>
    <cellStyle name="표준 54 11 5 27" xfId="36508"/>
    <cellStyle name="표준 54 11 5 27 2" xfId="36509"/>
    <cellStyle name="표준 54 11 5 28" xfId="36510"/>
    <cellStyle name="표준 54 11 5 28 2" xfId="36511"/>
    <cellStyle name="표준 54 11 5 29" xfId="36512"/>
    <cellStyle name="표준 54 11 5 3" xfId="36513"/>
    <cellStyle name="표준 54 11 5 3 2" xfId="36514"/>
    <cellStyle name="표준 54 11 5 4" xfId="36515"/>
    <cellStyle name="표준 54 11 5 4 2" xfId="36516"/>
    <cellStyle name="표준 54 11 5 5" xfId="36517"/>
    <cellStyle name="표준 54 11 5 5 2" xfId="36518"/>
    <cellStyle name="표준 54 11 5 6" xfId="36519"/>
    <cellStyle name="표준 54 11 5 6 2" xfId="36520"/>
    <cellStyle name="표준 54 11 5 7" xfId="36521"/>
    <cellStyle name="표준 54 11 5 7 2" xfId="36522"/>
    <cellStyle name="표준 54 11 5 8" xfId="36523"/>
    <cellStyle name="표준 54 11 5 8 2" xfId="36524"/>
    <cellStyle name="표준 54 11 5 9" xfId="36525"/>
    <cellStyle name="표준 54 11 5 9 2" xfId="36526"/>
    <cellStyle name="표준 54 11 50" xfId="36527"/>
    <cellStyle name="표준 54 11 51" xfId="36528"/>
    <cellStyle name="표준 54 11 52" xfId="36529"/>
    <cellStyle name="표준 54 11 53" xfId="36530"/>
    <cellStyle name="표준 54 11 54" xfId="36531"/>
    <cellStyle name="표준 54 11 55" xfId="36532"/>
    <cellStyle name="표준 54 11 56" xfId="36533"/>
    <cellStyle name="표준 54 11 57" xfId="36534"/>
    <cellStyle name="표준 54 11 58" xfId="36535"/>
    <cellStyle name="표준 54 11 6" xfId="36536"/>
    <cellStyle name="표준 54 11 6 10" xfId="36537"/>
    <cellStyle name="표준 54 11 6 10 2" xfId="36538"/>
    <cellStyle name="표준 54 11 6 11" xfId="36539"/>
    <cellStyle name="표준 54 11 6 11 2" xfId="36540"/>
    <cellStyle name="표준 54 11 6 12" xfId="36541"/>
    <cellStyle name="표준 54 11 6 12 2" xfId="36542"/>
    <cellStyle name="표준 54 11 6 13" xfId="36543"/>
    <cellStyle name="표준 54 11 6 13 2" xfId="36544"/>
    <cellStyle name="표준 54 11 6 14" xfId="36545"/>
    <cellStyle name="표준 54 11 6 14 2" xfId="36546"/>
    <cellStyle name="표준 54 11 6 15" xfId="36547"/>
    <cellStyle name="표준 54 11 6 15 2" xfId="36548"/>
    <cellStyle name="표준 54 11 6 16" xfId="36549"/>
    <cellStyle name="표준 54 11 6 16 2" xfId="36550"/>
    <cellStyle name="표준 54 11 6 17" xfId="36551"/>
    <cellStyle name="표준 54 11 6 17 2" xfId="36552"/>
    <cellStyle name="표준 54 11 6 18" xfId="36553"/>
    <cellStyle name="표준 54 11 6 18 2" xfId="36554"/>
    <cellStyle name="표준 54 11 6 19" xfId="36555"/>
    <cellStyle name="표준 54 11 6 19 2" xfId="36556"/>
    <cellStyle name="표준 54 11 6 2" xfId="36557"/>
    <cellStyle name="표준 54 11 6 2 2" xfId="36558"/>
    <cellStyle name="표준 54 11 6 20" xfId="36559"/>
    <cellStyle name="표준 54 11 6 20 2" xfId="36560"/>
    <cellStyle name="표준 54 11 6 21" xfId="36561"/>
    <cellStyle name="표준 54 11 6 21 2" xfId="36562"/>
    <cellStyle name="표준 54 11 6 22" xfId="36563"/>
    <cellStyle name="표준 54 11 6 22 2" xfId="36564"/>
    <cellStyle name="표준 54 11 6 23" xfId="36565"/>
    <cellStyle name="표준 54 11 6 23 2" xfId="36566"/>
    <cellStyle name="표준 54 11 6 24" xfId="36567"/>
    <cellStyle name="표준 54 11 6 24 2" xfId="36568"/>
    <cellStyle name="표준 54 11 6 25" xfId="36569"/>
    <cellStyle name="표준 54 11 6 25 2" xfId="36570"/>
    <cellStyle name="표준 54 11 6 26" xfId="36571"/>
    <cellStyle name="표준 54 11 6 26 2" xfId="36572"/>
    <cellStyle name="표준 54 11 6 27" xfId="36573"/>
    <cellStyle name="표준 54 11 6 27 2" xfId="36574"/>
    <cellStyle name="표준 54 11 6 28" xfId="36575"/>
    <cellStyle name="표준 54 11 6 28 2" xfId="36576"/>
    <cellStyle name="표준 54 11 6 29" xfId="36577"/>
    <cellStyle name="표준 54 11 6 3" xfId="36578"/>
    <cellStyle name="표준 54 11 6 3 2" xfId="36579"/>
    <cellStyle name="표준 54 11 6 4" xfId="36580"/>
    <cellStyle name="표준 54 11 6 4 2" xfId="36581"/>
    <cellStyle name="표준 54 11 6 5" xfId="36582"/>
    <cellStyle name="표준 54 11 6 5 2" xfId="36583"/>
    <cellStyle name="표준 54 11 6 6" xfId="36584"/>
    <cellStyle name="표준 54 11 6 6 2" xfId="36585"/>
    <cellStyle name="표준 54 11 6 7" xfId="36586"/>
    <cellStyle name="표준 54 11 6 7 2" xfId="36587"/>
    <cellStyle name="표준 54 11 6 8" xfId="36588"/>
    <cellStyle name="표준 54 11 6 8 2" xfId="36589"/>
    <cellStyle name="표준 54 11 6 9" xfId="36590"/>
    <cellStyle name="표준 54 11 6 9 2" xfId="36591"/>
    <cellStyle name="표준 54 11 7" xfId="36592"/>
    <cellStyle name="표준 54 11 7 10" xfId="36593"/>
    <cellStyle name="표준 54 11 7 10 2" xfId="36594"/>
    <cellStyle name="표준 54 11 7 11" xfId="36595"/>
    <cellStyle name="표준 54 11 7 11 2" xfId="36596"/>
    <cellStyle name="표준 54 11 7 12" xfId="36597"/>
    <cellStyle name="표준 54 11 7 12 2" xfId="36598"/>
    <cellStyle name="표준 54 11 7 13" xfId="36599"/>
    <cellStyle name="표준 54 11 7 13 2" xfId="36600"/>
    <cellStyle name="표준 54 11 7 14" xfId="36601"/>
    <cellStyle name="표준 54 11 7 14 2" xfId="36602"/>
    <cellStyle name="표준 54 11 7 15" xfId="36603"/>
    <cellStyle name="표준 54 11 7 15 2" xfId="36604"/>
    <cellStyle name="표준 54 11 7 16" xfId="36605"/>
    <cellStyle name="표준 54 11 7 16 2" xfId="36606"/>
    <cellStyle name="표준 54 11 7 17" xfId="36607"/>
    <cellStyle name="표준 54 11 7 17 2" xfId="36608"/>
    <cellStyle name="표준 54 11 7 18" xfId="36609"/>
    <cellStyle name="표준 54 11 7 18 2" xfId="36610"/>
    <cellStyle name="표준 54 11 7 19" xfId="36611"/>
    <cellStyle name="표준 54 11 7 19 2" xfId="36612"/>
    <cellStyle name="표준 54 11 7 2" xfId="36613"/>
    <cellStyle name="표준 54 11 7 2 2" xfId="36614"/>
    <cellStyle name="표준 54 11 7 20" xfId="36615"/>
    <cellStyle name="표준 54 11 7 20 2" xfId="36616"/>
    <cellStyle name="표준 54 11 7 21" xfId="36617"/>
    <cellStyle name="표준 54 11 7 21 2" xfId="36618"/>
    <cellStyle name="표준 54 11 7 22" xfId="36619"/>
    <cellStyle name="표준 54 11 7 22 2" xfId="36620"/>
    <cellStyle name="표준 54 11 7 23" xfId="36621"/>
    <cellStyle name="표준 54 11 7 23 2" xfId="36622"/>
    <cellStyle name="표준 54 11 7 24" xfId="36623"/>
    <cellStyle name="표준 54 11 7 24 2" xfId="36624"/>
    <cellStyle name="표준 54 11 7 25" xfId="36625"/>
    <cellStyle name="표준 54 11 7 25 2" xfId="36626"/>
    <cellStyle name="표준 54 11 7 26" xfId="36627"/>
    <cellStyle name="표준 54 11 7 26 2" xfId="36628"/>
    <cellStyle name="표준 54 11 7 27" xfId="36629"/>
    <cellStyle name="표준 54 11 7 27 2" xfId="36630"/>
    <cellStyle name="표준 54 11 7 28" xfId="36631"/>
    <cellStyle name="표준 54 11 7 28 2" xfId="36632"/>
    <cellStyle name="표준 54 11 7 29" xfId="36633"/>
    <cellStyle name="표준 54 11 7 3" xfId="36634"/>
    <cellStyle name="표준 54 11 7 3 2" xfId="36635"/>
    <cellStyle name="표준 54 11 7 4" xfId="36636"/>
    <cellStyle name="표준 54 11 7 4 2" xfId="36637"/>
    <cellStyle name="표준 54 11 7 5" xfId="36638"/>
    <cellStyle name="표준 54 11 7 5 2" xfId="36639"/>
    <cellStyle name="표준 54 11 7 6" xfId="36640"/>
    <cellStyle name="표준 54 11 7 6 2" xfId="36641"/>
    <cellStyle name="표준 54 11 7 7" xfId="36642"/>
    <cellStyle name="표준 54 11 7 7 2" xfId="36643"/>
    <cellStyle name="표준 54 11 7 8" xfId="36644"/>
    <cellStyle name="표준 54 11 7 8 2" xfId="36645"/>
    <cellStyle name="표준 54 11 7 9" xfId="36646"/>
    <cellStyle name="표준 54 11 7 9 2" xfId="36647"/>
    <cellStyle name="표준 54 11 8" xfId="36648"/>
    <cellStyle name="표준 54 11 8 2" xfId="36649"/>
    <cellStyle name="표준 54 11 9" xfId="36650"/>
    <cellStyle name="표준 54 11 9 2" xfId="36651"/>
    <cellStyle name="표준 54 12" xfId="36652"/>
    <cellStyle name="표준 54 12 10" xfId="36653"/>
    <cellStyle name="표준 54 12 10 2" xfId="36654"/>
    <cellStyle name="표준 54 12 11" xfId="36655"/>
    <cellStyle name="표준 54 12 11 2" xfId="36656"/>
    <cellStyle name="표준 54 12 12" xfId="36657"/>
    <cellStyle name="표준 54 12 12 2" xfId="36658"/>
    <cellStyle name="표준 54 12 13" xfId="36659"/>
    <cellStyle name="표준 54 12 13 2" xfId="36660"/>
    <cellStyle name="표준 54 12 14" xfId="36661"/>
    <cellStyle name="표준 54 12 14 2" xfId="36662"/>
    <cellStyle name="표준 54 12 15" xfId="36663"/>
    <cellStyle name="표준 54 12 15 2" xfId="36664"/>
    <cellStyle name="표준 54 12 16" xfId="36665"/>
    <cellStyle name="표준 54 12 16 2" xfId="36666"/>
    <cellStyle name="표준 54 12 17" xfId="36667"/>
    <cellStyle name="표준 54 12 17 2" xfId="36668"/>
    <cellStyle name="표준 54 12 18" xfId="36669"/>
    <cellStyle name="표준 54 12 18 2" xfId="36670"/>
    <cellStyle name="표준 54 12 19" xfId="36671"/>
    <cellStyle name="표준 54 12 19 2" xfId="36672"/>
    <cellStyle name="표준 54 12 2" xfId="36673"/>
    <cellStyle name="표준 54 12 2 10" xfId="36674"/>
    <cellStyle name="표준 54 12 2 10 2" xfId="36675"/>
    <cellStyle name="표준 54 12 2 11" xfId="36676"/>
    <cellStyle name="표준 54 12 2 11 2" xfId="36677"/>
    <cellStyle name="표준 54 12 2 12" xfId="36678"/>
    <cellStyle name="표준 54 12 2 12 2" xfId="36679"/>
    <cellStyle name="표준 54 12 2 13" xfId="36680"/>
    <cellStyle name="표준 54 12 2 13 2" xfId="36681"/>
    <cellStyle name="표준 54 12 2 14" xfId="36682"/>
    <cellStyle name="표준 54 12 2 14 2" xfId="36683"/>
    <cellStyle name="표준 54 12 2 15" xfId="36684"/>
    <cellStyle name="표준 54 12 2 15 2" xfId="36685"/>
    <cellStyle name="표준 54 12 2 16" xfId="36686"/>
    <cellStyle name="표준 54 12 2 16 2" xfId="36687"/>
    <cellStyle name="표준 54 12 2 17" xfId="36688"/>
    <cellStyle name="표준 54 12 2 17 2" xfId="36689"/>
    <cellStyle name="표준 54 12 2 18" xfId="36690"/>
    <cellStyle name="표준 54 12 2 18 2" xfId="36691"/>
    <cellStyle name="표준 54 12 2 19" xfId="36692"/>
    <cellStyle name="표준 54 12 2 19 2" xfId="36693"/>
    <cellStyle name="표준 54 12 2 2" xfId="36694"/>
    <cellStyle name="표준 54 12 2 2 2" xfId="36695"/>
    <cellStyle name="표준 54 12 2 20" xfId="36696"/>
    <cellStyle name="표준 54 12 2 20 2" xfId="36697"/>
    <cellStyle name="표준 54 12 2 21" xfId="36698"/>
    <cellStyle name="표준 54 12 2 21 2" xfId="36699"/>
    <cellStyle name="표준 54 12 2 22" xfId="36700"/>
    <cellStyle name="표준 54 12 2 22 2" xfId="36701"/>
    <cellStyle name="표준 54 12 2 23" xfId="36702"/>
    <cellStyle name="표준 54 12 2 23 2" xfId="36703"/>
    <cellStyle name="표준 54 12 2 24" xfId="36704"/>
    <cellStyle name="표준 54 12 2 24 2" xfId="36705"/>
    <cellStyle name="표준 54 12 2 25" xfId="36706"/>
    <cellStyle name="표준 54 12 2 25 2" xfId="36707"/>
    <cellStyle name="표준 54 12 2 26" xfId="36708"/>
    <cellStyle name="표준 54 12 2 26 2" xfId="36709"/>
    <cellStyle name="표준 54 12 2 27" xfId="36710"/>
    <cellStyle name="표준 54 12 2 27 2" xfId="36711"/>
    <cellStyle name="표준 54 12 2 28" xfId="36712"/>
    <cellStyle name="표준 54 12 2 28 2" xfId="36713"/>
    <cellStyle name="표준 54 12 2 29" xfId="36714"/>
    <cellStyle name="표준 54 12 2 3" xfId="36715"/>
    <cellStyle name="표준 54 12 2 3 2" xfId="36716"/>
    <cellStyle name="표준 54 12 2 4" xfId="36717"/>
    <cellStyle name="표준 54 12 2 4 2" xfId="36718"/>
    <cellStyle name="표준 54 12 2 5" xfId="36719"/>
    <cellStyle name="표준 54 12 2 5 2" xfId="36720"/>
    <cellStyle name="표준 54 12 2 6" xfId="36721"/>
    <cellStyle name="표준 54 12 2 6 2" xfId="36722"/>
    <cellStyle name="표준 54 12 2 7" xfId="36723"/>
    <cellStyle name="표준 54 12 2 7 2" xfId="36724"/>
    <cellStyle name="표준 54 12 2 8" xfId="36725"/>
    <cellStyle name="표준 54 12 2 8 2" xfId="36726"/>
    <cellStyle name="표준 54 12 2 9" xfId="36727"/>
    <cellStyle name="표준 54 12 2 9 2" xfId="36728"/>
    <cellStyle name="표준 54 12 20" xfId="36729"/>
    <cellStyle name="표준 54 12 20 2" xfId="36730"/>
    <cellStyle name="표준 54 12 21" xfId="36731"/>
    <cellStyle name="표준 54 12 21 2" xfId="36732"/>
    <cellStyle name="표준 54 12 22" xfId="36733"/>
    <cellStyle name="표준 54 12 22 2" xfId="36734"/>
    <cellStyle name="표준 54 12 23" xfId="36735"/>
    <cellStyle name="표준 54 12 23 2" xfId="36736"/>
    <cellStyle name="표준 54 12 24" xfId="36737"/>
    <cellStyle name="표준 54 12 24 2" xfId="36738"/>
    <cellStyle name="표준 54 12 25" xfId="36739"/>
    <cellStyle name="표준 54 12 25 2" xfId="36740"/>
    <cellStyle name="표준 54 12 26" xfId="36741"/>
    <cellStyle name="표준 54 12 26 2" xfId="36742"/>
    <cellStyle name="표준 54 12 27" xfId="36743"/>
    <cellStyle name="표준 54 12 27 2" xfId="36744"/>
    <cellStyle name="표준 54 12 28" xfId="36745"/>
    <cellStyle name="표준 54 12 28 2" xfId="36746"/>
    <cellStyle name="표준 54 12 29" xfId="36747"/>
    <cellStyle name="표준 54 12 29 2" xfId="36748"/>
    <cellStyle name="표준 54 12 3" xfId="36749"/>
    <cellStyle name="표준 54 12 3 10" xfId="36750"/>
    <cellStyle name="표준 54 12 3 10 2" xfId="36751"/>
    <cellStyle name="표준 54 12 3 11" xfId="36752"/>
    <cellStyle name="표준 54 12 3 11 2" xfId="36753"/>
    <cellStyle name="표준 54 12 3 12" xfId="36754"/>
    <cellStyle name="표준 54 12 3 12 2" xfId="36755"/>
    <cellStyle name="표준 54 12 3 13" xfId="36756"/>
    <cellStyle name="표준 54 12 3 13 2" xfId="36757"/>
    <cellStyle name="표준 54 12 3 14" xfId="36758"/>
    <cellStyle name="표준 54 12 3 14 2" xfId="36759"/>
    <cellStyle name="표준 54 12 3 15" xfId="36760"/>
    <cellStyle name="표준 54 12 3 15 2" xfId="36761"/>
    <cellStyle name="표준 54 12 3 16" xfId="36762"/>
    <cellStyle name="표준 54 12 3 16 2" xfId="36763"/>
    <cellStyle name="표준 54 12 3 17" xfId="36764"/>
    <cellStyle name="표준 54 12 3 17 2" xfId="36765"/>
    <cellStyle name="표준 54 12 3 18" xfId="36766"/>
    <cellStyle name="표준 54 12 3 18 2" xfId="36767"/>
    <cellStyle name="표준 54 12 3 19" xfId="36768"/>
    <cellStyle name="표준 54 12 3 19 2" xfId="36769"/>
    <cellStyle name="표준 54 12 3 2" xfId="36770"/>
    <cellStyle name="표준 54 12 3 2 2" xfId="36771"/>
    <cellStyle name="표준 54 12 3 20" xfId="36772"/>
    <cellStyle name="표준 54 12 3 20 2" xfId="36773"/>
    <cellStyle name="표준 54 12 3 21" xfId="36774"/>
    <cellStyle name="표준 54 12 3 21 2" xfId="36775"/>
    <cellStyle name="표준 54 12 3 22" xfId="36776"/>
    <cellStyle name="표준 54 12 3 22 2" xfId="36777"/>
    <cellStyle name="표준 54 12 3 23" xfId="36778"/>
    <cellStyle name="표준 54 12 3 23 2" xfId="36779"/>
    <cellStyle name="표준 54 12 3 24" xfId="36780"/>
    <cellStyle name="표준 54 12 3 24 2" xfId="36781"/>
    <cellStyle name="표준 54 12 3 25" xfId="36782"/>
    <cellStyle name="표준 54 12 3 25 2" xfId="36783"/>
    <cellStyle name="표준 54 12 3 26" xfId="36784"/>
    <cellStyle name="표준 54 12 3 26 2" xfId="36785"/>
    <cellStyle name="표준 54 12 3 27" xfId="36786"/>
    <cellStyle name="표준 54 12 3 27 2" xfId="36787"/>
    <cellStyle name="표준 54 12 3 28" xfId="36788"/>
    <cellStyle name="표준 54 12 3 28 2" xfId="36789"/>
    <cellStyle name="표준 54 12 3 29" xfId="36790"/>
    <cellStyle name="표준 54 12 3 3" xfId="36791"/>
    <cellStyle name="표준 54 12 3 3 2" xfId="36792"/>
    <cellStyle name="표준 54 12 3 4" xfId="36793"/>
    <cellStyle name="표준 54 12 3 4 2" xfId="36794"/>
    <cellStyle name="표준 54 12 3 5" xfId="36795"/>
    <cellStyle name="표준 54 12 3 5 2" xfId="36796"/>
    <cellStyle name="표준 54 12 3 6" xfId="36797"/>
    <cellStyle name="표준 54 12 3 6 2" xfId="36798"/>
    <cellStyle name="표준 54 12 3 7" xfId="36799"/>
    <cellStyle name="표준 54 12 3 7 2" xfId="36800"/>
    <cellStyle name="표준 54 12 3 8" xfId="36801"/>
    <cellStyle name="표준 54 12 3 8 2" xfId="36802"/>
    <cellStyle name="표준 54 12 3 9" xfId="36803"/>
    <cellStyle name="표준 54 12 3 9 2" xfId="36804"/>
    <cellStyle name="표준 54 12 30" xfId="36805"/>
    <cellStyle name="표준 54 12 30 2" xfId="36806"/>
    <cellStyle name="표준 54 12 31" xfId="36807"/>
    <cellStyle name="표준 54 12 31 2" xfId="36808"/>
    <cellStyle name="표준 54 12 32" xfId="36809"/>
    <cellStyle name="표준 54 12 32 2" xfId="36810"/>
    <cellStyle name="표준 54 12 33" xfId="36811"/>
    <cellStyle name="표준 54 12 33 2" xfId="36812"/>
    <cellStyle name="표준 54 12 34" xfId="36813"/>
    <cellStyle name="표준 54 12 34 2" xfId="36814"/>
    <cellStyle name="표준 54 12 35" xfId="36815"/>
    <cellStyle name="표준 54 12 36" xfId="36816"/>
    <cellStyle name="표준 54 12 37" xfId="36817"/>
    <cellStyle name="표준 54 12 38" xfId="36818"/>
    <cellStyle name="표준 54 12 39" xfId="36819"/>
    <cellStyle name="표준 54 12 4" xfId="36820"/>
    <cellStyle name="표준 54 12 4 10" xfId="36821"/>
    <cellStyle name="표준 54 12 4 10 2" xfId="36822"/>
    <cellStyle name="표준 54 12 4 11" xfId="36823"/>
    <cellStyle name="표준 54 12 4 11 2" xfId="36824"/>
    <cellStyle name="표준 54 12 4 12" xfId="36825"/>
    <cellStyle name="표준 54 12 4 12 2" xfId="36826"/>
    <cellStyle name="표준 54 12 4 13" xfId="36827"/>
    <cellStyle name="표준 54 12 4 13 2" xfId="36828"/>
    <cellStyle name="표준 54 12 4 14" xfId="36829"/>
    <cellStyle name="표준 54 12 4 14 2" xfId="36830"/>
    <cellStyle name="표준 54 12 4 15" xfId="36831"/>
    <cellStyle name="표준 54 12 4 15 2" xfId="36832"/>
    <cellStyle name="표준 54 12 4 16" xfId="36833"/>
    <cellStyle name="표준 54 12 4 16 2" xfId="36834"/>
    <cellStyle name="표준 54 12 4 17" xfId="36835"/>
    <cellStyle name="표준 54 12 4 17 2" xfId="36836"/>
    <cellStyle name="표준 54 12 4 18" xfId="36837"/>
    <cellStyle name="표준 54 12 4 18 2" xfId="36838"/>
    <cellStyle name="표준 54 12 4 19" xfId="36839"/>
    <cellStyle name="표준 54 12 4 19 2" xfId="36840"/>
    <cellStyle name="표준 54 12 4 2" xfId="36841"/>
    <cellStyle name="표준 54 12 4 2 2" xfId="36842"/>
    <cellStyle name="표준 54 12 4 20" xfId="36843"/>
    <cellStyle name="표준 54 12 4 20 2" xfId="36844"/>
    <cellStyle name="표준 54 12 4 21" xfId="36845"/>
    <cellStyle name="표준 54 12 4 21 2" xfId="36846"/>
    <cellStyle name="표준 54 12 4 22" xfId="36847"/>
    <cellStyle name="표준 54 12 4 22 2" xfId="36848"/>
    <cellStyle name="표준 54 12 4 23" xfId="36849"/>
    <cellStyle name="표준 54 12 4 23 2" xfId="36850"/>
    <cellStyle name="표준 54 12 4 24" xfId="36851"/>
    <cellStyle name="표준 54 12 4 24 2" xfId="36852"/>
    <cellStyle name="표준 54 12 4 25" xfId="36853"/>
    <cellStyle name="표준 54 12 4 25 2" xfId="36854"/>
    <cellStyle name="표준 54 12 4 26" xfId="36855"/>
    <cellStyle name="표준 54 12 4 26 2" xfId="36856"/>
    <cellStyle name="표준 54 12 4 27" xfId="36857"/>
    <cellStyle name="표준 54 12 4 27 2" xfId="36858"/>
    <cellStyle name="표준 54 12 4 28" xfId="36859"/>
    <cellStyle name="표준 54 12 4 28 2" xfId="36860"/>
    <cellStyle name="표준 54 12 4 29" xfId="36861"/>
    <cellStyle name="표준 54 12 4 3" xfId="36862"/>
    <cellStyle name="표준 54 12 4 3 2" xfId="36863"/>
    <cellStyle name="표준 54 12 4 4" xfId="36864"/>
    <cellStyle name="표준 54 12 4 4 2" xfId="36865"/>
    <cellStyle name="표준 54 12 4 5" xfId="36866"/>
    <cellStyle name="표준 54 12 4 5 2" xfId="36867"/>
    <cellStyle name="표준 54 12 4 6" xfId="36868"/>
    <cellStyle name="표준 54 12 4 6 2" xfId="36869"/>
    <cellStyle name="표준 54 12 4 7" xfId="36870"/>
    <cellStyle name="표준 54 12 4 7 2" xfId="36871"/>
    <cellStyle name="표준 54 12 4 8" xfId="36872"/>
    <cellStyle name="표준 54 12 4 8 2" xfId="36873"/>
    <cellStyle name="표준 54 12 4 9" xfId="36874"/>
    <cellStyle name="표준 54 12 4 9 2" xfId="36875"/>
    <cellStyle name="표준 54 12 40" xfId="36876"/>
    <cellStyle name="표준 54 12 41" xfId="36877"/>
    <cellStyle name="표준 54 12 42" xfId="36878"/>
    <cellStyle name="표준 54 12 43" xfId="36879"/>
    <cellStyle name="표준 54 12 44" xfId="36880"/>
    <cellStyle name="표준 54 12 45" xfId="36881"/>
    <cellStyle name="표준 54 12 46" xfId="36882"/>
    <cellStyle name="표준 54 12 47" xfId="36883"/>
    <cellStyle name="표준 54 12 48" xfId="36884"/>
    <cellStyle name="표준 54 12 49" xfId="36885"/>
    <cellStyle name="표준 54 12 5" xfId="36886"/>
    <cellStyle name="표준 54 12 5 10" xfId="36887"/>
    <cellStyle name="표준 54 12 5 10 2" xfId="36888"/>
    <cellStyle name="표준 54 12 5 11" xfId="36889"/>
    <cellStyle name="표준 54 12 5 11 2" xfId="36890"/>
    <cellStyle name="표준 54 12 5 12" xfId="36891"/>
    <cellStyle name="표준 54 12 5 12 2" xfId="36892"/>
    <cellStyle name="표준 54 12 5 13" xfId="36893"/>
    <cellStyle name="표준 54 12 5 13 2" xfId="36894"/>
    <cellStyle name="표준 54 12 5 14" xfId="36895"/>
    <cellStyle name="표준 54 12 5 14 2" xfId="36896"/>
    <cellStyle name="표준 54 12 5 15" xfId="36897"/>
    <cellStyle name="표준 54 12 5 15 2" xfId="36898"/>
    <cellStyle name="표준 54 12 5 16" xfId="36899"/>
    <cellStyle name="표준 54 12 5 16 2" xfId="36900"/>
    <cellStyle name="표준 54 12 5 17" xfId="36901"/>
    <cellStyle name="표준 54 12 5 17 2" xfId="36902"/>
    <cellStyle name="표준 54 12 5 18" xfId="36903"/>
    <cellStyle name="표준 54 12 5 18 2" xfId="36904"/>
    <cellStyle name="표준 54 12 5 19" xfId="36905"/>
    <cellStyle name="표준 54 12 5 19 2" xfId="36906"/>
    <cellStyle name="표준 54 12 5 2" xfId="36907"/>
    <cellStyle name="표준 54 12 5 2 2" xfId="36908"/>
    <cellStyle name="표준 54 12 5 20" xfId="36909"/>
    <cellStyle name="표준 54 12 5 20 2" xfId="36910"/>
    <cellStyle name="표준 54 12 5 21" xfId="36911"/>
    <cellStyle name="표준 54 12 5 21 2" xfId="36912"/>
    <cellStyle name="표준 54 12 5 22" xfId="36913"/>
    <cellStyle name="표준 54 12 5 22 2" xfId="36914"/>
    <cellStyle name="표준 54 12 5 23" xfId="36915"/>
    <cellStyle name="표준 54 12 5 23 2" xfId="36916"/>
    <cellStyle name="표준 54 12 5 24" xfId="36917"/>
    <cellStyle name="표준 54 12 5 24 2" xfId="36918"/>
    <cellStyle name="표준 54 12 5 25" xfId="36919"/>
    <cellStyle name="표준 54 12 5 25 2" xfId="36920"/>
    <cellStyle name="표준 54 12 5 26" xfId="36921"/>
    <cellStyle name="표준 54 12 5 26 2" xfId="36922"/>
    <cellStyle name="표준 54 12 5 27" xfId="36923"/>
    <cellStyle name="표준 54 12 5 27 2" xfId="36924"/>
    <cellStyle name="표준 54 12 5 28" xfId="36925"/>
    <cellStyle name="표준 54 12 5 28 2" xfId="36926"/>
    <cellStyle name="표준 54 12 5 29" xfId="36927"/>
    <cellStyle name="표준 54 12 5 3" xfId="36928"/>
    <cellStyle name="표준 54 12 5 3 2" xfId="36929"/>
    <cellStyle name="표준 54 12 5 4" xfId="36930"/>
    <cellStyle name="표준 54 12 5 4 2" xfId="36931"/>
    <cellStyle name="표준 54 12 5 5" xfId="36932"/>
    <cellStyle name="표준 54 12 5 5 2" xfId="36933"/>
    <cellStyle name="표준 54 12 5 6" xfId="36934"/>
    <cellStyle name="표준 54 12 5 6 2" xfId="36935"/>
    <cellStyle name="표준 54 12 5 7" xfId="36936"/>
    <cellStyle name="표준 54 12 5 7 2" xfId="36937"/>
    <cellStyle name="표준 54 12 5 8" xfId="36938"/>
    <cellStyle name="표준 54 12 5 8 2" xfId="36939"/>
    <cellStyle name="표준 54 12 5 9" xfId="36940"/>
    <cellStyle name="표준 54 12 5 9 2" xfId="36941"/>
    <cellStyle name="표준 54 12 50" xfId="36942"/>
    <cellStyle name="표준 54 12 51" xfId="36943"/>
    <cellStyle name="표준 54 12 52" xfId="36944"/>
    <cellStyle name="표준 54 12 53" xfId="36945"/>
    <cellStyle name="표준 54 12 54" xfId="36946"/>
    <cellStyle name="표준 54 12 55" xfId="36947"/>
    <cellStyle name="표준 54 12 56" xfId="36948"/>
    <cellStyle name="표준 54 12 57" xfId="36949"/>
    <cellStyle name="표준 54 12 58" xfId="36950"/>
    <cellStyle name="표준 54 12 6" xfId="36951"/>
    <cellStyle name="표준 54 12 6 10" xfId="36952"/>
    <cellStyle name="표준 54 12 6 10 2" xfId="36953"/>
    <cellStyle name="표준 54 12 6 11" xfId="36954"/>
    <cellStyle name="표준 54 12 6 11 2" xfId="36955"/>
    <cellStyle name="표준 54 12 6 12" xfId="36956"/>
    <cellStyle name="표준 54 12 6 12 2" xfId="36957"/>
    <cellStyle name="표준 54 12 6 13" xfId="36958"/>
    <cellStyle name="표준 54 12 6 13 2" xfId="36959"/>
    <cellStyle name="표준 54 12 6 14" xfId="36960"/>
    <cellStyle name="표준 54 12 6 14 2" xfId="36961"/>
    <cellStyle name="표준 54 12 6 15" xfId="36962"/>
    <cellStyle name="표준 54 12 6 15 2" xfId="36963"/>
    <cellStyle name="표준 54 12 6 16" xfId="36964"/>
    <cellStyle name="표준 54 12 6 16 2" xfId="36965"/>
    <cellStyle name="표준 54 12 6 17" xfId="36966"/>
    <cellStyle name="표준 54 12 6 17 2" xfId="36967"/>
    <cellStyle name="표준 54 12 6 18" xfId="36968"/>
    <cellStyle name="표준 54 12 6 18 2" xfId="36969"/>
    <cellStyle name="표준 54 12 6 19" xfId="36970"/>
    <cellStyle name="표준 54 12 6 19 2" xfId="36971"/>
    <cellStyle name="표준 54 12 6 2" xfId="36972"/>
    <cellStyle name="표준 54 12 6 2 2" xfId="36973"/>
    <cellStyle name="표준 54 12 6 20" xfId="36974"/>
    <cellStyle name="표준 54 12 6 20 2" xfId="36975"/>
    <cellStyle name="표준 54 12 6 21" xfId="36976"/>
    <cellStyle name="표준 54 12 6 21 2" xfId="36977"/>
    <cellStyle name="표준 54 12 6 22" xfId="36978"/>
    <cellStyle name="표준 54 12 6 22 2" xfId="36979"/>
    <cellStyle name="표준 54 12 6 23" xfId="36980"/>
    <cellStyle name="표준 54 12 6 23 2" xfId="36981"/>
    <cellStyle name="표준 54 12 6 24" xfId="36982"/>
    <cellStyle name="표준 54 12 6 24 2" xfId="36983"/>
    <cellStyle name="표준 54 12 6 25" xfId="36984"/>
    <cellStyle name="표준 54 12 6 25 2" xfId="36985"/>
    <cellStyle name="표준 54 12 6 26" xfId="36986"/>
    <cellStyle name="표준 54 12 6 26 2" xfId="36987"/>
    <cellStyle name="표준 54 12 6 27" xfId="36988"/>
    <cellStyle name="표준 54 12 6 27 2" xfId="36989"/>
    <cellStyle name="표준 54 12 6 28" xfId="36990"/>
    <cellStyle name="표준 54 12 6 28 2" xfId="36991"/>
    <cellStyle name="표준 54 12 6 29" xfId="36992"/>
    <cellStyle name="표준 54 12 6 3" xfId="36993"/>
    <cellStyle name="표준 54 12 6 3 2" xfId="36994"/>
    <cellStyle name="표준 54 12 6 4" xfId="36995"/>
    <cellStyle name="표준 54 12 6 4 2" xfId="36996"/>
    <cellStyle name="표준 54 12 6 5" xfId="36997"/>
    <cellStyle name="표준 54 12 6 5 2" xfId="36998"/>
    <cellStyle name="표준 54 12 6 6" xfId="36999"/>
    <cellStyle name="표준 54 12 6 6 2" xfId="37000"/>
    <cellStyle name="표준 54 12 6 7" xfId="37001"/>
    <cellStyle name="표준 54 12 6 7 2" xfId="37002"/>
    <cellStyle name="표준 54 12 6 8" xfId="37003"/>
    <cellStyle name="표준 54 12 6 8 2" xfId="37004"/>
    <cellStyle name="표준 54 12 6 9" xfId="37005"/>
    <cellStyle name="표준 54 12 6 9 2" xfId="37006"/>
    <cellStyle name="표준 54 12 7" xfId="37007"/>
    <cellStyle name="표준 54 12 7 10" xfId="37008"/>
    <cellStyle name="표준 54 12 7 10 2" xfId="37009"/>
    <cellStyle name="표준 54 12 7 11" xfId="37010"/>
    <cellStyle name="표준 54 12 7 11 2" xfId="37011"/>
    <cellStyle name="표준 54 12 7 12" xfId="37012"/>
    <cellStyle name="표준 54 12 7 12 2" xfId="37013"/>
    <cellStyle name="표준 54 12 7 13" xfId="37014"/>
    <cellStyle name="표준 54 12 7 13 2" xfId="37015"/>
    <cellStyle name="표준 54 12 7 14" xfId="37016"/>
    <cellStyle name="표준 54 12 7 14 2" xfId="37017"/>
    <cellStyle name="표준 54 12 7 15" xfId="37018"/>
    <cellStyle name="표준 54 12 7 15 2" xfId="37019"/>
    <cellStyle name="표준 54 12 7 16" xfId="37020"/>
    <cellStyle name="표준 54 12 7 16 2" xfId="37021"/>
    <cellStyle name="표준 54 12 7 17" xfId="37022"/>
    <cellStyle name="표준 54 12 7 17 2" xfId="37023"/>
    <cellStyle name="표준 54 12 7 18" xfId="37024"/>
    <cellStyle name="표준 54 12 7 18 2" xfId="37025"/>
    <cellStyle name="표준 54 12 7 19" xfId="37026"/>
    <cellStyle name="표준 54 12 7 19 2" xfId="37027"/>
    <cellStyle name="표준 54 12 7 2" xfId="37028"/>
    <cellStyle name="표준 54 12 7 2 2" xfId="37029"/>
    <cellStyle name="표준 54 12 7 20" xfId="37030"/>
    <cellStyle name="표준 54 12 7 20 2" xfId="37031"/>
    <cellStyle name="표준 54 12 7 21" xfId="37032"/>
    <cellStyle name="표준 54 12 7 21 2" xfId="37033"/>
    <cellStyle name="표준 54 12 7 22" xfId="37034"/>
    <cellStyle name="표준 54 12 7 22 2" xfId="37035"/>
    <cellStyle name="표준 54 12 7 23" xfId="37036"/>
    <cellStyle name="표준 54 12 7 23 2" xfId="37037"/>
    <cellStyle name="표준 54 12 7 24" xfId="37038"/>
    <cellStyle name="표준 54 12 7 24 2" xfId="37039"/>
    <cellStyle name="표준 54 12 7 25" xfId="37040"/>
    <cellStyle name="표준 54 12 7 25 2" xfId="37041"/>
    <cellStyle name="표준 54 12 7 26" xfId="37042"/>
    <cellStyle name="표준 54 12 7 26 2" xfId="37043"/>
    <cellStyle name="표준 54 12 7 27" xfId="37044"/>
    <cellStyle name="표준 54 12 7 27 2" xfId="37045"/>
    <cellStyle name="표준 54 12 7 28" xfId="37046"/>
    <cellStyle name="표준 54 12 7 28 2" xfId="37047"/>
    <cellStyle name="표준 54 12 7 29" xfId="37048"/>
    <cellStyle name="표준 54 12 7 3" xfId="37049"/>
    <cellStyle name="표준 54 12 7 3 2" xfId="37050"/>
    <cellStyle name="표준 54 12 7 4" xfId="37051"/>
    <cellStyle name="표준 54 12 7 4 2" xfId="37052"/>
    <cellStyle name="표준 54 12 7 5" xfId="37053"/>
    <cellStyle name="표준 54 12 7 5 2" xfId="37054"/>
    <cellStyle name="표준 54 12 7 6" xfId="37055"/>
    <cellStyle name="표준 54 12 7 6 2" xfId="37056"/>
    <cellStyle name="표준 54 12 7 7" xfId="37057"/>
    <cellStyle name="표준 54 12 7 7 2" xfId="37058"/>
    <cellStyle name="표준 54 12 7 8" xfId="37059"/>
    <cellStyle name="표준 54 12 7 8 2" xfId="37060"/>
    <cellStyle name="표준 54 12 7 9" xfId="37061"/>
    <cellStyle name="표준 54 12 7 9 2" xfId="37062"/>
    <cellStyle name="표준 54 12 8" xfId="37063"/>
    <cellStyle name="표준 54 12 8 2" xfId="37064"/>
    <cellStyle name="표준 54 12 9" xfId="37065"/>
    <cellStyle name="표준 54 12 9 2" xfId="37066"/>
    <cellStyle name="표준 54 13" xfId="37067"/>
    <cellStyle name="표준 54 13 10" xfId="37068"/>
    <cellStyle name="표준 54 13 10 2" xfId="37069"/>
    <cellStyle name="표준 54 13 11" xfId="37070"/>
    <cellStyle name="표준 54 13 11 2" xfId="37071"/>
    <cellStyle name="표준 54 13 12" xfId="37072"/>
    <cellStyle name="표준 54 13 12 2" xfId="37073"/>
    <cellStyle name="표준 54 13 13" xfId="37074"/>
    <cellStyle name="표준 54 13 13 2" xfId="37075"/>
    <cellStyle name="표준 54 13 14" xfId="37076"/>
    <cellStyle name="표준 54 13 14 2" xfId="37077"/>
    <cellStyle name="표준 54 13 15" xfId="37078"/>
    <cellStyle name="표준 54 13 15 2" xfId="37079"/>
    <cellStyle name="표준 54 13 16" xfId="37080"/>
    <cellStyle name="표준 54 13 16 2" xfId="37081"/>
    <cellStyle name="표준 54 13 17" xfId="37082"/>
    <cellStyle name="표준 54 13 17 2" xfId="37083"/>
    <cellStyle name="표준 54 13 18" xfId="37084"/>
    <cellStyle name="표준 54 13 18 2" xfId="37085"/>
    <cellStyle name="표준 54 13 19" xfId="37086"/>
    <cellStyle name="표준 54 13 19 2" xfId="37087"/>
    <cellStyle name="표준 54 13 2" xfId="37088"/>
    <cellStyle name="표준 54 13 2 10" xfId="37089"/>
    <cellStyle name="표준 54 13 2 10 2" xfId="37090"/>
    <cellStyle name="표준 54 13 2 11" xfId="37091"/>
    <cellStyle name="표준 54 13 2 11 2" xfId="37092"/>
    <cellStyle name="표준 54 13 2 12" xfId="37093"/>
    <cellStyle name="표준 54 13 2 12 2" xfId="37094"/>
    <cellStyle name="표준 54 13 2 13" xfId="37095"/>
    <cellStyle name="표준 54 13 2 13 2" xfId="37096"/>
    <cellStyle name="표준 54 13 2 14" xfId="37097"/>
    <cellStyle name="표준 54 13 2 14 2" xfId="37098"/>
    <cellStyle name="표준 54 13 2 15" xfId="37099"/>
    <cellStyle name="표준 54 13 2 15 2" xfId="37100"/>
    <cellStyle name="표준 54 13 2 16" xfId="37101"/>
    <cellStyle name="표준 54 13 2 16 2" xfId="37102"/>
    <cellStyle name="표준 54 13 2 17" xfId="37103"/>
    <cellStyle name="표준 54 13 2 17 2" xfId="37104"/>
    <cellStyle name="표준 54 13 2 18" xfId="37105"/>
    <cellStyle name="표준 54 13 2 18 2" xfId="37106"/>
    <cellStyle name="표준 54 13 2 19" xfId="37107"/>
    <cellStyle name="표준 54 13 2 19 2" xfId="37108"/>
    <cellStyle name="표준 54 13 2 2" xfId="37109"/>
    <cellStyle name="표준 54 13 2 2 2" xfId="37110"/>
    <cellStyle name="표준 54 13 2 20" xfId="37111"/>
    <cellStyle name="표준 54 13 2 20 2" xfId="37112"/>
    <cellStyle name="표준 54 13 2 21" xfId="37113"/>
    <cellStyle name="표준 54 13 2 21 2" xfId="37114"/>
    <cellStyle name="표준 54 13 2 22" xfId="37115"/>
    <cellStyle name="표준 54 13 2 22 2" xfId="37116"/>
    <cellStyle name="표준 54 13 2 23" xfId="37117"/>
    <cellStyle name="표준 54 13 2 23 2" xfId="37118"/>
    <cellStyle name="표준 54 13 2 24" xfId="37119"/>
    <cellStyle name="표준 54 13 2 24 2" xfId="37120"/>
    <cellStyle name="표준 54 13 2 25" xfId="37121"/>
    <cellStyle name="표준 54 13 2 25 2" xfId="37122"/>
    <cellStyle name="표준 54 13 2 26" xfId="37123"/>
    <cellStyle name="표준 54 13 2 26 2" xfId="37124"/>
    <cellStyle name="표준 54 13 2 27" xfId="37125"/>
    <cellStyle name="표준 54 13 2 27 2" xfId="37126"/>
    <cellStyle name="표준 54 13 2 28" xfId="37127"/>
    <cellStyle name="표준 54 13 2 28 2" xfId="37128"/>
    <cellStyle name="표준 54 13 2 29" xfId="37129"/>
    <cellStyle name="표준 54 13 2 3" xfId="37130"/>
    <cellStyle name="표준 54 13 2 3 2" xfId="37131"/>
    <cellStyle name="표준 54 13 2 4" xfId="37132"/>
    <cellStyle name="표준 54 13 2 4 2" xfId="37133"/>
    <cellStyle name="표준 54 13 2 5" xfId="37134"/>
    <cellStyle name="표준 54 13 2 5 2" xfId="37135"/>
    <cellStyle name="표준 54 13 2 6" xfId="37136"/>
    <cellStyle name="표준 54 13 2 6 2" xfId="37137"/>
    <cellStyle name="표준 54 13 2 7" xfId="37138"/>
    <cellStyle name="표준 54 13 2 7 2" xfId="37139"/>
    <cellStyle name="표준 54 13 2 8" xfId="37140"/>
    <cellStyle name="표준 54 13 2 8 2" xfId="37141"/>
    <cellStyle name="표준 54 13 2 9" xfId="37142"/>
    <cellStyle name="표준 54 13 2 9 2" xfId="37143"/>
    <cellStyle name="표준 54 13 20" xfId="37144"/>
    <cellStyle name="표준 54 13 20 2" xfId="37145"/>
    <cellStyle name="표준 54 13 21" xfId="37146"/>
    <cellStyle name="표준 54 13 21 2" xfId="37147"/>
    <cellStyle name="표준 54 13 22" xfId="37148"/>
    <cellStyle name="표준 54 13 22 2" xfId="37149"/>
    <cellStyle name="표준 54 13 23" xfId="37150"/>
    <cellStyle name="표준 54 13 23 2" xfId="37151"/>
    <cellStyle name="표준 54 13 24" xfId="37152"/>
    <cellStyle name="표준 54 13 24 2" xfId="37153"/>
    <cellStyle name="표준 54 13 25" xfId="37154"/>
    <cellStyle name="표준 54 13 25 2" xfId="37155"/>
    <cellStyle name="표준 54 13 26" xfId="37156"/>
    <cellStyle name="표준 54 13 26 2" xfId="37157"/>
    <cellStyle name="표준 54 13 27" xfId="37158"/>
    <cellStyle name="표준 54 13 27 2" xfId="37159"/>
    <cellStyle name="표준 54 13 28" xfId="37160"/>
    <cellStyle name="표준 54 13 28 2" xfId="37161"/>
    <cellStyle name="표준 54 13 29" xfId="37162"/>
    <cellStyle name="표준 54 13 29 2" xfId="37163"/>
    <cellStyle name="표준 54 13 3" xfId="37164"/>
    <cellStyle name="표준 54 13 3 10" xfId="37165"/>
    <cellStyle name="표준 54 13 3 10 2" xfId="37166"/>
    <cellStyle name="표준 54 13 3 11" xfId="37167"/>
    <cellStyle name="표준 54 13 3 11 2" xfId="37168"/>
    <cellStyle name="표준 54 13 3 12" xfId="37169"/>
    <cellStyle name="표준 54 13 3 12 2" xfId="37170"/>
    <cellStyle name="표준 54 13 3 13" xfId="37171"/>
    <cellStyle name="표준 54 13 3 13 2" xfId="37172"/>
    <cellStyle name="표준 54 13 3 14" xfId="37173"/>
    <cellStyle name="표준 54 13 3 14 2" xfId="37174"/>
    <cellStyle name="표준 54 13 3 15" xfId="37175"/>
    <cellStyle name="표준 54 13 3 15 2" xfId="37176"/>
    <cellStyle name="표준 54 13 3 16" xfId="37177"/>
    <cellStyle name="표준 54 13 3 16 2" xfId="37178"/>
    <cellStyle name="표준 54 13 3 17" xfId="37179"/>
    <cellStyle name="표준 54 13 3 17 2" xfId="37180"/>
    <cellStyle name="표준 54 13 3 18" xfId="37181"/>
    <cellStyle name="표준 54 13 3 18 2" xfId="37182"/>
    <cellStyle name="표준 54 13 3 19" xfId="37183"/>
    <cellStyle name="표준 54 13 3 19 2" xfId="37184"/>
    <cellStyle name="표준 54 13 3 2" xfId="37185"/>
    <cellStyle name="표준 54 13 3 2 2" xfId="37186"/>
    <cellStyle name="표준 54 13 3 20" xfId="37187"/>
    <cellStyle name="표준 54 13 3 20 2" xfId="37188"/>
    <cellStyle name="표준 54 13 3 21" xfId="37189"/>
    <cellStyle name="표준 54 13 3 21 2" xfId="37190"/>
    <cellStyle name="표준 54 13 3 22" xfId="37191"/>
    <cellStyle name="표준 54 13 3 22 2" xfId="37192"/>
    <cellStyle name="표준 54 13 3 23" xfId="37193"/>
    <cellStyle name="표준 54 13 3 23 2" xfId="37194"/>
    <cellStyle name="표준 54 13 3 24" xfId="37195"/>
    <cellStyle name="표준 54 13 3 24 2" xfId="37196"/>
    <cellStyle name="표준 54 13 3 25" xfId="37197"/>
    <cellStyle name="표준 54 13 3 25 2" xfId="37198"/>
    <cellStyle name="표준 54 13 3 26" xfId="37199"/>
    <cellStyle name="표준 54 13 3 26 2" xfId="37200"/>
    <cellStyle name="표준 54 13 3 27" xfId="37201"/>
    <cellStyle name="표준 54 13 3 27 2" xfId="37202"/>
    <cellStyle name="표준 54 13 3 28" xfId="37203"/>
    <cellStyle name="표준 54 13 3 28 2" xfId="37204"/>
    <cellStyle name="표준 54 13 3 29" xfId="37205"/>
    <cellStyle name="표준 54 13 3 3" xfId="37206"/>
    <cellStyle name="표준 54 13 3 3 2" xfId="37207"/>
    <cellStyle name="표준 54 13 3 4" xfId="37208"/>
    <cellStyle name="표준 54 13 3 4 2" xfId="37209"/>
    <cellStyle name="표준 54 13 3 5" xfId="37210"/>
    <cellStyle name="표준 54 13 3 5 2" xfId="37211"/>
    <cellStyle name="표준 54 13 3 6" xfId="37212"/>
    <cellStyle name="표준 54 13 3 6 2" xfId="37213"/>
    <cellStyle name="표준 54 13 3 7" xfId="37214"/>
    <cellStyle name="표준 54 13 3 7 2" xfId="37215"/>
    <cellStyle name="표준 54 13 3 8" xfId="37216"/>
    <cellStyle name="표준 54 13 3 8 2" xfId="37217"/>
    <cellStyle name="표준 54 13 3 9" xfId="37218"/>
    <cellStyle name="표준 54 13 3 9 2" xfId="37219"/>
    <cellStyle name="표준 54 13 30" xfId="37220"/>
    <cellStyle name="표준 54 13 30 2" xfId="37221"/>
    <cellStyle name="표준 54 13 31" xfId="37222"/>
    <cellStyle name="표준 54 13 31 2" xfId="37223"/>
    <cellStyle name="표준 54 13 32" xfId="37224"/>
    <cellStyle name="표준 54 13 32 2" xfId="37225"/>
    <cellStyle name="표준 54 13 33" xfId="37226"/>
    <cellStyle name="표준 54 13 34" xfId="37227"/>
    <cellStyle name="표준 54 13 35" xfId="37228"/>
    <cellStyle name="표준 54 13 36" xfId="37229"/>
    <cellStyle name="표준 54 13 37" xfId="37230"/>
    <cellStyle name="표준 54 13 38" xfId="37231"/>
    <cellStyle name="표준 54 13 39" xfId="37232"/>
    <cellStyle name="표준 54 13 4" xfId="37233"/>
    <cellStyle name="표준 54 13 4 10" xfId="37234"/>
    <cellStyle name="표준 54 13 4 10 2" xfId="37235"/>
    <cellStyle name="표준 54 13 4 11" xfId="37236"/>
    <cellStyle name="표준 54 13 4 11 2" xfId="37237"/>
    <cellStyle name="표준 54 13 4 12" xfId="37238"/>
    <cellStyle name="표준 54 13 4 12 2" xfId="37239"/>
    <cellStyle name="표준 54 13 4 13" xfId="37240"/>
    <cellStyle name="표준 54 13 4 13 2" xfId="37241"/>
    <cellStyle name="표준 54 13 4 14" xfId="37242"/>
    <cellStyle name="표준 54 13 4 14 2" xfId="37243"/>
    <cellStyle name="표준 54 13 4 15" xfId="37244"/>
    <cellStyle name="표준 54 13 4 15 2" xfId="37245"/>
    <cellStyle name="표준 54 13 4 16" xfId="37246"/>
    <cellStyle name="표준 54 13 4 16 2" xfId="37247"/>
    <cellStyle name="표준 54 13 4 17" xfId="37248"/>
    <cellStyle name="표준 54 13 4 17 2" xfId="37249"/>
    <cellStyle name="표준 54 13 4 18" xfId="37250"/>
    <cellStyle name="표준 54 13 4 18 2" xfId="37251"/>
    <cellStyle name="표준 54 13 4 19" xfId="37252"/>
    <cellStyle name="표준 54 13 4 19 2" xfId="37253"/>
    <cellStyle name="표준 54 13 4 2" xfId="37254"/>
    <cellStyle name="표준 54 13 4 2 2" xfId="37255"/>
    <cellStyle name="표준 54 13 4 20" xfId="37256"/>
    <cellStyle name="표준 54 13 4 20 2" xfId="37257"/>
    <cellStyle name="표준 54 13 4 21" xfId="37258"/>
    <cellStyle name="표준 54 13 4 21 2" xfId="37259"/>
    <cellStyle name="표준 54 13 4 22" xfId="37260"/>
    <cellStyle name="표준 54 13 4 22 2" xfId="37261"/>
    <cellStyle name="표준 54 13 4 23" xfId="37262"/>
    <cellStyle name="표준 54 13 4 23 2" xfId="37263"/>
    <cellStyle name="표준 54 13 4 24" xfId="37264"/>
    <cellStyle name="표준 54 13 4 24 2" xfId="37265"/>
    <cellStyle name="표준 54 13 4 25" xfId="37266"/>
    <cellStyle name="표준 54 13 4 25 2" xfId="37267"/>
    <cellStyle name="표준 54 13 4 26" xfId="37268"/>
    <cellStyle name="표준 54 13 4 26 2" xfId="37269"/>
    <cellStyle name="표준 54 13 4 27" xfId="37270"/>
    <cellStyle name="표준 54 13 4 27 2" xfId="37271"/>
    <cellStyle name="표준 54 13 4 28" xfId="37272"/>
    <cellStyle name="표준 54 13 4 28 2" xfId="37273"/>
    <cellStyle name="표준 54 13 4 29" xfId="37274"/>
    <cellStyle name="표준 54 13 4 3" xfId="37275"/>
    <cellStyle name="표준 54 13 4 3 2" xfId="37276"/>
    <cellStyle name="표준 54 13 4 4" xfId="37277"/>
    <cellStyle name="표준 54 13 4 4 2" xfId="37278"/>
    <cellStyle name="표준 54 13 4 5" xfId="37279"/>
    <cellStyle name="표준 54 13 4 5 2" xfId="37280"/>
    <cellStyle name="표준 54 13 4 6" xfId="37281"/>
    <cellStyle name="표준 54 13 4 6 2" xfId="37282"/>
    <cellStyle name="표준 54 13 4 7" xfId="37283"/>
    <cellStyle name="표준 54 13 4 7 2" xfId="37284"/>
    <cellStyle name="표준 54 13 4 8" xfId="37285"/>
    <cellStyle name="표준 54 13 4 8 2" xfId="37286"/>
    <cellStyle name="표준 54 13 4 9" xfId="37287"/>
    <cellStyle name="표준 54 13 4 9 2" xfId="37288"/>
    <cellStyle name="표준 54 13 40" xfId="37289"/>
    <cellStyle name="표준 54 13 41" xfId="37290"/>
    <cellStyle name="표준 54 13 42" xfId="37291"/>
    <cellStyle name="표준 54 13 43" xfId="37292"/>
    <cellStyle name="표준 54 13 44" xfId="37293"/>
    <cellStyle name="표준 54 13 45" xfId="37294"/>
    <cellStyle name="표준 54 13 46" xfId="37295"/>
    <cellStyle name="표준 54 13 47" xfId="37296"/>
    <cellStyle name="표준 54 13 48" xfId="37297"/>
    <cellStyle name="표준 54 13 49" xfId="37298"/>
    <cellStyle name="표준 54 13 5" xfId="37299"/>
    <cellStyle name="표준 54 13 5 10" xfId="37300"/>
    <cellStyle name="표준 54 13 5 10 2" xfId="37301"/>
    <cellStyle name="표준 54 13 5 11" xfId="37302"/>
    <cellStyle name="표준 54 13 5 11 2" xfId="37303"/>
    <cellStyle name="표준 54 13 5 12" xfId="37304"/>
    <cellStyle name="표준 54 13 5 12 2" xfId="37305"/>
    <cellStyle name="표준 54 13 5 13" xfId="37306"/>
    <cellStyle name="표준 54 13 5 13 2" xfId="37307"/>
    <cellStyle name="표준 54 13 5 14" xfId="37308"/>
    <cellStyle name="표준 54 13 5 14 2" xfId="37309"/>
    <cellStyle name="표준 54 13 5 15" xfId="37310"/>
    <cellStyle name="표준 54 13 5 15 2" xfId="37311"/>
    <cellStyle name="표준 54 13 5 16" xfId="37312"/>
    <cellStyle name="표준 54 13 5 16 2" xfId="37313"/>
    <cellStyle name="표준 54 13 5 17" xfId="37314"/>
    <cellStyle name="표준 54 13 5 17 2" xfId="37315"/>
    <cellStyle name="표준 54 13 5 18" xfId="37316"/>
    <cellStyle name="표준 54 13 5 18 2" xfId="37317"/>
    <cellStyle name="표준 54 13 5 19" xfId="37318"/>
    <cellStyle name="표준 54 13 5 19 2" xfId="37319"/>
    <cellStyle name="표준 54 13 5 2" xfId="37320"/>
    <cellStyle name="표준 54 13 5 2 2" xfId="37321"/>
    <cellStyle name="표준 54 13 5 20" xfId="37322"/>
    <cellStyle name="표준 54 13 5 20 2" xfId="37323"/>
    <cellStyle name="표준 54 13 5 21" xfId="37324"/>
    <cellStyle name="표준 54 13 5 21 2" xfId="37325"/>
    <cellStyle name="표준 54 13 5 22" xfId="37326"/>
    <cellStyle name="표준 54 13 5 22 2" xfId="37327"/>
    <cellStyle name="표준 54 13 5 23" xfId="37328"/>
    <cellStyle name="표준 54 13 5 23 2" xfId="37329"/>
    <cellStyle name="표준 54 13 5 24" xfId="37330"/>
    <cellStyle name="표준 54 13 5 24 2" xfId="37331"/>
    <cellStyle name="표준 54 13 5 25" xfId="37332"/>
    <cellStyle name="표준 54 13 5 25 2" xfId="37333"/>
    <cellStyle name="표준 54 13 5 26" xfId="37334"/>
    <cellStyle name="표준 54 13 5 26 2" xfId="37335"/>
    <cellStyle name="표준 54 13 5 27" xfId="37336"/>
    <cellStyle name="표준 54 13 5 27 2" xfId="37337"/>
    <cellStyle name="표준 54 13 5 28" xfId="37338"/>
    <cellStyle name="표준 54 13 5 28 2" xfId="37339"/>
    <cellStyle name="표준 54 13 5 29" xfId="37340"/>
    <cellStyle name="표준 54 13 5 3" xfId="37341"/>
    <cellStyle name="표준 54 13 5 3 2" xfId="37342"/>
    <cellStyle name="표준 54 13 5 4" xfId="37343"/>
    <cellStyle name="표준 54 13 5 4 2" xfId="37344"/>
    <cellStyle name="표준 54 13 5 5" xfId="37345"/>
    <cellStyle name="표준 54 13 5 5 2" xfId="37346"/>
    <cellStyle name="표준 54 13 5 6" xfId="37347"/>
    <cellStyle name="표준 54 13 5 6 2" xfId="37348"/>
    <cellStyle name="표준 54 13 5 7" xfId="37349"/>
    <cellStyle name="표준 54 13 5 7 2" xfId="37350"/>
    <cellStyle name="표준 54 13 5 8" xfId="37351"/>
    <cellStyle name="표준 54 13 5 8 2" xfId="37352"/>
    <cellStyle name="표준 54 13 5 9" xfId="37353"/>
    <cellStyle name="표준 54 13 5 9 2" xfId="37354"/>
    <cellStyle name="표준 54 13 50" xfId="37355"/>
    <cellStyle name="표준 54 13 51" xfId="37356"/>
    <cellStyle name="표준 54 13 52" xfId="37357"/>
    <cellStyle name="표준 54 13 53" xfId="37358"/>
    <cellStyle name="표준 54 13 54" xfId="37359"/>
    <cellStyle name="표준 54 13 55" xfId="37360"/>
    <cellStyle name="표준 54 13 56" xfId="37361"/>
    <cellStyle name="표준 54 13 6" xfId="37362"/>
    <cellStyle name="표준 54 13 6 2" xfId="37363"/>
    <cellStyle name="표준 54 13 7" xfId="37364"/>
    <cellStyle name="표준 54 13 7 2" xfId="37365"/>
    <cellStyle name="표준 54 13 8" xfId="37366"/>
    <cellStyle name="표준 54 13 8 2" xfId="37367"/>
    <cellStyle name="표준 54 13 9" xfId="37368"/>
    <cellStyle name="표준 54 13 9 2" xfId="37369"/>
    <cellStyle name="표준 54 14" xfId="37370"/>
    <cellStyle name="표준 54 14 10" xfId="37371"/>
    <cellStyle name="표준 54 14 10 2" xfId="37372"/>
    <cellStyle name="표준 54 14 11" xfId="37373"/>
    <cellStyle name="표준 54 14 11 2" xfId="37374"/>
    <cellStyle name="표준 54 14 12" xfId="37375"/>
    <cellStyle name="표준 54 14 12 2" xfId="37376"/>
    <cellStyle name="표준 54 14 13" xfId="37377"/>
    <cellStyle name="표준 54 14 13 2" xfId="37378"/>
    <cellStyle name="표준 54 14 14" xfId="37379"/>
    <cellStyle name="표준 54 14 14 2" xfId="37380"/>
    <cellStyle name="표준 54 14 15" xfId="37381"/>
    <cellStyle name="표준 54 14 15 2" xfId="37382"/>
    <cellStyle name="표준 54 14 16" xfId="37383"/>
    <cellStyle name="표준 54 14 16 2" xfId="37384"/>
    <cellStyle name="표준 54 14 17" xfId="37385"/>
    <cellStyle name="표준 54 14 17 2" xfId="37386"/>
    <cellStyle name="표준 54 14 18" xfId="37387"/>
    <cellStyle name="표준 54 14 18 2" xfId="37388"/>
    <cellStyle name="표준 54 14 19" xfId="37389"/>
    <cellStyle name="표준 54 14 19 2" xfId="37390"/>
    <cellStyle name="표준 54 14 2" xfId="37391"/>
    <cellStyle name="표준 54 14 2 10" xfId="37392"/>
    <cellStyle name="표준 54 14 2 10 2" xfId="37393"/>
    <cellStyle name="표준 54 14 2 11" xfId="37394"/>
    <cellStyle name="표준 54 14 2 11 2" xfId="37395"/>
    <cellStyle name="표준 54 14 2 12" xfId="37396"/>
    <cellStyle name="표준 54 14 2 12 2" xfId="37397"/>
    <cellStyle name="표준 54 14 2 13" xfId="37398"/>
    <cellStyle name="표준 54 14 2 13 2" xfId="37399"/>
    <cellStyle name="표준 54 14 2 14" xfId="37400"/>
    <cellStyle name="표준 54 14 2 14 2" xfId="37401"/>
    <cellStyle name="표준 54 14 2 15" xfId="37402"/>
    <cellStyle name="표준 54 14 2 15 2" xfId="37403"/>
    <cellStyle name="표준 54 14 2 16" xfId="37404"/>
    <cellStyle name="표준 54 14 2 16 2" xfId="37405"/>
    <cellStyle name="표준 54 14 2 17" xfId="37406"/>
    <cellStyle name="표준 54 14 2 17 2" xfId="37407"/>
    <cellStyle name="표준 54 14 2 18" xfId="37408"/>
    <cellStyle name="표준 54 14 2 18 2" xfId="37409"/>
    <cellStyle name="표준 54 14 2 19" xfId="37410"/>
    <cellStyle name="표준 54 14 2 19 2" xfId="37411"/>
    <cellStyle name="표준 54 14 2 2" xfId="37412"/>
    <cellStyle name="표준 54 14 2 2 2" xfId="37413"/>
    <cellStyle name="표준 54 14 2 20" xfId="37414"/>
    <cellStyle name="표준 54 14 2 20 2" xfId="37415"/>
    <cellStyle name="표준 54 14 2 21" xfId="37416"/>
    <cellStyle name="표준 54 14 2 21 2" xfId="37417"/>
    <cellStyle name="표준 54 14 2 22" xfId="37418"/>
    <cellStyle name="표준 54 14 2 22 2" xfId="37419"/>
    <cellStyle name="표준 54 14 2 23" xfId="37420"/>
    <cellStyle name="표준 54 14 2 23 2" xfId="37421"/>
    <cellStyle name="표준 54 14 2 24" xfId="37422"/>
    <cellStyle name="표준 54 14 2 24 2" xfId="37423"/>
    <cellStyle name="표준 54 14 2 25" xfId="37424"/>
    <cellStyle name="표준 54 14 2 25 2" xfId="37425"/>
    <cellStyle name="표준 54 14 2 26" xfId="37426"/>
    <cellStyle name="표준 54 14 2 26 2" xfId="37427"/>
    <cellStyle name="표준 54 14 2 27" xfId="37428"/>
    <cellStyle name="표준 54 14 2 27 2" xfId="37429"/>
    <cellStyle name="표준 54 14 2 28" xfId="37430"/>
    <cellStyle name="표준 54 14 2 28 2" xfId="37431"/>
    <cellStyle name="표준 54 14 2 29" xfId="37432"/>
    <cellStyle name="표준 54 14 2 3" xfId="37433"/>
    <cellStyle name="표준 54 14 2 3 2" xfId="37434"/>
    <cellStyle name="표준 54 14 2 4" xfId="37435"/>
    <cellStyle name="표준 54 14 2 4 2" xfId="37436"/>
    <cellStyle name="표준 54 14 2 5" xfId="37437"/>
    <cellStyle name="표준 54 14 2 5 2" xfId="37438"/>
    <cellStyle name="표준 54 14 2 6" xfId="37439"/>
    <cellStyle name="표준 54 14 2 6 2" xfId="37440"/>
    <cellStyle name="표준 54 14 2 7" xfId="37441"/>
    <cellStyle name="표준 54 14 2 7 2" xfId="37442"/>
    <cellStyle name="표준 54 14 2 8" xfId="37443"/>
    <cellStyle name="표준 54 14 2 8 2" xfId="37444"/>
    <cellStyle name="표준 54 14 2 9" xfId="37445"/>
    <cellStyle name="표준 54 14 2 9 2" xfId="37446"/>
    <cellStyle name="표준 54 14 20" xfId="37447"/>
    <cellStyle name="표준 54 14 20 2" xfId="37448"/>
    <cellStyle name="표준 54 14 21" xfId="37449"/>
    <cellStyle name="표준 54 14 21 2" xfId="37450"/>
    <cellStyle name="표준 54 14 22" xfId="37451"/>
    <cellStyle name="표준 54 14 22 2" xfId="37452"/>
    <cellStyle name="표준 54 14 23" xfId="37453"/>
    <cellStyle name="표준 54 14 23 2" xfId="37454"/>
    <cellStyle name="표준 54 14 24" xfId="37455"/>
    <cellStyle name="표준 54 14 24 2" xfId="37456"/>
    <cellStyle name="표준 54 14 25" xfId="37457"/>
    <cellStyle name="표준 54 14 25 2" xfId="37458"/>
    <cellStyle name="표준 54 14 26" xfId="37459"/>
    <cellStyle name="표준 54 14 26 2" xfId="37460"/>
    <cellStyle name="표준 54 14 27" xfId="37461"/>
    <cellStyle name="표준 54 14 27 2" xfId="37462"/>
    <cellStyle name="표준 54 14 28" xfId="37463"/>
    <cellStyle name="표준 54 14 28 2" xfId="37464"/>
    <cellStyle name="표준 54 14 29" xfId="37465"/>
    <cellStyle name="표준 54 14 29 2" xfId="37466"/>
    <cellStyle name="표준 54 14 3" xfId="37467"/>
    <cellStyle name="표준 54 14 3 10" xfId="37468"/>
    <cellStyle name="표준 54 14 3 10 2" xfId="37469"/>
    <cellStyle name="표준 54 14 3 11" xfId="37470"/>
    <cellStyle name="표준 54 14 3 11 2" xfId="37471"/>
    <cellStyle name="표준 54 14 3 12" xfId="37472"/>
    <cellStyle name="표준 54 14 3 12 2" xfId="37473"/>
    <cellStyle name="표준 54 14 3 13" xfId="37474"/>
    <cellStyle name="표준 54 14 3 13 2" xfId="37475"/>
    <cellStyle name="표준 54 14 3 14" xfId="37476"/>
    <cellStyle name="표준 54 14 3 14 2" xfId="37477"/>
    <cellStyle name="표준 54 14 3 15" xfId="37478"/>
    <cellStyle name="표준 54 14 3 15 2" xfId="37479"/>
    <cellStyle name="표준 54 14 3 16" xfId="37480"/>
    <cellStyle name="표준 54 14 3 16 2" xfId="37481"/>
    <cellStyle name="표준 54 14 3 17" xfId="37482"/>
    <cellStyle name="표준 54 14 3 17 2" xfId="37483"/>
    <cellStyle name="표준 54 14 3 18" xfId="37484"/>
    <cellStyle name="표준 54 14 3 18 2" xfId="37485"/>
    <cellStyle name="표준 54 14 3 19" xfId="37486"/>
    <cellStyle name="표준 54 14 3 19 2" xfId="37487"/>
    <cellStyle name="표준 54 14 3 2" xfId="37488"/>
    <cellStyle name="표준 54 14 3 2 2" xfId="37489"/>
    <cellStyle name="표준 54 14 3 20" xfId="37490"/>
    <cellStyle name="표준 54 14 3 20 2" xfId="37491"/>
    <cellStyle name="표준 54 14 3 21" xfId="37492"/>
    <cellStyle name="표준 54 14 3 21 2" xfId="37493"/>
    <cellStyle name="표준 54 14 3 22" xfId="37494"/>
    <cellStyle name="표준 54 14 3 22 2" xfId="37495"/>
    <cellStyle name="표준 54 14 3 23" xfId="37496"/>
    <cellStyle name="표준 54 14 3 23 2" xfId="37497"/>
    <cellStyle name="표준 54 14 3 24" xfId="37498"/>
    <cellStyle name="표준 54 14 3 24 2" xfId="37499"/>
    <cellStyle name="표준 54 14 3 25" xfId="37500"/>
    <cellStyle name="표준 54 14 3 25 2" xfId="37501"/>
    <cellStyle name="표준 54 14 3 26" xfId="37502"/>
    <cellStyle name="표준 54 14 3 26 2" xfId="37503"/>
    <cellStyle name="표준 54 14 3 27" xfId="37504"/>
    <cellStyle name="표준 54 14 3 27 2" xfId="37505"/>
    <cellStyle name="표준 54 14 3 28" xfId="37506"/>
    <cellStyle name="표준 54 14 3 28 2" xfId="37507"/>
    <cellStyle name="표준 54 14 3 29" xfId="37508"/>
    <cellStyle name="표준 54 14 3 3" xfId="37509"/>
    <cellStyle name="표준 54 14 3 3 2" xfId="37510"/>
    <cellStyle name="표준 54 14 3 4" xfId="37511"/>
    <cellStyle name="표준 54 14 3 4 2" xfId="37512"/>
    <cellStyle name="표준 54 14 3 5" xfId="37513"/>
    <cellStyle name="표준 54 14 3 5 2" xfId="37514"/>
    <cellStyle name="표준 54 14 3 6" xfId="37515"/>
    <cellStyle name="표준 54 14 3 6 2" xfId="37516"/>
    <cellStyle name="표준 54 14 3 7" xfId="37517"/>
    <cellStyle name="표준 54 14 3 7 2" xfId="37518"/>
    <cellStyle name="표준 54 14 3 8" xfId="37519"/>
    <cellStyle name="표준 54 14 3 8 2" xfId="37520"/>
    <cellStyle name="표준 54 14 3 9" xfId="37521"/>
    <cellStyle name="표준 54 14 3 9 2" xfId="37522"/>
    <cellStyle name="표준 54 14 30" xfId="37523"/>
    <cellStyle name="표준 54 14 30 2" xfId="37524"/>
    <cellStyle name="표준 54 14 31" xfId="37525"/>
    <cellStyle name="표준 54 14 31 2" xfId="37526"/>
    <cellStyle name="표준 54 14 32" xfId="37527"/>
    <cellStyle name="표준 54 14 32 2" xfId="37528"/>
    <cellStyle name="표준 54 14 33" xfId="37529"/>
    <cellStyle name="표준 54 14 34" xfId="37530"/>
    <cellStyle name="표준 54 14 35" xfId="37531"/>
    <cellStyle name="표준 54 14 36" xfId="37532"/>
    <cellStyle name="표준 54 14 37" xfId="37533"/>
    <cellStyle name="표준 54 14 38" xfId="37534"/>
    <cellStyle name="표준 54 14 39" xfId="37535"/>
    <cellStyle name="표준 54 14 4" xfId="37536"/>
    <cellStyle name="표준 54 14 4 10" xfId="37537"/>
    <cellStyle name="표준 54 14 4 10 2" xfId="37538"/>
    <cellStyle name="표준 54 14 4 11" xfId="37539"/>
    <cellStyle name="표준 54 14 4 11 2" xfId="37540"/>
    <cellStyle name="표준 54 14 4 12" xfId="37541"/>
    <cellStyle name="표준 54 14 4 12 2" xfId="37542"/>
    <cellStyle name="표준 54 14 4 13" xfId="37543"/>
    <cellStyle name="표준 54 14 4 13 2" xfId="37544"/>
    <cellStyle name="표준 54 14 4 14" xfId="37545"/>
    <cellStyle name="표준 54 14 4 14 2" xfId="37546"/>
    <cellStyle name="표준 54 14 4 15" xfId="37547"/>
    <cellStyle name="표준 54 14 4 15 2" xfId="37548"/>
    <cellStyle name="표준 54 14 4 16" xfId="37549"/>
    <cellStyle name="표준 54 14 4 16 2" xfId="37550"/>
    <cellStyle name="표준 54 14 4 17" xfId="37551"/>
    <cellStyle name="표준 54 14 4 17 2" xfId="37552"/>
    <cellStyle name="표준 54 14 4 18" xfId="37553"/>
    <cellStyle name="표준 54 14 4 18 2" xfId="37554"/>
    <cellStyle name="표준 54 14 4 19" xfId="37555"/>
    <cellStyle name="표준 54 14 4 19 2" xfId="37556"/>
    <cellStyle name="표준 54 14 4 2" xfId="37557"/>
    <cellStyle name="표준 54 14 4 2 2" xfId="37558"/>
    <cellStyle name="표준 54 14 4 20" xfId="37559"/>
    <cellStyle name="표준 54 14 4 20 2" xfId="37560"/>
    <cellStyle name="표준 54 14 4 21" xfId="37561"/>
    <cellStyle name="표준 54 14 4 21 2" xfId="37562"/>
    <cellStyle name="표준 54 14 4 22" xfId="37563"/>
    <cellStyle name="표준 54 14 4 22 2" xfId="37564"/>
    <cellStyle name="표준 54 14 4 23" xfId="37565"/>
    <cellStyle name="표준 54 14 4 23 2" xfId="37566"/>
    <cellStyle name="표준 54 14 4 24" xfId="37567"/>
    <cellStyle name="표준 54 14 4 24 2" xfId="37568"/>
    <cellStyle name="표준 54 14 4 25" xfId="37569"/>
    <cellStyle name="표준 54 14 4 25 2" xfId="37570"/>
    <cellStyle name="표준 54 14 4 26" xfId="37571"/>
    <cellStyle name="표준 54 14 4 26 2" xfId="37572"/>
    <cellStyle name="표준 54 14 4 27" xfId="37573"/>
    <cellStyle name="표준 54 14 4 27 2" xfId="37574"/>
    <cellStyle name="표준 54 14 4 28" xfId="37575"/>
    <cellStyle name="표준 54 14 4 28 2" xfId="37576"/>
    <cellStyle name="표준 54 14 4 29" xfId="37577"/>
    <cellStyle name="표준 54 14 4 3" xfId="37578"/>
    <cellStyle name="표준 54 14 4 3 2" xfId="37579"/>
    <cellStyle name="표준 54 14 4 4" xfId="37580"/>
    <cellStyle name="표준 54 14 4 4 2" xfId="37581"/>
    <cellStyle name="표준 54 14 4 5" xfId="37582"/>
    <cellStyle name="표준 54 14 4 5 2" xfId="37583"/>
    <cellStyle name="표준 54 14 4 6" xfId="37584"/>
    <cellStyle name="표준 54 14 4 6 2" xfId="37585"/>
    <cellStyle name="표준 54 14 4 7" xfId="37586"/>
    <cellStyle name="표준 54 14 4 7 2" xfId="37587"/>
    <cellStyle name="표준 54 14 4 8" xfId="37588"/>
    <cellStyle name="표준 54 14 4 8 2" xfId="37589"/>
    <cellStyle name="표준 54 14 4 9" xfId="37590"/>
    <cellStyle name="표준 54 14 4 9 2" xfId="37591"/>
    <cellStyle name="표준 54 14 40" xfId="37592"/>
    <cellStyle name="표준 54 14 41" xfId="37593"/>
    <cellStyle name="표준 54 14 42" xfId="37594"/>
    <cellStyle name="표준 54 14 43" xfId="37595"/>
    <cellStyle name="표준 54 14 44" xfId="37596"/>
    <cellStyle name="표준 54 14 45" xfId="37597"/>
    <cellStyle name="표준 54 14 46" xfId="37598"/>
    <cellStyle name="표준 54 14 47" xfId="37599"/>
    <cellStyle name="표준 54 14 48" xfId="37600"/>
    <cellStyle name="표준 54 14 49" xfId="37601"/>
    <cellStyle name="표준 54 14 5" xfId="37602"/>
    <cellStyle name="표준 54 14 5 10" xfId="37603"/>
    <cellStyle name="표준 54 14 5 10 2" xfId="37604"/>
    <cellStyle name="표준 54 14 5 11" xfId="37605"/>
    <cellStyle name="표준 54 14 5 11 2" xfId="37606"/>
    <cellStyle name="표준 54 14 5 12" xfId="37607"/>
    <cellStyle name="표준 54 14 5 12 2" xfId="37608"/>
    <cellStyle name="표준 54 14 5 13" xfId="37609"/>
    <cellStyle name="표준 54 14 5 13 2" xfId="37610"/>
    <cellStyle name="표준 54 14 5 14" xfId="37611"/>
    <cellStyle name="표준 54 14 5 14 2" xfId="37612"/>
    <cellStyle name="표준 54 14 5 15" xfId="37613"/>
    <cellStyle name="표준 54 14 5 15 2" xfId="37614"/>
    <cellStyle name="표준 54 14 5 16" xfId="37615"/>
    <cellStyle name="표준 54 14 5 16 2" xfId="37616"/>
    <cellStyle name="표준 54 14 5 17" xfId="37617"/>
    <cellStyle name="표준 54 14 5 17 2" xfId="37618"/>
    <cellStyle name="표준 54 14 5 18" xfId="37619"/>
    <cellStyle name="표준 54 14 5 18 2" xfId="37620"/>
    <cellStyle name="표준 54 14 5 19" xfId="37621"/>
    <cellStyle name="표준 54 14 5 19 2" xfId="37622"/>
    <cellStyle name="표준 54 14 5 2" xfId="37623"/>
    <cellStyle name="표준 54 14 5 2 2" xfId="37624"/>
    <cellStyle name="표준 54 14 5 20" xfId="37625"/>
    <cellStyle name="표준 54 14 5 20 2" xfId="37626"/>
    <cellStyle name="표준 54 14 5 21" xfId="37627"/>
    <cellStyle name="표준 54 14 5 21 2" xfId="37628"/>
    <cellStyle name="표준 54 14 5 22" xfId="37629"/>
    <cellStyle name="표준 54 14 5 22 2" xfId="37630"/>
    <cellStyle name="표준 54 14 5 23" xfId="37631"/>
    <cellStyle name="표준 54 14 5 23 2" xfId="37632"/>
    <cellStyle name="표준 54 14 5 24" xfId="37633"/>
    <cellStyle name="표준 54 14 5 24 2" xfId="37634"/>
    <cellStyle name="표준 54 14 5 25" xfId="37635"/>
    <cellStyle name="표준 54 14 5 25 2" xfId="37636"/>
    <cellStyle name="표준 54 14 5 26" xfId="37637"/>
    <cellStyle name="표준 54 14 5 26 2" xfId="37638"/>
    <cellStyle name="표준 54 14 5 27" xfId="37639"/>
    <cellStyle name="표준 54 14 5 27 2" xfId="37640"/>
    <cellStyle name="표준 54 14 5 28" xfId="37641"/>
    <cellStyle name="표준 54 14 5 28 2" xfId="37642"/>
    <cellStyle name="표준 54 14 5 29" xfId="37643"/>
    <cellStyle name="표준 54 14 5 3" xfId="37644"/>
    <cellStyle name="표준 54 14 5 3 2" xfId="37645"/>
    <cellStyle name="표준 54 14 5 4" xfId="37646"/>
    <cellStyle name="표준 54 14 5 4 2" xfId="37647"/>
    <cellStyle name="표준 54 14 5 5" xfId="37648"/>
    <cellStyle name="표준 54 14 5 5 2" xfId="37649"/>
    <cellStyle name="표준 54 14 5 6" xfId="37650"/>
    <cellStyle name="표준 54 14 5 6 2" xfId="37651"/>
    <cellStyle name="표준 54 14 5 7" xfId="37652"/>
    <cellStyle name="표준 54 14 5 7 2" xfId="37653"/>
    <cellStyle name="표준 54 14 5 8" xfId="37654"/>
    <cellStyle name="표준 54 14 5 8 2" xfId="37655"/>
    <cellStyle name="표준 54 14 5 9" xfId="37656"/>
    <cellStyle name="표준 54 14 5 9 2" xfId="37657"/>
    <cellStyle name="표준 54 14 50" xfId="37658"/>
    <cellStyle name="표준 54 14 51" xfId="37659"/>
    <cellStyle name="표준 54 14 52" xfId="37660"/>
    <cellStyle name="표준 54 14 53" xfId="37661"/>
    <cellStyle name="표준 54 14 54" xfId="37662"/>
    <cellStyle name="표준 54 14 55" xfId="37663"/>
    <cellStyle name="표준 54 14 56" xfId="37664"/>
    <cellStyle name="표준 54 14 6" xfId="37665"/>
    <cellStyle name="표준 54 14 6 2" xfId="37666"/>
    <cellStyle name="표준 54 14 7" xfId="37667"/>
    <cellStyle name="표준 54 14 7 2" xfId="37668"/>
    <cellStyle name="표준 54 14 8" xfId="37669"/>
    <cellStyle name="표준 54 14 8 2" xfId="37670"/>
    <cellStyle name="표준 54 14 9" xfId="37671"/>
    <cellStyle name="표준 54 14 9 2" xfId="37672"/>
    <cellStyle name="표준 54 15" xfId="37673"/>
    <cellStyle name="표준 54 15 10" xfId="37674"/>
    <cellStyle name="표준 54 15 10 2" xfId="37675"/>
    <cellStyle name="표준 54 15 11" xfId="37676"/>
    <cellStyle name="표준 54 15 11 2" xfId="37677"/>
    <cellStyle name="표준 54 15 12" xfId="37678"/>
    <cellStyle name="표준 54 15 12 2" xfId="37679"/>
    <cellStyle name="표준 54 15 13" xfId="37680"/>
    <cellStyle name="표준 54 15 13 2" xfId="37681"/>
    <cellStyle name="표준 54 15 14" xfId="37682"/>
    <cellStyle name="표준 54 15 14 2" xfId="37683"/>
    <cellStyle name="표준 54 15 15" xfId="37684"/>
    <cellStyle name="표준 54 15 15 2" xfId="37685"/>
    <cellStyle name="표준 54 15 16" xfId="37686"/>
    <cellStyle name="표준 54 15 16 2" xfId="37687"/>
    <cellStyle name="표준 54 15 17" xfId="37688"/>
    <cellStyle name="표준 54 15 17 2" xfId="37689"/>
    <cellStyle name="표준 54 15 18" xfId="37690"/>
    <cellStyle name="표준 54 15 18 2" xfId="37691"/>
    <cellStyle name="표준 54 15 19" xfId="37692"/>
    <cellStyle name="표준 54 15 19 2" xfId="37693"/>
    <cellStyle name="표준 54 15 2" xfId="37694"/>
    <cellStyle name="표준 54 15 2 2" xfId="37695"/>
    <cellStyle name="표준 54 15 20" xfId="37696"/>
    <cellStyle name="표준 54 15 20 2" xfId="37697"/>
    <cellStyle name="표준 54 15 21" xfId="37698"/>
    <cellStyle name="표준 54 15 21 2" xfId="37699"/>
    <cellStyle name="표준 54 15 22" xfId="37700"/>
    <cellStyle name="표준 54 15 22 2" xfId="37701"/>
    <cellStyle name="표준 54 15 23" xfId="37702"/>
    <cellStyle name="표준 54 15 23 2" xfId="37703"/>
    <cellStyle name="표준 54 15 24" xfId="37704"/>
    <cellStyle name="표준 54 15 24 2" xfId="37705"/>
    <cellStyle name="표준 54 15 25" xfId="37706"/>
    <cellStyle name="표준 54 15 25 2" xfId="37707"/>
    <cellStyle name="표준 54 15 26" xfId="37708"/>
    <cellStyle name="표준 54 15 26 2" xfId="37709"/>
    <cellStyle name="표준 54 15 27" xfId="37710"/>
    <cellStyle name="표준 54 15 27 2" xfId="37711"/>
    <cellStyle name="표준 54 15 28" xfId="37712"/>
    <cellStyle name="표준 54 15 28 2" xfId="37713"/>
    <cellStyle name="표준 54 15 29" xfId="37714"/>
    <cellStyle name="표준 54 15 3" xfId="37715"/>
    <cellStyle name="표준 54 15 3 2" xfId="37716"/>
    <cellStyle name="표준 54 15 4" xfId="37717"/>
    <cellStyle name="표준 54 15 4 2" xfId="37718"/>
    <cellStyle name="표준 54 15 5" xfId="37719"/>
    <cellStyle name="표준 54 15 5 2" xfId="37720"/>
    <cellStyle name="표준 54 15 6" xfId="37721"/>
    <cellStyle name="표준 54 15 6 2" xfId="37722"/>
    <cellStyle name="표준 54 15 7" xfId="37723"/>
    <cellStyle name="표준 54 15 7 2" xfId="37724"/>
    <cellStyle name="표준 54 15 8" xfId="37725"/>
    <cellStyle name="표준 54 15 8 2" xfId="37726"/>
    <cellStyle name="표준 54 15 9" xfId="37727"/>
    <cellStyle name="표준 54 15 9 2" xfId="37728"/>
    <cellStyle name="표준 54 16" xfId="37729"/>
    <cellStyle name="표준 54 16 10" xfId="37730"/>
    <cellStyle name="표준 54 16 10 2" xfId="37731"/>
    <cellStyle name="표준 54 16 11" xfId="37732"/>
    <cellStyle name="표준 54 16 11 2" xfId="37733"/>
    <cellStyle name="표준 54 16 12" xfId="37734"/>
    <cellStyle name="표준 54 16 12 2" xfId="37735"/>
    <cellStyle name="표준 54 16 13" xfId="37736"/>
    <cellStyle name="표준 54 16 13 2" xfId="37737"/>
    <cellStyle name="표준 54 16 14" xfId="37738"/>
    <cellStyle name="표준 54 16 14 2" xfId="37739"/>
    <cellStyle name="표준 54 16 15" xfId="37740"/>
    <cellStyle name="표준 54 16 15 2" xfId="37741"/>
    <cellStyle name="표준 54 16 16" xfId="37742"/>
    <cellStyle name="표준 54 16 16 2" xfId="37743"/>
    <cellStyle name="표준 54 16 17" xfId="37744"/>
    <cellStyle name="표준 54 16 17 2" xfId="37745"/>
    <cellStyle name="표준 54 16 18" xfId="37746"/>
    <cellStyle name="표준 54 16 18 2" xfId="37747"/>
    <cellStyle name="표준 54 16 19" xfId="37748"/>
    <cellStyle name="표준 54 16 19 2" xfId="37749"/>
    <cellStyle name="표준 54 16 2" xfId="37750"/>
    <cellStyle name="표준 54 16 2 2" xfId="37751"/>
    <cellStyle name="표준 54 16 20" xfId="37752"/>
    <cellStyle name="표준 54 16 20 2" xfId="37753"/>
    <cellStyle name="표준 54 16 21" xfId="37754"/>
    <cellStyle name="표준 54 16 21 2" xfId="37755"/>
    <cellStyle name="표준 54 16 22" xfId="37756"/>
    <cellStyle name="표준 54 16 22 2" xfId="37757"/>
    <cellStyle name="표준 54 16 23" xfId="37758"/>
    <cellStyle name="표준 54 16 23 2" xfId="37759"/>
    <cellStyle name="표준 54 16 24" xfId="37760"/>
    <cellStyle name="표준 54 16 24 2" xfId="37761"/>
    <cellStyle name="표준 54 16 25" xfId="37762"/>
    <cellStyle name="표준 54 16 25 2" xfId="37763"/>
    <cellStyle name="표준 54 16 26" xfId="37764"/>
    <cellStyle name="표준 54 16 26 2" xfId="37765"/>
    <cellStyle name="표준 54 16 27" xfId="37766"/>
    <cellStyle name="표준 54 16 27 2" xfId="37767"/>
    <cellStyle name="표준 54 16 28" xfId="37768"/>
    <cellStyle name="표준 54 16 28 2" xfId="37769"/>
    <cellStyle name="표준 54 16 29" xfId="37770"/>
    <cellStyle name="표준 54 16 3" xfId="37771"/>
    <cellStyle name="표준 54 16 3 2" xfId="37772"/>
    <cellStyle name="표준 54 16 4" xfId="37773"/>
    <cellStyle name="표준 54 16 4 2" xfId="37774"/>
    <cellStyle name="표준 54 16 5" xfId="37775"/>
    <cellStyle name="표준 54 16 5 2" xfId="37776"/>
    <cellStyle name="표준 54 16 6" xfId="37777"/>
    <cellStyle name="표준 54 16 6 2" xfId="37778"/>
    <cellStyle name="표준 54 16 7" xfId="37779"/>
    <cellStyle name="표준 54 16 7 2" xfId="37780"/>
    <cellStyle name="표준 54 16 8" xfId="37781"/>
    <cellStyle name="표준 54 16 8 2" xfId="37782"/>
    <cellStyle name="표준 54 16 9" xfId="37783"/>
    <cellStyle name="표준 54 16 9 2" xfId="37784"/>
    <cellStyle name="표준 54 17" xfId="37785"/>
    <cellStyle name="표준 54 17 10" xfId="37786"/>
    <cellStyle name="표준 54 17 10 2" xfId="37787"/>
    <cellStyle name="표준 54 17 11" xfId="37788"/>
    <cellStyle name="표준 54 17 11 2" xfId="37789"/>
    <cellStyle name="표준 54 17 12" xfId="37790"/>
    <cellStyle name="표준 54 17 12 2" xfId="37791"/>
    <cellStyle name="표준 54 17 13" xfId="37792"/>
    <cellStyle name="표준 54 17 13 2" xfId="37793"/>
    <cellStyle name="표준 54 17 14" xfId="37794"/>
    <cellStyle name="표준 54 17 14 2" xfId="37795"/>
    <cellStyle name="표준 54 17 15" xfId="37796"/>
    <cellStyle name="표준 54 17 15 2" xfId="37797"/>
    <cellStyle name="표준 54 17 16" xfId="37798"/>
    <cellStyle name="표준 54 17 16 2" xfId="37799"/>
    <cellStyle name="표준 54 17 17" xfId="37800"/>
    <cellStyle name="표준 54 17 17 2" xfId="37801"/>
    <cellStyle name="표준 54 17 18" xfId="37802"/>
    <cellStyle name="표준 54 17 18 2" xfId="37803"/>
    <cellStyle name="표준 54 17 19" xfId="37804"/>
    <cellStyle name="표준 54 17 19 2" xfId="37805"/>
    <cellStyle name="표준 54 17 2" xfId="37806"/>
    <cellStyle name="표준 54 17 2 2" xfId="37807"/>
    <cellStyle name="표준 54 17 20" xfId="37808"/>
    <cellStyle name="표준 54 17 20 2" xfId="37809"/>
    <cellStyle name="표준 54 17 21" xfId="37810"/>
    <cellStyle name="표준 54 17 21 2" xfId="37811"/>
    <cellStyle name="표준 54 17 22" xfId="37812"/>
    <cellStyle name="표준 54 17 22 2" xfId="37813"/>
    <cellStyle name="표준 54 17 23" xfId="37814"/>
    <cellStyle name="표준 54 17 23 2" xfId="37815"/>
    <cellStyle name="표준 54 17 24" xfId="37816"/>
    <cellStyle name="표준 54 17 24 2" xfId="37817"/>
    <cellStyle name="표준 54 17 25" xfId="37818"/>
    <cellStyle name="표준 54 17 25 2" xfId="37819"/>
    <cellStyle name="표준 54 17 26" xfId="37820"/>
    <cellStyle name="표준 54 17 26 2" xfId="37821"/>
    <cellStyle name="표준 54 17 27" xfId="37822"/>
    <cellStyle name="표준 54 17 27 2" xfId="37823"/>
    <cellStyle name="표준 54 17 28" xfId="37824"/>
    <cellStyle name="표준 54 17 28 2" xfId="37825"/>
    <cellStyle name="표준 54 17 29" xfId="37826"/>
    <cellStyle name="표준 54 17 3" xfId="37827"/>
    <cellStyle name="표준 54 17 3 2" xfId="37828"/>
    <cellStyle name="표준 54 17 4" xfId="37829"/>
    <cellStyle name="표준 54 17 4 2" xfId="37830"/>
    <cellStyle name="표준 54 17 5" xfId="37831"/>
    <cellStyle name="표준 54 17 5 2" xfId="37832"/>
    <cellStyle name="표준 54 17 6" xfId="37833"/>
    <cellStyle name="표준 54 17 6 2" xfId="37834"/>
    <cellStyle name="표준 54 17 7" xfId="37835"/>
    <cellStyle name="표준 54 17 7 2" xfId="37836"/>
    <cellStyle name="표준 54 17 8" xfId="37837"/>
    <cellStyle name="표준 54 17 8 2" xfId="37838"/>
    <cellStyle name="표준 54 17 9" xfId="37839"/>
    <cellStyle name="표준 54 17 9 2" xfId="37840"/>
    <cellStyle name="표준 54 18" xfId="37841"/>
    <cellStyle name="표준 54 18 10" xfId="37842"/>
    <cellStyle name="표준 54 18 10 2" xfId="37843"/>
    <cellStyle name="표준 54 18 11" xfId="37844"/>
    <cellStyle name="표준 54 18 11 2" xfId="37845"/>
    <cellStyle name="표준 54 18 12" xfId="37846"/>
    <cellStyle name="표준 54 18 12 2" xfId="37847"/>
    <cellStyle name="표준 54 18 13" xfId="37848"/>
    <cellStyle name="표준 54 18 13 2" xfId="37849"/>
    <cellStyle name="표준 54 18 14" xfId="37850"/>
    <cellStyle name="표준 54 18 14 2" xfId="37851"/>
    <cellStyle name="표준 54 18 15" xfId="37852"/>
    <cellStyle name="표준 54 18 15 2" xfId="37853"/>
    <cellStyle name="표준 54 18 16" xfId="37854"/>
    <cellStyle name="표준 54 18 16 2" xfId="37855"/>
    <cellStyle name="표준 54 18 17" xfId="37856"/>
    <cellStyle name="표준 54 18 17 2" xfId="37857"/>
    <cellStyle name="표준 54 18 18" xfId="37858"/>
    <cellStyle name="표준 54 18 18 2" xfId="37859"/>
    <cellStyle name="표준 54 18 19" xfId="37860"/>
    <cellStyle name="표준 54 18 19 2" xfId="37861"/>
    <cellStyle name="표준 54 18 2" xfId="37862"/>
    <cellStyle name="표준 54 18 2 2" xfId="37863"/>
    <cellStyle name="표준 54 18 20" xfId="37864"/>
    <cellStyle name="표준 54 18 20 2" xfId="37865"/>
    <cellStyle name="표준 54 18 21" xfId="37866"/>
    <cellStyle name="표준 54 18 21 2" xfId="37867"/>
    <cellStyle name="표준 54 18 22" xfId="37868"/>
    <cellStyle name="표준 54 18 22 2" xfId="37869"/>
    <cellStyle name="표준 54 18 23" xfId="37870"/>
    <cellStyle name="표준 54 18 23 2" xfId="37871"/>
    <cellStyle name="표준 54 18 24" xfId="37872"/>
    <cellStyle name="표준 54 18 24 2" xfId="37873"/>
    <cellStyle name="표준 54 18 25" xfId="37874"/>
    <cellStyle name="표준 54 18 25 2" xfId="37875"/>
    <cellStyle name="표준 54 18 26" xfId="37876"/>
    <cellStyle name="표준 54 18 26 2" xfId="37877"/>
    <cellStyle name="표준 54 18 27" xfId="37878"/>
    <cellStyle name="표준 54 18 27 2" xfId="37879"/>
    <cellStyle name="표준 54 18 28" xfId="37880"/>
    <cellStyle name="표준 54 18 28 2" xfId="37881"/>
    <cellStyle name="표준 54 18 29" xfId="37882"/>
    <cellStyle name="표준 54 18 3" xfId="37883"/>
    <cellStyle name="표준 54 18 3 2" xfId="37884"/>
    <cellStyle name="표준 54 18 4" xfId="37885"/>
    <cellStyle name="표준 54 18 4 2" xfId="37886"/>
    <cellStyle name="표준 54 18 5" xfId="37887"/>
    <cellStyle name="표준 54 18 5 2" xfId="37888"/>
    <cellStyle name="표준 54 18 6" xfId="37889"/>
    <cellStyle name="표준 54 18 6 2" xfId="37890"/>
    <cellStyle name="표준 54 18 7" xfId="37891"/>
    <cellStyle name="표준 54 18 7 2" xfId="37892"/>
    <cellStyle name="표준 54 18 8" xfId="37893"/>
    <cellStyle name="표준 54 18 8 2" xfId="37894"/>
    <cellStyle name="표준 54 18 9" xfId="37895"/>
    <cellStyle name="표준 54 18 9 2" xfId="37896"/>
    <cellStyle name="표준 54 19" xfId="37897"/>
    <cellStyle name="표준 54 19 10" xfId="37898"/>
    <cellStyle name="표준 54 19 10 2" xfId="37899"/>
    <cellStyle name="표준 54 19 11" xfId="37900"/>
    <cellStyle name="표준 54 19 11 2" xfId="37901"/>
    <cellStyle name="표준 54 19 12" xfId="37902"/>
    <cellStyle name="표준 54 19 12 2" xfId="37903"/>
    <cellStyle name="표준 54 19 13" xfId="37904"/>
    <cellStyle name="표준 54 19 13 2" xfId="37905"/>
    <cellStyle name="표준 54 19 14" xfId="37906"/>
    <cellStyle name="표준 54 19 14 2" xfId="37907"/>
    <cellStyle name="표준 54 19 15" xfId="37908"/>
    <cellStyle name="표준 54 19 15 2" xfId="37909"/>
    <cellStyle name="표준 54 19 16" xfId="37910"/>
    <cellStyle name="표준 54 19 16 2" xfId="37911"/>
    <cellStyle name="표준 54 19 17" xfId="37912"/>
    <cellStyle name="표준 54 19 17 2" xfId="37913"/>
    <cellStyle name="표준 54 19 18" xfId="37914"/>
    <cellStyle name="표준 54 19 18 2" xfId="37915"/>
    <cellStyle name="표준 54 19 19" xfId="37916"/>
    <cellStyle name="표준 54 19 19 2" xfId="37917"/>
    <cellStyle name="표준 54 19 2" xfId="37918"/>
    <cellStyle name="표준 54 19 2 2" xfId="37919"/>
    <cellStyle name="표준 54 19 20" xfId="37920"/>
    <cellStyle name="표준 54 19 20 2" xfId="37921"/>
    <cellStyle name="표준 54 19 21" xfId="37922"/>
    <cellStyle name="표준 54 19 21 2" xfId="37923"/>
    <cellStyle name="표준 54 19 22" xfId="37924"/>
    <cellStyle name="표준 54 19 22 2" xfId="37925"/>
    <cellStyle name="표준 54 19 23" xfId="37926"/>
    <cellStyle name="표준 54 19 23 2" xfId="37927"/>
    <cellStyle name="표준 54 19 24" xfId="37928"/>
    <cellStyle name="표준 54 19 24 2" xfId="37929"/>
    <cellStyle name="표준 54 19 25" xfId="37930"/>
    <cellStyle name="표준 54 19 25 2" xfId="37931"/>
    <cellStyle name="표준 54 19 26" xfId="37932"/>
    <cellStyle name="표준 54 19 26 2" xfId="37933"/>
    <cellStyle name="표준 54 19 27" xfId="37934"/>
    <cellStyle name="표준 54 19 27 2" xfId="37935"/>
    <cellStyle name="표준 54 19 28" xfId="37936"/>
    <cellStyle name="표준 54 19 28 2" xfId="37937"/>
    <cellStyle name="표준 54 19 29" xfId="37938"/>
    <cellStyle name="표준 54 19 3" xfId="37939"/>
    <cellStyle name="표준 54 19 3 2" xfId="37940"/>
    <cellStyle name="표준 54 19 4" xfId="37941"/>
    <cellStyle name="표준 54 19 4 2" xfId="37942"/>
    <cellStyle name="표준 54 19 5" xfId="37943"/>
    <cellStyle name="표준 54 19 5 2" xfId="37944"/>
    <cellStyle name="표준 54 19 6" xfId="37945"/>
    <cellStyle name="표준 54 19 6 2" xfId="37946"/>
    <cellStyle name="표준 54 19 7" xfId="37947"/>
    <cellStyle name="표준 54 19 7 2" xfId="37948"/>
    <cellStyle name="표준 54 19 8" xfId="37949"/>
    <cellStyle name="표준 54 19 8 2" xfId="37950"/>
    <cellStyle name="표준 54 19 9" xfId="37951"/>
    <cellStyle name="표준 54 19 9 2" xfId="37952"/>
    <cellStyle name="표준 54 2" xfId="37953"/>
    <cellStyle name="표준 54 2 10" xfId="37954"/>
    <cellStyle name="표준 54 2 10 2" xfId="37955"/>
    <cellStyle name="표준 54 2 11" xfId="37956"/>
    <cellStyle name="표준 54 2 11 2" xfId="37957"/>
    <cellStyle name="표준 54 2 12" xfId="37958"/>
    <cellStyle name="표준 54 2 12 2" xfId="37959"/>
    <cellStyle name="표준 54 2 13" xfId="37960"/>
    <cellStyle name="표준 54 2 13 2" xfId="37961"/>
    <cellStyle name="표준 54 2 14" xfId="37962"/>
    <cellStyle name="표준 54 2 14 2" xfId="37963"/>
    <cellStyle name="표준 54 2 15" xfId="37964"/>
    <cellStyle name="표준 54 2 15 2" xfId="37965"/>
    <cellStyle name="표준 54 2 16" xfId="37966"/>
    <cellStyle name="표준 54 2 16 2" xfId="37967"/>
    <cellStyle name="표준 54 2 17" xfId="37968"/>
    <cellStyle name="표준 54 2 17 2" xfId="37969"/>
    <cellStyle name="표준 54 2 18" xfId="37970"/>
    <cellStyle name="표준 54 2 18 2" xfId="37971"/>
    <cellStyle name="표준 54 2 19" xfId="37972"/>
    <cellStyle name="표준 54 2 19 2" xfId="37973"/>
    <cellStyle name="표준 54 2 2" xfId="37974"/>
    <cellStyle name="표준 54 2 2 10" xfId="37975"/>
    <cellStyle name="표준 54 2 2 10 2" xfId="37976"/>
    <cellStyle name="표준 54 2 2 11" xfId="37977"/>
    <cellStyle name="표준 54 2 2 11 2" xfId="37978"/>
    <cellStyle name="표준 54 2 2 12" xfId="37979"/>
    <cellStyle name="표준 54 2 2 12 2" xfId="37980"/>
    <cellStyle name="표준 54 2 2 13" xfId="37981"/>
    <cellStyle name="표준 54 2 2 13 2" xfId="37982"/>
    <cellStyle name="표준 54 2 2 14" xfId="37983"/>
    <cellStyle name="표준 54 2 2 14 2" xfId="37984"/>
    <cellStyle name="표준 54 2 2 15" xfId="37985"/>
    <cellStyle name="표준 54 2 2 15 2" xfId="37986"/>
    <cellStyle name="표준 54 2 2 16" xfId="37987"/>
    <cellStyle name="표준 54 2 2 16 2" xfId="37988"/>
    <cellStyle name="표준 54 2 2 17" xfId="37989"/>
    <cellStyle name="표준 54 2 2 17 2" xfId="37990"/>
    <cellStyle name="표준 54 2 2 18" xfId="37991"/>
    <cellStyle name="표준 54 2 2 18 2" xfId="37992"/>
    <cellStyle name="표준 54 2 2 19" xfId="37993"/>
    <cellStyle name="표준 54 2 2 19 2" xfId="37994"/>
    <cellStyle name="표준 54 2 2 2" xfId="37995"/>
    <cellStyle name="표준 54 2 2 2 2" xfId="37996"/>
    <cellStyle name="표준 54 2 2 20" xfId="37997"/>
    <cellStyle name="표준 54 2 2 20 2" xfId="37998"/>
    <cellStyle name="표준 54 2 2 21" xfId="37999"/>
    <cellStyle name="표준 54 2 2 21 2" xfId="38000"/>
    <cellStyle name="표준 54 2 2 22" xfId="38001"/>
    <cellStyle name="표준 54 2 2 22 2" xfId="38002"/>
    <cellStyle name="표준 54 2 2 23" xfId="38003"/>
    <cellStyle name="표준 54 2 2 23 2" xfId="38004"/>
    <cellStyle name="표준 54 2 2 24" xfId="38005"/>
    <cellStyle name="표준 54 2 2 24 2" xfId="38006"/>
    <cellStyle name="표준 54 2 2 25" xfId="38007"/>
    <cellStyle name="표준 54 2 2 25 2" xfId="38008"/>
    <cellStyle name="표준 54 2 2 26" xfId="38009"/>
    <cellStyle name="표준 54 2 2 26 2" xfId="38010"/>
    <cellStyle name="표준 54 2 2 27" xfId="38011"/>
    <cellStyle name="표준 54 2 2 27 2" xfId="38012"/>
    <cellStyle name="표준 54 2 2 28" xfId="38013"/>
    <cellStyle name="표준 54 2 2 28 2" xfId="38014"/>
    <cellStyle name="표준 54 2 2 29" xfId="38015"/>
    <cellStyle name="표준 54 2 2 3" xfId="38016"/>
    <cellStyle name="표준 54 2 2 3 2" xfId="38017"/>
    <cellStyle name="표준 54 2 2 4" xfId="38018"/>
    <cellStyle name="표준 54 2 2 4 2" xfId="38019"/>
    <cellStyle name="표준 54 2 2 5" xfId="38020"/>
    <cellStyle name="표준 54 2 2 5 2" xfId="38021"/>
    <cellStyle name="표준 54 2 2 6" xfId="38022"/>
    <cellStyle name="표준 54 2 2 6 2" xfId="38023"/>
    <cellStyle name="표준 54 2 2 7" xfId="38024"/>
    <cellStyle name="표준 54 2 2 7 2" xfId="38025"/>
    <cellStyle name="표준 54 2 2 8" xfId="38026"/>
    <cellStyle name="표준 54 2 2 8 2" xfId="38027"/>
    <cellStyle name="표준 54 2 2 9" xfId="38028"/>
    <cellStyle name="표준 54 2 2 9 2" xfId="38029"/>
    <cellStyle name="표준 54 2 20" xfId="38030"/>
    <cellStyle name="표준 54 2 20 2" xfId="38031"/>
    <cellStyle name="표준 54 2 21" xfId="38032"/>
    <cellStyle name="표준 54 2 21 2" xfId="38033"/>
    <cellStyle name="표준 54 2 22" xfId="38034"/>
    <cellStyle name="표준 54 2 22 2" xfId="38035"/>
    <cellStyle name="표준 54 2 23" xfId="38036"/>
    <cellStyle name="표준 54 2 23 2" xfId="38037"/>
    <cellStyle name="표준 54 2 24" xfId="38038"/>
    <cellStyle name="표준 54 2 24 2" xfId="38039"/>
    <cellStyle name="표준 54 2 25" xfId="38040"/>
    <cellStyle name="표준 54 2 25 2" xfId="38041"/>
    <cellStyle name="표준 54 2 26" xfId="38042"/>
    <cellStyle name="표준 54 2 26 2" xfId="38043"/>
    <cellStyle name="표준 54 2 27" xfId="38044"/>
    <cellStyle name="표준 54 2 27 2" xfId="38045"/>
    <cellStyle name="표준 54 2 28" xfId="38046"/>
    <cellStyle name="표준 54 2 28 2" xfId="38047"/>
    <cellStyle name="표준 54 2 29" xfId="38048"/>
    <cellStyle name="표준 54 2 29 2" xfId="38049"/>
    <cellStyle name="표준 54 2 3" xfId="38050"/>
    <cellStyle name="표준 54 2 3 10" xfId="38051"/>
    <cellStyle name="표준 54 2 3 10 2" xfId="38052"/>
    <cellStyle name="표준 54 2 3 11" xfId="38053"/>
    <cellStyle name="표준 54 2 3 11 2" xfId="38054"/>
    <cellStyle name="표준 54 2 3 12" xfId="38055"/>
    <cellStyle name="표준 54 2 3 12 2" xfId="38056"/>
    <cellStyle name="표준 54 2 3 13" xfId="38057"/>
    <cellStyle name="표준 54 2 3 13 2" xfId="38058"/>
    <cellStyle name="표준 54 2 3 14" xfId="38059"/>
    <cellStyle name="표준 54 2 3 14 2" xfId="38060"/>
    <cellStyle name="표준 54 2 3 15" xfId="38061"/>
    <cellStyle name="표준 54 2 3 15 2" xfId="38062"/>
    <cellStyle name="표준 54 2 3 16" xfId="38063"/>
    <cellStyle name="표준 54 2 3 16 2" xfId="38064"/>
    <cellStyle name="표준 54 2 3 17" xfId="38065"/>
    <cellStyle name="표준 54 2 3 17 2" xfId="38066"/>
    <cellStyle name="표준 54 2 3 18" xfId="38067"/>
    <cellStyle name="표준 54 2 3 18 2" xfId="38068"/>
    <cellStyle name="표준 54 2 3 19" xfId="38069"/>
    <cellStyle name="표준 54 2 3 19 2" xfId="38070"/>
    <cellStyle name="표준 54 2 3 2" xfId="38071"/>
    <cellStyle name="표준 54 2 3 2 2" xfId="38072"/>
    <cellStyle name="표준 54 2 3 20" xfId="38073"/>
    <cellStyle name="표준 54 2 3 20 2" xfId="38074"/>
    <cellStyle name="표준 54 2 3 21" xfId="38075"/>
    <cellStyle name="표준 54 2 3 21 2" xfId="38076"/>
    <cellStyle name="표준 54 2 3 22" xfId="38077"/>
    <cellStyle name="표준 54 2 3 22 2" xfId="38078"/>
    <cellStyle name="표준 54 2 3 23" xfId="38079"/>
    <cellStyle name="표준 54 2 3 23 2" xfId="38080"/>
    <cellStyle name="표준 54 2 3 24" xfId="38081"/>
    <cellStyle name="표준 54 2 3 24 2" xfId="38082"/>
    <cellStyle name="표준 54 2 3 25" xfId="38083"/>
    <cellStyle name="표준 54 2 3 25 2" xfId="38084"/>
    <cellStyle name="표준 54 2 3 26" xfId="38085"/>
    <cellStyle name="표준 54 2 3 26 2" xfId="38086"/>
    <cellStyle name="표준 54 2 3 27" xfId="38087"/>
    <cellStyle name="표준 54 2 3 27 2" xfId="38088"/>
    <cellStyle name="표준 54 2 3 28" xfId="38089"/>
    <cellStyle name="표준 54 2 3 28 2" xfId="38090"/>
    <cellStyle name="표준 54 2 3 29" xfId="38091"/>
    <cellStyle name="표준 54 2 3 3" xfId="38092"/>
    <cellStyle name="표준 54 2 3 3 2" xfId="38093"/>
    <cellStyle name="표준 54 2 3 4" xfId="38094"/>
    <cellStyle name="표준 54 2 3 4 2" xfId="38095"/>
    <cellStyle name="표준 54 2 3 5" xfId="38096"/>
    <cellStyle name="표준 54 2 3 5 2" xfId="38097"/>
    <cellStyle name="표준 54 2 3 6" xfId="38098"/>
    <cellStyle name="표준 54 2 3 6 2" xfId="38099"/>
    <cellStyle name="표준 54 2 3 7" xfId="38100"/>
    <cellStyle name="표준 54 2 3 7 2" xfId="38101"/>
    <cellStyle name="표준 54 2 3 8" xfId="38102"/>
    <cellStyle name="표준 54 2 3 8 2" xfId="38103"/>
    <cellStyle name="표준 54 2 3 9" xfId="38104"/>
    <cellStyle name="표준 54 2 3 9 2" xfId="38105"/>
    <cellStyle name="표준 54 2 30" xfId="38106"/>
    <cellStyle name="표준 54 2 30 2" xfId="38107"/>
    <cellStyle name="표준 54 2 31" xfId="38108"/>
    <cellStyle name="표준 54 2 31 2" xfId="38109"/>
    <cellStyle name="표준 54 2 32" xfId="38110"/>
    <cellStyle name="표준 54 2 32 2" xfId="38111"/>
    <cellStyle name="표준 54 2 33" xfId="38112"/>
    <cellStyle name="표준 54 2 33 2" xfId="38113"/>
    <cellStyle name="표준 54 2 34" xfId="38114"/>
    <cellStyle name="표준 54 2 34 2" xfId="38115"/>
    <cellStyle name="표준 54 2 35" xfId="38116"/>
    <cellStyle name="표준 54 2 36" xfId="38117"/>
    <cellStyle name="표준 54 2 37" xfId="38118"/>
    <cellStyle name="표준 54 2 38" xfId="38119"/>
    <cellStyle name="표준 54 2 39" xfId="38120"/>
    <cellStyle name="표준 54 2 4" xfId="38121"/>
    <cellStyle name="표준 54 2 4 10" xfId="38122"/>
    <cellStyle name="표준 54 2 4 10 2" xfId="38123"/>
    <cellStyle name="표준 54 2 4 11" xfId="38124"/>
    <cellStyle name="표준 54 2 4 11 2" xfId="38125"/>
    <cellStyle name="표준 54 2 4 12" xfId="38126"/>
    <cellStyle name="표준 54 2 4 12 2" xfId="38127"/>
    <cellStyle name="표준 54 2 4 13" xfId="38128"/>
    <cellStyle name="표준 54 2 4 13 2" xfId="38129"/>
    <cellStyle name="표준 54 2 4 14" xfId="38130"/>
    <cellStyle name="표준 54 2 4 14 2" xfId="38131"/>
    <cellStyle name="표준 54 2 4 15" xfId="38132"/>
    <cellStyle name="표준 54 2 4 15 2" xfId="38133"/>
    <cellStyle name="표준 54 2 4 16" xfId="38134"/>
    <cellStyle name="표준 54 2 4 16 2" xfId="38135"/>
    <cellStyle name="표준 54 2 4 17" xfId="38136"/>
    <cellStyle name="표준 54 2 4 17 2" xfId="38137"/>
    <cellStyle name="표준 54 2 4 18" xfId="38138"/>
    <cellStyle name="표준 54 2 4 18 2" xfId="38139"/>
    <cellStyle name="표준 54 2 4 19" xfId="38140"/>
    <cellStyle name="표준 54 2 4 19 2" xfId="38141"/>
    <cellStyle name="표준 54 2 4 2" xfId="38142"/>
    <cellStyle name="표준 54 2 4 2 2" xfId="38143"/>
    <cellStyle name="표준 54 2 4 20" xfId="38144"/>
    <cellStyle name="표준 54 2 4 20 2" xfId="38145"/>
    <cellStyle name="표준 54 2 4 21" xfId="38146"/>
    <cellStyle name="표준 54 2 4 21 2" xfId="38147"/>
    <cellStyle name="표준 54 2 4 22" xfId="38148"/>
    <cellStyle name="표준 54 2 4 22 2" xfId="38149"/>
    <cellStyle name="표준 54 2 4 23" xfId="38150"/>
    <cellStyle name="표준 54 2 4 23 2" xfId="38151"/>
    <cellStyle name="표준 54 2 4 24" xfId="38152"/>
    <cellStyle name="표준 54 2 4 24 2" xfId="38153"/>
    <cellStyle name="표준 54 2 4 25" xfId="38154"/>
    <cellStyle name="표준 54 2 4 25 2" xfId="38155"/>
    <cellStyle name="표준 54 2 4 26" xfId="38156"/>
    <cellStyle name="표준 54 2 4 26 2" xfId="38157"/>
    <cellStyle name="표준 54 2 4 27" xfId="38158"/>
    <cellStyle name="표준 54 2 4 27 2" xfId="38159"/>
    <cellStyle name="표준 54 2 4 28" xfId="38160"/>
    <cellStyle name="표준 54 2 4 28 2" xfId="38161"/>
    <cellStyle name="표준 54 2 4 29" xfId="38162"/>
    <cellStyle name="표준 54 2 4 3" xfId="38163"/>
    <cellStyle name="표준 54 2 4 3 2" xfId="38164"/>
    <cellStyle name="표준 54 2 4 4" xfId="38165"/>
    <cellStyle name="표준 54 2 4 4 2" xfId="38166"/>
    <cellStyle name="표준 54 2 4 5" xfId="38167"/>
    <cellStyle name="표준 54 2 4 5 2" xfId="38168"/>
    <cellStyle name="표준 54 2 4 6" xfId="38169"/>
    <cellStyle name="표준 54 2 4 6 2" xfId="38170"/>
    <cellStyle name="표준 54 2 4 7" xfId="38171"/>
    <cellStyle name="표준 54 2 4 7 2" xfId="38172"/>
    <cellStyle name="표준 54 2 4 8" xfId="38173"/>
    <cellStyle name="표준 54 2 4 8 2" xfId="38174"/>
    <cellStyle name="표준 54 2 4 9" xfId="38175"/>
    <cellStyle name="표준 54 2 4 9 2" xfId="38176"/>
    <cellStyle name="표준 54 2 40" xfId="38177"/>
    <cellStyle name="표준 54 2 41" xfId="38178"/>
    <cellStyle name="표준 54 2 42" xfId="38179"/>
    <cellStyle name="표준 54 2 43" xfId="38180"/>
    <cellStyle name="표준 54 2 44" xfId="38181"/>
    <cellStyle name="표준 54 2 45" xfId="38182"/>
    <cellStyle name="표준 54 2 46" xfId="38183"/>
    <cellStyle name="표준 54 2 47" xfId="38184"/>
    <cellStyle name="표준 54 2 48" xfId="38185"/>
    <cellStyle name="표준 54 2 49" xfId="38186"/>
    <cellStyle name="표준 54 2 5" xfId="38187"/>
    <cellStyle name="표준 54 2 5 10" xfId="38188"/>
    <cellStyle name="표준 54 2 5 10 2" xfId="38189"/>
    <cellStyle name="표준 54 2 5 11" xfId="38190"/>
    <cellStyle name="표준 54 2 5 11 2" xfId="38191"/>
    <cellStyle name="표준 54 2 5 12" xfId="38192"/>
    <cellStyle name="표준 54 2 5 12 2" xfId="38193"/>
    <cellStyle name="표준 54 2 5 13" xfId="38194"/>
    <cellStyle name="표준 54 2 5 13 2" xfId="38195"/>
    <cellStyle name="표준 54 2 5 14" xfId="38196"/>
    <cellStyle name="표준 54 2 5 14 2" xfId="38197"/>
    <cellStyle name="표준 54 2 5 15" xfId="38198"/>
    <cellStyle name="표준 54 2 5 15 2" xfId="38199"/>
    <cellStyle name="표준 54 2 5 16" xfId="38200"/>
    <cellStyle name="표준 54 2 5 16 2" xfId="38201"/>
    <cellStyle name="표준 54 2 5 17" xfId="38202"/>
    <cellStyle name="표준 54 2 5 17 2" xfId="38203"/>
    <cellStyle name="표준 54 2 5 18" xfId="38204"/>
    <cellStyle name="표준 54 2 5 18 2" xfId="38205"/>
    <cellStyle name="표준 54 2 5 19" xfId="38206"/>
    <cellStyle name="표준 54 2 5 19 2" xfId="38207"/>
    <cellStyle name="표준 54 2 5 2" xfId="38208"/>
    <cellStyle name="표준 54 2 5 2 2" xfId="38209"/>
    <cellStyle name="표준 54 2 5 20" xfId="38210"/>
    <cellStyle name="표준 54 2 5 20 2" xfId="38211"/>
    <cellStyle name="표준 54 2 5 21" xfId="38212"/>
    <cellStyle name="표준 54 2 5 21 2" xfId="38213"/>
    <cellStyle name="표준 54 2 5 22" xfId="38214"/>
    <cellStyle name="표준 54 2 5 22 2" xfId="38215"/>
    <cellStyle name="표준 54 2 5 23" xfId="38216"/>
    <cellStyle name="표준 54 2 5 23 2" xfId="38217"/>
    <cellStyle name="표준 54 2 5 24" xfId="38218"/>
    <cellStyle name="표준 54 2 5 24 2" xfId="38219"/>
    <cellStyle name="표준 54 2 5 25" xfId="38220"/>
    <cellStyle name="표준 54 2 5 25 2" xfId="38221"/>
    <cellStyle name="표준 54 2 5 26" xfId="38222"/>
    <cellStyle name="표준 54 2 5 26 2" xfId="38223"/>
    <cellStyle name="표준 54 2 5 27" xfId="38224"/>
    <cellStyle name="표준 54 2 5 27 2" xfId="38225"/>
    <cellStyle name="표준 54 2 5 28" xfId="38226"/>
    <cellStyle name="표준 54 2 5 28 2" xfId="38227"/>
    <cellStyle name="표준 54 2 5 29" xfId="38228"/>
    <cellStyle name="표준 54 2 5 3" xfId="38229"/>
    <cellStyle name="표준 54 2 5 3 2" xfId="38230"/>
    <cellStyle name="표준 54 2 5 4" xfId="38231"/>
    <cellStyle name="표준 54 2 5 4 2" xfId="38232"/>
    <cellStyle name="표준 54 2 5 5" xfId="38233"/>
    <cellStyle name="표준 54 2 5 5 2" xfId="38234"/>
    <cellStyle name="표준 54 2 5 6" xfId="38235"/>
    <cellStyle name="표준 54 2 5 6 2" xfId="38236"/>
    <cellStyle name="표준 54 2 5 7" xfId="38237"/>
    <cellStyle name="표준 54 2 5 7 2" xfId="38238"/>
    <cellStyle name="표준 54 2 5 8" xfId="38239"/>
    <cellStyle name="표준 54 2 5 8 2" xfId="38240"/>
    <cellStyle name="표준 54 2 5 9" xfId="38241"/>
    <cellStyle name="표준 54 2 5 9 2" xfId="38242"/>
    <cellStyle name="표준 54 2 50" xfId="38243"/>
    <cellStyle name="표준 54 2 51" xfId="38244"/>
    <cellStyle name="표준 54 2 52" xfId="38245"/>
    <cellStyle name="표준 54 2 53" xfId="38246"/>
    <cellStyle name="표준 54 2 54" xfId="38247"/>
    <cellStyle name="표준 54 2 55" xfId="38248"/>
    <cellStyle name="표준 54 2 56" xfId="38249"/>
    <cellStyle name="표준 54 2 57" xfId="38250"/>
    <cellStyle name="표준 54 2 58" xfId="38251"/>
    <cellStyle name="표준 54 2 6" xfId="38252"/>
    <cellStyle name="표준 54 2 6 10" xfId="38253"/>
    <cellStyle name="표준 54 2 6 10 2" xfId="38254"/>
    <cellStyle name="표준 54 2 6 11" xfId="38255"/>
    <cellStyle name="표준 54 2 6 11 2" xfId="38256"/>
    <cellStyle name="표준 54 2 6 12" xfId="38257"/>
    <cellStyle name="표준 54 2 6 12 2" xfId="38258"/>
    <cellStyle name="표준 54 2 6 13" xfId="38259"/>
    <cellStyle name="표준 54 2 6 13 2" xfId="38260"/>
    <cellStyle name="표준 54 2 6 14" xfId="38261"/>
    <cellStyle name="표준 54 2 6 14 2" xfId="38262"/>
    <cellStyle name="표준 54 2 6 15" xfId="38263"/>
    <cellStyle name="표준 54 2 6 15 2" xfId="38264"/>
    <cellStyle name="표준 54 2 6 16" xfId="38265"/>
    <cellStyle name="표준 54 2 6 16 2" xfId="38266"/>
    <cellStyle name="표준 54 2 6 17" xfId="38267"/>
    <cellStyle name="표준 54 2 6 17 2" xfId="38268"/>
    <cellStyle name="표준 54 2 6 18" xfId="38269"/>
    <cellStyle name="표준 54 2 6 18 2" xfId="38270"/>
    <cellStyle name="표준 54 2 6 19" xfId="38271"/>
    <cellStyle name="표준 54 2 6 19 2" xfId="38272"/>
    <cellStyle name="표준 54 2 6 2" xfId="38273"/>
    <cellStyle name="표준 54 2 6 2 2" xfId="38274"/>
    <cellStyle name="표준 54 2 6 20" xfId="38275"/>
    <cellStyle name="표준 54 2 6 20 2" xfId="38276"/>
    <cellStyle name="표준 54 2 6 21" xfId="38277"/>
    <cellStyle name="표준 54 2 6 21 2" xfId="38278"/>
    <cellStyle name="표준 54 2 6 22" xfId="38279"/>
    <cellStyle name="표준 54 2 6 22 2" xfId="38280"/>
    <cellStyle name="표준 54 2 6 23" xfId="38281"/>
    <cellStyle name="표준 54 2 6 23 2" xfId="38282"/>
    <cellStyle name="표준 54 2 6 24" xfId="38283"/>
    <cellStyle name="표준 54 2 6 24 2" xfId="38284"/>
    <cellStyle name="표준 54 2 6 25" xfId="38285"/>
    <cellStyle name="표준 54 2 6 25 2" xfId="38286"/>
    <cellStyle name="표준 54 2 6 26" xfId="38287"/>
    <cellStyle name="표준 54 2 6 26 2" xfId="38288"/>
    <cellStyle name="표준 54 2 6 27" xfId="38289"/>
    <cellStyle name="표준 54 2 6 27 2" xfId="38290"/>
    <cellStyle name="표준 54 2 6 28" xfId="38291"/>
    <cellStyle name="표준 54 2 6 28 2" xfId="38292"/>
    <cellStyle name="표준 54 2 6 29" xfId="38293"/>
    <cellStyle name="표준 54 2 6 3" xfId="38294"/>
    <cellStyle name="표준 54 2 6 3 2" xfId="38295"/>
    <cellStyle name="표준 54 2 6 4" xfId="38296"/>
    <cellStyle name="표준 54 2 6 4 2" xfId="38297"/>
    <cellStyle name="표준 54 2 6 5" xfId="38298"/>
    <cellStyle name="표준 54 2 6 5 2" xfId="38299"/>
    <cellStyle name="표준 54 2 6 6" xfId="38300"/>
    <cellStyle name="표준 54 2 6 6 2" xfId="38301"/>
    <cellStyle name="표준 54 2 6 7" xfId="38302"/>
    <cellStyle name="표준 54 2 6 7 2" xfId="38303"/>
    <cellStyle name="표준 54 2 6 8" xfId="38304"/>
    <cellStyle name="표준 54 2 6 8 2" xfId="38305"/>
    <cellStyle name="표준 54 2 6 9" xfId="38306"/>
    <cellStyle name="표준 54 2 6 9 2" xfId="38307"/>
    <cellStyle name="표준 54 2 7" xfId="38308"/>
    <cellStyle name="표준 54 2 7 10" xfId="38309"/>
    <cellStyle name="표준 54 2 7 10 2" xfId="38310"/>
    <cellStyle name="표준 54 2 7 11" xfId="38311"/>
    <cellStyle name="표준 54 2 7 11 2" xfId="38312"/>
    <cellStyle name="표준 54 2 7 12" xfId="38313"/>
    <cellStyle name="표준 54 2 7 12 2" xfId="38314"/>
    <cellStyle name="표준 54 2 7 13" xfId="38315"/>
    <cellStyle name="표준 54 2 7 13 2" xfId="38316"/>
    <cellStyle name="표준 54 2 7 14" xfId="38317"/>
    <cellStyle name="표준 54 2 7 14 2" xfId="38318"/>
    <cellStyle name="표준 54 2 7 15" xfId="38319"/>
    <cellStyle name="표준 54 2 7 15 2" xfId="38320"/>
    <cellStyle name="표준 54 2 7 16" xfId="38321"/>
    <cellStyle name="표준 54 2 7 16 2" xfId="38322"/>
    <cellStyle name="표준 54 2 7 17" xfId="38323"/>
    <cellStyle name="표준 54 2 7 17 2" xfId="38324"/>
    <cellStyle name="표준 54 2 7 18" xfId="38325"/>
    <cellStyle name="표준 54 2 7 18 2" xfId="38326"/>
    <cellStyle name="표준 54 2 7 19" xfId="38327"/>
    <cellStyle name="표준 54 2 7 19 2" xfId="38328"/>
    <cellStyle name="표준 54 2 7 2" xfId="38329"/>
    <cellStyle name="표준 54 2 7 2 2" xfId="38330"/>
    <cellStyle name="표준 54 2 7 20" xfId="38331"/>
    <cellStyle name="표준 54 2 7 20 2" xfId="38332"/>
    <cellStyle name="표준 54 2 7 21" xfId="38333"/>
    <cellStyle name="표준 54 2 7 21 2" xfId="38334"/>
    <cellStyle name="표준 54 2 7 22" xfId="38335"/>
    <cellStyle name="표준 54 2 7 22 2" xfId="38336"/>
    <cellStyle name="표준 54 2 7 23" xfId="38337"/>
    <cellStyle name="표준 54 2 7 23 2" xfId="38338"/>
    <cellStyle name="표준 54 2 7 24" xfId="38339"/>
    <cellStyle name="표준 54 2 7 24 2" xfId="38340"/>
    <cellStyle name="표준 54 2 7 25" xfId="38341"/>
    <cellStyle name="표준 54 2 7 25 2" xfId="38342"/>
    <cellStyle name="표준 54 2 7 26" xfId="38343"/>
    <cellStyle name="표준 54 2 7 26 2" xfId="38344"/>
    <cellStyle name="표준 54 2 7 27" xfId="38345"/>
    <cellStyle name="표준 54 2 7 27 2" xfId="38346"/>
    <cellStyle name="표준 54 2 7 28" xfId="38347"/>
    <cellStyle name="표준 54 2 7 28 2" xfId="38348"/>
    <cellStyle name="표준 54 2 7 29" xfId="38349"/>
    <cellStyle name="표준 54 2 7 3" xfId="38350"/>
    <cellStyle name="표준 54 2 7 3 2" xfId="38351"/>
    <cellStyle name="표준 54 2 7 4" xfId="38352"/>
    <cellStyle name="표준 54 2 7 4 2" xfId="38353"/>
    <cellStyle name="표준 54 2 7 5" xfId="38354"/>
    <cellStyle name="표준 54 2 7 5 2" xfId="38355"/>
    <cellStyle name="표준 54 2 7 6" xfId="38356"/>
    <cellStyle name="표준 54 2 7 6 2" xfId="38357"/>
    <cellStyle name="표준 54 2 7 7" xfId="38358"/>
    <cellStyle name="표준 54 2 7 7 2" xfId="38359"/>
    <cellStyle name="표준 54 2 7 8" xfId="38360"/>
    <cellStyle name="표준 54 2 7 8 2" xfId="38361"/>
    <cellStyle name="표준 54 2 7 9" xfId="38362"/>
    <cellStyle name="표준 54 2 7 9 2" xfId="38363"/>
    <cellStyle name="표준 54 2 8" xfId="38364"/>
    <cellStyle name="표준 54 2 8 2" xfId="38365"/>
    <cellStyle name="표준 54 2 9" xfId="38366"/>
    <cellStyle name="표준 54 2 9 2" xfId="38367"/>
    <cellStyle name="표준 54 20" xfId="38368"/>
    <cellStyle name="표준 54 20 10" xfId="38369"/>
    <cellStyle name="표준 54 20 10 2" xfId="38370"/>
    <cellStyle name="표준 54 20 11" xfId="38371"/>
    <cellStyle name="표준 54 20 11 2" xfId="38372"/>
    <cellStyle name="표준 54 20 12" xfId="38373"/>
    <cellStyle name="표준 54 20 12 2" xfId="38374"/>
    <cellStyle name="표준 54 20 13" xfId="38375"/>
    <cellStyle name="표준 54 20 13 2" xfId="38376"/>
    <cellStyle name="표준 54 20 14" xfId="38377"/>
    <cellStyle name="표준 54 20 14 2" xfId="38378"/>
    <cellStyle name="표준 54 20 15" xfId="38379"/>
    <cellStyle name="표준 54 20 15 2" xfId="38380"/>
    <cellStyle name="표준 54 20 16" xfId="38381"/>
    <cellStyle name="표준 54 20 16 2" xfId="38382"/>
    <cellStyle name="표준 54 20 17" xfId="38383"/>
    <cellStyle name="표준 54 20 17 2" xfId="38384"/>
    <cellStyle name="표준 54 20 18" xfId="38385"/>
    <cellStyle name="표준 54 20 18 2" xfId="38386"/>
    <cellStyle name="표준 54 20 19" xfId="38387"/>
    <cellStyle name="표준 54 20 19 2" xfId="38388"/>
    <cellStyle name="표준 54 20 2" xfId="38389"/>
    <cellStyle name="표준 54 20 2 2" xfId="38390"/>
    <cellStyle name="표준 54 20 20" xfId="38391"/>
    <cellStyle name="표준 54 20 20 2" xfId="38392"/>
    <cellStyle name="표준 54 20 21" xfId="38393"/>
    <cellStyle name="표준 54 20 21 2" xfId="38394"/>
    <cellStyle name="표준 54 20 22" xfId="38395"/>
    <cellStyle name="표준 54 20 22 2" xfId="38396"/>
    <cellStyle name="표준 54 20 23" xfId="38397"/>
    <cellStyle name="표준 54 20 23 2" xfId="38398"/>
    <cellStyle name="표준 54 20 24" xfId="38399"/>
    <cellStyle name="표준 54 20 24 2" xfId="38400"/>
    <cellStyle name="표준 54 20 25" xfId="38401"/>
    <cellStyle name="표준 54 20 25 2" xfId="38402"/>
    <cellStyle name="표준 54 20 26" xfId="38403"/>
    <cellStyle name="표준 54 20 26 2" xfId="38404"/>
    <cellStyle name="표준 54 20 27" xfId="38405"/>
    <cellStyle name="표준 54 20 27 2" xfId="38406"/>
    <cellStyle name="표준 54 20 28" xfId="38407"/>
    <cellStyle name="표준 54 20 28 2" xfId="38408"/>
    <cellStyle name="표준 54 20 29" xfId="38409"/>
    <cellStyle name="표준 54 20 3" xfId="38410"/>
    <cellStyle name="표준 54 20 3 2" xfId="38411"/>
    <cellStyle name="표준 54 20 4" xfId="38412"/>
    <cellStyle name="표준 54 20 4 2" xfId="38413"/>
    <cellStyle name="표준 54 20 5" xfId="38414"/>
    <cellStyle name="표준 54 20 5 2" xfId="38415"/>
    <cellStyle name="표준 54 20 6" xfId="38416"/>
    <cellStyle name="표준 54 20 6 2" xfId="38417"/>
    <cellStyle name="표준 54 20 7" xfId="38418"/>
    <cellStyle name="표준 54 20 7 2" xfId="38419"/>
    <cellStyle name="표준 54 20 8" xfId="38420"/>
    <cellStyle name="표준 54 20 8 2" xfId="38421"/>
    <cellStyle name="표준 54 20 9" xfId="38422"/>
    <cellStyle name="표준 54 20 9 2" xfId="38423"/>
    <cellStyle name="표준 54 21" xfId="38424"/>
    <cellStyle name="표준 54 21 2" xfId="38425"/>
    <cellStyle name="표준 54 22" xfId="38426"/>
    <cellStyle name="표준 54 22 2" xfId="38427"/>
    <cellStyle name="표준 54 23" xfId="38428"/>
    <cellStyle name="표준 54 23 2" xfId="38429"/>
    <cellStyle name="표준 54 24" xfId="38430"/>
    <cellStyle name="표준 54 24 2" xfId="38431"/>
    <cellStyle name="표준 54 25" xfId="38432"/>
    <cellStyle name="표준 54 25 2" xfId="38433"/>
    <cellStyle name="표준 54 26" xfId="38434"/>
    <cellStyle name="표준 54 26 2" xfId="38435"/>
    <cellStyle name="표준 54 27" xfId="38436"/>
    <cellStyle name="표준 54 27 2" xfId="38437"/>
    <cellStyle name="표준 54 28" xfId="38438"/>
    <cellStyle name="표준 54 28 2" xfId="38439"/>
    <cellStyle name="표준 54 29" xfId="38440"/>
    <cellStyle name="표준 54 29 2" xfId="38441"/>
    <cellStyle name="표준 54 3" xfId="38442"/>
    <cellStyle name="표준 54 3 10" xfId="38443"/>
    <cellStyle name="표준 54 3 10 2" xfId="38444"/>
    <cellStyle name="표준 54 3 11" xfId="38445"/>
    <cellStyle name="표준 54 3 11 2" xfId="38446"/>
    <cellStyle name="표준 54 3 12" xfId="38447"/>
    <cellStyle name="표준 54 3 12 2" xfId="38448"/>
    <cellStyle name="표준 54 3 13" xfId="38449"/>
    <cellStyle name="표준 54 3 13 2" xfId="38450"/>
    <cellStyle name="표준 54 3 14" xfId="38451"/>
    <cellStyle name="표준 54 3 14 2" xfId="38452"/>
    <cellStyle name="표준 54 3 15" xfId="38453"/>
    <cellStyle name="표준 54 3 15 2" xfId="38454"/>
    <cellStyle name="표준 54 3 16" xfId="38455"/>
    <cellStyle name="표준 54 3 16 2" xfId="38456"/>
    <cellStyle name="표준 54 3 17" xfId="38457"/>
    <cellStyle name="표준 54 3 17 2" xfId="38458"/>
    <cellStyle name="표준 54 3 18" xfId="38459"/>
    <cellStyle name="표준 54 3 18 2" xfId="38460"/>
    <cellStyle name="표준 54 3 19" xfId="38461"/>
    <cellStyle name="표준 54 3 19 2" xfId="38462"/>
    <cellStyle name="표준 54 3 2" xfId="38463"/>
    <cellStyle name="표준 54 3 2 10" xfId="38464"/>
    <cellStyle name="표준 54 3 2 10 2" xfId="38465"/>
    <cellStyle name="표준 54 3 2 11" xfId="38466"/>
    <cellStyle name="표준 54 3 2 11 2" xfId="38467"/>
    <cellStyle name="표준 54 3 2 12" xfId="38468"/>
    <cellStyle name="표준 54 3 2 12 2" xfId="38469"/>
    <cellStyle name="표준 54 3 2 13" xfId="38470"/>
    <cellStyle name="표준 54 3 2 13 2" xfId="38471"/>
    <cellStyle name="표준 54 3 2 14" xfId="38472"/>
    <cellStyle name="표준 54 3 2 14 2" xfId="38473"/>
    <cellStyle name="표준 54 3 2 15" xfId="38474"/>
    <cellStyle name="표준 54 3 2 15 2" xfId="38475"/>
    <cellStyle name="표준 54 3 2 16" xfId="38476"/>
    <cellStyle name="표준 54 3 2 16 2" xfId="38477"/>
    <cellStyle name="표준 54 3 2 17" xfId="38478"/>
    <cellStyle name="표준 54 3 2 17 2" xfId="38479"/>
    <cellStyle name="표준 54 3 2 18" xfId="38480"/>
    <cellStyle name="표준 54 3 2 18 2" xfId="38481"/>
    <cellStyle name="표준 54 3 2 19" xfId="38482"/>
    <cellStyle name="표준 54 3 2 19 2" xfId="38483"/>
    <cellStyle name="표준 54 3 2 2" xfId="38484"/>
    <cellStyle name="표준 54 3 2 2 2" xfId="38485"/>
    <cellStyle name="표준 54 3 2 20" xfId="38486"/>
    <cellStyle name="표준 54 3 2 20 2" xfId="38487"/>
    <cellStyle name="표준 54 3 2 21" xfId="38488"/>
    <cellStyle name="표준 54 3 2 21 2" xfId="38489"/>
    <cellStyle name="표준 54 3 2 22" xfId="38490"/>
    <cellStyle name="표준 54 3 2 22 2" xfId="38491"/>
    <cellStyle name="표준 54 3 2 23" xfId="38492"/>
    <cellStyle name="표준 54 3 2 23 2" xfId="38493"/>
    <cellStyle name="표준 54 3 2 24" xfId="38494"/>
    <cellStyle name="표준 54 3 2 24 2" xfId="38495"/>
    <cellStyle name="표준 54 3 2 25" xfId="38496"/>
    <cellStyle name="표준 54 3 2 25 2" xfId="38497"/>
    <cellStyle name="표준 54 3 2 26" xfId="38498"/>
    <cellStyle name="표준 54 3 2 26 2" xfId="38499"/>
    <cellStyle name="표준 54 3 2 27" xfId="38500"/>
    <cellStyle name="표준 54 3 2 27 2" xfId="38501"/>
    <cellStyle name="표준 54 3 2 28" xfId="38502"/>
    <cellStyle name="표준 54 3 2 28 2" xfId="38503"/>
    <cellStyle name="표준 54 3 2 29" xfId="38504"/>
    <cellStyle name="표준 54 3 2 3" xfId="38505"/>
    <cellStyle name="표준 54 3 2 3 2" xfId="38506"/>
    <cellStyle name="표준 54 3 2 4" xfId="38507"/>
    <cellStyle name="표준 54 3 2 4 2" xfId="38508"/>
    <cellStyle name="표준 54 3 2 5" xfId="38509"/>
    <cellStyle name="표준 54 3 2 5 2" xfId="38510"/>
    <cellStyle name="표준 54 3 2 6" xfId="38511"/>
    <cellStyle name="표준 54 3 2 6 2" xfId="38512"/>
    <cellStyle name="표준 54 3 2 7" xfId="38513"/>
    <cellStyle name="표준 54 3 2 7 2" xfId="38514"/>
    <cellStyle name="표준 54 3 2 8" xfId="38515"/>
    <cellStyle name="표준 54 3 2 8 2" xfId="38516"/>
    <cellStyle name="표준 54 3 2 9" xfId="38517"/>
    <cellStyle name="표준 54 3 2 9 2" xfId="38518"/>
    <cellStyle name="표준 54 3 20" xfId="38519"/>
    <cellStyle name="표준 54 3 20 2" xfId="38520"/>
    <cellStyle name="표준 54 3 21" xfId="38521"/>
    <cellStyle name="표준 54 3 21 2" xfId="38522"/>
    <cellStyle name="표준 54 3 22" xfId="38523"/>
    <cellStyle name="표준 54 3 22 2" xfId="38524"/>
    <cellStyle name="표준 54 3 23" xfId="38525"/>
    <cellStyle name="표준 54 3 23 2" xfId="38526"/>
    <cellStyle name="표준 54 3 24" xfId="38527"/>
    <cellStyle name="표준 54 3 24 2" xfId="38528"/>
    <cellStyle name="표준 54 3 25" xfId="38529"/>
    <cellStyle name="표준 54 3 25 2" xfId="38530"/>
    <cellStyle name="표준 54 3 26" xfId="38531"/>
    <cellStyle name="표준 54 3 26 2" xfId="38532"/>
    <cellStyle name="표준 54 3 27" xfId="38533"/>
    <cellStyle name="표준 54 3 27 2" xfId="38534"/>
    <cellStyle name="표준 54 3 28" xfId="38535"/>
    <cellStyle name="표준 54 3 28 2" xfId="38536"/>
    <cellStyle name="표준 54 3 29" xfId="38537"/>
    <cellStyle name="표준 54 3 29 2" xfId="38538"/>
    <cellStyle name="표준 54 3 3" xfId="38539"/>
    <cellStyle name="표준 54 3 3 10" xfId="38540"/>
    <cellStyle name="표준 54 3 3 10 2" xfId="38541"/>
    <cellStyle name="표준 54 3 3 11" xfId="38542"/>
    <cellStyle name="표준 54 3 3 11 2" xfId="38543"/>
    <cellStyle name="표준 54 3 3 12" xfId="38544"/>
    <cellStyle name="표준 54 3 3 12 2" xfId="38545"/>
    <cellStyle name="표준 54 3 3 13" xfId="38546"/>
    <cellStyle name="표준 54 3 3 13 2" xfId="38547"/>
    <cellStyle name="표준 54 3 3 14" xfId="38548"/>
    <cellStyle name="표준 54 3 3 14 2" xfId="38549"/>
    <cellStyle name="표준 54 3 3 15" xfId="38550"/>
    <cellStyle name="표준 54 3 3 15 2" xfId="38551"/>
    <cellStyle name="표준 54 3 3 16" xfId="38552"/>
    <cellStyle name="표준 54 3 3 16 2" xfId="38553"/>
    <cellStyle name="표준 54 3 3 17" xfId="38554"/>
    <cellStyle name="표준 54 3 3 17 2" xfId="38555"/>
    <cellStyle name="표준 54 3 3 18" xfId="38556"/>
    <cellStyle name="표준 54 3 3 18 2" xfId="38557"/>
    <cellStyle name="표준 54 3 3 19" xfId="38558"/>
    <cellStyle name="표준 54 3 3 19 2" xfId="38559"/>
    <cellStyle name="표준 54 3 3 2" xfId="38560"/>
    <cellStyle name="표준 54 3 3 2 2" xfId="38561"/>
    <cellStyle name="표준 54 3 3 20" xfId="38562"/>
    <cellStyle name="표준 54 3 3 20 2" xfId="38563"/>
    <cellStyle name="표준 54 3 3 21" xfId="38564"/>
    <cellStyle name="표준 54 3 3 21 2" xfId="38565"/>
    <cellStyle name="표준 54 3 3 22" xfId="38566"/>
    <cellStyle name="표준 54 3 3 22 2" xfId="38567"/>
    <cellStyle name="표준 54 3 3 23" xfId="38568"/>
    <cellStyle name="표준 54 3 3 23 2" xfId="38569"/>
    <cellStyle name="표준 54 3 3 24" xfId="38570"/>
    <cellStyle name="표준 54 3 3 24 2" xfId="38571"/>
    <cellStyle name="표준 54 3 3 25" xfId="38572"/>
    <cellStyle name="표준 54 3 3 25 2" xfId="38573"/>
    <cellStyle name="표준 54 3 3 26" xfId="38574"/>
    <cellStyle name="표준 54 3 3 26 2" xfId="38575"/>
    <cellStyle name="표준 54 3 3 27" xfId="38576"/>
    <cellStyle name="표준 54 3 3 27 2" xfId="38577"/>
    <cellStyle name="표준 54 3 3 28" xfId="38578"/>
    <cellStyle name="표준 54 3 3 28 2" xfId="38579"/>
    <cellStyle name="표준 54 3 3 29" xfId="38580"/>
    <cellStyle name="표준 54 3 3 3" xfId="38581"/>
    <cellStyle name="표준 54 3 3 3 2" xfId="38582"/>
    <cellStyle name="표준 54 3 3 4" xfId="38583"/>
    <cellStyle name="표준 54 3 3 4 2" xfId="38584"/>
    <cellStyle name="표준 54 3 3 5" xfId="38585"/>
    <cellStyle name="표준 54 3 3 5 2" xfId="38586"/>
    <cellStyle name="표준 54 3 3 6" xfId="38587"/>
    <cellStyle name="표준 54 3 3 6 2" xfId="38588"/>
    <cellStyle name="표준 54 3 3 7" xfId="38589"/>
    <cellStyle name="표준 54 3 3 7 2" xfId="38590"/>
    <cellStyle name="표준 54 3 3 8" xfId="38591"/>
    <cellStyle name="표준 54 3 3 8 2" xfId="38592"/>
    <cellStyle name="표준 54 3 3 9" xfId="38593"/>
    <cellStyle name="표준 54 3 3 9 2" xfId="38594"/>
    <cellStyle name="표준 54 3 30" xfId="38595"/>
    <cellStyle name="표준 54 3 30 2" xfId="38596"/>
    <cellStyle name="표준 54 3 31" xfId="38597"/>
    <cellStyle name="표준 54 3 31 2" xfId="38598"/>
    <cellStyle name="표준 54 3 32" xfId="38599"/>
    <cellStyle name="표준 54 3 32 2" xfId="38600"/>
    <cellStyle name="표준 54 3 33" xfId="38601"/>
    <cellStyle name="표준 54 3 33 2" xfId="38602"/>
    <cellStyle name="표준 54 3 34" xfId="38603"/>
    <cellStyle name="표준 54 3 34 2" xfId="38604"/>
    <cellStyle name="표준 54 3 35" xfId="38605"/>
    <cellStyle name="표준 54 3 36" xfId="38606"/>
    <cellStyle name="표준 54 3 37" xfId="38607"/>
    <cellStyle name="표준 54 3 38" xfId="38608"/>
    <cellStyle name="표준 54 3 39" xfId="38609"/>
    <cellStyle name="표준 54 3 4" xfId="38610"/>
    <cellStyle name="표준 54 3 4 10" xfId="38611"/>
    <cellStyle name="표준 54 3 4 10 2" xfId="38612"/>
    <cellStyle name="표준 54 3 4 11" xfId="38613"/>
    <cellStyle name="표준 54 3 4 11 2" xfId="38614"/>
    <cellStyle name="표준 54 3 4 12" xfId="38615"/>
    <cellStyle name="표준 54 3 4 12 2" xfId="38616"/>
    <cellStyle name="표준 54 3 4 13" xfId="38617"/>
    <cellStyle name="표준 54 3 4 13 2" xfId="38618"/>
    <cellStyle name="표준 54 3 4 14" xfId="38619"/>
    <cellStyle name="표준 54 3 4 14 2" xfId="38620"/>
    <cellStyle name="표준 54 3 4 15" xfId="38621"/>
    <cellStyle name="표준 54 3 4 15 2" xfId="38622"/>
    <cellStyle name="표준 54 3 4 16" xfId="38623"/>
    <cellStyle name="표준 54 3 4 16 2" xfId="38624"/>
    <cellStyle name="표준 54 3 4 17" xfId="38625"/>
    <cellStyle name="표준 54 3 4 17 2" xfId="38626"/>
    <cellStyle name="표준 54 3 4 18" xfId="38627"/>
    <cellStyle name="표준 54 3 4 18 2" xfId="38628"/>
    <cellStyle name="표준 54 3 4 19" xfId="38629"/>
    <cellStyle name="표준 54 3 4 19 2" xfId="38630"/>
    <cellStyle name="표준 54 3 4 2" xfId="38631"/>
    <cellStyle name="표준 54 3 4 2 2" xfId="38632"/>
    <cellStyle name="표준 54 3 4 20" xfId="38633"/>
    <cellStyle name="표준 54 3 4 20 2" xfId="38634"/>
    <cellStyle name="표준 54 3 4 21" xfId="38635"/>
    <cellStyle name="표준 54 3 4 21 2" xfId="38636"/>
    <cellStyle name="표준 54 3 4 22" xfId="38637"/>
    <cellStyle name="표준 54 3 4 22 2" xfId="38638"/>
    <cellStyle name="표준 54 3 4 23" xfId="38639"/>
    <cellStyle name="표준 54 3 4 23 2" xfId="38640"/>
    <cellStyle name="표준 54 3 4 24" xfId="38641"/>
    <cellStyle name="표준 54 3 4 24 2" xfId="38642"/>
    <cellStyle name="표준 54 3 4 25" xfId="38643"/>
    <cellStyle name="표준 54 3 4 25 2" xfId="38644"/>
    <cellStyle name="표준 54 3 4 26" xfId="38645"/>
    <cellStyle name="표준 54 3 4 26 2" xfId="38646"/>
    <cellStyle name="표준 54 3 4 27" xfId="38647"/>
    <cellStyle name="표준 54 3 4 27 2" xfId="38648"/>
    <cellStyle name="표준 54 3 4 28" xfId="38649"/>
    <cellStyle name="표준 54 3 4 28 2" xfId="38650"/>
    <cellStyle name="표준 54 3 4 29" xfId="38651"/>
    <cellStyle name="표준 54 3 4 3" xfId="38652"/>
    <cellStyle name="표준 54 3 4 3 2" xfId="38653"/>
    <cellStyle name="표준 54 3 4 4" xfId="38654"/>
    <cellStyle name="표준 54 3 4 4 2" xfId="38655"/>
    <cellStyle name="표준 54 3 4 5" xfId="38656"/>
    <cellStyle name="표준 54 3 4 5 2" xfId="38657"/>
    <cellStyle name="표준 54 3 4 6" xfId="38658"/>
    <cellStyle name="표준 54 3 4 6 2" xfId="38659"/>
    <cellStyle name="표준 54 3 4 7" xfId="38660"/>
    <cellStyle name="표준 54 3 4 7 2" xfId="38661"/>
    <cellStyle name="표준 54 3 4 8" xfId="38662"/>
    <cellStyle name="표준 54 3 4 8 2" xfId="38663"/>
    <cellStyle name="표준 54 3 4 9" xfId="38664"/>
    <cellStyle name="표준 54 3 4 9 2" xfId="38665"/>
    <cellStyle name="표준 54 3 40" xfId="38666"/>
    <cellStyle name="표준 54 3 41" xfId="38667"/>
    <cellStyle name="표준 54 3 42" xfId="38668"/>
    <cellStyle name="표준 54 3 43" xfId="38669"/>
    <cellStyle name="표준 54 3 44" xfId="38670"/>
    <cellStyle name="표준 54 3 45" xfId="38671"/>
    <cellStyle name="표준 54 3 46" xfId="38672"/>
    <cellStyle name="표준 54 3 47" xfId="38673"/>
    <cellStyle name="표준 54 3 48" xfId="38674"/>
    <cellStyle name="표준 54 3 49" xfId="38675"/>
    <cellStyle name="표준 54 3 5" xfId="38676"/>
    <cellStyle name="표준 54 3 5 10" xfId="38677"/>
    <cellStyle name="표준 54 3 5 10 2" xfId="38678"/>
    <cellStyle name="표준 54 3 5 11" xfId="38679"/>
    <cellStyle name="표준 54 3 5 11 2" xfId="38680"/>
    <cellStyle name="표준 54 3 5 12" xfId="38681"/>
    <cellStyle name="표준 54 3 5 12 2" xfId="38682"/>
    <cellStyle name="표준 54 3 5 13" xfId="38683"/>
    <cellStyle name="표준 54 3 5 13 2" xfId="38684"/>
    <cellStyle name="표준 54 3 5 14" xfId="38685"/>
    <cellStyle name="표준 54 3 5 14 2" xfId="38686"/>
    <cellStyle name="표준 54 3 5 15" xfId="38687"/>
    <cellStyle name="표준 54 3 5 15 2" xfId="38688"/>
    <cellStyle name="표준 54 3 5 16" xfId="38689"/>
    <cellStyle name="표준 54 3 5 16 2" xfId="38690"/>
    <cellStyle name="표준 54 3 5 17" xfId="38691"/>
    <cellStyle name="표준 54 3 5 17 2" xfId="38692"/>
    <cellStyle name="표준 54 3 5 18" xfId="38693"/>
    <cellStyle name="표준 54 3 5 18 2" xfId="38694"/>
    <cellStyle name="표준 54 3 5 19" xfId="38695"/>
    <cellStyle name="표준 54 3 5 19 2" xfId="38696"/>
    <cellStyle name="표준 54 3 5 2" xfId="38697"/>
    <cellStyle name="표준 54 3 5 2 2" xfId="38698"/>
    <cellStyle name="표준 54 3 5 20" xfId="38699"/>
    <cellStyle name="표준 54 3 5 20 2" xfId="38700"/>
    <cellStyle name="표준 54 3 5 21" xfId="38701"/>
    <cellStyle name="표준 54 3 5 21 2" xfId="38702"/>
    <cellStyle name="표준 54 3 5 22" xfId="38703"/>
    <cellStyle name="표준 54 3 5 22 2" xfId="38704"/>
    <cellStyle name="표준 54 3 5 23" xfId="38705"/>
    <cellStyle name="표준 54 3 5 23 2" xfId="38706"/>
    <cellStyle name="표준 54 3 5 24" xfId="38707"/>
    <cellStyle name="표준 54 3 5 24 2" xfId="38708"/>
    <cellStyle name="표준 54 3 5 25" xfId="38709"/>
    <cellStyle name="표준 54 3 5 25 2" xfId="38710"/>
    <cellStyle name="표준 54 3 5 26" xfId="38711"/>
    <cellStyle name="표준 54 3 5 26 2" xfId="38712"/>
    <cellStyle name="표준 54 3 5 27" xfId="38713"/>
    <cellStyle name="표준 54 3 5 27 2" xfId="38714"/>
    <cellStyle name="표준 54 3 5 28" xfId="38715"/>
    <cellStyle name="표준 54 3 5 28 2" xfId="38716"/>
    <cellStyle name="표준 54 3 5 29" xfId="38717"/>
    <cellStyle name="표준 54 3 5 3" xfId="38718"/>
    <cellStyle name="표준 54 3 5 3 2" xfId="38719"/>
    <cellStyle name="표준 54 3 5 4" xfId="38720"/>
    <cellStyle name="표준 54 3 5 4 2" xfId="38721"/>
    <cellStyle name="표준 54 3 5 5" xfId="38722"/>
    <cellStyle name="표준 54 3 5 5 2" xfId="38723"/>
    <cellStyle name="표준 54 3 5 6" xfId="38724"/>
    <cellStyle name="표준 54 3 5 6 2" xfId="38725"/>
    <cellStyle name="표준 54 3 5 7" xfId="38726"/>
    <cellStyle name="표준 54 3 5 7 2" xfId="38727"/>
    <cellStyle name="표준 54 3 5 8" xfId="38728"/>
    <cellStyle name="표준 54 3 5 8 2" xfId="38729"/>
    <cellStyle name="표준 54 3 5 9" xfId="38730"/>
    <cellStyle name="표준 54 3 5 9 2" xfId="38731"/>
    <cellStyle name="표준 54 3 50" xfId="38732"/>
    <cellStyle name="표준 54 3 51" xfId="38733"/>
    <cellStyle name="표준 54 3 52" xfId="38734"/>
    <cellStyle name="표준 54 3 53" xfId="38735"/>
    <cellStyle name="표준 54 3 54" xfId="38736"/>
    <cellStyle name="표준 54 3 55" xfId="38737"/>
    <cellStyle name="표준 54 3 56" xfId="38738"/>
    <cellStyle name="표준 54 3 57" xfId="38739"/>
    <cellStyle name="표준 54 3 58" xfId="38740"/>
    <cellStyle name="표준 54 3 6" xfId="38741"/>
    <cellStyle name="표준 54 3 6 10" xfId="38742"/>
    <cellStyle name="표준 54 3 6 10 2" xfId="38743"/>
    <cellStyle name="표준 54 3 6 11" xfId="38744"/>
    <cellStyle name="표준 54 3 6 11 2" xfId="38745"/>
    <cellStyle name="표준 54 3 6 12" xfId="38746"/>
    <cellStyle name="표준 54 3 6 12 2" xfId="38747"/>
    <cellStyle name="표준 54 3 6 13" xfId="38748"/>
    <cellStyle name="표준 54 3 6 13 2" xfId="38749"/>
    <cellStyle name="표준 54 3 6 14" xfId="38750"/>
    <cellStyle name="표준 54 3 6 14 2" xfId="38751"/>
    <cellStyle name="표준 54 3 6 15" xfId="38752"/>
    <cellStyle name="표준 54 3 6 15 2" xfId="38753"/>
    <cellStyle name="표준 54 3 6 16" xfId="38754"/>
    <cellStyle name="표준 54 3 6 16 2" xfId="38755"/>
    <cellStyle name="표준 54 3 6 17" xfId="38756"/>
    <cellStyle name="표준 54 3 6 17 2" xfId="38757"/>
    <cellStyle name="표준 54 3 6 18" xfId="38758"/>
    <cellStyle name="표준 54 3 6 18 2" xfId="38759"/>
    <cellStyle name="표준 54 3 6 19" xfId="38760"/>
    <cellStyle name="표준 54 3 6 19 2" xfId="38761"/>
    <cellStyle name="표준 54 3 6 2" xfId="38762"/>
    <cellStyle name="표준 54 3 6 2 2" xfId="38763"/>
    <cellStyle name="표준 54 3 6 20" xfId="38764"/>
    <cellStyle name="표준 54 3 6 20 2" xfId="38765"/>
    <cellStyle name="표준 54 3 6 21" xfId="38766"/>
    <cellStyle name="표준 54 3 6 21 2" xfId="38767"/>
    <cellStyle name="표준 54 3 6 22" xfId="38768"/>
    <cellStyle name="표준 54 3 6 22 2" xfId="38769"/>
    <cellStyle name="표준 54 3 6 23" xfId="38770"/>
    <cellStyle name="표준 54 3 6 23 2" xfId="38771"/>
    <cellStyle name="표준 54 3 6 24" xfId="38772"/>
    <cellStyle name="표준 54 3 6 24 2" xfId="38773"/>
    <cellStyle name="표준 54 3 6 25" xfId="38774"/>
    <cellStyle name="표준 54 3 6 25 2" xfId="38775"/>
    <cellStyle name="표준 54 3 6 26" xfId="38776"/>
    <cellStyle name="표준 54 3 6 26 2" xfId="38777"/>
    <cellStyle name="표준 54 3 6 27" xfId="38778"/>
    <cellStyle name="표준 54 3 6 27 2" xfId="38779"/>
    <cellStyle name="표준 54 3 6 28" xfId="38780"/>
    <cellStyle name="표준 54 3 6 28 2" xfId="38781"/>
    <cellStyle name="표준 54 3 6 29" xfId="38782"/>
    <cellStyle name="표준 54 3 6 3" xfId="38783"/>
    <cellStyle name="표준 54 3 6 3 2" xfId="38784"/>
    <cellStyle name="표준 54 3 6 4" xfId="38785"/>
    <cellStyle name="표준 54 3 6 4 2" xfId="38786"/>
    <cellStyle name="표준 54 3 6 5" xfId="38787"/>
    <cellStyle name="표준 54 3 6 5 2" xfId="38788"/>
    <cellStyle name="표준 54 3 6 6" xfId="38789"/>
    <cellStyle name="표준 54 3 6 6 2" xfId="38790"/>
    <cellStyle name="표준 54 3 6 7" xfId="38791"/>
    <cellStyle name="표준 54 3 6 7 2" xfId="38792"/>
    <cellStyle name="표준 54 3 6 8" xfId="38793"/>
    <cellStyle name="표준 54 3 6 8 2" xfId="38794"/>
    <cellStyle name="표준 54 3 6 9" xfId="38795"/>
    <cellStyle name="표준 54 3 6 9 2" xfId="38796"/>
    <cellStyle name="표준 54 3 7" xfId="38797"/>
    <cellStyle name="표준 54 3 7 10" xfId="38798"/>
    <cellStyle name="표준 54 3 7 10 2" xfId="38799"/>
    <cellStyle name="표준 54 3 7 11" xfId="38800"/>
    <cellStyle name="표준 54 3 7 11 2" xfId="38801"/>
    <cellStyle name="표준 54 3 7 12" xfId="38802"/>
    <cellStyle name="표준 54 3 7 12 2" xfId="38803"/>
    <cellStyle name="표준 54 3 7 13" xfId="38804"/>
    <cellStyle name="표준 54 3 7 13 2" xfId="38805"/>
    <cellStyle name="표준 54 3 7 14" xfId="38806"/>
    <cellStyle name="표준 54 3 7 14 2" xfId="38807"/>
    <cellStyle name="표준 54 3 7 15" xfId="38808"/>
    <cellStyle name="표준 54 3 7 15 2" xfId="38809"/>
    <cellStyle name="표준 54 3 7 16" xfId="38810"/>
    <cellStyle name="표준 54 3 7 16 2" xfId="38811"/>
    <cellStyle name="표준 54 3 7 17" xfId="38812"/>
    <cellStyle name="표준 54 3 7 17 2" xfId="38813"/>
    <cellStyle name="표준 54 3 7 18" xfId="38814"/>
    <cellStyle name="표준 54 3 7 18 2" xfId="38815"/>
    <cellStyle name="표준 54 3 7 19" xfId="38816"/>
    <cellStyle name="표준 54 3 7 19 2" xfId="38817"/>
    <cellStyle name="표준 54 3 7 2" xfId="38818"/>
    <cellStyle name="표준 54 3 7 2 2" xfId="38819"/>
    <cellStyle name="표준 54 3 7 20" xfId="38820"/>
    <cellStyle name="표준 54 3 7 20 2" xfId="38821"/>
    <cellStyle name="표준 54 3 7 21" xfId="38822"/>
    <cellStyle name="표준 54 3 7 21 2" xfId="38823"/>
    <cellStyle name="표준 54 3 7 22" xfId="38824"/>
    <cellStyle name="표준 54 3 7 22 2" xfId="38825"/>
    <cellStyle name="표준 54 3 7 23" xfId="38826"/>
    <cellStyle name="표준 54 3 7 23 2" xfId="38827"/>
    <cellStyle name="표준 54 3 7 24" xfId="38828"/>
    <cellStyle name="표준 54 3 7 24 2" xfId="38829"/>
    <cellStyle name="표준 54 3 7 25" xfId="38830"/>
    <cellStyle name="표준 54 3 7 25 2" xfId="38831"/>
    <cellStyle name="표준 54 3 7 26" xfId="38832"/>
    <cellStyle name="표준 54 3 7 26 2" xfId="38833"/>
    <cellStyle name="표준 54 3 7 27" xfId="38834"/>
    <cellStyle name="표준 54 3 7 27 2" xfId="38835"/>
    <cellStyle name="표준 54 3 7 28" xfId="38836"/>
    <cellStyle name="표준 54 3 7 28 2" xfId="38837"/>
    <cellStyle name="표준 54 3 7 29" xfId="38838"/>
    <cellStyle name="표준 54 3 7 3" xfId="38839"/>
    <cellStyle name="표준 54 3 7 3 2" xfId="38840"/>
    <cellStyle name="표준 54 3 7 4" xfId="38841"/>
    <cellStyle name="표준 54 3 7 4 2" xfId="38842"/>
    <cellStyle name="표준 54 3 7 5" xfId="38843"/>
    <cellStyle name="표준 54 3 7 5 2" xfId="38844"/>
    <cellStyle name="표준 54 3 7 6" xfId="38845"/>
    <cellStyle name="표준 54 3 7 6 2" xfId="38846"/>
    <cellStyle name="표준 54 3 7 7" xfId="38847"/>
    <cellStyle name="표준 54 3 7 7 2" xfId="38848"/>
    <cellStyle name="표준 54 3 7 8" xfId="38849"/>
    <cellStyle name="표준 54 3 7 8 2" xfId="38850"/>
    <cellStyle name="표준 54 3 7 9" xfId="38851"/>
    <cellStyle name="표준 54 3 7 9 2" xfId="38852"/>
    <cellStyle name="표준 54 3 8" xfId="38853"/>
    <cellStyle name="표준 54 3 8 2" xfId="38854"/>
    <cellStyle name="표준 54 3 9" xfId="38855"/>
    <cellStyle name="표준 54 3 9 2" xfId="38856"/>
    <cellStyle name="표준 54 30" xfId="38857"/>
    <cellStyle name="표준 54 30 2" xfId="38858"/>
    <cellStyle name="표준 54 31" xfId="38859"/>
    <cellStyle name="표준 54 31 2" xfId="38860"/>
    <cellStyle name="표준 54 32" xfId="38861"/>
    <cellStyle name="표준 54 32 2" xfId="38862"/>
    <cellStyle name="표준 54 33" xfId="38863"/>
    <cellStyle name="표준 54 33 2" xfId="38864"/>
    <cellStyle name="표준 54 34" xfId="38865"/>
    <cellStyle name="표준 54 34 2" xfId="38866"/>
    <cellStyle name="표준 54 35" xfId="38867"/>
    <cellStyle name="표준 54 35 2" xfId="38868"/>
    <cellStyle name="표준 54 36" xfId="38869"/>
    <cellStyle name="표준 54 36 2" xfId="38870"/>
    <cellStyle name="표준 54 37" xfId="38871"/>
    <cellStyle name="표준 54 37 2" xfId="38872"/>
    <cellStyle name="표준 54 38" xfId="38873"/>
    <cellStyle name="표준 54 38 2" xfId="38874"/>
    <cellStyle name="표준 54 39" xfId="38875"/>
    <cellStyle name="표준 54 39 2" xfId="38876"/>
    <cellStyle name="표준 54 4" xfId="38877"/>
    <cellStyle name="표준 54 4 10" xfId="38878"/>
    <cellStyle name="표준 54 4 10 2" xfId="38879"/>
    <cellStyle name="표준 54 4 11" xfId="38880"/>
    <cellStyle name="표준 54 4 11 2" xfId="38881"/>
    <cellStyle name="표준 54 4 12" xfId="38882"/>
    <cellStyle name="표준 54 4 12 2" xfId="38883"/>
    <cellStyle name="표준 54 4 13" xfId="38884"/>
    <cellStyle name="표준 54 4 13 2" xfId="38885"/>
    <cellStyle name="표준 54 4 14" xfId="38886"/>
    <cellStyle name="표준 54 4 14 2" xfId="38887"/>
    <cellStyle name="표준 54 4 15" xfId="38888"/>
    <cellStyle name="표준 54 4 15 2" xfId="38889"/>
    <cellStyle name="표준 54 4 16" xfId="38890"/>
    <cellStyle name="표준 54 4 16 2" xfId="38891"/>
    <cellStyle name="표준 54 4 17" xfId="38892"/>
    <cellStyle name="표준 54 4 17 2" xfId="38893"/>
    <cellStyle name="표준 54 4 18" xfId="38894"/>
    <cellStyle name="표준 54 4 18 2" xfId="38895"/>
    <cellStyle name="표준 54 4 19" xfId="38896"/>
    <cellStyle name="표준 54 4 19 2" xfId="38897"/>
    <cellStyle name="표준 54 4 2" xfId="38898"/>
    <cellStyle name="표준 54 4 2 10" xfId="38899"/>
    <cellStyle name="표준 54 4 2 10 2" xfId="38900"/>
    <cellStyle name="표준 54 4 2 11" xfId="38901"/>
    <cellStyle name="표준 54 4 2 11 2" xfId="38902"/>
    <cellStyle name="표준 54 4 2 12" xfId="38903"/>
    <cellStyle name="표준 54 4 2 12 2" xfId="38904"/>
    <cellStyle name="표준 54 4 2 13" xfId="38905"/>
    <cellStyle name="표준 54 4 2 13 2" xfId="38906"/>
    <cellStyle name="표준 54 4 2 14" xfId="38907"/>
    <cellStyle name="표준 54 4 2 14 2" xfId="38908"/>
    <cellStyle name="표준 54 4 2 15" xfId="38909"/>
    <cellStyle name="표준 54 4 2 15 2" xfId="38910"/>
    <cellStyle name="표준 54 4 2 16" xfId="38911"/>
    <cellStyle name="표준 54 4 2 16 2" xfId="38912"/>
    <cellStyle name="표준 54 4 2 17" xfId="38913"/>
    <cellStyle name="표준 54 4 2 17 2" xfId="38914"/>
    <cellStyle name="표준 54 4 2 18" xfId="38915"/>
    <cellStyle name="표준 54 4 2 18 2" xfId="38916"/>
    <cellStyle name="표준 54 4 2 19" xfId="38917"/>
    <cellStyle name="표준 54 4 2 19 2" xfId="38918"/>
    <cellStyle name="표준 54 4 2 2" xfId="38919"/>
    <cellStyle name="표준 54 4 2 2 2" xfId="38920"/>
    <cellStyle name="표준 54 4 2 20" xfId="38921"/>
    <cellStyle name="표준 54 4 2 20 2" xfId="38922"/>
    <cellStyle name="표준 54 4 2 21" xfId="38923"/>
    <cellStyle name="표준 54 4 2 21 2" xfId="38924"/>
    <cellStyle name="표준 54 4 2 22" xfId="38925"/>
    <cellStyle name="표준 54 4 2 22 2" xfId="38926"/>
    <cellStyle name="표준 54 4 2 23" xfId="38927"/>
    <cellStyle name="표준 54 4 2 23 2" xfId="38928"/>
    <cellStyle name="표준 54 4 2 24" xfId="38929"/>
    <cellStyle name="표준 54 4 2 24 2" xfId="38930"/>
    <cellStyle name="표준 54 4 2 25" xfId="38931"/>
    <cellStyle name="표준 54 4 2 25 2" xfId="38932"/>
    <cellStyle name="표준 54 4 2 26" xfId="38933"/>
    <cellStyle name="표준 54 4 2 26 2" xfId="38934"/>
    <cellStyle name="표준 54 4 2 27" xfId="38935"/>
    <cellStyle name="표준 54 4 2 27 2" xfId="38936"/>
    <cellStyle name="표준 54 4 2 28" xfId="38937"/>
    <cellStyle name="표준 54 4 2 28 2" xfId="38938"/>
    <cellStyle name="표준 54 4 2 29" xfId="38939"/>
    <cellStyle name="표준 54 4 2 3" xfId="38940"/>
    <cellStyle name="표준 54 4 2 3 2" xfId="38941"/>
    <cellStyle name="표준 54 4 2 4" xfId="38942"/>
    <cellStyle name="표준 54 4 2 4 2" xfId="38943"/>
    <cellStyle name="표준 54 4 2 5" xfId="38944"/>
    <cellStyle name="표준 54 4 2 5 2" xfId="38945"/>
    <cellStyle name="표준 54 4 2 6" xfId="38946"/>
    <cellStyle name="표준 54 4 2 6 2" xfId="38947"/>
    <cellStyle name="표준 54 4 2 7" xfId="38948"/>
    <cellStyle name="표준 54 4 2 7 2" xfId="38949"/>
    <cellStyle name="표준 54 4 2 8" xfId="38950"/>
    <cellStyle name="표준 54 4 2 8 2" xfId="38951"/>
    <cellStyle name="표준 54 4 2 9" xfId="38952"/>
    <cellStyle name="표준 54 4 2 9 2" xfId="38953"/>
    <cellStyle name="표준 54 4 20" xfId="38954"/>
    <cellStyle name="표준 54 4 20 2" xfId="38955"/>
    <cellStyle name="표준 54 4 21" xfId="38956"/>
    <cellStyle name="표준 54 4 21 2" xfId="38957"/>
    <cellStyle name="표준 54 4 22" xfId="38958"/>
    <cellStyle name="표준 54 4 22 2" xfId="38959"/>
    <cellStyle name="표준 54 4 23" xfId="38960"/>
    <cellStyle name="표준 54 4 23 2" xfId="38961"/>
    <cellStyle name="표준 54 4 24" xfId="38962"/>
    <cellStyle name="표준 54 4 24 2" xfId="38963"/>
    <cellStyle name="표준 54 4 25" xfId="38964"/>
    <cellStyle name="표준 54 4 25 2" xfId="38965"/>
    <cellStyle name="표준 54 4 26" xfId="38966"/>
    <cellStyle name="표준 54 4 26 2" xfId="38967"/>
    <cellStyle name="표준 54 4 27" xfId="38968"/>
    <cellStyle name="표준 54 4 27 2" xfId="38969"/>
    <cellStyle name="표준 54 4 28" xfId="38970"/>
    <cellStyle name="표준 54 4 28 2" xfId="38971"/>
    <cellStyle name="표준 54 4 29" xfId="38972"/>
    <cellStyle name="표준 54 4 29 2" xfId="38973"/>
    <cellStyle name="표준 54 4 3" xfId="38974"/>
    <cellStyle name="표준 54 4 3 10" xfId="38975"/>
    <cellStyle name="표준 54 4 3 10 2" xfId="38976"/>
    <cellStyle name="표준 54 4 3 11" xfId="38977"/>
    <cellStyle name="표준 54 4 3 11 2" xfId="38978"/>
    <cellStyle name="표준 54 4 3 12" xfId="38979"/>
    <cellStyle name="표준 54 4 3 12 2" xfId="38980"/>
    <cellStyle name="표준 54 4 3 13" xfId="38981"/>
    <cellStyle name="표준 54 4 3 13 2" xfId="38982"/>
    <cellStyle name="표준 54 4 3 14" xfId="38983"/>
    <cellStyle name="표준 54 4 3 14 2" xfId="38984"/>
    <cellStyle name="표준 54 4 3 15" xfId="38985"/>
    <cellStyle name="표준 54 4 3 15 2" xfId="38986"/>
    <cellStyle name="표준 54 4 3 16" xfId="38987"/>
    <cellStyle name="표준 54 4 3 16 2" xfId="38988"/>
    <cellStyle name="표준 54 4 3 17" xfId="38989"/>
    <cellStyle name="표준 54 4 3 17 2" xfId="38990"/>
    <cellStyle name="표준 54 4 3 18" xfId="38991"/>
    <cellStyle name="표준 54 4 3 18 2" xfId="38992"/>
    <cellStyle name="표준 54 4 3 19" xfId="38993"/>
    <cellStyle name="표준 54 4 3 19 2" xfId="38994"/>
    <cellStyle name="표준 54 4 3 2" xfId="38995"/>
    <cellStyle name="표준 54 4 3 2 2" xfId="38996"/>
    <cellStyle name="표준 54 4 3 20" xfId="38997"/>
    <cellStyle name="표준 54 4 3 20 2" xfId="38998"/>
    <cellStyle name="표준 54 4 3 21" xfId="38999"/>
    <cellStyle name="표준 54 4 3 21 2" xfId="39000"/>
    <cellStyle name="표준 54 4 3 22" xfId="39001"/>
    <cellStyle name="표준 54 4 3 22 2" xfId="39002"/>
    <cellStyle name="표준 54 4 3 23" xfId="39003"/>
    <cellStyle name="표준 54 4 3 23 2" xfId="39004"/>
    <cellStyle name="표준 54 4 3 24" xfId="39005"/>
    <cellStyle name="표준 54 4 3 24 2" xfId="39006"/>
    <cellStyle name="표준 54 4 3 25" xfId="39007"/>
    <cellStyle name="표준 54 4 3 25 2" xfId="39008"/>
    <cellStyle name="표준 54 4 3 26" xfId="39009"/>
    <cellStyle name="표준 54 4 3 26 2" xfId="39010"/>
    <cellStyle name="표준 54 4 3 27" xfId="39011"/>
    <cellStyle name="표준 54 4 3 27 2" xfId="39012"/>
    <cellStyle name="표준 54 4 3 28" xfId="39013"/>
    <cellStyle name="표준 54 4 3 28 2" xfId="39014"/>
    <cellStyle name="표준 54 4 3 29" xfId="39015"/>
    <cellStyle name="표준 54 4 3 3" xfId="39016"/>
    <cellStyle name="표준 54 4 3 3 2" xfId="39017"/>
    <cellStyle name="표준 54 4 3 4" xfId="39018"/>
    <cellStyle name="표준 54 4 3 4 2" xfId="39019"/>
    <cellStyle name="표준 54 4 3 5" xfId="39020"/>
    <cellStyle name="표준 54 4 3 5 2" xfId="39021"/>
    <cellStyle name="표준 54 4 3 6" xfId="39022"/>
    <cellStyle name="표준 54 4 3 6 2" xfId="39023"/>
    <cellStyle name="표준 54 4 3 7" xfId="39024"/>
    <cellStyle name="표준 54 4 3 7 2" xfId="39025"/>
    <cellStyle name="표준 54 4 3 8" xfId="39026"/>
    <cellStyle name="표준 54 4 3 8 2" xfId="39027"/>
    <cellStyle name="표준 54 4 3 9" xfId="39028"/>
    <cellStyle name="표준 54 4 3 9 2" xfId="39029"/>
    <cellStyle name="표준 54 4 30" xfId="39030"/>
    <cellStyle name="표준 54 4 30 2" xfId="39031"/>
    <cellStyle name="표준 54 4 31" xfId="39032"/>
    <cellStyle name="표준 54 4 31 2" xfId="39033"/>
    <cellStyle name="표준 54 4 32" xfId="39034"/>
    <cellStyle name="표준 54 4 32 2" xfId="39035"/>
    <cellStyle name="표준 54 4 33" xfId="39036"/>
    <cellStyle name="표준 54 4 33 2" xfId="39037"/>
    <cellStyle name="표준 54 4 34" xfId="39038"/>
    <cellStyle name="표준 54 4 34 2" xfId="39039"/>
    <cellStyle name="표준 54 4 35" xfId="39040"/>
    <cellStyle name="표준 54 4 36" xfId="39041"/>
    <cellStyle name="표준 54 4 37" xfId="39042"/>
    <cellStyle name="표준 54 4 38" xfId="39043"/>
    <cellStyle name="표준 54 4 39" xfId="39044"/>
    <cellStyle name="표준 54 4 4" xfId="39045"/>
    <cellStyle name="표준 54 4 4 10" xfId="39046"/>
    <cellStyle name="표준 54 4 4 10 2" xfId="39047"/>
    <cellStyle name="표준 54 4 4 11" xfId="39048"/>
    <cellStyle name="표준 54 4 4 11 2" xfId="39049"/>
    <cellStyle name="표준 54 4 4 12" xfId="39050"/>
    <cellStyle name="표준 54 4 4 12 2" xfId="39051"/>
    <cellStyle name="표준 54 4 4 13" xfId="39052"/>
    <cellStyle name="표준 54 4 4 13 2" xfId="39053"/>
    <cellStyle name="표준 54 4 4 14" xfId="39054"/>
    <cellStyle name="표준 54 4 4 14 2" xfId="39055"/>
    <cellStyle name="표준 54 4 4 15" xfId="39056"/>
    <cellStyle name="표준 54 4 4 15 2" xfId="39057"/>
    <cellStyle name="표준 54 4 4 16" xfId="39058"/>
    <cellStyle name="표준 54 4 4 16 2" xfId="39059"/>
    <cellStyle name="표준 54 4 4 17" xfId="39060"/>
    <cellStyle name="표준 54 4 4 17 2" xfId="39061"/>
    <cellStyle name="표준 54 4 4 18" xfId="39062"/>
    <cellStyle name="표준 54 4 4 18 2" xfId="39063"/>
    <cellStyle name="표준 54 4 4 19" xfId="39064"/>
    <cellStyle name="표준 54 4 4 19 2" xfId="39065"/>
    <cellStyle name="표준 54 4 4 2" xfId="39066"/>
    <cellStyle name="표준 54 4 4 2 2" xfId="39067"/>
    <cellStyle name="표준 54 4 4 20" xfId="39068"/>
    <cellStyle name="표준 54 4 4 20 2" xfId="39069"/>
    <cellStyle name="표준 54 4 4 21" xfId="39070"/>
    <cellStyle name="표준 54 4 4 21 2" xfId="39071"/>
    <cellStyle name="표준 54 4 4 22" xfId="39072"/>
    <cellStyle name="표준 54 4 4 22 2" xfId="39073"/>
    <cellStyle name="표준 54 4 4 23" xfId="39074"/>
    <cellStyle name="표준 54 4 4 23 2" xfId="39075"/>
    <cellStyle name="표준 54 4 4 24" xfId="39076"/>
    <cellStyle name="표준 54 4 4 24 2" xfId="39077"/>
    <cellStyle name="표준 54 4 4 25" xfId="39078"/>
    <cellStyle name="표준 54 4 4 25 2" xfId="39079"/>
    <cellStyle name="표준 54 4 4 26" xfId="39080"/>
    <cellStyle name="표준 54 4 4 26 2" xfId="39081"/>
    <cellStyle name="표준 54 4 4 27" xfId="39082"/>
    <cellStyle name="표준 54 4 4 27 2" xfId="39083"/>
    <cellStyle name="표준 54 4 4 28" xfId="39084"/>
    <cellStyle name="표준 54 4 4 28 2" xfId="39085"/>
    <cellStyle name="표준 54 4 4 29" xfId="39086"/>
    <cellStyle name="표준 54 4 4 3" xfId="39087"/>
    <cellStyle name="표준 54 4 4 3 2" xfId="39088"/>
    <cellStyle name="표준 54 4 4 4" xfId="39089"/>
    <cellStyle name="표준 54 4 4 4 2" xfId="39090"/>
    <cellStyle name="표준 54 4 4 5" xfId="39091"/>
    <cellStyle name="표준 54 4 4 5 2" xfId="39092"/>
    <cellStyle name="표준 54 4 4 6" xfId="39093"/>
    <cellStyle name="표준 54 4 4 6 2" xfId="39094"/>
    <cellStyle name="표준 54 4 4 7" xfId="39095"/>
    <cellStyle name="표준 54 4 4 7 2" xfId="39096"/>
    <cellStyle name="표준 54 4 4 8" xfId="39097"/>
    <cellStyle name="표준 54 4 4 8 2" xfId="39098"/>
    <cellStyle name="표준 54 4 4 9" xfId="39099"/>
    <cellStyle name="표준 54 4 4 9 2" xfId="39100"/>
    <cellStyle name="표준 54 4 40" xfId="39101"/>
    <cellStyle name="표준 54 4 41" xfId="39102"/>
    <cellStyle name="표준 54 4 42" xfId="39103"/>
    <cellStyle name="표준 54 4 43" xfId="39104"/>
    <cellStyle name="표준 54 4 44" xfId="39105"/>
    <cellStyle name="표준 54 4 45" xfId="39106"/>
    <cellStyle name="표준 54 4 46" xfId="39107"/>
    <cellStyle name="표준 54 4 47" xfId="39108"/>
    <cellStyle name="표준 54 4 48" xfId="39109"/>
    <cellStyle name="표준 54 4 49" xfId="39110"/>
    <cellStyle name="표준 54 4 5" xfId="39111"/>
    <cellStyle name="표준 54 4 5 10" xfId="39112"/>
    <cellStyle name="표준 54 4 5 10 2" xfId="39113"/>
    <cellStyle name="표준 54 4 5 11" xfId="39114"/>
    <cellStyle name="표준 54 4 5 11 2" xfId="39115"/>
    <cellStyle name="표준 54 4 5 12" xfId="39116"/>
    <cellStyle name="표준 54 4 5 12 2" xfId="39117"/>
    <cellStyle name="표준 54 4 5 13" xfId="39118"/>
    <cellStyle name="표준 54 4 5 13 2" xfId="39119"/>
    <cellStyle name="표준 54 4 5 14" xfId="39120"/>
    <cellStyle name="표준 54 4 5 14 2" xfId="39121"/>
    <cellStyle name="표준 54 4 5 15" xfId="39122"/>
    <cellStyle name="표준 54 4 5 15 2" xfId="39123"/>
    <cellStyle name="표준 54 4 5 16" xfId="39124"/>
    <cellStyle name="표준 54 4 5 16 2" xfId="39125"/>
    <cellStyle name="표준 54 4 5 17" xfId="39126"/>
    <cellStyle name="표준 54 4 5 17 2" xfId="39127"/>
    <cellStyle name="표준 54 4 5 18" xfId="39128"/>
    <cellStyle name="표준 54 4 5 18 2" xfId="39129"/>
    <cellStyle name="표준 54 4 5 19" xfId="39130"/>
    <cellStyle name="표준 54 4 5 19 2" xfId="39131"/>
    <cellStyle name="표준 54 4 5 2" xfId="39132"/>
    <cellStyle name="표준 54 4 5 2 2" xfId="39133"/>
    <cellStyle name="표준 54 4 5 20" xfId="39134"/>
    <cellStyle name="표준 54 4 5 20 2" xfId="39135"/>
    <cellStyle name="표준 54 4 5 21" xfId="39136"/>
    <cellStyle name="표준 54 4 5 21 2" xfId="39137"/>
    <cellStyle name="표준 54 4 5 22" xfId="39138"/>
    <cellStyle name="표준 54 4 5 22 2" xfId="39139"/>
    <cellStyle name="표준 54 4 5 23" xfId="39140"/>
    <cellStyle name="표준 54 4 5 23 2" xfId="39141"/>
    <cellStyle name="표준 54 4 5 24" xfId="39142"/>
    <cellStyle name="표준 54 4 5 24 2" xfId="39143"/>
    <cellStyle name="표준 54 4 5 25" xfId="39144"/>
    <cellStyle name="표준 54 4 5 25 2" xfId="39145"/>
    <cellStyle name="표준 54 4 5 26" xfId="39146"/>
    <cellStyle name="표준 54 4 5 26 2" xfId="39147"/>
    <cellStyle name="표준 54 4 5 27" xfId="39148"/>
    <cellStyle name="표준 54 4 5 27 2" xfId="39149"/>
    <cellStyle name="표준 54 4 5 28" xfId="39150"/>
    <cellStyle name="표준 54 4 5 28 2" xfId="39151"/>
    <cellStyle name="표준 54 4 5 29" xfId="39152"/>
    <cellStyle name="표준 54 4 5 3" xfId="39153"/>
    <cellStyle name="표준 54 4 5 3 2" xfId="39154"/>
    <cellStyle name="표준 54 4 5 4" xfId="39155"/>
    <cellStyle name="표준 54 4 5 4 2" xfId="39156"/>
    <cellStyle name="표준 54 4 5 5" xfId="39157"/>
    <cellStyle name="표준 54 4 5 5 2" xfId="39158"/>
    <cellStyle name="표준 54 4 5 6" xfId="39159"/>
    <cellStyle name="표준 54 4 5 6 2" xfId="39160"/>
    <cellStyle name="표준 54 4 5 7" xfId="39161"/>
    <cellStyle name="표준 54 4 5 7 2" xfId="39162"/>
    <cellStyle name="표준 54 4 5 8" xfId="39163"/>
    <cellStyle name="표준 54 4 5 8 2" xfId="39164"/>
    <cellStyle name="표준 54 4 5 9" xfId="39165"/>
    <cellStyle name="표준 54 4 5 9 2" xfId="39166"/>
    <cellStyle name="표준 54 4 50" xfId="39167"/>
    <cellStyle name="표준 54 4 51" xfId="39168"/>
    <cellStyle name="표준 54 4 52" xfId="39169"/>
    <cellStyle name="표준 54 4 53" xfId="39170"/>
    <cellStyle name="표준 54 4 54" xfId="39171"/>
    <cellStyle name="표준 54 4 55" xfId="39172"/>
    <cellStyle name="표준 54 4 56" xfId="39173"/>
    <cellStyle name="표준 54 4 57" xfId="39174"/>
    <cellStyle name="표준 54 4 58" xfId="39175"/>
    <cellStyle name="표준 54 4 6" xfId="39176"/>
    <cellStyle name="표준 54 4 6 10" xfId="39177"/>
    <cellStyle name="표준 54 4 6 10 2" xfId="39178"/>
    <cellStyle name="표준 54 4 6 11" xfId="39179"/>
    <cellStyle name="표준 54 4 6 11 2" xfId="39180"/>
    <cellStyle name="표준 54 4 6 12" xfId="39181"/>
    <cellStyle name="표준 54 4 6 12 2" xfId="39182"/>
    <cellStyle name="표준 54 4 6 13" xfId="39183"/>
    <cellStyle name="표준 54 4 6 13 2" xfId="39184"/>
    <cellStyle name="표준 54 4 6 14" xfId="39185"/>
    <cellStyle name="표준 54 4 6 14 2" xfId="39186"/>
    <cellStyle name="표준 54 4 6 15" xfId="39187"/>
    <cellStyle name="표준 54 4 6 15 2" xfId="39188"/>
    <cellStyle name="표준 54 4 6 16" xfId="39189"/>
    <cellStyle name="표준 54 4 6 16 2" xfId="39190"/>
    <cellStyle name="표준 54 4 6 17" xfId="39191"/>
    <cellStyle name="표준 54 4 6 17 2" xfId="39192"/>
    <cellStyle name="표준 54 4 6 18" xfId="39193"/>
    <cellStyle name="표준 54 4 6 18 2" xfId="39194"/>
    <cellStyle name="표준 54 4 6 19" xfId="39195"/>
    <cellStyle name="표준 54 4 6 19 2" xfId="39196"/>
    <cellStyle name="표준 54 4 6 2" xfId="39197"/>
    <cellStyle name="표준 54 4 6 2 2" xfId="39198"/>
    <cellStyle name="표준 54 4 6 20" xfId="39199"/>
    <cellStyle name="표준 54 4 6 20 2" xfId="39200"/>
    <cellStyle name="표준 54 4 6 21" xfId="39201"/>
    <cellStyle name="표준 54 4 6 21 2" xfId="39202"/>
    <cellStyle name="표준 54 4 6 22" xfId="39203"/>
    <cellStyle name="표준 54 4 6 22 2" xfId="39204"/>
    <cellStyle name="표준 54 4 6 23" xfId="39205"/>
    <cellStyle name="표준 54 4 6 23 2" xfId="39206"/>
    <cellStyle name="표준 54 4 6 24" xfId="39207"/>
    <cellStyle name="표준 54 4 6 24 2" xfId="39208"/>
    <cellStyle name="표준 54 4 6 25" xfId="39209"/>
    <cellStyle name="표준 54 4 6 25 2" xfId="39210"/>
    <cellStyle name="표준 54 4 6 26" xfId="39211"/>
    <cellStyle name="표준 54 4 6 26 2" xfId="39212"/>
    <cellStyle name="표준 54 4 6 27" xfId="39213"/>
    <cellStyle name="표준 54 4 6 27 2" xfId="39214"/>
    <cellStyle name="표준 54 4 6 28" xfId="39215"/>
    <cellStyle name="표준 54 4 6 28 2" xfId="39216"/>
    <cellStyle name="표준 54 4 6 29" xfId="39217"/>
    <cellStyle name="표준 54 4 6 3" xfId="39218"/>
    <cellStyle name="표준 54 4 6 3 2" xfId="39219"/>
    <cellStyle name="표준 54 4 6 4" xfId="39220"/>
    <cellStyle name="표준 54 4 6 4 2" xfId="39221"/>
    <cellStyle name="표준 54 4 6 5" xfId="39222"/>
    <cellStyle name="표준 54 4 6 5 2" xfId="39223"/>
    <cellStyle name="표준 54 4 6 6" xfId="39224"/>
    <cellStyle name="표준 54 4 6 6 2" xfId="39225"/>
    <cellStyle name="표준 54 4 6 7" xfId="39226"/>
    <cellStyle name="표준 54 4 6 7 2" xfId="39227"/>
    <cellStyle name="표준 54 4 6 8" xfId="39228"/>
    <cellStyle name="표준 54 4 6 8 2" xfId="39229"/>
    <cellStyle name="표준 54 4 6 9" xfId="39230"/>
    <cellStyle name="표준 54 4 6 9 2" xfId="39231"/>
    <cellStyle name="표준 54 4 7" xfId="39232"/>
    <cellStyle name="표준 54 4 7 10" xfId="39233"/>
    <cellStyle name="표준 54 4 7 10 2" xfId="39234"/>
    <cellStyle name="표준 54 4 7 11" xfId="39235"/>
    <cellStyle name="표준 54 4 7 11 2" xfId="39236"/>
    <cellStyle name="표준 54 4 7 12" xfId="39237"/>
    <cellStyle name="표준 54 4 7 12 2" xfId="39238"/>
    <cellStyle name="표준 54 4 7 13" xfId="39239"/>
    <cellStyle name="표준 54 4 7 13 2" xfId="39240"/>
    <cellStyle name="표준 54 4 7 14" xfId="39241"/>
    <cellStyle name="표준 54 4 7 14 2" xfId="39242"/>
    <cellStyle name="표준 54 4 7 15" xfId="39243"/>
    <cellStyle name="표준 54 4 7 15 2" xfId="39244"/>
    <cellStyle name="표준 54 4 7 16" xfId="39245"/>
    <cellStyle name="표준 54 4 7 16 2" xfId="39246"/>
    <cellStyle name="표준 54 4 7 17" xfId="39247"/>
    <cellStyle name="표준 54 4 7 17 2" xfId="39248"/>
    <cellStyle name="표준 54 4 7 18" xfId="39249"/>
    <cellStyle name="표준 54 4 7 18 2" xfId="39250"/>
    <cellStyle name="표준 54 4 7 19" xfId="39251"/>
    <cellStyle name="표준 54 4 7 19 2" xfId="39252"/>
    <cellStyle name="표준 54 4 7 2" xfId="39253"/>
    <cellStyle name="표준 54 4 7 2 2" xfId="39254"/>
    <cellStyle name="표준 54 4 7 20" xfId="39255"/>
    <cellStyle name="표준 54 4 7 20 2" xfId="39256"/>
    <cellStyle name="표준 54 4 7 21" xfId="39257"/>
    <cellStyle name="표준 54 4 7 21 2" xfId="39258"/>
    <cellStyle name="표준 54 4 7 22" xfId="39259"/>
    <cellStyle name="표준 54 4 7 22 2" xfId="39260"/>
    <cellStyle name="표준 54 4 7 23" xfId="39261"/>
    <cellStyle name="표준 54 4 7 23 2" xfId="39262"/>
    <cellStyle name="표준 54 4 7 24" xfId="39263"/>
    <cellStyle name="표준 54 4 7 24 2" xfId="39264"/>
    <cellStyle name="표준 54 4 7 25" xfId="39265"/>
    <cellStyle name="표준 54 4 7 25 2" xfId="39266"/>
    <cellStyle name="표준 54 4 7 26" xfId="39267"/>
    <cellStyle name="표준 54 4 7 26 2" xfId="39268"/>
    <cellStyle name="표준 54 4 7 27" xfId="39269"/>
    <cellStyle name="표준 54 4 7 27 2" xfId="39270"/>
    <cellStyle name="표준 54 4 7 28" xfId="39271"/>
    <cellStyle name="표준 54 4 7 28 2" xfId="39272"/>
    <cellStyle name="표준 54 4 7 29" xfId="39273"/>
    <cellStyle name="표준 54 4 7 3" xfId="39274"/>
    <cellStyle name="표준 54 4 7 3 2" xfId="39275"/>
    <cellStyle name="표준 54 4 7 4" xfId="39276"/>
    <cellStyle name="표준 54 4 7 4 2" xfId="39277"/>
    <cellStyle name="표준 54 4 7 5" xfId="39278"/>
    <cellStyle name="표준 54 4 7 5 2" xfId="39279"/>
    <cellStyle name="표준 54 4 7 6" xfId="39280"/>
    <cellStyle name="표준 54 4 7 6 2" xfId="39281"/>
    <cellStyle name="표준 54 4 7 7" xfId="39282"/>
    <cellStyle name="표준 54 4 7 7 2" xfId="39283"/>
    <cellStyle name="표준 54 4 7 8" xfId="39284"/>
    <cellStyle name="표준 54 4 7 8 2" xfId="39285"/>
    <cellStyle name="표준 54 4 7 9" xfId="39286"/>
    <cellStyle name="표준 54 4 7 9 2" xfId="39287"/>
    <cellStyle name="표준 54 4 8" xfId="39288"/>
    <cellStyle name="표준 54 4 8 2" xfId="39289"/>
    <cellStyle name="표준 54 4 9" xfId="39290"/>
    <cellStyle name="표준 54 4 9 2" xfId="39291"/>
    <cellStyle name="표준 54 40" xfId="39292"/>
    <cellStyle name="표준 54 40 2" xfId="39293"/>
    <cellStyle name="표준 54 41" xfId="39294"/>
    <cellStyle name="표준 54 41 2" xfId="39295"/>
    <cellStyle name="표준 54 42" xfId="39296"/>
    <cellStyle name="표준 54 42 2" xfId="39297"/>
    <cellStyle name="표준 54 43" xfId="39298"/>
    <cellStyle name="표준 54 43 2" xfId="39299"/>
    <cellStyle name="표준 54 44" xfId="39300"/>
    <cellStyle name="표준 54 44 2" xfId="39301"/>
    <cellStyle name="표준 54 45" xfId="39302"/>
    <cellStyle name="표준 54 45 2" xfId="39303"/>
    <cellStyle name="표준 54 46" xfId="39304"/>
    <cellStyle name="표준 54 46 2" xfId="39305"/>
    <cellStyle name="표준 54 47" xfId="39306"/>
    <cellStyle name="표준 54 47 2" xfId="39307"/>
    <cellStyle name="표준 54 48" xfId="39308"/>
    <cellStyle name="표준 54 49" xfId="39309"/>
    <cellStyle name="표준 54 5" xfId="39310"/>
    <cellStyle name="표준 54 5 10" xfId="39311"/>
    <cellStyle name="표준 54 5 10 2" xfId="39312"/>
    <cellStyle name="표준 54 5 11" xfId="39313"/>
    <cellStyle name="표준 54 5 11 2" xfId="39314"/>
    <cellStyle name="표준 54 5 12" xfId="39315"/>
    <cellStyle name="표준 54 5 12 2" xfId="39316"/>
    <cellStyle name="표준 54 5 13" xfId="39317"/>
    <cellStyle name="표준 54 5 13 2" xfId="39318"/>
    <cellStyle name="표준 54 5 14" xfId="39319"/>
    <cellStyle name="표준 54 5 14 2" xfId="39320"/>
    <cellStyle name="표준 54 5 15" xfId="39321"/>
    <cellStyle name="표준 54 5 15 2" xfId="39322"/>
    <cellStyle name="표준 54 5 16" xfId="39323"/>
    <cellStyle name="표준 54 5 16 2" xfId="39324"/>
    <cellStyle name="표준 54 5 17" xfId="39325"/>
    <cellStyle name="표준 54 5 17 2" xfId="39326"/>
    <cellStyle name="표준 54 5 18" xfId="39327"/>
    <cellStyle name="표준 54 5 18 2" xfId="39328"/>
    <cellStyle name="표준 54 5 19" xfId="39329"/>
    <cellStyle name="표준 54 5 19 2" xfId="39330"/>
    <cellStyle name="표준 54 5 2" xfId="39331"/>
    <cellStyle name="표준 54 5 2 10" xfId="39332"/>
    <cellStyle name="표준 54 5 2 10 2" xfId="39333"/>
    <cellStyle name="표준 54 5 2 11" xfId="39334"/>
    <cellStyle name="표준 54 5 2 11 2" xfId="39335"/>
    <cellStyle name="표준 54 5 2 12" xfId="39336"/>
    <cellStyle name="표준 54 5 2 12 2" xfId="39337"/>
    <cellStyle name="표준 54 5 2 13" xfId="39338"/>
    <cellStyle name="표준 54 5 2 13 2" xfId="39339"/>
    <cellStyle name="표준 54 5 2 14" xfId="39340"/>
    <cellStyle name="표준 54 5 2 14 2" xfId="39341"/>
    <cellStyle name="표준 54 5 2 15" xfId="39342"/>
    <cellStyle name="표준 54 5 2 15 2" xfId="39343"/>
    <cellStyle name="표준 54 5 2 16" xfId="39344"/>
    <cellStyle name="표준 54 5 2 16 2" xfId="39345"/>
    <cellStyle name="표준 54 5 2 17" xfId="39346"/>
    <cellStyle name="표준 54 5 2 17 2" xfId="39347"/>
    <cellStyle name="표준 54 5 2 18" xfId="39348"/>
    <cellStyle name="표준 54 5 2 18 2" xfId="39349"/>
    <cellStyle name="표준 54 5 2 19" xfId="39350"/>
    <cellStyle name="표준 54 5 2 19 2" xfId="39351"/>
    <cellStyle name="표준 54 5 2 2" xfId="39352"/>
    <cellStyle name="표준 54 5 2 2 2" xfId="39353"/>
    <cellStyle name="표준 54 5 2 20" xfId="39354"/>
    <cellStyle name="표준 54 5 2 20 2" xfId="39355"/>
    <cellStyle name="표준 54 5 2 21" xfId="39356"/>
    <cellStyle name="표준 54 5 2 21 2" xfId="39357"/>
    <cellStyle name="표준 54 5 2 22" xfId="39358"/>
    <cellStyle name="표준 54 5 2 22 2" xfId="39359"/>
    <cellStyle name="표준 54 5 2 23" xfId="39360"/>
    <cellStyle name="표준 54 5 2 23 2" xfId="39361"/>
    <cellStyle name="표준 54 5 2 24" xfId="39362"/>
    <cellStyle name="표준 54 5 2 24 2" xfId="39363"/>
    <cellStyle name="표준 54 5 2 25" xfId="39364"/>
    <cellStyle name="표준 54 5 2 25 2" xfId="39365"/>
    <cellStyle name="표준 54 5 2 26" xfId="39366"/>
    <cellStyle name="표준 54 5 2 26 2" xfId="39367"/>
    <cellStyle name="표준 54 5 2 27" xfId="39368"/>
    <cellStyle name="표준 54 5 2 27 2" xfId="39369"/>
    <cellStyle name="표준 54 5 2 28" xfId="39370"/>
    <cellStyle name="표준 54 5 2 28 2" xfId="39371"/>
    <cellStyle name="표준 54 5 2 29" xfId="39372"/>
    <cellStyle name="표준 54 5 2 3" xfId="39373"/>
    <cellStyle name="표준 54 5 2 3 2" xfId="39374"/>
    <cellStyle name="표준 54 5 2 4" xfId="39375"/>
    <cellStyle name="표준 54 5 2 4 2" xfId="39376"/>
    <cellStyle name="표준 54 5 2 5" xfId="39377"/>
    <cellStyle name="표준 54 5 2 5 2" xfId="39378"/>
    <cellStyle name="표준 54 5 2 6" xfId="39379"/>
    <cellStyle name="표준 54 5 2 6 2" xfId="39380"/>
    <cellStyle name="표준 54 5 2 7" xfId="39381"/>
    <cellStyle name="표준 54 5 2 7 2" xfId="39382"/>
    <cellStyle name="표준 54 5 2 8" xfId="39383"/>
    <cellStyle name="표준 54 5 2 8 2" xfId="39384"/>
    <cellStyle name="표준 54 5 2 9" xfId="39385"/>
    <cellStyle name="표준 54 5 2 9 2" xfId="39386"/>
    <cellStyle name="표준 54 5 20" xfId="39387"/>
    <cellStyle name="표준 54 5 20 2" xfId="39388"/>
    <cellStyle name="표준 54 5 21" xfId="39389"/>
    <cellStyle name="표준 54 5 21 2" xfId="39390"/>
    <cellStyle name="표준 54 5 22" xfId="39391"/>
    <cellStyle name="표준 54 5 22 2" xfId="39392"/>
    <cellStyle name="표준 54 5 23" xfId="39393"/>
    <cellStyle name="표준 54 5 23 2" xfId="39394"/>
    <cellStyle name="표준 54 5 24" xfId="39395"/>
    <cellStyle name="표준 54 5 24 2" xfId="39396"/>
    <cellStyle name="표준 54 5 25" xfId="39397"/>
    <cellStyle name="표준 54 5 25 2" xfId="39398"/>
    <cellStyle name="표준 54 5 26" xfId="39399"/>
    <cellStyle name="표준 54 5 26 2" xfId="39400"/>
    <cellStyle name="표준 54 5 27" xfId="39401"/>
    <cellStyle name="표준 54 5 27 2" xfId="39402"/>
    <cellStyle name="표준 54 5 28" xfId="39403"/>
    <cellStyle name="표준 54 5 28 2" xfId="39404"/>
    <cellStyle name="표준 54 5 29" xfId="39405"/>
    <cellStyle name="표준 54 5 29 2" xfId="39406"/>
    <cellStyle name="표준 54 5 3" xfId="39407"/>
    <cellStyle name="표준 54 5 3 10" xfId="39408"/>
    <cellStyle name="표준 54 5 3 10 2" xfId="39409"/>
    <cellStyle name="표준 54 5 3 11" xfId="39410"/>
    <cellStyle name="표준 54 5 3 11 2" xfId="39411"/>
    <cellStyle name="표준 54 5 3 12" xfId="39412"/>
    <cellStyle name="표준 54 5 3 12 2" xfId="39413"/>
    <cellStyle name="표준 54 5 3 13" xfId="39414"/>
    <cellStyle name="표준 54 5 3 13 2" xfId="39415"/>
    <cellStyle name="표준 54 5 3 14" xfId="39416"/>
    <cellStyle name="표준 54 5 3 14 2" xfId="39417"/>
    <cellStyle name="표준 54 5 3 15" xfId="39418"/>
    <cellStyle name="표준 54 5 3 15 2" xfId="39419"/>
    <cellStyle name="표준 54 5 3 16" xfId="39420"/>
    <cellStyle name="표준 54 5 3 16 2" xfId="39421"/>
    <cellStyle name="표준 54 5 3 17" xfId="39422"/>
    <cellStyle name="표준 54 5 3 17 2" xfId="39423"/>
    <cellStyle name="표준 54 5 3 18" xfId="39424"/>
    <cellStyle name="표준 54 5 3 18 2" xfId="39425"/>
    <cellStyle name="표준 54 5 3 19" xfId="39426"/>
    <cellStyle name="표준 54 5 3 19 2" xfId="39427"/>
    <cellStyle name="표준 54 5 3 2" xfId="39428"/>
    <cellStyle name="표준 54 5 3 2 2" xfId="39429"/>
    <cellStyle name="표준 54 5 3 20" xfId="39430"/>
    <cellStyle name="표준 54 5 3 20 2" xfId="39431"/>
    <cellStyle name="표준 54 5 3 21" xfId="39432"/>
    <cellStyle name="표준 54 5 3 21 2" xfId="39433"/>
    <cellStyle name="표준 54 5 3 22" xfId="39434"/>
    <cellStyle name="표준 54 5 3 22 2" xfId="39435"/>
    <cellStyle name="표준 54 5 3 23" xfId="39436"/>
    <cellStyle name="표준 54 5 3 23 2" xfId="39437"/>
    <cellStyle name="표준 54 5 3 24" xfId="39438"/>
    <cellStyle name="표준 54 5 3 24 2" xfId="39439"/>
    <cellStyle name="표준 54 5 3 25" xfId="39440"/>
    <cellStyle name="표준 54 5 3 25 2" xfId="39441"/>
    <cellStyle name="표준 54 5 3 26" xfId="39442"/>
    <cellStyle name="표준 54 5 3 26 2" xfId="39443"/>
    <cellStyle name="표준 54 5 3 27" xfId="39444"/>
    <cellStyle name="표준 54 5 3 27 2" xfId="39445"/>
    <cellStyle name="표준 54 5 3 28" xfId="39446"/>
    <cellStyle name="표준 54 5 3 28 2" xfId="39447"/>
    <cellStyle name="표준 54 5 3 29" xfId="39448"/>
    <cellStyle name="표준 54 5 3 3" xfId="39449"/>
    <cellStyle name="표준 54 5 3 3 2" xfId="39450"/>
    <cellStyle name="표준 54 5 3 4" xfId="39451"/>
    <cellStyle name="표준 54 5 3 4 2" xfId="39452"/>
    <cellStyle name="표준 54 5 3 5" xfId="39453"/>
    <cellStyle name="표준 54 5 3 5 2" xfId="39454"/>
    <cellStyle name="표준 54 5 3 6" xfId="39455"/>
    <cellStyle name="표준 54 5 3 6 2" xfId="39456"/>
    <cellStyle name="표준 54 5 3 7" xfId="39457"/>
    <cellStyle name="표준 54 5 3 7 2" xfId="39458"/>
    <cellStyle name="표준 54 5 3 8" xfId="39459"/>
    <cellStyle name="표준 54 5 3 8 2" xfId="39460"/>
    <cellStyle name="표준 54 5 3 9" xfId="39461"/>
    <cellStyle name="표준 54 5 3 9 2" xfId="39462"/>
    <cellStyle name="표준 54 5 30" xfId="39463"/>
    <cellStyle name="표준 54 5 30 2" xfId="39464"/>
    <cellStyle name="표준 54 5 31" xfId="39465"/>
    <cellStyle name="표준 54 5 31 2" xfId="39466"/>
    <cellStyle name="표준 54 5 32" xfId="39467"/>
    <cellStyle name="표준 54 5 32 2" xfId="39468"/>
    <cellStyle name="표준 54 5 33" xfId="39469"/>
    <cellStyle name="표준 54 5 33 2" xfId="39470"/>
    <cellStyle name="표준 54 5 34" xfId="39471"/>
    <cellStyle name="표준 54 5 34 2" xfId="39472"/>
    <cellStyle name="표준 54 5 35" xfId="39473"/>
    <cellStyle name="표준 54 5 36" xfId="39474"/>
    <cellStyle name="표준 54 5 37" xfId="39475"/>
    <cellStyle name="표준 54 5 38" xfId="39476"/>
    <cellStyle name="표준 54 5 39" xfId="39477"/>
    <cellStyle name="표준 54 5 4" xfId="39478"/>
    <cellStyle name="표준 54 5 4 10" xfId="39479"/>
    <cellStyle name="표준 54 5 4 10 2" xfId="39480"/>
    <cellStyle name="표준 54 5 4 11" xfId="39481"/>
    <cellStyle name="표준 54 5 4 11 2" xfId="39482"/>
    <cellStyle name="표준 54 5 4 12" xfId="39483"/>
    <cellStyle name="표준 54 5 4 12 2" xfId="39484"/>
    <cellStyle name="표준 54 5 4 13" xfId="39485"/>
    <cellStyle name="표준 54 5 4 13 2" xfId="39486"/>
    <cellStyle name="표준 54 5 4 14" xfId="39487"/>
    <cellStyle name="표준 54 5 4 14 2" xfId="39488"/>
    <cellStyle name="표준 54 5 4 15" xfId="39489"/>
    <cellStyle name="표준 54 5 4 15 2" xfId="39490"/>
    <cellStyle name="표준 54 5 4 16" xfId="39491"/>
    <cellStyle name="표준 54 5 4 16 2" xfId="39492"/>
    <cellStyle name="표준 54 5 4 17" xfId="39493"/>
    <cellStyle name="표준 54 5 4 17 2" xfId="39494"/>
    <cellStyle name="표준 54 5 4 18" xfId="39495"/>
    <cellStyle name="표준 54 5 4 18 2" xfId="39496"/>
    <cellStyle name="표준 54 5 4 19" xfId="39497"/>
    <cellStyle name="표준 54 5 4 19 2" xfId="39498"/>
    <cellStyle name="표준 54 5 4 2" xfId="39499"/>
    <cellStyle name="표준 54 5 4 2 2" xfId="39500"/>
    <cellStyle name="표준 54 5 4 20" xfId="39501"/>
    <cellStyle name="표준 54 5 4 20 2" xfId="39502"/>
    <cellStyle name="표준 54 5 4 21" xfId="39503"/>
    <cellStyle name="표준 54 5 4 21 2" xfId="39504"/>
    <cellStyle name="표준 54 5 4 22" xfId="39505"/>
    <cellStyle name="표준 54 5 4 22 2" xfId="39506"/>
    <cellStyle name="표준 54 5 4 23" xfId="39507"/>
    <cellStyle name="표준 54 5 4 23 2" xfId="39508"/>
    <cellStyle name="표준 54 5 4 24" xfId="39509"/>
    <cellStyle name="표준 54 5 4 24 2" xfId="39510"/>
    <cellStyle name="표준 54 5 4 25" xfId="39511"/>
    <cellStyle name="표준 54 5 4 25 2" xfId="39512"/>
    <cellStyle name="표준 54 5 4 26" xfId="39513"/>
    <cellStyle name="표준 54 5 4 26 2" xfId="39514"/>
    <cellStyle name="표준 54 5 4 27" xfId="39515"/>
    <cellStyle name="표준 54 5 4 27 2" xfId="39516"/>
    <cellStyle name="표준 54 5 4 28" xfId="39517"/>
    <cellStyle name="표준 54 5 4 28 2" xfId="39518"/>
    <cellStyle name="표준 54 5 4 29" xfId="39519"/>
    <cellStyle name="표준 54 5 4 3" xfId="39520"/>
    <cellStyle name="표준 54 5 4 3 2" xfId="39521"/>
    <cellStyle name="표준 54 5 4 4" xfId="39522"/>
    <cellStyle name="표준 54 5 4 4 2" xfId="39523"/>
    <cellStyle name="표준 54 5 4 5" xfId="39524"/>
    <cellStyle name="표준 54 5 4 5 2" xfId="39525"/>
    <cellStyle name="표준 54 5 4 6" xfId="39526"/>
    <cellStyle name="표준 54 5 4 6 2" xfId="39527"/>
    <cellStyle name="표준 54 5 4 7" xfId="39528"/>
    <cellStyle name="표준 54 5 4 7 2" xfId="39529"/>
    <cellStyle name="표준 54 5 4 8" xfId="39530"/>
    <cellStyle name="표준 54 5 4 8 2" xfId="39531"/>
    <cellStyle name="표준 54 5 4 9" xfId="39532"/>
    <cellStyle name="표준 54 5 4 9 2" xfId="39533"/>
    <cellStyle name="표준 54 5 40" xfId="39534"/>
    <cellStyle name="표준 54 5 41" xfId="39535"/>
    <cellStyle name="표준 54 5 42" xfId="39536"/>
    <cellStyle name="표준 54 5 43" xfId="39537"/>
    <cellStyle name="표준 54 5 44" xfId="39538"/>
    <cellStyle name="표준 54 5 45" xfId="39539"/>
    <cellStyle name="표준 54 5 46" xfId="39540"/>
    <cellStyle name="표준 54 5 47" xfId="39541"/>
    <cellStyle name="표준 54 5 48" xfId="39542"/>
    <cellStyle name="표준 54 5 49" xfId="39543"/>
    <cellStyle name="표준 54 5 5" xfId="39544"/>
    <cellStyle name="표준 54 5 5 10" xfId="39545"/>
    <cellStyle name="표준 54 5 5 10 2" xfId="39546"/>
    <cellStyle name="표준 54 5 5 11" xfId="39547"/>
    <cellStyle name="표준 54 5 5 11 2" xfId="39548"/>
    <cellStyle name="표준 54 5 5 12" xfId="39549"/>
    <cellStyle name="표준 54 5 5 12 2" xfId="39550"/>
    <cellStyle name="표준 54 5 5 13" xfId="39551"/>
    <cellStyle name="표준 54 5 5 13 2" xfId="39552"/>
    <cellStyle name="표준 54 5 5 14" xfId="39553"/>
    <cellStyle name="표준 54 5 5 14 2" xfId="39554"/>
    <cellStyle name="표준 54 5 5 15" xfId="39555"/>
    <cellStyle name="표준 54 5 5 15 2" xfId="39556"/>
    <cellStyle name="표준 54 5 5 16" xfId="39557"/>
    <cellStyle name="표준 54 5 5 16 2" xfId="39558"/>
    <cellStyle name="표준 54 5 5 17" xfId="39559"/>
    <cellStyle name="표준 54 5 5 17 2" xfId="39560"/>
    <cellStyle name="표준 54 5 5 18" xfId="39561"/>
    <cellStyle name="표준 54 5 5 18 2" xfId="39562"/>
    <cellStyle name="표준 54 5 5 19" xfId="39563"/>
    <cellStyle name="표준 54 5 5 19 2" xfId="39564"/>
    <cellStyle name="표준 54 5 5 2" xfId="39565"/>
    <cellStyle name="표준 54 5 5 2 2" xfId="39566"/>
    <cellStyle name="표준 54 5 5 20" xfId="39567"/>
    <cellStyle name="표준 54 5 5 20 2" xfId="39568"/>
    <cellStyle name="표준 54 5 5 21" xfId="39569"/>
    <cellStyle name="표준 54 5 5 21 2" xfId="39570"/>
    <cellStyle name="표준 54 5 5 22" xfId="39571"/>
    <cellStyle name="표준 54 5 5 22 2" xfId="39572"/>
    <cellStyle name="표준 54 5 5 23" xfId="39573"/>
    <cellStyle name="표준 54 5 5 23 2" xfId="39574"/>
    <cellStyle name="표준 54 5 5 24" xfId="39575"/>
    <cellStyle name="표준 54 5 5 24 2" xfId="39576"/>
    <cellStyle name="표준 54 5 5 25" xfId="39577"/>
    <cellStyle name="표준 54 5 5 25 2" xfId="39578"/>
    <cellStyle name="표준 54 5 5 26" xfId="39579"/>
    <cellStyle name="표준 54 5 5 26 2" xfId="39580"/>
    <cellStyle name="표준 54 5 5 27" xfId="39581"/>
    <cellStyle name="표준 54 5 5 27 2" xfId="39582"/>
    <cellStyle name="표준 54 5 5 28" xfId="39583"/>
    <cellStyle name="표준 54 5 5 28 2" xfId="39584"/>
    <cellStyle name="표준 54 5 5 29" xfId="39585"/>
    <cellStyle name="표준 54 5 5 3" xfId="39586"/>
    <cellStyle name="표준 54 5 5 3 2" xfId="39587"/>
    <cellStyle name="표준 54 5 5 4" xfId="39588"/>
    <cellStyle name="표준 54 5 5 4 2" xfId="39589"/>
    <cellStyle name="표준 54 5 5 5" xfId="39590"/>
    <cellStyle name="표준 54 5 5 5 2" xfId="39591"/>
    <cellStyle name="표준 54 5 5 6" xfId="39592"/>
    <cellStyle name="표준 54 5 5 6 2" xfId="39593"/>
    <cellStyle name="표준 54 5 5 7" xfId="39594"/>
    <cellStyle name="표준 54 5 5 7 2" xfId="39595"/>
    <cellStyle name="표준 54 5 5 8" xfId="39596"/>
    <cellStyle name="표준 54 5 5 8 2" xfId="39597"/>
    <cellStyle name="표준 54 5 5 9" xfId="39598"/>
    <cellStyle name="표준 54 5 5 9 2" xfId="39599"/>
    <cellStyle name="표준 54 5 50" xfId="39600"/>
    <cellStyle name="표준 54 5 51" xfId="39601"/>
    <cellStyle name="표준 54 5 52" xfId="39602"/>
    <cellStyle name="표준 54 5 53" xfId="39603"/>
    <cellStyle name="표준 54 5 54" xfId="39604"/>
    <cellStyle name="표준 54 5 55" xfId="39605"/>
    <cellStyle name="표준 54 5 56" xfId="39606"/>
    <cellStyle name="표준 54 5 57" xfId="39607"/>
    <cellStyle name="표준 54 5 58" xfId="39608"/>
    <cellStyle name="표준 54 5 6" xfId="39609"/>
    <cellStyle name="표준 54 5 6 10" xfId="39610"/>
    <cellStyle name="표준 54 5 6 10 2" xfId="39611"/>
    <cellStyle name="표준 54 5 6 11" xfId="39612"/>
    <cellStyle name="표준 54 5 6 11 2" xfId="39613"/>
    <cellStyle name="표준 54 5 6 12" xfId="39614"/>
    <cellStyle name="표준 54 5 6 12 2" xfId="39615"/>
    <cellStyle name="표준 54 5 6 13" xfId="39616"/>
    <cellStyle name="표준 54 5 6 13 2" xfId="39617"/>
    <cellStyle name="표준 54 5 6 14" xfId="39618"/>
    <cellStyle name="표준 54 5 6 14 2" xfId="39619"/>
    <cellStyle name="표준 54 5 6 15" xfId="39620"/>
    <cellStyle name="표준 54 5 6 15 2" xfId="39621"/>
    <cellStyle name="표준 54 5 6 16" xfId="39622"/>
    <cellStyle name="표준 54 5 6 16 2" xfId="39623"/>
    <cellStyle name="표준 54 5 6 17" xfId="39624"/>
    <cellStyle name="표준 54 5 6 17 2" xfId="39625"/>
    <cellStyle name="표준 54 5 6 18" xfId="39626"/>
    <cellStyle name="표준 54 5 6 18 2" xfId="39627"/>
    <cellStyle name="표준 54 5 6 19" xfId="39628"/>
    <cellStyle name="표준 54 5 6 19 2" xfId="39629"/>
    <cellStyle name="표준 54 5 6 2" xfId="39630"/>
    <cellStyle name="표준 54 5 6 2 2" xfId="39631"/>
    <cellStyle name="표준 54 5 6 20" xfId="39632"/>
    <cellStyle name="표준 54 5 6 20 2" xfId="39633"/>
    <cellStyle name="표준 54 5 6 21" xfId="39634"/>
    <cellStyle name="표준 54 5 6 21 2" xfId="39635"/>
    <cellStyle name="표준 54 5 6 22" xfId="39636"/>
    <cellStyle name="표준 54 5 6 22 2" xfId="39637"/>
    <cellStyle name="표준 54 5 6 23" xfId="39638"/>
    <cellStyle name="표준 54 5 6 23 2" xfId="39639"/>
    <cellStyle name="표준 54 5 6 24" xfId="39640"/>
    <cellStyle name="표준 54 5 6 24 2" xfId="39641"/>
    <cellStyle name="표준 54 5 6 25" xfId="39642"/>
    <cellStyle name="표준 54 5 6 25 2" xfId="39643"/>
    <cellStyle name="표준 54 5 6 26" xfId="39644"/>
    <cellStyle name="표준 54 5 6 26 2" xfId="39645"/>
    <cellStyle name="표준 54 5 6 27" xfId="39646"/>
    <cellStyle name="표준 54 5 6 27 2" xfId="39647"/>
    <cellStyle name="표준 54 5 6 28" xfId="39648"/>
    <cellStyle name="표준 54 5 6 28 2" xfId="39649"/>
    <cellStyle name="표준 54 5 6 29" xfId="39650"/>
    <cellStyle name="표준 54 5 6 3" xfId="39651"/>
    <cellStyle name="표준 54 5 6 3 2" xfId="39652"/>
    <cellStyle name="표준 54 5 6 4" xfId="39653"/>
    <cellStyle name="표준 54 5 6 4 2" xfId="39654"/>
    <cellStyle name="표준 54 5 6 5" xfId="39655"/>
    <cellStyle name="표준 54 5 6 5 2" xfId="39656"/>
    <cellStyle name="표준 54 5 6 6" xfId="39657"/>
    <cellStyle name="표준 54 5 6 6 2" xfId="39658"/>
    <cellStyle name="표준 54 5 6 7" xfId="39659"/>
    <cellStyle name="표준 54 5 6 7 2" xfId="39660"/>
    <cellStyle name="표준 54 5 6 8" xfId="39661"/>
    <cellStyle name="표준 54 5 6 8 2" xfId="39662"/>
    <cellStyle name="표준 54 5 6 9" xfId="39663"/>
    <cellStyle name="표준 54 5 6 9 2" xfId="39664"/>
    <cellStyle name="표준 54 5 7" xfId="39665"/>
    <cellStyle name="표준 54 5 7 10" xfId="39666"/>
    <cellStyle name="표준 54 5 7 10 2" xfId="39667"/>
    <cellStyle name="표준 54 5 7 11" xfId="39668"/>
    <cellStyle name="표준 54 5 7 11 2" xfId="39669"/>
    <cellStyle name="표준 54 5 7 12" xfId="39670"/>
    <cellStyle name="표준 54 5 7 12 2" xfId="39671"/>
    <cellStyle name="표준 54 5 7 13" xfId="39672"/>
    <cellStyle name="표준 54 5 7 13 2" xfId="39673"/>
    <cellStyle name="표준 54 5 7 14" xfId="39674"/>
    <cellStyle name="표준 54 5 7 14 2" xfId="39675"/>
    <cellStyle name="표준 54 5 7 15" xfId="39676"/>
    <cellStyle name="표준 54 5 7 15 2" xfId="39677"/>
    <cellStyle name="표준 54 5 7 16" xfId="39678"/>
    <cellStyle name="표준 54 5 7 16 2" xfId="39679"/>
    <cellStyle name="표준 54 5 7 17" xfId="39680"/>
    <cellStyle name="표준 54 5 7 17 2" xfId="39681"/>
    <cellStyle name="표준 54 5 7 18" xfId="39682"/>
    <cellStyle name="표준 54 5 7 18 2" xfId="39683"/>
    <cellStyle name="표준 54 5 7 19" xfId="39684"/>
    <cellStyle name="표준 54 5 7 19 2" xfId="39685"/>
    <cellStyle name="표준 54 5 7 2" xfId="39686"/>
    <cellStyle name="표준 54 5 7 2 2" xfId="39687"/>
    <cellStyle name="표준 54 5 7 20" xfId="39688"/>
    <cellStyle name="표준 54 5 7 20 2" xfId="39689"/>
    <cellStyle name="표준 54 5 7 21" xfId="39690"/>
    <cellStyle name="표준 54 5 7 21 2" xfId="39691"/>
    <cellStyle name="표준 54 5 7 22" xfId="39692"/>
    <cellStyle name="표준 54 5 7 22 2" xfId="39693"/>
    <cellStyle name="표준 54 5 7 23" xfId="39694"/>
    <cellStyle name="표준 54 5 7 23 2" xfId="39695"/>
    <cellStyle name="표준 54 5 7 24" xfId="39696"/>
    <cellStyle name="표준 54 5 7 24 2" xfId="39697"/>
    <cellStyle name="표준 54 5 7 25" xfId="39698"/>
    <cellStyle name="표준 54 5 7 25 2" xfId="39699"/>
    <cellStyle name="표준 54 5 7 26" xfId="39700"/>
    <cellStyle name="표준 54 5 7 26 2" xfId="39701"/>
    <cellStyle name="표준 54 5 7 27" xfId="39702"/>
    <cellStyle name="표준 54 5 7 27 2" xfId="39703"/>
    <cellStyle name="표준 54 5 7 28" xfId="39704"/>
    <cellStyle name="표준 54 5 7 28 2" xfId="39705"/>
    <cellStyle name="표준 54 5 7 29" xfId="39706"/>
    <cellStyle name="표준 54 5 7 3" xfId="39707"/>
    <cellStyle name="표준 54 5 7 3 2" xfId="39708"/>
    <cellStyle name="표준 54 5 7 4" xfId="39709"/>
    <cellStyle name="표준 54 5 7 4 2" xfId="39710"/>
    <cellStyle name="표준 54 5 7 5" xfId="39711"/>
    <cellStyle name="표준 54 5 7 5 2" xfId="39712"/>
    <cellStyle name="표준 54 5 7 6" xfId="39713"/>
    <cellStyle name="표준 54 5 7 6 2" xfId="39714"/>
    <cellStyle name="표준 54 5 7 7" xfId="39715"/>
    <cellStyle name="표준 54 5 7 7 2" xfId="39716"/>
    <cellStyle name="표준 54 5 7 8" xfId="39717"/>
    <cellStyle name="표준 54 5 7 8 2" xfId="39718"/>
    <cellStyle name="표준 54 5 7 9" xfId="39719"/>
    <cellStyle name="표준 54 5 7 9 2" xfId="39720"/>
    <cellStyle name="표준 54 5 8" xfId="39721"/>
    <cellStyle name="표준 54 5 8 2" xfId="39722"/>
    <cellStyle name="표준 54 5 9" xfId="39723"/>
    <cellStyle name="표준 54 5 9 2" xfId="39724"/>
    <cellStyle name="표준 54 50" xfId="39725"/>
    <cellStyle name="표준 54 51" xfId="39726"/>
    <cellStyle name="표준 54 52" xfId="39727"/>
    <cellStyle name="표준 54 53" xfId="39728"/>
    <cellStyle name="표준 54 54" xfId="39729"/>
    <cellStyle name="표준 54 55" xfId="39730"/>
    <cellStyle name="표준 54 56" xfId="39731"/>
    <cellStyle name="표준 54 57" xfId="39732"/>
    <cellStyle name="표준 54 58" xfId="39733"/>
    <cellStyle name="표준 54 59" xfId="39734"/>
    <cellStyle name="표준 54 6" xfId="39735"/>
    <cellStyle name="표준 54 6 10" xfId="39736"/>
    <cellStyle name="표준 54 6 10 2" xfId="39737"/>
    <cellStyle name="표준 54 6 11" xfId="39738"/>
    <cellStyle name="표준 54 6 11 2" xfId="39739"/>
    <cellStyle name="표준 54 6 12" xfId="39740"/>
    <cellStyle name="표준 54 6 12 2" xfId="39741"/>
    <cellStyle name="표준 54 6 13" xfId="39742"/>
    <cellStyle name="표준 54 6 13 2" xfId="39743"/>
    <cellStyle name="표준 54 6 14" xfId="39744"/>
    <cellStyle name="표준 54 6 14 2" xfId="39745"/>
    <cellStyle name="표준 54 6 15" xfId="39746"/>
    <cellStyle name="표준 54 6 15 2" xfId="39747"/>
    <cellStyle name="표준 54 6 16" xfId="39748"/>
    <cellStyle name="표준 54 6 16 2" xfId="39749"/>
    <cellStyle name="표준 54 6 17" xfId="39750"/>
    <cellStyle name="표준 54 6 17 2" xfId="39751"/>
    <cellStyle name="표준 54 6 18" xfId="39752"/>
    <cellStyle name="표준 54 6 18 2" xfId="39753"/>
    <cellStyle name="표준 54 6 19" xfId="39754"/>
    <cellStyle name="표준 54 6 19 2" xfId="39755"/>
    <cellStyle name="표준 54 6 2" xfId="39756"/>
    <cellStyle name="표준 54 6 2 10" xfId="39757"/>
    <cellStyle name="표준 54 6 2 10 2" xfId="39758"/>
    <cellStyle name="표준 54 6 2 11" xfId="39759"/>
    <cellStyle name="표준 54 6 2 11 2" xfId="39760"/>
    <cellStyle name="표준 54 6 2 12" xfId="39761"/>
    <cellStyle name="표준 54 6 2 12 2" xfId="39762"/>
    <cellStyle name="표준 54 6 2 13" xfId="39763"/>
    <cellStyle name="표준 54 6 2 13 2" xfId="39764"/>
    <cellStyle name="표준 54 6 2 14" xfId="39765"/>
    <cellStyle name="표준 54 6 2 14 2" xfId="39766"/>
    <cellStyle name="표준 54 6 2 15" xfId="39767"/>
    <cellStyle name="표준 54 6 2 15 2" xfId="39768"/>
    <cellStyle name="표준 54 6 2 16" xfId="39769"/>
    <cellStyle name="표준 54 6 2 16 2" xfId="39770"/>
    <cellStyle name="표준 54 6 2 17" xfId="39771"/>
    <cellStyle name="표준 54 6 2 17 2" xfId="39772"/>
    <cellStyle name="표준 54 6 2 18" xfId="39773"/>
    <cellStyle name="표준 54 6 2 18 2" xfId="39774"/>
    <cellStyle name="표준 54 6 2 19" xfId="39775"/>
    <cellStyle name="표준 54 6 2 19 2" xfId="39776"/>
    <cellStyle name="표준 54 6 2 2" xfId="39777"/>
    <cellStyle name="표준 54 6 2 2 2" xfId="39778"/>
    <cellStyle name="표준 54 6 2 20" xfId="39779"/>
    <cellStyle name="표준 54 6 2 20 2" xfId="39780"/>
    <cellStyle name="표준 54 6 2 21" xfId="39781"/>
    <cellStyle name="표준 54 6 2 21 2" xfId="39782"/>
    <cellStyle name="표준 54 6 2 22" xfId="39783"/>
    <cellStyle name="표준 54 6 2 22 2" xfId="39784"/>
    <cellStyle name="표준 54 6 2 23" xfId="39785"/>
    <cellStyle name="표준 54 6 2 23 2" xfId="39786"/>
    <cellStyle name="표준 54 6 2 24" xfId="39787"/>
    <cellStyle name="표준 54 6 2 24 2" xfId="39788"/>
    <cellStyle name="표준 54 6 2 25" xfId="39789"/>
    <cellStyle name="표준 54 6 2 25 2" xfId="39790"/>
    <cellStyle name="표준 54 6 2 26" xfId="39791"/>
    <cellStyle name="표준 54 6 2 26 2" xfId="39792"/>
    <cellStyle name="표준 54 6 2 27" xfId="39793"/>
    <cellStyle name="표준 54 6 2 27 2" xfId="39794"/>
    <cellStyle name="표준 54 6 2 28" xfId="39795"/>
    <cellStyle name="표준 54 6 2 28 2" xfId="39796"/>
    <cellStyle name="표준 54 6 2 29" xfId="39797"/>
    <cellStyle name="표준 54 6 2 3" xfId="39798"/>
    <cellStyle name="표준 54 6 2 3 2" xfId="39799"/>
    <cellStyle name="표준 54 6 2 4" xfId="39800"/>
    <cellStyle name="표준 54 6 2 4 2" xfId="39801"/>
    <cellStyle name="표준 54 6 2 5" xfId="39802"/>
    <cellStyle name="표준 54 6 2 5 2" xfId="39803"/>
    <cellStyle name="표준 54 6 2 6" xfId="39804"/>
    <cellStyle name="표준 54 6 2 6 2" xfId="39805"/>
    <cellStyle name="표준 54 6 2 7" xfId="39806"/>
    <cellStyle name="표준 54 6 2 7 2" xfId="39807"/>
    <cellStyle name="표준 54 6 2 8" xfId="39808"/>
    <cellStyle name="표준 54 6 2 8 2" xfId="39809"/>
    <cellStyle name="표준 54 6 2 9" xfId="39810"/>
    <cellStyle name="표준 54 6 2 9 2" xfId="39811"/>
    <cellStyle name="표준 54 6 20" xfId="39812"/>
    <cellStyle name="표준 54 6 20 2" xfId="39813"/>
    <cellStyle name="표준 54 6 21" xfId="39814"/>
    <cellStyle name="표준 54 6 21 2" xfId="39815"/>
    <cellStyle name="표준 54 6 22" xfId="39816"/>
    <cellStyle name="표준 54 6 22 2" xfId="39817"/>
    <cellStyle name="표준 54 6 23" xfId="39818"/>
    <cellStyle name="표준 54 6 23 2" xfId="39819"/>
    <cellStyle name="표준 54 6 24" xfId="39820"/>
    <cellStyle name="표준 54 6 24 2" xfId="39821"/>
    <cellStyle name="표준 54 6 25" xfId="39822"/>
    <cellStyle name="표준 54 6 25 2" xfId="39823"/>
    <cellStyle name="표준 54 6 26" xfId="39824"/>
    <cellStyle name="표준 54 6 26 2" xfId="39825"/>
    <cellStyle name="표준 54 6 27" xfId="39826"/>
    <cellStyle name="표준 54 6 27 2" xfId="39827"/>
    <cellStyle name="표준 54 6 28" xfId="39828"/>
    <cellStyle name="표준 54 6 28 2" xfId="39829"/>
    <cellStyle name="표준 54 6 29" xfId="39830"/>
    <cellStyle name="표준 54 6 29 2" xfId="39831"/>
    <cellStyle name="표준 54 6 3" xfId="39832"/>
    <cellStyle name="표준 54 6 3 10" xfId="39833"/>
    <cellStyle name="표준 54 6 3 10 2" xfId="39834"/>
    <cellStyle name="표준 54 6 3 11" xfId="39835"/>
    <cellStyle name="표준 54 6 3 11 2" xfId="39836"/>
    <cellStyle name="표준 54 6 3 12" xfId="39837"/>
    <cellStyle name="표준 54 6 3 12 2" xfId="39838"/>
    <cellStyle name="표준 54 6 3 13" xfId="39839"/>
    <cellStyle name="표준 54 6 3 13 2" xfId="39840"/>
    <cellStyle name="표준 54 6 3 14" xfId="39841"/>
    <cellStyle name="표준 54 6 3 14 2" xfId="39842"/>
    <cellStyle name="표준 54 6 3 15" xfId="39843"/>
    <cellStyle name="표준 54 6 3 15 2" xfId="39844"/>
    <cellStyle name="표준 54 6 3 16" xfId="39845"/>
    <cellStyle name="표준 54 6 3 16 2" xfId="39846"/>
    <cellStyle name="표준 54 6 3 17" xfId="39847"/>
    <cellStyle name="표준 54 6 3 17 2" xfId="39848"/>
    <cellStyle name="표준 54 6 3 18" xfId="39849"/>
    <cellStyle name="표준 54 6 3 18 2" xfId="39850"/>
    <cellStyle name="표준 54 6 3 19" xfId="39851"/>
    <cellStyle name="표준 54 6 3 19 2" xfId="39852"/>
    <cellStyle name="표준 54 6 3 2" xfId="39853"/>
    <cellStyle name="표준 54 6 3 2 2" xfId="39854"/>
    <cellStyle name="표준 54 6 3 20" xfId="39855"/>
    <cellStyle name="표준 54 6 3 20 2" xfId="39856"/>
    <cellStyle name="표준 54 6 3 21" xfId="39857"/>
    <cellStyle name="표준 54 6 3 21 2" xfId="39858"/>
    <cellStyle name="표준 54 6 3 22" xfId="39859"/>
    <cellStyle name="표준 54 6 3 22 2" xfId="39860"/>
    <cellStyle name="표준 54 6 3 23" xfId="39861"/>
    <cellStyle name="표준 54 6 3 23 2" xfId="39862"/>
    <cellStyle name="표준 54 6 3 24" xfId="39863"/>
    <cellStyle name="표준 54 6 3 24 2" xfId="39864"/>
    <cellStyle name="표준 54 6 3 25" xfId="39865"/>
    <cellStyle name="표준 54 6 3 25 2" xfId="39866"/>
    <cellStyle name="표준 54 6 3 26" xfId="39867"/>
    <cellStyle name="표준 54 6 3 26 2" xfId="39868"/>
    <cellStyle name="표준 54 6 3 27" xfId="39869"/>
    <cellStyle name="표준 54 6 3 27 2" xfId="39870"/>
    <cellStyle name="표준 54 6 3 28" xfId="39871"/>
    <cellStyle name="표준 54 6 3 28 2" xfId="39872"/>
    <cellStyle name="표준 54 6 3 29" xfId="39873"/>
    <cellStyle name="표준 54 6 3 3" xfId="39874"/>
    <cellStyle name="표준 54 6 3 3 2" xfId="39875"/>
    <cellStyle name="표준 54 6 3 4" xfId="39876"/>
    <cellStyle name="표준 54 6 3 4 2" xfId="39877"/>
    <cellStyle name="표준 54 6 3 5" xfId="39878"/>
    <cellStyle name="표준 54 6 3 5 2" xfId="39879"/>
    <cellStyle name="표준 54 6 3 6" xfId="39880"/>
    <cellStyle name="표준 54 6 3 6 2" xfId="39881"/>
    <cellStyle name="표준 54 6 3 7" xfId="39882"/>
    <cellStyle name="표준 54 6 3 7 2" xfId="39883"/>
    <cellStyle name="표준 54 6 3 8" xfId="39884"/>
    <cellStyle name="표준 54 6 3 8 2" xfId="39885"/>
    <cellStyle name="표준 54 6 3 9" xfId="39886"/>
    <cellStyle name="표준 54 6 3 9 2" xfId="39887"/>
    <cellStyle name="표준 54 6 30" xfId="39888"/>
    <cellStyle name="표준 54 6 30 2" xfId="39889"/>
    <cellStyle name="표준 54 6 31" xfId="39890"/>
    <cellStyle name="표준 54 6 31 2" xfId="39891"/>
    <cellStyle name="표준 54 6 32" xfId="39892"/>
    <cellStyle name="표준 54 6 32 2" xfId="39893"/>
    <cellStyle name="표준 54 6 33" xfId="39894"/>
    <cellStyle name="표준 54 6 33 2" xfId="39895"/>
    <cellStyle name="표준 54 6 34" xfId="39896"/>
    <cellStyle name="표준 54 6 34 2" xfId="39897"/>
    <cellStyle name="표준 54 6 35" xfId="39898"/>
    <cellStyle name="표준 54 6 36" xfId="39899"/>
    <cellStyle name="표준 54 6 37" xfId="39900"/>
    <cellStyle name="표준 54 6 38" xfId="39901"/>
    <cellStyle name="표준 54 6 39" xfId="39902"/>
    <cellStyle name="표준 54 6 4" xfId="39903"/>
    <cellStyle name="표준 54 6 4 10" xfId="39904"/>
    <cellStyle name="표준 54 6 4 10 2" xfId="39905"/>
    <cellStyle name="표준 54 6 4 11" xfId="39906"/>
    <cellStyle name="표준 54 6 4 11 2" xfId="39907"/>
    <cellStyle name="표준 54 6 4 12" xfId="39908"/>
    <cellStyle name="표준 54 6 4 12 2" xfId="39909"/>
    <cellStyle name="표준 54 6 4 13" xfId="39910"/>
    <cellStyle name="표준 54 6 4 13 2" xfId="39911"/>
    <cellStyle name="표준 54 6 4 14" xfId="39912"/>
    <cellStyle name="표준 54 6 4 14 2" xfId="39913"/>
    <cellStyle name="표준 54 6 4 15" xfId="39914"/>
    <cellStyle name="표준 54 6 4 15 2" xfId="39915"/>
    <cellStyle name="표준 54 6 4 16" xfId="39916"/>
    <cellStyle name="표준 54 6 4 16 2" xfId="39917"/>
    <cellStyle name="표준 54 6 4 17" xfId="39918"/>
    <cellStyle name="표준 54 6 4 17 2" xfId="39919"/>
    <cellStyle name="표준 54 6 4 18" xfId="39920"/>
    <cellStyle name="표준 54 6 4 18 2" xfId="39921"/>
    <cellStyle name="표준 54 6 4 19" xfId="39922"/>
    <cellStyle name="표준 54 6 4 19 2" xfId="39923"/>
    <cellStyle name="표준 54 6 4 2" xfId="39924"/>
    <cellStyle name="표준 54 6 4 2 2" xfId="39925"/>
    <cellStyle name="표준 54 6 4 20" xfId="39926"/>
    <cellStyle name="표준 54 6 4 20 2" xfId="39927"/>
    <cellStyle name="표준 54 6 4 21" xfId="39928"/>
    <cellStyle name="표준 54 6 4 21 2" xfId="39929"/>
    <cellStyle name="표준 54 6 4 22" xfId="39930"/>
    <cellStyle name="표준 54 6 4 22 2" xfId="39931"/>
    <cellStyle name="표준 54 6 4 23" xfId="39932"/>
    <cellStyle name="표준 54 6 4 23 2" xfId="39933"/>
    <cellStyle name="표준 54 6 4 24" xfId="39934"/>
    <cellStyle name="표준 54 6 4 24 2" xfId="39935"/>
    <cellStyle name="표준 54 6 4 25" xfId="39936"/>
    <cellStyle name="표준 54 6 4 25 2" xfId="39937"/>
    <cellStyle name="표준 54 6 4 26" xfId="39938"/>
    <cellStyle name="표준 54 6 4 26 2" xfId="39939"/>
    <cellStyle name="표준 54 6 4 27" xfId="39940"/>
    <cellStyle name="표준 54 6 4 27 2" xfId="39941"/>
    <cellStyle name="표준 54 6 4 28" xfId="39942"/>
    <cellStyle name="표준 54 6 4 28 2" xfId="39943"/>
    <cellStyle name="표준 54 6 4 29" xfId="39944"/>
    <cellStyle name="표준 54 6 4 3" xfId="39945"/>
    <cellStyle name="표준 54 6 4 3 2" xfId="39946"/>
    <cellStyle name="표준 54 6 4 4" xfId="39947"/>
    <cellStyle name="표준 54 6 4 4 2" xfId="39948"/>
    <cellStyle name="표준 54 6 4 5" xfId="39949"/>
    <cellStyle name="표준 54 6 4 5 2" xfId="39950"/>
    <cellStyle name="표준 54 6 4 6" xfId="39951"/>
    <cellStyle name="표준 54 6 4 6 2" xfId="39952"/>
    <cellStyle name="표준 54 6 4 7" xfId="39953"/>
    <cellStyle name="표준 54 6 4 7 2" xfId="39954"/>
    <cellStyle name="표준 54 6 4 8" xfId="39955"/>
    <cellStyle name="표준 54 6 4 8 2" xfId="39956"/>
    <cellStyle name="표준 54 6 4 9" xfId="39957"/>
    <cellStyle name="표준 54 6 4 9 2" xfId="39958"/>
    <cellStyle name="표준 54 6 40" xfId="39959"/>
    <cellStyle name="표준 54 6 41" xfId="39960"/>
    <cellStyle name="표준 54 6 42" xfId="39961"/>
    <cellStyle name="표준 54 6 43" xfId="39962"/>
    <cellStyle name="표준 54 6 44" xfId="39963"/>
    <cellStyle name="표준 54 6 45" xfId="39964"/>
    <cellStyle name="표준 54 6 46" xfId="39965"/>
    <cellStyle name="표준 54 6 47" xfId="39966"/>
    <cellStyle name="표준 54 6 48" xfId="39967"/>
    <cellStyle name="표준 54 6 49" xfId="39968"/>
    <cellStyle name="표준 54 6 5" xfId="39969"/>
    <cellStyle name="표준 54 6 5 10" xfId="39970"/>
    <cellStyle name="표준 54 6 5 10 2" xfId="39971"/>
    <cellStyle name="표준 54 6 5 11" xfId="39972"/>
    <cellStyle name="표준 54 6 5 11 2" xfId="39973"/>
    <cellStyle name="표준 54 6 5 12" xfId="39974"/>
    <cellStyle name="표준 54 6 5 12 2" xfId="39975"/>
    <cellStyle name="표준 54 6 5 13" xfId="39976"/>
    <cellStyle name="표준 54 6 5 13 2" xfId="39977"/>
    <cellStyle name="표준 54 6 5 14" xfId="39978"/>
    <cellStyle name="표준 54 6 5 14 2" xfId="39979"/>
    <cellStyle name="표준 54 6 5 15" xfId="39980"/>
    <cellStyle name="표준 54 6 5 15 2" xfId="39981"/>
    <cellStyle name="표준 54 6 5 16" xfId="39982"/>
    <cellStyle name="표준 54 6 5 16 2" xfId="39983"/>
    <cellStyle name="표준 54 6 5 17" xfId="39984"/>
    <cellStyle name="표준 54 6 5 17 2" xfId="39985"/>
    <cellStyle name="표준 54 6 5 18" xfId="39986"/>
    <cellStyle name="표준 54 6 5 18 2" xfId="39987"/>
    <cellStyle name="표준 54 6 5 19" xfId="39988"/>
    <cellStyle name="표준 54 6 5 19 2" xfId="39989"/>
    <cellStyle name="표준 54 6 5 2" xfId="39990"/>
    <cellStyle name="표준 54 6 5 2 2" xfId="39991"/>
    <cellStyle name="표준 54 6 5 20" xfId="39992"/>
    <cellStyle name="표준 54 6 5 20 2" xfId="39993"/>
    <cellStyle name="표준 54 6 5 21" xfId="39994"/>
    <cellStyle name="표준 54 6 5 21 2" xfId="39995"/>
    <cellStyle name="표준 54 6 5 22" xfId="39996"/>
    <cellStyle name="표준 54 6 5 22 2" xfId="39997"/>
    <cellStyle name="표준 54 6 5 23" xfId="39998"/>
    <cellStyle name="표준 54 6 5 23 2" xfId="39999"/>
    <cellStyle name="표준 54 6 5 24" xfId="40000"/>
    <cellStyle name="표준 54 6 5 24 2" xfId="40001"/>
    <cellStyle name="표준 54 6 5 25" xfId="40002"/>
    <cellStyle name="표준 54 6 5 25 2" xfId="40003"/>
    <cellStyle name="표준 54 6 5 26" xfId="40004"/>
    <cellStyle name="표준 54 6 5 26 2" xfId="40005"/>
    <cellStyle name="표준 54 6 5 27" xfId="40006"/>
    <cellStyle name="표준 54 6 5 27 2" xfId="40007"/>
    <cellStyle name="표준 54 6 5 28" xfId="40008"/>
    <cellStyle name="표준 54 6 5 28 2" xfId="40009"/>
    <cellStyle name="표준 54 6 5 29" xfId="40010"/>
    <cellStyle name="표준 54 6 5 3" xfId="40011"/>
    <cellStyle name="표준 54 6 5 3 2" xfId="40012"/>
    <cellStyle name="표준 54 6 5 4" xfId="40013"/>
    <cellStyle name="표준 54 6 5 4 2" xfId="40014"/>
    <cellStyle name="표준 54 6 5 5" xfId="40015"/>
    <cellStyle name="표준 54 6 5 5 2" xfId="40016"/>
    <cellStyle name="표준 54 6 5 6" xfId="40017"/>
    <cellStyle name="표준 54 6 5 6 2" xfId="40018"/>
    <cellStyle name="표준 54 6 5 7" xfId="40019"/>
    <cellStyle name="표준 54 6 5 7 2" xfId="40020"/>
    <cellStyle name="표준 54 6 5 8" xfId="40021"/>
    <cellStyle name="표준 54 6 5 8 2" xfId="40022"/>
    <cellStyle name="표준 54 6 5 9" xfId="40023"/>
    <cellStyle name="표준 54 6 5 9 2" xfId="40024"/>
    <cellStyle name="표준 54 6 50" xfId="40025"/>
    <cellStyle name="표준 54 6 51" xfId="40026"/>
    <cellStyle name="표준 54 6 52" xfId="40027"/>
    <cellStyle name="표준 54 6 53" xfId="40028"/>
    <cellStyle name="표준 54 6 54" xfId="40029"/>
    <cellStyle name="표준 54 6 55" xfId="40030"/>
    <cellStyle name="표준 54 6 56" xfId="40031"/>
    <cellStyle name="표준 54 6 57" xfId="40032"/>
    <cellStyle name="표준 54 6 58" xfId="40033"/>
    <cellStyle name="표준 54 6 6" xfId="40034"/>
    <cellStyle name="표준 54 6 6 10" xfId="40035"/>
    <cellStyle name="표준 54 6 6 10 2" xfId="40036"/>
    <cellStyle name="표준 54 6 6 11" xfId="40037"/>
    <cellStyle name="표준 54 6 6 11 2" xfId="40038"/>
    <cellStyle name="표준 54 6 6 12" xfId="40039"/>
    <cellStyle name="표준 54 6 6 12 2" xfId="40040"/>
    <cellStyle name="표준 54 6 6 13" xfId="40041"/>
    <cellStyle name="표준 54 6 6 13 2" xfId="40042"/>
    <cellStyle name="표준 54 6 6 14" xfId="40043"/>
    <cellStyle name="표준 54 6 6 14 2" xfId="40044"/>
    <cellStyle name="표준 54 6 6 15" xfId="40045"/>
    <cellStyle name="표준 54 6 6 15 2" xfId="40046"/>
    <cellStyle name="표준 54 6 6 16" xfId="40047"/>
    <cellStyle name="표준 54 6 6 16 2" xfId="40048"/>
    <cellStyle name="표준 54 6 6 17" xfId="40049"/>
    <cellStyle name="표준 54 6 6 17 2" xfId="40050"/>
    <cellStyle name="표준 54 6 6 18" xfId="40051"/>
    <cellStyle name="표준 54 6 6 18 2" xfId="40052"/>
    <cellStyle name="표준 54 6 6 19" xfId="40053"/>
    <cellStyle name="표준 54 6 6 19 2" xfId="40054"/>
    <cellStyle name="표준 54 6 6 2" xfId="40055"/>
    <cellStyle name="표준 54 6 6 2 2" xfId="40056"/>
    <cellStyle name="표준 54 6 6 20" xfId="40057"/>
    <cellStyle name="표준 54 6 6 20 2" xfId="40058"/>
    <cellStyle name="표준 54 6 6 21" xfId="40059"/>
    <cellStyle name="표준 54 6 6 21 2" xfId="40060"/>
    <cellStyle name="표준 54 6 6 22" xfId="40061"/>
    <cellStyle name="표준 54 6 6 22 2" xfId="40062"/>
    <cellStyle name="표준 54 6 6 23" xfId="40063"/>
    <cellStyle name="표준 54 6 6 23 2" xfId="40064"/>
    <cellStyle name="표준 54 6 6 24" xfId="40065"/>
    <cellStyle name="표준 54 6 6 24 2" xfId="40066"/>
    <cellStyle name="표준 54 6 6 25" xfId="40067"/>
    <cellStyle name="표준 54 6 6 25 2" xfId="40068"/>
    <cellStyle name="표준 54 6 6 26" xfId="40069"/>
    <cellStyle name="표준 54 6 6 26 2" xfId="40070"/>
    <cellStyle name="표준 54 6 6 27" xfId="40071"/>
    <cellStyle name="표준 54 6 6 27 2" xfId="40072"/>
    <cellStyle name="표준 54 6 6 28" xfId="40073"/>
    <cellStyle name="표준 54 6 6 28 2" xfId="40074"/>
    <cellStyle name="표준 54 6 6 29" xfId="40075"/>
    <cellStyle name="표준 54 6 6 3" xfId="40076"/>
    <cellStyle name="표준 54 6 6 3 2" xfId="40077"/>
    <cellStyle name="표준 54 6 6 4" xfId="40078"/>
    <cellStyle name="표준 54 6 6 4 2" xfId="40079"/>
    <cellStyle name="표준 54 6 6 5" xfId="40080"/>
    <cellStyle name="표준 54 6 6 5 2" xfId="40081"/>
    <cellStyle name="표준 54 6 6 6" xfId="40082"/>
    <cellStyle name="표준 54 6 6 6 2" xfId="40083"/>
    <cellStyle name="표준 54 6 6 7" xfId="40084"/>
    <cellStyle name="표준 54 6 6 7 2" xfId="40085"/>
    <cellStyle name="표준 54 6 6 8" xfId="40086"/>
    <cellStyle name="표준 54 6 6 8 2" xfId="40087"/>
    <cellStyle name="표준 54 6 6 9" xfId="40088"/>
    <cellStyle name="표준 54 6 6 9 2" xfId="40089"/>
    <cellStyle name="표준 54 6 7" xfId="40090"/>
    <cellStyle name="표준 54 6 7 10" xfId="40091"/>
    <cellStyle name="표준 54 6 7 10 2" xfId="40092"/>
    <cellStyle name="표준 54 6 7 11" xfId="40093"/>
    <cellStyle name="표준 54 6 7 11 2" xfId="40094"/>
    <cellStyle name="표준 54 6 7 12" xfId="40095"/>
    <cellStyle name="표준 54 6 7 12 2" xfId="40096"/>
    <cellStyle name="표준 54 6 7 13" xfId="40097"/>
    <cellStyle name="표준 54 6 7 13 2" xfId="40098"/>
    <cellStyle name="표준 54 6 7 14" xfId="40099"/>
    <cellStyle name="표준 54 6 7 14 2" xfId="40100"/>
    <cellStyle name="표준 54 6 7 15" xfId="40101"/>
    <cellStyle name="표준 54 6 7 15 2" xfId="40102"/>
    <cellStyle name="표준 54 6 7 16" xfId="40103"/>
    <cellStyle name="표준 54 6 7 16 2" xfId="40104"/>
    <cellStyle name="표준 54 6 7 17" xfId="40105"/>
    <cellStyle name="표준 54 6 7 17 2" xfId="40106"/>
    <cellStyle name="표준 54 6 7 18" xfId="40107"/>
    <cellStyle name="표준 54 6 7 18 2" xfId="40108"/>
    <cellStyle name="표준 54 6 7 19" xfId="40109"/>
    <cellStyle name="표준 54 6 7 19 2" xfId="40110"/>
    <cellStyle name="표준 54 6 7 2" xfId="40111"/>
    <cellStyle name="표준 54 6 7 2 2" xfId="40112"/>
    <cellStyle name="표준 54 6 7 20" xfId="40113"/>
    <cellStyle name="표준 54 6 7 20 2" xfId="40114"/>
    <cellStyle name="표준 54 6 7 21" xfId="40115"/>
    <cellStyle name="표준 54 6 7 21 2" xfId="40116"/>
    <cellStyle name="표준 54 6 7 22" xfId="40117"/>
    <cellStyle name="표준 54 6 7 22 2" xfId="40118"/>
    <cellStyle name="표준 54 6 7 23" xfId="40119"/>
    <cellStyle name="표준 54 6 7 23 2" xfId="40120"/>
    <cellStyle name="표준 54 6 7 24" xfId="40121"/>
    <cellStyle name="표준 54 6 7 24 2" xfId="40122"/>
    <cellStyle name="표준 54 6 7 25" xfId="40123"/>
    <cellStyle name="표준 54 6 7 25 2" xfId="40124"/>
    <cellStyle name="표준 54 6 7 26" xfId="40125"/>
    <cellStyle name="표준 54 6 7 26 2" xfId="40126"/>
    <cellStyle name="표준 54 6 7 27" xfId="40127"/>
    <cellStyle name="표준 54 6 7 27 2" xfId="40128"/>
    <cellStyle name="표준 54 6 7 28" xfId="40129"/>
    <cellStyle name="표준 54 6 7 28 2" xfId="40130"/>
    <cellStyle name="표준 54 6 7 29" xfId="40131"/>
    <cellStyle name="표준 54 6 7 3" xfId="40132"/>
    <cellStyle name="표준 54 6 7 3 2" xfId="40133"/>
    <cellStyle name="표준 54 6 7 4" xfId="40134"/>
    <cellStyle name="표준 54 6 7 4 2" xfId="40135"/>
    <cellStyle name="표준 54 6 7 5" xfId="40136"/>
    <cellStyle name="표준 54 6 7 5 2" xfId="40137"/>
    <cellStyle name="표준 54 6 7 6" xfId="40138"/>
    <cellStyle name="표준 54 6 7 6 2" xfId="40139"/>
    <cellStyle name="표준 54 6 7 7" xfId="40140"/>
    <cellStyle name="표준 54 6 7 7 2" xfId="40141"/>
    <cellStyle name="표준 54 6 7 8" xfId="40142"/>
    <cellStyle name="표준 54 6 7 8 2" xfId="40143"/>
    <cellStyle name="표준 54 6 7 9" xfId="40144"/>
    <cellStyle name="표준 54 6 7 9 2" xfId="40145"/>
    <cellStyle name="표준 54 6 8" xfId="40146"/>
    <cellStyle name="표준 54 6 8 2" xfId="40147"/>
    <cellStyle name="표준 54 6 9" xfId="40148"/>
    <cellStyle name="표준 54 6 9 2" xfId="40149"/>
    <cellStyle name="표준 54 60" xfId="40150"/>
    <cellStyle name="표준 54 61" xfId="40151"/>
    <cellStyle name="표준 54 62" xfId="40152"/>
    <cellStyle name="표준 54 63" xfId="40153"/>
    <cellStyle name="표준 54 64" xfId="40154"/>
    <cellStyle name="표준 54 65" xfId="40155"/>
    <cellStyle name="표준 54 66" xfId="40156"/>
    <cellStyle name="표준 54 67" xfId="40157"/>
    <cellStyle name="표준 54 68" xfId="40158"/>
    <cellStyle name="표준 54 69" xfId="40159"/>
    <cellStyle name="표준 54 7" xfId="40160"/>
    <cellStyle name="표준 54 7 10" xfId="40161"/>
    <cellStyle name="표준 54 7 10 2" xfId="40162"/>
    <cellStyle name="표준 54 7 11" xfId="40163"/>
    <cellStyle name="표준 54 7 11 2" xfId="40164"/>
    <cellStyle name="표준 54 7 12" xfId="40165"/>
    <cellStyle name="표준 54 7 12 2" xfId="40166"/>
    <cellStyle name="표준 54 7 13" xfId="40167"/>
    <cellStyle name="표준 54 7 13 2" xfId="40168"/>
    <cellStyle name="표준 54 7 14" xfId="40169"/>
    <cellStyle name="표준 54 7 14 2" xfId="40170"/>
    <cellStyle name="표준 54 7 15" xfId="40171"/>
    <cellStyle name="표준 54 7 15 2" xfId="40172"/>
    <cellStyle name="표준 54 7 16" xfId="40173"/>
    <cellStyle name="표준 54 7 16 2" xfId="40174"/>
    <cellStyle name="표준 54 7 17" xfId="40175"/>
    <cellStyle name="표준 54 7 17 2" xfId="40176"/>
    <cellStyle name="표준 54 7 18" xfId="40177"/>
    <cellStyle name="표준 54 7 18 2" xfId="40178"/>
    <cellStyle name="표준 54 7 19" xfId="40179"/>
    <cellStyle name="표준 54 7 19 2" xfId="40180"/>
    <cellStyle name="표준 54 7 2" xfId="40181"/>
    <cellStyle name="표준 54 7 2 10" xfId="40182"/>
    <cellStyle name="표준 54 7 2 10 2" xfId="40183"/>
    <cellStyle name="표준 54 7 2 11" xfId="40184"/>
    <cellStyle name="표준 54 7 2 11 2" xfId="40185"/>
    <cellStyle name="표준 54 7 2 12" xfId="40186"/>
    <cellStyle name="표준 54 7 2 12 2" xfId="40187"/>
    <cellStyle name="표준 54 7 2 13" xfId="40188"/>
    <cellStyle name="표준 54 7 2 13 2" xfId="40189"/>
    <cellStyle name="표준 54 7 2 14" xfId="40190"/>
    <cellStyle name="표준 54 7 2 14 2" xfId="40191"/>
    <cellStyle name="표준 54 7 2 15" xfId="40192"/>
    <cellStyle name="표준 54 7 2 15 2" xfId="40193"/>
    <cellStyle name="표준 54 7 2 16" xfId="40194"/>
    <cellStyle name="표준 54 7 2 16 2" xfId="40195"/>
    <cellStyle name="표준 54 7 2 17" xfId="40196"/>
    <cellStyle name="표준 54 7 2 17 2" xfId="40197"/>
    <cellStyle name="표준 54 7 2 18" xfId="40198"/>
    <cellStyle name="표준 54 7 2 18 2" xfId="40199"/>
    <cellStyle name="표준 54 7 2 19" xfId="40200"/>
    <cellStyle name="표준 54 7 2 19 2" xfId="40201"/>
    <cellStyle name="표준 54 7 2 2" xfId="40202"/>
    <cellStyle name="표준 54 7 2 2 2" xfId="40203"/>
    <cellStyle name="표준 54 7 2 20" xfId="40204"/>
    <cellStyle name="표준 54 7 2 20 2" xfId="40205"/>
    <cellStyle name="표준 54 7 2 21" xfId="40206"/>
    <cellStyle name="표준 54 7 2 21 2" xfId="40207"/>
    <cellStyle name="표준 54 7 2 22" xfId="40208"/>
    <cellStyle name="표준 54 7 2 22 2" xfId="40209"/>
    <cellStyle name="표준 54 7 2 23" xfId="40210"/>
    <cellStyle name="표준 54 7 2 23 2" xfId="40211"/>
    <cellStyle name="표준 54 7 2 24" xfId="40212"/>
    <cellStyle name="표준 54 7 2 24 2" xfId="40213"/>
    <cellStyle name="표준 54 7 2 25" xfId="40214"/>
    <cellStyle name="표준 54 7 2 25 2" xfId="40215"/>
    <cellStyle name="표준 54 7 2 26" xfId="40216"/>
    <cellStyle name="표준 54 7 2 26 2" xfId="40217"/>
    <cellStyle name="표준 54 7 2 27" xfId="40218"/>
    <cellStyle name="표준 54 7 2 27 2" xfId="40219"/>
    <cellStyle name="표준 54 7 2 28" xfId="40220"/>
    <cellStyle name="표준 54 7 2 28 2" xfId="40221"/>
    <cellStyle name="표준 54 7 2 29" xfId="40222"/>
    <cellStyle name="표준 54 7 2 3" xfId="40223"/>
    <cellStyle name="표준 54 7 2 3 2" xfId="40224"/>
    <cellStyle name="표준 54 7 2 4" xfId="40225"/>
    <cellStyle name="표준 54 7 2 4 2" xfId="40226"/>
    <cellStyle name="표준 54 7 2 5" xfId="40227"/>
    <cellStyle name="표준 54 7 2 5 2" xfId="40228"/>
    <cellStyle name="표준 54 7 2 6" xfId="40229"/>
    <cellStyle name="표준 54 7 2 6 2" xfId="40230"/>
    <cellStyle name="표준 54 7 2 7" xfId="40231"/>
    <cellStyle name="표준 54 7 2 7 2" xfId="40232"/>
    <cellStyle name="표준 54 7 2 8" xfId="40233"/>
    <cellStyle name="표준 54 7 2 8 2" xfId="40234"/>
    <cellStyle name="표준 54 7 2 9" xfId="40235"/>
    <cellStyle name="표준 54 7 2 9 2" xfId="40236"/>
    <cellStyle name="표준 54 7 20" xfId="40237"/>
    <cellStyle name="표준 54 7 20 2" xfId="40238"/>
    <cellStyle name="표준 54 7 21" xfId="40239"/>
    <cellStyle name="표준 54 7 21 2" xfId="40240"/>
    <cellStyle name="표준 54 7 22" xfId="40241"/>
    <cellStyle name="표준 54 7 22 2" xfId="40242"/>
    <cellStyle name="표준 54 7 23" xfId="40243"/>
    <cellStyle name="표준 54 7 23 2" xfId="40244"/>
    <cellStyle name="표준 54 7 24" xfId="40245"/>
    <cellStyle name="표준 54 7 24 2" xfId="40246"/>
    <cellStyle name="표준 54 7 25" xfId="40247"/>
    <cellStyle name="표준 54 7 25 2" xfId="40248"/>
    <cellStyle name="표준 54 7 26" xfId="40249"/>
    <cellStyle name="표준 54 7 26 2" xfId="40250"/>
    <cellStyle name="표준 54 7 27" xfId="40251"/>
    <cellStyle name="표준 54 7 27 2" xfId="40252"/>
    <cellStyle name="표준 54 7 28" xfId="40253"/>
    <cellStyle name="표준 54 7 28 2" xfId="40254"/>
    <cellStyle name="표준 54 7 29" xfId="40255"/>
    <cellStyle name="표준 54 7 29 2" xfId="40256"/>
    <cellStyle name="표준 54 7 3" xfId="40257"/>
    <cellStyle name="표준 54 7 3 10" xfId="40258"/>
    <cellStyle name="표준 54 7 3 10 2" xfId="40259"/>
    <cellStyle name="표준 54 7 3 11" xfId="40260"/>
    <cellStyle name="표준 54 7 3 11 2" xfId="40261"/>
    <cellStyle name="표준 54 7 3 12" xfId="40262"/>
    <cellStyle name="표준 54 7 3 12 2" xfId="40263"/>
    <cellStyle name="표준 54 7 3 13" xfId="40264"/>
    <cellStyle name="표준 54 7 3 13 2" xfId="40265"/>
    <cellStyle name="표준 54 7 3 14" xfId="40266"/>
    <cellStyle name="표준 54 7 3 14 2" xfId="40267"/>
    <cellStyle name="표준 54 7 3 15" xfId="40268"/>
    <cellStyle name="표준 54 7 3 15 2" xfId="40269"/>
    <cellStyle name="표준 54 7 3 16" xfId="40270"/>
    <cellStyle name="표준 54 7 3 16 2" xfId="40271"/>
    <cellStyle name="표준 54 7 3 17" xfId="40272"/>
    <cellStyle name="표준 54 7 3 17 2" xfId="40273"/>
    <cellStyle name="표준 54 7 3 18" xfId="40274"/>
    <cellStyle name="표준 54 7 3 18 2" xfId="40275"/>
    <cellStyle name="표준 54 7 3 19" xfId="40276"/>
    <cellStyle name="표준 54 7 3 19 2" xfId="40277"/>
    <cellStyle name="표준 54 7 3 2" xfId="40278"/>
    <cellStyle name="표준 54 7 3 2 2" xfId="40279"/>
    <cellStyle name="표준 54 7 3 20" xfId="40280"/>
    <cellStyle name="표준 54 7 3 20 2" xfId="40281"/>
    <cellStyle name="표준 54 7 3 21" xfId="40282"/>
    <cellStyle name="표준 54 7 3 21 2" xfId="40283"/>
    <cellStyle name="표준 54 7 3 22" xfId="40284"/>
    <cellStyle name="표준 54 7 3 22 2" xfId="40285"/>
    <cellStyle name="표준 54 7 3 23" xfId="40286"/>
    <cellStyle name="표준 54 7 3 23 2" xfId="40287"/>
    <cellStyle name="표준 54 7 3 24" xfId="40288"/>
    <cellStyle name="표준 54 7 3 24 2" xfId="40289"/>
    <cellStyle name="표준 54 7 3 25" xfId="40290"/>
    <cellStyle name="표준 54 7 3 25 2" xfId="40291"/>
    <cellStyle name="표준 54 7 3 26" xfId="40292"/>
    <cellStyle name="표준 54 7 3 26 2" xfId="40293"/>
    <cellStyle name="표준 54 7 3 27" xfId="40294"/>
    <cellStyle name="표준 54 7 3 27 2" xfId="40295"/>
    <cellStyle name="표준 54 7 3 28" xfId="40296"/>
    <cellStyle name="표준 54 7 3 28 2" xfId="40297"/>
    <cellStyle name="표준 54 7 3 29" xfId="40298"/>
    <cellStyle name="표준 54 7 3 3" xfId="40299"/>
    <cellStyle name="표준 54 7 3 3 2" xfId="40300"/>
    <cellStyle name="표준 54 7 3 4" xfId="40301"/>
    <cellStyle name="표준 54 7 3 4 2" xfId="40302"/>
    <cellStyle name="표준 54 7 3 5" xfId="40303"/>
    <cellStyle name="표준 54 7 3 5 2" xfId="40304"/>
    <cellStyle name="표준 54 7 3 6" xfId="40305"/>
    <cellStyle name="표준 54 7 3 6 2" xfId="40306"/>
    <cellStyle name="표준 54 7 3 7" xfId="40307"/>
    <cellStyle name="표준 54 7 3 7 2" xfId="40308"/>
    <cellStyle name="표준 54 7 3 8" xfId="40309"/>
    <cellStyle name="표준 54 7 3 8 2" xfId="40310"/>
    <cellStyle name="표준 54 7 3 9" xfId="40311"/>
    <cellStyle name="표준 54 7 3 9 2" xfId="40312"/>
    <cellStyle name="표준 54 7 30" xfId="40313"/>
    <cellStyle name="표준 54 7 30 2" xfId="40314"/>
    <cellStyle name="표준 54 7 31" xfId="40315"/>
    <cellStyle name="표준 54 7 31 2" xfId="40316"/>
    <cellStyle name="표준 54 7 32" xfId="40317"/>
    <cellStyle name="표준 54 7 32 2" xfId="40318"/>
    <cellStyle name="표준 54 7 33" xfId="40319"/>
    <cellStyle name="표준 54 7 33 2" xfId="40320"/>
    <cellStyle name="표준 54 7 34" xfId="40321"/>
    <cellStyle name="표준 54 7 34 2" xfId="40322"/>
    <cellStyle name="표준 54 7 35" xfId="40323"/>
    <cellStyle name="표준 54 7 36" xfId="40324"/>
    <cellStyle name="표준 54 7 37" xfId="40325"/>
    <cellStyle name="표준 54 7 38" xfId="40326"/>
    <cellStyle name="표준 54 7 39" xfId="40327"/>
    <cellStyle name="표준 54 7 4" xfId="40328"/>
    <cellStyle name="표준 54 7 4 10" xfId="40329"/>
    <cellStyle name="표준 54 7 4 10 2" xfId="40330"/>
    <cellStyle name="표준 54 7 4 11" xfId="40331"/>
    <cellStyle name="표준 54 7 4 11 2" xfId="40332"/>
    <cellStyle name="표준 54 7 4 12" xfId="40333"/>
    <cellStyle name="표준 54 7 4 12 2" xfId="40334"/>
    <cellStyle name="표준 54 7 4 13" xfId="40335"/>
    <cellStyle name="표준 54 7 4 13 2" xfId="40336"/>
    <cellStyle name="표준 54 7 4 14" xfId="40337"/>
    <cellStyle name="표준 54 7 4 14 2" xfId="40338"/>
    <cellStyle name="표준 54 7 4 15" xfId="40339"/>
    <cellStyle name="표준 54 7 4 15 2" xfId="40340"/>
    <cellStyle name="표준 54 7 4 16" xfId="40341"/>
    <cellStyle name="표준 54 7 4 16 2" xfId="40342"/>
    <cellStyle name="표준 54 7 4 17" xfId="40343"/>
    <cellStyle name="표준 54 7 4 17 2" xfId="40344"/>
    <cellStyle name="표준 54 7 4 18" xfId="40345"/>
    <cellStyle name="표준 54 7 4 18 2" xfId="40346"/>
    <cellStyle name="표준 54 7 4 19" xfId="40347"/>
    <cellStyle name="표준 54 7 4 19 2" xfId="40348"/>
    <cellStyle name="표준 54 7 4 2" xfId="40349"/>
    <cellStyle name="표준 54 7 4 2 2" xfId="40350"/>
    <cellStyle name="표준 54 7 4 20" xfId="40351"/>
    <cellStyle name="표준 54 7 4 20 2" xfId="40352"/>
    <cellStyle name="표준 54 7 4 21" xfId="40353"/>
    <cellStyle name="표준 54 7 4 21 2" xfId="40354"/>
    <cellStyle name="표준 54 7 4 22" xfId="40355"/>
    <cellStyle name="표준 54 7 4 22 2" xfId="40356"/>
    <cellStyle name="표준 54 7 4 23" xfId="40357"/>
    <cellStyle name="표준 54 7 4 23 2" xfId="40358"/>
    <cellStyle name="표준 54 7 4 24" xfId="40359"/>
    <cellStyle name="표준 54 7 4 24 2" xfId="40360"/>
    <cellStyle name="표준 54 7 4 25" xfId="40361"/>
    <cellStyle name="표준 54 7 4 25 2" xfId="40362"/>
    <cellStyle name="표준 54 7 4 26" xfId="40363"/>
    <cellStyle name="표준 54 7 4 26 2" xfId="40364"/>
    <cellStyle name="표준 54 7 4 27" xfId="40365"/>
    <cellStyle name="표준 54 7 4 27 2" xfId="40366"/>
    <cellStyle name="표준 54 7 4 28" xfId="40367"/>
    <cellStyle name="표준 54 7 4 28 2" xfId="40368"/>
    <cellStyle name="표준 54 7 4 29" xfId="40369"/>
    <cellStyle name="표준 54 7 4 3" xfId="40370"/>
    <cellStyle name="표준 54 7 4 3 2" xfId="40371"/>
    <cellStyle name="표준 54 7 4 4" xfId="40372"/>
    <cellStyle name="표준 54 7 4 4 2" xfId="40373"/>
    <cellStyle name="표준 54 7 4 5" xfId="40374"/>
    <cellStyle name="표준 54 7 4 5 2" xfId="40375"/>
    <cellStyle name="표준 54 7 4 6" xfId="40376"/>
    <cellStyle name="표준 54 7 4 6 2" xfId="40377"/>
    <cellStyle name="표준 54 7 4 7" xfId="40378"/>
    <cellStyle name="표준 54 7 4 7 2" xfId="40379"/>
    <cellStyle name="표준 54 7 4 8" xfId="40380"/>
    <cellStyle name="표준 54 7 4 8 2" xfId="40381"/>
    <cellStyle name="표준 54 7 4 9" xfId="40382"/>
    <cellStyle name="표준 54 7 4 9 2" xfId="40383"/>
    <cellStyle name="표준 54 7 40" xfId="40384"/>
    <cellStyle name="표준 54 7 41" xfId="40385"/>
    <cellStyle name="표준 54 7 42" xfId="40386"/>
    <cellStyle name="표준 54 7 43" xfId="40387"/>
    <cellStyle name="표준 54 7 44" xfId="40388"/>
    <cellStyle name="표준 54 7 45" xfId="40389"/>
    <cellStyle name="표준 54 7 46" xfId="40390"/>
    <cellStyle name="표준 54 7 47" xfId="40391"/>
    <cellStyle name="표준 54 7 48" xfId="40392"/>
    <cellStyle name="표준 54 7 49" xfId="40393"/>
    <cellStyle name="표준 54 7 5" xfId="40394"/>
    <cellStyle name="표준 54 7 5 10" xfId="40395"/>
    <cellStyle name="표준 54 7 5 10 2" xfId="40396"/>
    <cellStyle name="표준 54 7 5 11" xfId="40397"/>
    <cellStyle name="표준 54 7 5 11 2" xfId="40398"/>
    <cellStyle name="표준 54 7 5 12" xfId="40399"/>
    <cellStyle name="표준 54 7 5 12 2" xfId="40400"/>
    <cellStyle name="표준 54 7 5 13" xfId="40401"/>
    <cellStyle name="표준 54 7 5 13 2" xfId="40402"/>
    <cellStyle name="표준 54 7 5 14" xfId="40403"/>
    <cellStyle name="표준 54 7 5 14 2" xfId="40404"/>
    <cellStyle name="표준 54 7 5 15" xfId="40405"/>
    <cellStyle name="표준 54 7 5 15 2" xfId="40406"/>
    <cellStyle name="표준 54 7 5 16" xfId="40407"/>
    <cellStyle name="표준 54 7 5 16 2" xfId="40408"/>
    <cellStyle name="표준 54 7 5 17" xfId="40409"/>
    <cellStyle name="표준 54 7 5 17 2" xfId="40410"/>
    <cellStyle name="표준 54 7 5 18" xfId="40411"/>
    <cellStyle name="표준 54 7 5 18 2" xfId="40412"/>
    <cellStyle name="표준 54 7 5 19" xfId="40413"/>
    <cellStyle name="표준 54 7 5 19 2" xfId="40414"/>
    <cellStyle name="표준 54 7 5 2" xfId="40415"/>
    <cellStyle name="표준 54 7 5 2 2" xfId="40416"/>
    <cellStyle name="표준 54 7 5 20" xfId="40417"/>
    <cellStyle name="표준 54 7 5 20 2" xfId="40418"/>
    <cellStyle name="표준 54 7 5 21" xfId="40419"/>
    <cellStyle name="표준 54 7 5 21 2" xfId="40420"/>
    <cellStyle name="표준 54 7 5 22" xfId="40421"/>
    <cellStyle name="표준 54 7 5 22 2" xfId="40422"/>
    <cellStyle name="표준 54 7 5 23" xfId="40423"/>
    <cellStyle name="표준 54 7 5 23 2" xfId="40424"/>
    <cellStyle name="표준 54 7 5 24" xfId="40425"/>
    <cellStyle name="표준 54 7 5 24 2" xfId="40426"/>
    <cellStyle name="표준 54 7 5 25" xfId="40427"/>
    <cellStyle name="표준 54 7 5 25 2" xfId="40428"/>
    <cellStyle name="표준 54 7 5 26" xfId="40429"/>
    <cellStyle name="표준 54 7 5 26 2" xfId="40430"/>
    <cellStyle name="표준 54 7 5 27" xfId="40431"/>
    <cellStyle name="표준 54 7 5 27 2" xfId="40432"/>
    <cellStyle name="표준 54 7 5 28" xfId="40433"/>
    <cellStyle name="표준 54 7 5 28 2" xfId="40434"/>
    <cellStyle name="표준 54 7 5 29" xfId="40435"/>
    <cellStyle name="표준 54 7 5 3" xfId="40436"/>
    <cellStyle name="표준 54 7 5 3 2" xfId="40437"/>
    <cellStyle name="표준 54 7 5 4" xfId="40438"/>
    <cellStyle name="표준 54 7 5 4 2" xfId="40439"/>
    <cellStyle name="표준 54 7 5 5" xfId="40440"/>
    <cellStyle name="표준 54 7 5 5 2" xfId="40441"/>
    <cellStyle name="표준 54 7 5 6" xfId="40442"/>
    <cellStyle name="표준 54 7 5 6 2" xfId="40443"/>
    <cellStyle name="표준 54 7 5 7" xfId="40444"/>
    <cellStyle name="표준 54 7 5 7 2" xfId="40445"/>
    <cellStyle name="표준 54 7 5 8" xfId="40446"/>
    <cellStyle name="표준 54 7 5 8 2" xfId="40447"/>
    <cellStyle name="표준 54 7 5 9" xfId="40448"/>
    <cellStyle name="표준 54 7 5 9 2" xfId="40449"/>
    <cellStyle name="표준 54 7 50" xfId="40450"/>
    <cellStyle name="표준 54 7 51" xfId="40451"/>
    <cellStyle name="표준 54 7 52" xfId="40452"/>
    <cellStyle name="표준 54 7 53" xfId="40453"/>
    <cellStyle name="표준 54 7 54" xfId="40454"/>
    <cellStyle name="표준 54 7 55" xfId="40455"/>
    <cellStyle name="표준 54 7 56" xfId="40456"/>
    <cellStyle name="표준 54 7 57" xfId="40457"/>
    <cellStyle name="표준 54 7 58" xfId="40458"/>
    <cellStyle name="표준 54 7 6" xfId="40459"/>
    <cellStyle name="표준 54 7 6 10" xfId="40460"/>
    <cellStyle name="표준 54 7 6 10 2" xfId="40461"/>
    <cellStyle name="표준 54 7 6 11" xfId="40462"/>
    <cellStyle name="표준 54 7 6 11 2" xfId="40463"/>
    <cellStyle name="표준 54 7 6 12" xfId="40464"/>
    <cellStyle name="표준 54 7 6 12 2" xfId="40465"/>
    <cellStyle name="표준 54 7 6 13" xfId="40466"/>
    <cellStyle name="표준 54 7 6 13 2" xfId="40467"/>
    <cellStyle name="표준 54 7 6 14" xfId="40468"/>
    <cellStyle name="표준 54 7 6 14 2" xfId="40469"/>
    <cellStyle name="표준 54 7 6 15" xfId="40470"/>
    <cellStyle name="표준 54 7 6 15 2" xfId="40471"/>
    <cellStyle name="표준 54 7 6 16" xfId="40472"/>
    <cellStyle name="표준 54 7 6 16 2" xfId="40473"/>
    <cellStyle name="표준 54 7 6 17" xfId="40474"/>
    <cellStyle name="표준 54 7 6 17 2" xfId="40475"/>
    <cellStyle name="표준 54 7 6 18" xfId="40476"/>
    <cellStyle name="표준 54 7 6 18 2" xfId="40477"/>
    <cellStyle name="표준 54 7 6 19" xfId="40478"/>
    <cellStyle name="표준 54 7 6 19 2" xfId="40479"/>
    <cellStyle name="표준 54 7 6 2" xfId="40480"/>
    <cellStyle name="표준 54 7 6 2 2" xfId="40481"/>
    <cellStyle name="표준 54 7 6 20" xfId="40482"/>
    <cellStyle name="표준 54 7 6 20 2" xfId="40483"/>
    <cellStyle name="표준 54 7 6 21" xfId="40484"/>
    <cellStyle name="표준 54 7 6 21 2" xfId="40485"/>
    <cellStyle name="표준 54 7 6 22" xfId="40486"/>
    <cellStyle name="표준 54 7 6 22 2" xfId="40487"/>
    <cellStyle name="표준 54 7 6 23" xfId="40488"/>
    <cellStyle name="표준 54 7 6 23 2" xfId="40489"/>
    <cellStyle name="표준 54 7 6 24" xfId="40490"/>
    <cellStyle name="표준 54 7 6 24 2" xfId="40491"/>
    <cellStyle name="표준 54 7 6 25" xfId="40492"/>
    <cellStyle name="표준 54 7 6 25 2" xfId="40493"/>
    <cellStyle name="표준 54 7 6 26" xfId="40494"/>
    <cellStyle name="표준 54 7 6 26 2" xfId="40495"/>
    <cellStyle name="표준 54 7 6 27" xfId="40496"/>
    <cellStyle name="표준 54 7 6 27 2" xfId="40497"/>
    <cellStyle name="표준 54 7 6 28" xfId="40498"/>
    <cellStyle name="표준 54 7 6 28 2" xfId="40499"/>
    <cellStyle name="표준 54 7 6 29" xfId="40500"/>
    <cellStyle name="표준 54 7 6 3" xfId="40501"/>
    <cellStyle name="표준 54 7 6 3 2" xfId="40502"/>
    <cellStyle name="표준 54 7 6 4" xfId="40503"/>
    <cellStyle name="표준 54 7 6 4 2" xfId="40504"/>
    <cellStyle name="표준 54 7 6 5" xfId="40505"/>
    <cellStyle name="표준 54 7 6 5 2" xfId="40506"/>
    <cellStyle name="표준 54 7 6 6" xfId="40507"/>
    <cellStyle name="표준 54 7 6 6 2" xfId="40508"/>
    <cellStyle name="표준 54 7 6 7" xfId="40509"/>
    <cellStyle name="표준 54 7 6 7 2" xfId="40510"/>
    <cellStyle name="표준 54 7 6 8" xfId="40511"/>
    <cellStyle name="표준 54 7 6 8 2" xfId="40512"/>
    <cellStyle name="표준 54 7 6 9" xfId="40513"/>
    <cellStyle name="표준 54 7 6 9 2" xfId="40514"/>
    <cellStyle name="표준 54 7 7" xfId="40515"/>
    <cellStyle name="표준 54 7 7 10" xfId="40516"/>
    <cellStyle name="표준 54 7 7 10 2" xfId="40517"/>
    <cellStyle name="표준 54 7 7 11" xfId="40518"/>
    <cellStyle name="표준 54 7 7 11 2" xfId="40519"/>
    <cellStyle name="표준 54 7 7 12" xfId="40520"/>
    <cellStyle name="표준 54 7 7 12 2" xfId="40521"/>
    <cellStyle name="표준 54 7 7 13" xfId="40522"/>
    <cellStyle name="표준 54 7 7 13 2" xfId="40523"/>
    <cellStyle name="표준 54 7 7 14" xfId="40524"/>
    <cellStyle name="표준 54 7 7 14 2" xfId="40525"/>
    <cellStyle name="표준 54 7 7 15" xfId="40526"/>
    <cellStyle name="표준 54 7 7 15 2" xfId="40527"/>
    <cellStyle name="표준 54 7 7 16" xfId="40528"/>
    <cellStyle name="표준 54 7 7 16 2" xfId="40529"/>
    <cellStyle name="표준 54 7 7 17" xfId="40530"/>
    <cellStyle name="표준 54 7 7 17 2" xfId="40531"/>
    <cellStyle name="표준 54 7 7 18" xfId="40532"/>
    <cellStyle name="표준 54 7 7 18 2" xfId="40533"/>
    <cellStyle name="표준 54 7 7 19" xfId="40534"/>
    <cellStyle name="표준 54 7 7 19 2" xfId="40535"/>
    <cellStyle name="표준 54 7 7 2" xfId="40536"/>
    <cellStyle name="표준 54 7 7 2 2" xfId="40537"/>
    <cellStyle name="표준 54 7 7 20" xfId="40538"/>
    <cellStyle name="표준 54 7 7 20 2" xfId="40539"/>
    <cellStyle name="표준 54 7 7 21" xfId="40540"/>
    <cellStyle name="표준 54 7 7 21 2" xfId="40541"/>
    <cellStyle name="표준 54 7 7 22" xfId="40542"/>
    <cellStyle name="표준 54 7 7 22 2" xfId="40543"/>
    <cellStyle name="표준 54 7 7 23" xfId="40544"/>
    <cellStyle name="표준 54 7 7 23 2" xfId="40545"/>
    <cellStyle name="표준 54 7 7 24" xfId="40546"/>
    <cellStyle name="표준 54 7 7 24 2" xfId="40547"/>
    <cellStyle name="표준 54 7 7 25" xfId="40548"/>
    <cellStyle name="표준 54 7 7 25 2" xfId="40549"/>
    <cellStyle name="표준 54 7 7 26" xfId="40550"/>
    <cellStyle name="표준 54 7 7 26 2" xfId="40551"/>
    <cellStyle name="표준 54 7 7 27" xfId="40552"/>
    <cellStyle name="표준 54 7 7 27 2" xfId="40553"/>
    <cellStyle name="표준 54 7 7 28" xfId="40554"/>
    <cellStyle name="표준 54 7 7 28 2" xfId="40555"/>
    <cellStyle name="표준 54 7 7 29" xfId="40556"/>
    <cellStyle name="표준 54 7 7 3" xfId="40557"/>
    <cellStyle name="표준 54 7 7 3 2" xfId="40558"/>
    <cellStyle name="표준 54 7 7 4" xfId="40559"/>
    <cellStyle name="표준 54 7 7 4 2" xfId="40560"/>
    <cellStyle name="표준 54 7 7 5" xfId="40561"/>
    <cellStyle name="표준 54 7 7 5 2" xfId="40562"/>
    <cellStyle name="표준 54 7 7 6" xfId="40563"/>
    <cellStyle name="표준 54 7 7 6 2" xfId="40564"/>
    <cellStyle name="표준 54 7 7 7" xfId="40565"/>
    <cellStyle name="표준 54 7 7 7 2" xfId="40566"/>
    <cellStyle name="표준 54 7 7 8" xfId="40567"/>
    <cellStyle name="표준 54 7 7 8 2" xfId="40568"/>
    <cellStyle name="표준 54 7 7 9" xfId="40569"/>
    <cellStyle name="표준 54 7 7 9 2" xfId="40570"/>
    <cellStyle name="표준 54 7 8" xfId="40571"/>
    <cellStyle name="표준 54 7 8 2" xfId="40572"/>
    <cellStyle name="표준 54 7 9" xfId="40573"/>
    <cellStyle name="표준 54 7 9 2" xfId="40574"/>
    <cellStyle name="표준 54 70" xfId="40575"/>
    <cellStyle name="표준 54 71" xfId="40576"/>
    <cellStyle name="표준 54 72" xfId="40577"/>
    <cellStyle name="표준 54 8" xfId="40578"/>
    <cellStyle name="표준 54 8 10" xfId="40579"/>
    <cellStyle name="표준 54 8 10 2" xfId="40580"/>
    <cellStyle name="표준 54 8 11" xfId="40581"/>
    <cellStyle name="표준 54 8 11 2" xfId="40582"/>
    <cellStyle name="표준 54 8 12" xfId="40583"/>
    <cellStyle name="표준 54 8 12 2" xfId="40584"/>
    <cellStyle name="표준 54 8 13" xfId="40585"/>
    <cellStyle name="표준 54 8 13 2" xfId="40586"/>
    <cellStyle name="표준 54 8 14" xfId="40587"/>
    <cellStyle name="표준 54 8 14 2" xfId="40588"/>
    <cellStyle name="표준 54 8 15" xfId="40589"/>
    <cellStyle name="표준 54 8 15 2" xfId="40590"/>
    <cellStyle name="표준 54 8 16" xfId="40591"/>
    <cellStyle name="표준 54 8 16 2" xfId="40592"/>
    <cellStyle name="표준 54 8 17" xfId="40593"/>
    <cellStyle name="표준 54 8 17 2" xfId="40594"/>
    <cellStyle name="표준 54 8 18" xfId="40595"/>
    <cellStyle name="표준 54 8 18 2" xfId="40596"/>
    <cellStyle name="표준 54 8 19" xfId="40597"/>
    <cellStyle name="표준 54 8 19 2" xfId="40598"/>
    <cellStyle name="표준 54 8 2" xfId="40599"/>
    <cellStyle name="표준 54 8 2 10" xfId="40600"/>
    <cellStyle name="표준 54 8 2 10 2" xfId="40601"/>
    <cellStyle name="표준 54 8 2 11" xfId="40602"/>
    <cellStyle name="표준 54 8 2 11 2" xfId="40603"/>
    <cellStyle name="표준 54 8 2 12" xfId="40604"/>
    <cellStyle name="표준 54 8 2 12 2" xfId="40605"/>
    <cellStyle name="표준 54 8 2 13" xfId="40606"/>
    <cellStyle name="표준 54 8 2 13 2" xfId="40607"/>
    <cellStyle name="표준 54 8 2 14" xfId="40608"/>
    <cellStyle name="표준 54 8 2 14 2" xfId="40609"/>
    <cellStyle name="표준 54 8 2 15" xfId="40610"/>
    <cellStyle name="표준 54 8 2 15 2" xfId="40611"/>
    <cellStyle name="표준 54 8 2 16" xfId="40612"/>
    <cellStyle name="표준 54 8 2 16 2" xfId="40613"/>
    <cellStyle name="표준 54 8 2 17" xfId="40614"/>
    <cellStyle name="표준 54 8 2 17 2" xfId="40615"/>
    <cellStyle name="표준 54 8 2 18" xfId="40616"/>
    <cellStyle name="표준 54 8 2 18 2" xfId="40617"/>
    <cellStyle name="표준 54 8 2 19" xfId="40618"/>
    <cellStyle name="표준 54 8 2 19 2" xfId="40619"/>
    <cellStyle name="표준 54 8 2 2" xfId="40620"/>
    <cellStyle name="표준 54 8 2 2 2" xfId="40621"/>
    <cellStyle name="표준 54 8 2 20" xfId="40622"/>
    <cellStyle name="표준 54 8 2 20 2" xfId="40623"/>
    <cellStyle name="표준 54 8 2 21" xfId="40624"/>
    <cellStyle name="표준 54 8 2 21 2" xfId="40625"/>
    <cellStyle name="표준 54 8 2 22" xfId="40626"/>
    <cellStyle name="표준 54 8 2 22 2" xfId="40627"/>
    <cellStyle name="표준 54 8 2 23" xfId="40628"/>
    <cellStyle name="표준 54 8 2 23 2" xfId="40629"/>
    <cellStyle name="표준 54 8 2 24" xfId="40630"/>
    <cellStyle name="표준 54 8 2 24 2" xfId="40631"/>
    <cellStyle name="표준 54 8 2 25" xfId="40632"/>
    <cellStyle name="표준 54 8 2 25 2" xfId="40633"/>
    <cellStyle name="표준 54 8 2 26" xfId="40634"/>
    <cellStyle name="표준 54 8 2 26 2" xfId="40635"/>
    <cellStyle name="표준 54 8 2 27" xfId="40636"/>
    <cellStyle name="표준 54 8 2 27 2" xfId="40637"/>
    <cellStyle name="표준 54 8 2 28" xfId="40638"/>
    <cellStyle name="표준 54 8 2 28 2" xfId="40639"/>
    <cellStyle name="표준 54 8 2 29" xfId="40640"/>
    <cellStyle name="표준 54 8 2 3" xfId="40641"/>
    <cellStyle name="표준 54 8 2 3 2" xfId="40642"/>
    <cellStyle name="표준 54 8 2 4" xfId="40643"/>
    <cellStyle name="표준 54 8 2 4 2" xfId="40644"/>
    <cellStyle name="표준 54 8 2 5" xfId="40645"/>
    <cellStyle name="표준 54 8 2 5 2" xfId="40646"/>
    <cellStyle name="표준 54 8 2 6" xfId="40647"/>
    <cellStyle name="표준 54 8 2 6 2" xfId="40648"/>
    <cellStyle name="표준 54 8 2 7" xfId="40649"/>
    <cellStyle name="표준 54 8 2 7 2" xfId="40650"/>
    <cellStyle name="표준 54 8 2 8" xfId="40651"/>
    <cellStyle name="표준 54 8 2 8 2" xfId="40652"/>
    <cellStyle name="표준 54 8 2 9" xfId="40653"/>
    <cellStyle name="표준 54 8 2 9 2" xfId="40654"/>
    <cellStyle name="표준 54 8 20" xfId="40655"/>
    <cellStyle name="표준 54 8 20 2" xfId="40656"/>
    <cellStyle name="표준 54 8 21" xfId="40657"/>
    <cellStyle name="표준 54 8 21 2" xfId="40658"/>
    <cellStyle name="표준 54 8 22" xfId="40659"/>
    <cellStyle name="표준 54 8 22 2" xfId="40660"/>
    <cellStyle name="표준 54 8 23" xfId="40661"/>
    <cellStyle name="표준 54 8 23 2" xfId="40662"/>
    <cellStyle name="표준 54 8 24" xfId="40663"/>
    <cellStyle name="표준 54 8 24 2" xfId="40664"/>
    <cellStyle name="표준 54 8 25" xfId="40665"/>
    <cellStyle name="표준 54 8 25 2" xfId="40666"/>
    <cellStyle name="표준 54 8 26" xfId="40667"/>
    <cellStyle name="표준 54 8 26 2" xfId="40668"/>
    <cellStyle name="표준 54 8 27" xfId="40669"/>
    <cellStyle name="표준 54 8 27 2" xfId="40670"/>
    <cellStyle name="표준 54 8 28" xfId="40671"/>
    <cellStyle name="표준 54 8 28 2" xfId="40672"/>
    <cellStyle name="표준 54 8 29" xfId="40673"/>
    <cellStyle name="표준 54 8 29 2" xfId="40674"/>
    <cellStyle name="표준 54 8 3" xfId="40675"/>
    <cellStyle name="표준 54 8 3 10" xfId="40676"/>
    <cellStyle name="표준 54 8 3 10 2" xfId="40677"/>
    <cellStyle name="표준 54 8 3 11" xfId="40678"/>
    <cellStyle name="표준 54 8 3 11 2" xfId="40679"/>
    <cellStyle name="표준 54 8 3 12" xfId="40680"/>
    <cellStyle name="표준 54 8 3 12 2" xfId="40681"/>
    <cellStyle name="표준 54 8 3 13" xfId="40682"/>
    <cellStyle name="표준 54 8 3 13 2" xfId="40683"/>
    <cellStyle name="표준 54 8 3 14" xfId="40684"/>
    <cellStyle name="표준 54 8 3 14 2" xfId="40685"/>
    <cellStyle name="표준 54 8 3 15" xfId="40686"/>
    <cellStyle name="표준 54 8 3 15 2" xfId="40687"/>
    <cellStyle name="표준 54 8 3 16" xfId="40688"/>
    <cellStyle name="표준 54 8 3 16 2" xfId="40689"/>
    <cellStyle name="표준 54 8 3 17" xfId="40690"/>
    <cellStyle name="표준 54 8 3 17 2" xfId="40691"/>
    <cellStyle name="표준 54 8 3 18" xfId="40692"/>
    <cellStyle name="표준 54 8 3 18 2" xfId="40693"/>
    <cellStyle name="표준 54 8 3 19" xfId="40694"/>
    <cellStyle name="표준 54 8 3 19 2" xfId="40695"/>
    <cellStyle name="표준 54 8 3 2" xfId="40696"/>
    <cellStyle name="표준 54 8 3 2 2" xfId="40697"/>
    <cellStyle name="표준 54 8 3 20" xfId="40698"/>
    <cellStyle name="표준 54 8 3 20 2" xfId="40699"/>
    <cellStyle name="표준 54 8 3 21" xfId="40700"/>
    <cellStyle name="표준 54 8 3 21 2" xfId="40701"/>
    <cellStyle name="표준 54 8 3 22" xfId="40702"/>
    <cellStyle name="표준 54 8 3 22 2" xfId="40703"/>
    <cellStyle name="표준 54 8 3 23" xfId="40704"/>
    <cellStyle name="표준 54 8 3 23 2" xfId="40705"/>
    <cellStyle name="표준 54 8 3 24" xfId="40706"/>
    <cellStyle name="표준 54 8 3 24 2" xfId="40707"/>
    <cellStyle name="표준 54 8 3 25" xfId="40708"/>
    <cellStyle name="표준 54 8 3 25 2" xfId="40709"/>
    <cellStyle name="표준 54 8 3 26" xfId="40710"/>
    <cellStyle name="표준 54 8 3 26 2" xfId="40711"/>
    <cellStyle name="표준 54 8 3 27" xfId="40712"/>
    <cellStyle name="표준 54 8 3 27 2" xfId="40713"/>
    <cellStyle name="표준 54 8 3 28" xfId="40714"/>
    <cellStyle name="표준 54 8 3 28 2" xfId="40715"/>
    <cellStyle name="표준 54 8 3 29" xfId="40716"/>
    <cellStyle name="표준 54 8 3 3" xfId="40717"/>
    <cellStyle name="표준 54 8 3 3 2" xfId="40718"/>
    <cellStyle name="표준 54 8 3 4" xfId="40719"/>
    <cellStyle name="표준 54 8 3 4 2" xfId="40720"/>
    <cellStyle name="표준 54 8 3 5" xfId="40721"/>
    <cellStyle name="표준 54 8 3 5 2" xfId="40722"/>
    <cellStyle name="표준 54 8 3 6" xfId="40723"/>
    <cellStyle name="표준 54 8 3 6 2" xfId="40724"/>
    <cellStyle name="표준 54 8 3 7" xfId="40725"/>
    <cellStyle name="표준 54 8 3 7 2" xfId="40726"/>
    <cellStyle name="표준 54 8 3 8" xfId="40727"/>
    <cellStyle name="표준 54 8 3 8 2" xfId="40728"/>
    <cellStyle name="표준 54 8 3 9" xfId="40729"/>
    <cellStyle name="표준 54 8 3 9 2" xfId="40730"/>
    <cellStyle name="표준 54 8 30" xfId="40731"/>
    <cellStyle name="표준 54 8 30 2" xfId="40732"/>
    <cellStyle name="표준 54 8 31" xfId="40733"/>
    <cellStyle name="표준 54 8 31 2" xfId="40734"/>
    <cellStyle name="표준 54 8 32" xfId="40735"/>
    <cellStyle name="표준 54 8 32 2" xfId="40736"/>
    <cellStyle name="표준 54 8 33" xfId="40737"/>
    <cellStyle name="표준 54 8 33 2" xfId="40738"/>
    <cellStyle name="표준 54 8 34" xfId="40739"/>
    <cellStyle name="표준 54 8 34 2" xfId="40740"/>
    <cellStyle name="표준 54 8 35" xfId="40741"/>
    <cellStyle name="표준 54 8 36" xfId="40742"/>
    <cellStyle name="표준 54 8 37" xfId="40743"/>
    <cellStyle name="표준 54 8 38" xfId="40744"/>
    <cellStyle name="표준 54 8 39" xfId="40745"/>
    <cellStyle name="표준 54 8 4" xfId="40746"/>
    <cellStyle name="표준 54 8 4 10" xfId="40747"/>
    <cellStyle name="표준 54 8 4 10 2" xfId="40748"/>
    <cellStyle name="표준 54 8 4 11" xfId="40749"/>
    <cellStyle name="표준 54 8 4 11 2" xfId="40750"/>
    <cellStyle name="표준 54 8 4 12" xfId="40751"/>
    <cellStyle name="표준 54 8 4 12 2" xfId="40752"/>
    <cellStyle name="표준 54 8 4 13" xfId="40753"/>
    <cellStyle name="표준 54 8 4 13 2" xfId="40754"/>
    <cellStyle name="표준 54 8 4 14" xfId="40755"/>
    <cellStyle name="표준 54 8 4 14 2" xfId="40756"/>
    <cellStyle name="표준 54 8 4 15" xfId="40757"/>
    <cellStyle name="표준 54 8 4 15 2" xfId="40758"/>
    <cellStyle name="표준 54 8 4 16" xfId="40759"/>
    <cellStyle name="표준 54 8 4 16 2" xfId="40760"/>
    <cellStyle name="표준 54 8 4 17" xfId="40761"/>
    <cellStyle name="표준 54 8 4 17 2" xfId="40762"/>
    <cellStyle name="표준 54 8 4 18" xfId="40763"/>
    <cellStyle name="표준 54 8 4 18 2" xfId="40764"/>
    <cellStyle name="표준 54 8 4 19" xfId="40765"/>
    <cellStyle name="표준 54 8 4 19 2" xfId="40766"/>
    <cellStyle name="표준 54 8 4 2" xfId="40767"/>
    <cellStyle name="표준 54 8 4 2 2" xfId="40768"/>
    <cellStyle name="표준 54 8 4 20" xfId="40769"/>
    <cellStyle name="표준 54 8 4 20 2" xfId="40770"/>
    <cellStyle name="표준 54 8 4 21" xfId="40771"/>
    <cellStyle name="표준 54 8 4 21 2" xfId="40772"/>
    <cellStyle name="표준 54 8 4 22" xfId="40773"/>
    <cellStyle name="표준 54 8 4 22 2" xfId="40774"/>
    <cellStyle name="표준 54 8 4 23" xfId="40775"/>
    <cellStyle name="표준 54 8 4 23 2" xfId="40776"/>
    <cellStyle name="표준 54 8 4 24" xfId="40777"/>
    <cellStyle name="표준 54 8 4 24 2" xfId="40778"/>
    <cellStyle name="표준 54 8 4 25" xfId="40779"/>
    <cellStyle name="표준 54 8 4 25 2" xfId="40780"/>
    <cellStyle name="표준 54 8 4 26" xfId="40781"/>
    <cellStyle name="표준 54 8 4 26 2" xfId="40782"/>
    <cellStyle name="표준 54 8 4 27" xfId="40783"/>
    <cellStyle name="표준 54 8 4 27 2" xfId="40784"/>
    <cellStyle name="표준 54 8 4 28" xfId="40785"/>
    <cellStyle name="표준 54 8 4 28 2" xfId="40786"/>
    <cellStyle name="표준 54 8 4 29" xfId="40787"/>
    <cellStyle name="표준 54 8 4 3" xfId="40788"/>
    <cellStyle name="표준 54 8 4 3 2" xfId="40789"/>
    <cellStyle name="표준 54 8 4 4" xfId="40790"/>
    <cellStyle name="표준 54 8 4 4 2" xfId="40791"/>
    <cellStyle name="표준 54 8 4 5" xfId="40792"/>
    <cellStyle name="표준 54 8 4 5 2" xfId="40793"/>
    <cellStyle name="표준 54 8 4 6" xfId="40794"/>
    <cellStyle name="표준 54 8 4 6 2" xfId="40795"/>
    <cellStyle name="표준 54 8 4 7" xfId="40796"/>
    <cellStyle name="표준 54 8 4 7 2" xfId="40797"/>
    <cellStyle name="표준 54 8 4 8" xfId="40798"/>
    <cellStyle name="표준 54 8 4 8 2" xfId="40799"/>
    <cellStyle name="표준 54 8 4 9" xfId="40800"/>
    <cellStyle name="표준 54 8 4 9 2" xfId="40801"/>
    <cellStyle name="표준 54 8 40" xfId="40802"/>
    <cellStyle name="표준 54 8 41" xfId="40803"/>
    <cellStyle name="표준 54 8 42" xfId="40804"/>
    <cellStyle name="표준 54 8 43" xfId="40805"/>
    <cellStyle name="표준 54 8 44" xfId="40806"/>
    <cellStyle name="표준 54 8 45" xfId="40807"/>
    <cellStyle name="표준 54 8 46" xfId="40808"/>
    <cellStyle name="표준 54 8 47" xfId="40809"/>
    <cellStyle name="표준 54 8 48" xfId="40810"/>
    <cellStyle name="표준 54 8 49" xfId="40811"/>
    <cellStyle name="표준 54 8 5" xfId="40812"/>
    <cellStyle name="표준 54 8 5 10" xfId="40813"/>
    <cellStyle name="표준 54 8 5 10 2" xfId="40814"/>
    <cellStyle name="표준 54 8 5 11" xfId="40815"/>
    <cellStyle name="표준 54 8 5 11 2" xfId="40816"/>
    <cellStyle name="표준 54 8 5 12" xfId="40817"/>
    <cellStyle name="표준 54 8 5 12 2" xfId="40818"/>
    <cellStyle name="표준 54 8 5 13" xfId="40819"/>
    <cellStyle name="표준 54 8 5 13 2" xfId="40820"/>
    <cellStyle name="표준 54 8 5 14" xfId="40821"/>
    <cellStyle name="표준 54 8 5 14 2" xfId="40822"/>
    <cellStyle name="표준 54 8 5 15" xfId="40823"/>
    <cellStyle name="표준 54 8 5 15 2" xfId="40824"/>
    <cellStyle name="표준 54 8 5 16" xfId="40825"/>
    <cellStyle name="표준 54 8 5 16 2" xfId="40826"/>
    <cellStyle name="표준 54 8 5 17" xfId="40827"/>
    <cellStyle name="표준 54 8 5 17 2" xfId="40828"/>
    <cellStyle name="표준 54 8 5 18" xfId="40829"/>
    <cellStyle name="표준 54 8 5 18 2" xfId="40830"/>
    <cellStyle name="표준 54 8 5 19" xfId="40831"/>
    <cellStyle name="표준 54 8 5 19 2" xfId="40832"/>
    <cellStyle name="표준 54 8 5 2" xfId="40833"/>
    <cellStyle name="표준 54 8 5 2 2" xfId="40834"/>
    <cellStyle name="표준 54 8 5 20" xfId="40835"/>
    <cellStyle name="표준 54 8 5 20 2" xfId="40836"/>
    <cellStyle name="표준 54 8 5 21" xfId="40837"/>
    <cellStyle name="표준 54 8 5 21 2" xfId="40838"/>
    <cellStyle name="표준 54 8 5 22" xfId="40839"/>
    <cellStyle name="표준 54 8 5 22 2" xfId="40840"/>
    <cellStyle name="표준 54 8 5 23" xfId="40841"/>
    <cellStyle name="표준 54 8 5 23 2" xfId="40842"/>
    <cellStyle name="표준 54 8 5 24" xfId="40843"/>
    <cellStyle name="표준 54 8 5 24 2" xfId="40844"/>
    <cellStyle name="표준 54 8 5 25" xfId="40845"/>
    <cellStyle name="표준 54 8 5 25 2" xfId="40846"/>
    <cellStyle name="표준 54 8 5 26" xfId="40847"/>
    <cellStyle name="표준 54 8 5 26 2" xfId="40848"/>
    <cellStyle name="표준 54 8 5 27" xfId="40849"/>
    <cellStyle name="표준 54 8 5 27 2" xfId="40850"/>
    <cellStyle name="표준 54 8 5 28" xfId="40851"/>
    <cellStyle name="표준 54 8 5 28 2" xfId="40852"/>
    <cellStyle name="표준 54 8 5 29" xfId="40853"/>
    <cellStyle name="표준 54 8 5 3" xfId="40854"/>
    <cellStyle name="표준 54 8 5 3 2" xfId="40855"/>
    <cellStyle name="표준 54 8 5 4" xfId="40856"/>
    <cellStyle name="표준 54 8 5 4 2" xfId="40857"/>
    <cellStyle name="표준 54 8 5 5" xfId="40858"/>
    <cellStyle name="표준 54 8 5 5 2" xfId="40859"/>
    <cellStyle name="표준 54 8 5 6" xfId="40860"/>
    <cellStyle name="표준 54 8 5 6 2" xfId="40861"/>
    <cellStyle name="표준 54 8 5 7" xfId="40862"/>
    <cellStyle name="표준 54 8 5 7 2" xfId="40863"/>
    <cellStyle name="표준 54 8 5 8" xfId="40864"/>
    <cellStyle name="표준 54 8 5 8 2" xfId="40865"/>
    <cellStyle name="표준 54 8 5 9" xfId="40866"/>
    <cellStyle name="표준 54 8 5 9 2" xfId="40867"/>
    <cellStyle name="표준 54 8 50" xfId="40868"/>
    <cellStyle name="표준 54 8 51" xfId="40869"/>
    <cellStyle name="표준 54 8 52" xfId="40870"/>
    <cellStyle name="표준 54 8 53" xfId="40871"/>
    <cellStyle name="표준 54 8 54" xfId="40872"/>
    <cellStyle name="표준 54 8 55" xfId="40873"/>
    <cellStyle name="표준 54 8 56" xfId="40874"/>
    <cellStyle name="표준 54 8 57" xfId="40875"/>
    <cellStyle name="표준 54 8 58" xfId="40876"/>
    <cellStyle name="표준 54 8 6" xfId="40877"/>
    <cellStyle name="표준 54 8 6 10" xfId="40878"/>
    <cellStyle name="표준 54 8 6 10 2" xfId="40879"/>
    <cellStyle name="표준 54 8 6 11" xfId="40880"/>
    <cellStyle name="표준 54 8 6 11 2" xfId="40881"/>
    <cellStyle name="표준 54 8 6 12" xfId="40882"/>
    <cellStyle name="표준 54 8 6 12 2" xfId="40883"/>
    <cellStyle name="표준 54 8 6 13" xfId="40884"/>
    <cellStyle name="표준 54 8 6 13 2" xfId="40885"/>
    <cellStyle name="표준 54 8 6 14" xfId="40886"/>
    <cellStyle name="표준 54 8 6 14 2" xfId="40887"/>
    <cellStyle name="표준 54 8 6 15" xfId="40888"/>
    <cellStyle name="표준 54 8 6 15 2" xfId="40889"/>
    <cellStyle name="표준 54 8 6 16" xfId="40890"/>
    <cellStyle name="표준 54 8 6 16 2" xfId="40891"/>
    <cellStyle name="표준 54 8 6 17" xfId="40892"/>
    <cellStyle name="표준 54 8 6 17 2" xfId="40893"/>
    <cellStyle name="표준 54 8 6 18" xfId="40894"/>
    <cellStyle name="표준 54 8 6 18 2" xfId="40895"/>
    <cellStyle name="표준 54 8 6 19" xfId="40896"/>
    <cellStyle name="표준 54 8 6 19 2" xfId="40897"/>
    <cellStyle name="표준 54 8 6 2" xfId="40898"/>
    <cellStyle name="표준 54 8 6 2 2" xfId="40899"/>
    <cellStyle name="표준 54 8 6 20" xfId="40900"/>
    <cellStyle name="표준 54 8 6 20 2" xfId="40901"/>
    <cellStyle name="표준 54 8 6 21" xfId="40902"/>
    <cellStyle name="표준 54 8 6 21 2" xfId="40903"/>
    <cellStyle name="표준 54 8 6 22" xfId="40904"/>
    <cellStyle name="표준 54 8 6 22 2" xfId="40905"/>
    <cellStyle name="표준 54 8 6 23" xfId="40906"/>
    <cellStyle name="표준 54 8 6 23 2" xfId="40907"/>
    <cellStyle name="표준 54 8 6 24" xfId="40908"/>
    <cellStyle name="표준 54 8 6 24 2" xfId="40909"/>
    <cellStyle name="표준 54 8 6 25" xfId="40910"/>
    <cellStyle name="표준 54 8 6 25 2" xfId="40911"/>
    <cellStyle name="표준 54 8 6 26" xfId="40912"/>
    <cellStyle name="표준 54 8 6 26 2" xfId="40913"/>
    <cellStyle name="표준 54 8 6 27" xfId="40914"/>
    <cellStyle name="표준 54 8 6 27 2" xfId="40915"/>
    <cellStyle name="표준 54 8 6 28" xfId="40916"/>
    <cellStyle name="표준 54 8 6 28 2" xfId="40917"/>
    <cellStyle name="표준 54 8 6 29" xfId="40918"/>
    <cellStyle name="표준 54 8 6 3" xfId="40919"/>
    <cellStyle name="표준 54 8 6 3 2" xfId="40920"/>
    <cellStyle name="표준 54 8 6 4" xfId="40921"/>
    <cellStyle name="표준 54 8 6 4 2" xfId="40922"/>
    <cellStyle name="표준 54 8 6 5" xfId="40923"/>
    <cellStyle name="표준 54 8 6 5 2" xfId="40924"/>
    <cellStyle name="표준 54 8 6 6" xfId="40925"/>
    <cellStyle name="표준 54 8 6 6 2" xfId="40926"/>
    <cellStyle name="표준 54 8 6 7" xfId="40927"/>
    <cellStyle name="표준 54 8 6 7 2" xfId="40928"/>
    <cellStyle name="표준 54 8 6 8" xfId="40929"/>
    <cellStyle name="표준 54 8 6 8 2" xfId="40930"/>
    <cellStyle name="표준 54 8 6 9" xfId="40931"/>
    <cellStyle name="표준 54 8 6 9 2" xfId="40932"/>
    <cellStyle name="표준 54 8 7" xfId="40933"/>
    <cellStyle name="표준 54 8 7 10" xfId="40934"/>
    <cellStyle name="표준 54 8 7 10 2" xfId="40935"/>
    <cellStyle name="표준 54 8 7 11" xfId="40936"/>
    <cellStyle name="표준 54 8 7 11 2" xfId="40937"/>
    <cellStyle name="표준 54 8 7 12" xfId="40938"/>
    <cellStyle name="표준 54 8 7 12 2" xfId="40939"/>
    <cellStyle name="표준 54 8 7 13" xfId="40940"/>
    <cellStyle name="표준 54 8 7 13 2" xfId="40941"/>
    <cellStyle name="표준 54 8 7 14" xfId="40942"/>
    <cellStyle name="표준 54 8 7 14 2" xfId="40943"/>
    <cellStyle name="표준 54 8 7 15" xfId="40944"/>
    <cellStyle name="표준 54 8 7 15 2" xfId="40945"/>
    <cellStyle name="표준 54 8 7 16" xfId="40946"/>
    <cellStyle name="표준 54 8 7 16 2" xfId="40947"/>
    <cellStyle name="표준 54 8 7 17" xfId="40948"/>
    <cellStyle name="표준 54 8 7 17 2" xfId="40949"/>
    <cellStyle name="표준 54 8 7 18" xfId="40950"/>
    <cellStyle name="표준 54 8 7 18 2" xfId="40951"/>
    <cellStyle name="표준 54 8 7 19" xfId="40952"/>
    <cellStyle name="표준 54 8 7 19 2" xfId="40953"/>
    <cellStyle name="표준 54 8 7 2" xfId="40954"/>
    <cellStyle name="표준 54 8 7 2 2" xfId="40955"/>
    <cellStyle name="표준 54 8 7 20" xfId="40956"/>
    <cellStyle name="표준 54 8 7 20 2" xfId="40957"/>
    <cellStyle name="표준 54 8 7 21" xfId="40958"/>
    <cellStyle name="표준 54 8 7 21 2" xfId="40959"/>
    <cellStyle name="표준 54 8 7 22" xfId="40960"/>
    <cellStyle name="표준 54 8 7 22 2" xfId="40961"/>
    <cellStyle name="표준 54 8 7 23" xfId="40962"/>
    <cellStyle name="표준 54 8 7 23 2" xfId="40963"/>
    <cellStyle name="표준 54 8 7 24" xfId="40964"/>
    <cellStyle name="표준 54 8 7 24 2" xfId="40965"/>
    <cellStyle name="표준 54 8 7 25" xfId="40966"/>
    <cellStyle name="표준 54 8 7 25 2" xfId="40967"/>
    <cellStyle name="표준 54 8 7 26" xfId="40968"/>
    <cellStyle name="표준 54 8 7 26 2" xfId="40969"/>
    <cellStyle name="표준 54 8 7 27" xfId="40970"/>
    <cellStyle name="표준 54 8 7 27 2" xfId="40971"/>
    <cellStyle name="표준 54 8 7 28" xfId="40972"/>
    <cellStyle name="표준 54 8 7 28 2" xfId="40973"/>
    <cellStyle name="표준 54 8 7 29" xfId="40974"/>
    <cellStyle name="표준 54 8 7 3" xfId="40975"/>
    <cellStyle name="표준 54 8 7 3 2" xfId="40976"/>
    <cellStyle name="표준 54 8 7 4" xfId="40977"/>
    <cellStyle name="표준 54 8 7 4 2" xfId="40978"/>
    <cellStyle name="표준 54 8 7 5" xfId="40979"/>
    <cellStyle name="표준 54 8 7 5 2" xfId="40980"/>
    <cellStyle name="표준 54 8 7 6" xfId="40981"/>
    <cellStyle name="표준 54 8 7 6 2" xfId="40982"/>
    <cellStyle name="표준 54 8 7 7" xfId="40983"/>
    <cellStyle name="표준 54 8 7 7 2" xfId="40984"/>
    <cellStyle name="표준 54 8 7 8" xfId="40985"/>
    <cellStyle name="표준 54 8 7 8 2" xfId="40986"/>
    <cellStyle name="표준 54 8 7 9" xfId="40987"/>
    <cellStyle name="표준 54 8 7 9 2" xfId="40988"/>
    <cellStyle name="표준 54 8 8" xfId="40989"/>
    <cellStyle name="표준 54 8 8 2" xfId="40990"/>
    <cellStyle name="표준 54 8 9" xfId="40991"/>
    <cellStyle name="표준 54 8 9 2" xfId="40992"/>
    <cellStyle name="표준 54 9" xfId="40993"/>
    <cellStyle name="표준 54 9 10" xfId="40994"/>
    <cellStyle name="표준 54 9 10 2" xfId="40995"/>
    <cellStyle name="표준 54 9 11" xfId="40996"/>
    <cellStyle name="표준 54 9 11 2" xfId="40997"/>
    <cellStyle name="표준 54 9 12" xfId="40998"/>
    <cellStyle name="표준 54 9 12 2" xfId="40999"/>
    <cellStyle name="표준 54 9 13" xfId="41000"/>
    <cellStyle name="표준 54 9 13 2" xfId="41001"/>
    <cellStyle name="표준 54 9 14" xfId="41002"/>
    <cellStyle name="표준 54 9 14 2" xfId="41003"/>
    <cellStyle name="표준 54 9 15" xfId="41004"/>
    <cellStyle name="표준 54 9 15 2" xfId="41005"/>
    <cellStyle name="표준 54 9 16" xfId="41006"/>
    <cellStyle name="표준 54 9 16 2" xfId="41007"/>
    <cellStyle name="표준 54 9 17" xfId="41008"/>
    <cellStyle name="표준 54 9 17 2" xfId="41009"/>
    <cellStyle name="표준 54 9 18" xfId="41010"/>
    <cellStyle name="표준 54 9 18 2" xfId="41011"/>
    <cellStyle name="표준 54 9 19" xfId="41012"/>
    <cellStyle name="표준 54 9 19 2" xfId="41013"/>
    <cellStyle name="표준 54 9 2" xfId="41014"/>
    <cellStyle name="표준 54 9 2 10" xfId="41015"/>
    <cellStyle name="표준 54 9 2 10 2" xfId="41016"/>
    <cellStyle name="표준 54 9 2 11" xfId="41017"/>
    <cellStyle name="표준 54 9 2 11 2" xfId="41018"/>
    <cellStyle name="표준 54 9 2 12" xfId="41019"/>
    <cellStyle name="표준 54 9 2 12 2" xfId="41020"/>
    <cellStyle name="표준 54 9 2 13" xfId="41021"/>
    <cellStyle name="표준 54 9 2 13 2" xfId="41022"/>
    <cellStyle name="표준 54 9 2 14" xfId="41023"/>
    <cellStyle name="표준 54 9 2 14 2" xfId="41024"/>
    <cellStyle name="표준 54 9 2 15" xfId="41025"/>
    <cellStyle name="표준 54 9 2 15 2" xfId="41026"/>
    <cellStyle name="표준 54 9 2 16" xfId="41027"/>
    <cellStyle name="표준 54 9 2 16 2" xfId="41028"/>
    <cellStyle name="표준 54 9 2 17" xfId="41029"/>
    <cellStyle name="표준 54 9 2 17 2" xfId="41030"/>
    <cellStyle name="표준 54 9 2 18" xfId="41031"/>
    <cellStyle name="표준 54 9 2 18 2" xfId="41032"/>
    <cellStyle name="표준 54 9 2 19" xfId="41033"/>
    <cellStyle name="표준 54 9 2 19 2" xfId="41034"/>
    <cellStyle name="표준 54 9 2 2" xfId="41035"/>
    <cellStyle name="표준 54 9 2 2 2" xfId="41036"/>
    <cellStyle name="표준 54 9 2 20" xfId="41037"/>
    <cellStyle name="표준 54 9 2 20 2" xfId="41038"/>
    <cellStyle name="표준 54 9 2 21" xfId="41039"/>
    <cellStyle name="표준 54 9 2 21 2" xfId="41040"/>
    <cellStyle name="표준 54 9 2 22" xfId="41041"/>
    <cellStyle name="표준 54 9 2 22 2" xfId="41042"/>
    <cellStyle name="표준 54 9 2 23" xfId="41043"/>
    <cellStyle name="표준 54 9 2 23 2" xfId="41044"/>
    <cellStyle name="표준 54 9 2 24" xfId="41045"/>
    <cellStyle name="표준 54 9 2 24 2" xfId="41046"/>
    <cellStyle name="표준 54 9 2 25" xfId="41047"/>
    <cellStyle name="표준 54 9 2 25 2" xfId="41048"/>
    <cellStyle name="표준 54 9 2 26" xfId="41049"/>
    <cellStyle name="표준 54 9 2 26 2" xfId="41050"/>
    <cellStyle name="표준 54 9 2 27" xfId="41051"/>
    <cellStyle name="표준 54 9 2 27 2" xfId="41052"/>
    <cellStyle name="표준 54 9 2 28" xfId="41053"/>
    <cellStyle name="표준 54 9 2 28 2" xfId="41054"/>
    <cellStyle name="표준 54 9 2 29" xfId="41055"/>
    <cellStyle name="표준 54 9 2 3" xfId="41056"/>
    <cellStyle name="표준 54 9 2 3 2" xfId="41057"/>
    <cellStyle name="표준 54 9 2 4" xfId="41058"/>
    <cellStyle name="표준 54 9 2 4 2" xfId="41059"/>
    <cellStyle name="표준 54 9 2 5" xfId="41060"/>
    <cellStyle name="표준 54 9 2 5 2" xfId="41061"/>
    <cellStyle name="표준 54 9 2 6" xfId="41062"/>
    <cellStyle name="표준 54 9 2 6 2" xfId="41063"/>
    <cellStyle name="표준 54 9 2 7" xfId="41064"/>
    <cellStyle name="표준 54 9 2 7 2" xfId="41065"/>
    <cellStyle name="표준 54 9 2 8" xfId="41066"/>
    <cellStyle name="표준 54 9 2 8 2" xfId="41067"/>
    <cellStyle name="표준 54 9 2 9" xfId="41068"/>
    <cellStyle name="표준 54 9 2 9 2" xfId="41069"/>
    <cellStyle name="표준 54 9 20" xfId="41070"/>
    <cellStyle name="표준 54 9 20 2" xfId="41071"/>
    <cellStyle name="표준 54 9 21" xfId="41072"/>
    <cellStyle name="표준 54 9 21 2" xfId="41073"/>
    <cellStyle name="표준 54 9 22" xfId="41074"/>
    <cellStyle name="표준 54 9 22 2" xfId="41075"/>
    <cellStyle name="표준 54 9 23" xfId="41076"/>
    <cellStyle name="표준 54 9 23 2" xfId="41077"/>
    <cellStyle name="표준 54 9 24" xfId="41078"/>
    <cellStyle name="표준 54 9 24 2" xfId="41079"/>
    <cellStyle name="표준 54 9 25" xfId="41080"/>
    <cellStyle name="표준 54 9 25 2" xfId="41081"/>
    <cellStyle name="표준 54 9 26" xfId="41082"/>
    <cellStyle name="표준 54 9 26 2" xfId="41083"/>
    <cellStyle name="표준 54 9 27" xfId="41084"/>
    <cellStyle name="표준 54 9 27 2" xfId="41085"/>
    <cellStyle name="표준 54 9 28" xfId="41086"/>
    <cellStyle name="표준 54 9 28 2" xfId="41087"/>
    <cellStyle name="표준 54 9 29" xfId="41088"/>
    <cellStyle name="표준 54 9 29 2" xfId="41089"/>
    <cellStyle name="표준 54 9 3" xfId="41090"/>
    <cellStyle name="표준 54 9 3 10" xfId="41091"/>
    <cellStyle name="표준 54 9 3 10 2" xfId="41092"/>
    <cellStyle name="표준 54 9 3 11" xfId="41093"/>
    <cellStyle name="표준 54 9 3 11 2" xfId="41094"/>
    <cellStyle name="표준 54 9 3 12" xfId="41095"/>
    <cellStyle name="표준 54 9 3 12 2" xfId="41096"/>
    <cellStyle name="표준 54 9 3 13" xfId="41097"/>
    <cellStyle name="표준 54 9 3 13 2" xfId="41098"/>
    <cellStyle name="표준 54 9 3 14" xfId="41099"/>
    <cellStyle name="표준 54 9 3 14 2" xfId="41100"/>
    <cellStyle name="표준 54 9 3 15" xfId="41101"/>
    <cellStyle name="표준 54 9 3 15 2" xfId="41102"/>
    <cellStyle name="표준 54 9 3 16" xfId="41103"/>
    <cellStyle name="표준 54 9 3 16 2" xfId="41104"/>
    <cellStyle name="표준 54 9 3 17" xfId="41105"/>
    <cellStyle name="표준 54 9 3 17 2" xfId="41106"/>
    <cellStyle name="표준 54 9 3 18" xfId="41107"/>
    <cellStyle name="표준 54 9 3 18 2" xfId="41108"/>
    <cellStyle name="표준 54 9 3 19" xfId="41109"/>
    <cellStyle name="표준 54 9 3 19 2" xfId="41110"/>
    <cellStyle name="표준 54 9 3 2" xfId="41111"/>
    <cellStyle name="표준 54 9 3 2 2" xfId="41112"/>
    <cellStyle name="표준 54 9 3 20" xfId="41113"/>
    <cellStyle name="표준 54 9 3 20 2" xfId="41114"/>
    <cellStyle name="표준 54 9 3 21" xfId="41115"/>
    <cellStyle name="표준 54 9 3 21 2" xfId="41116"/>
    <cellStyle name="표준 54 9 3 22" xfId="41117"/>
    <cellStyle name="표준 54 9 3 22 2" xfId="41118"/>
    <cellStyle name="표준 54 9 3 23" xfId="41119"/>
    <cellStyle name="표준 54 9 3 23 2" xfId="41120"/>
    <cellStyle name="표준 54 9 3 24" xfId="41121"/>
    <cellStyle name="표준 54 9 3 24 2" xfId="41122"/>
    <cellStyle name="표준 54 9 3 25" xfId="41123"/>
    <cellStyle name="표준 54 9 3 25 2" xfId="41124"/>
    <cellStyle name="표준 54 9 3 26" xfId="41125"/>
    <cellStyle name="표준 54 9 3 26 2" xfId="41126"/>
    <cellStyle name="표준 54 9 3 27" xfId="41127"/>
    <cellStyle name="표준 54 9 3 27 2" xfId="41128"/>
    <cellStyle name="표준 54 9 3 28" xfId="41129"/>
    <cellStyle name="표준 54 9 3 28 2" xfId="41130"/>
    <cellStyle name="표준 54 9 3 29" xfId="41131"/>
    <cellStyle name="표준 54 9 3 3" xfId="41132"/>
    <cellStyle name="표준 54 9 3 3 2" xfId="41133"/>
    <cellStyle name="표준 54 9 3 4" xfId="41134"/>
    <cellStyle name="표준 54 9 3 4 2" xfId="41135"/>
    <cellStyle name="표준 54 9 3 5" xfId="41136"/>
    <cellStyle name="표준 54 9 3 5 2" xfId="41137"/>
    <cellStyle name="표준 54 9 3 6" xfId="41138"/>
    <cellStyle name="표준 54 9 3 6 2" xfId="41139"/>
    <cellStyle name="표준 54 9 3 7" xfId="41140"/>
    <cellStyle name="표준 54 9 3 7 2" xfId="41141"/>
    <cellStyle name="표준 54 9 3 8" xfId="41142"/>
    <cellStyle name="표준 54 9 3 8 2" xfId="41143"/>
    <cellStyle name="표준 54 9 3 9" xfId="41144"/>
    <cellStyle name="표준 54 9 3 9 2" xfId="41145"/>
    <cellStyle name="표준 54 9 30" xfId="41146"/>
    <cellStyle name="표준 54 9 30 2" xfId="41147"/>
    <cellStyle name="표준 54 9 31" xfId="41148"/>
    <cellStyle name="표준 54 9 31 2" xfId="41149"/>
    <cellStyle name="표준 54 9 32" xfId="41150"/>
    <cellStyle name="표준 54 9 32 2" xfId="41151"/>
    <cellStyle name="표준 54 9 33" xfId="41152"/>
    <cellStyle name="표준 54 9 33 2" xfId="41153"/>
    <cellStyle name="표준 54 9 34" xfId="41154"/>
    <cellStyle name="표준 54 9 34 2" xfId="41155"/>
    <cellStyle name="표준 54 9 35" xfId="41156"/>
    <cellStyle name="표준 54 9 36" xfId="41157"/>
    <cellStyle name="표준 54 9 37" xfId="41158"/>
    <cellStyle name="표준 54 9 38" xfId="41159"/>
    <cellStyle name="표준 54 9 39" xfId="41160"/>
    <cellStyle name="표준 54 9 4" xfId="41161"/>
    <cellStyle name="표준 54 9 4 10" xfId="41162"/>
    <cellStyle name="표준 54 9 4 10 2" xfId="41163"/>
    <cellStyle name="표준 54 9 4 11" xfId="41164"/>
    <cellStyle name="표준 54 9 4 11 2" xfId="41165"/>
    <cellStyle name="표준 54 9 4 12" xfId="41166"/>
    <cellStyle name="표준 54 9 4 12 2" xfId="41167"/>
    <cellStyle name="표준 54 9 4 13" xfId="41168"/>
    <cellStyle name="표준 54 9 4 13 2" xfId="41169"/>
    <cellStyle name="표준 54 9 4 14" xfId="41170"/>
    <cellStyle name="표준 54 9 4 14 2" xfId="41171"/>
    <cellStyle name="표준 54 9 4 15" xfId="41172"/>
    <cellStyle name="표준 54 9 4 15 2" xfId="41173"/>
    <cellStyle name="표준 54 9 4 16" xfId="41174"/>
    <cellStyle name="표준 54 9 4 16 2" xfId="41175"/>
    <cellStyle name="표준 54 9 4 17" xfId="41176"/>
    <cellStyle name="표준 54 9 4 17 2" xfId="41177"/>
    <cellStyle name="표준 54 9 4 18" xfId="41178"/>
    <cellStyle name="표준 54 9 4 18 2" xfId="41179"/>
    <cellStyle name="표준 54 9 4 19" xfId="41180"/>
    <cellStyle name="표준 54 9 4 19 2" xfId="41181"/>
    <cellStyle name="표준 54 9 4 2" xfId="41182"/>
    <cellStyle name="표준 54 9 4 2 2" xfId="41183"/>
    <cellStyle name="표준 54 9 4 20" xfId="41184"/>
    <cellStyle name="표준 54 9 4 20 2" xfId="41185"/>
    <cellStyle name="표준 54 9 4 21" xfId="41186"/>
    <cellStyle name="표준 54 9 4 21 2" xfId="41187"/>
    <cellStyle name="표준 54 9 4 22" xfId="41188"/>
    <cellStyle name="표준 54 9 4 22 2" xfId="41189"/>
    <cellStyle name="표준 54 9 4 23" xfId="41190"/>
    <cellStyle name="표준 54 9 4 23 2" xfId="41191"/>
    <cellStyle name="표준 54 9 4 24" xfId="41192"/>
    <cellStyle name="표준 54 9 4 24 2" xfId="41193"/>
    <cellStyle name="표준 54 9 4 25" xfId="41194"/>
    <cellStyle name="표준 54 9 4 25 2" xfId="41195"/>
    <cellStyle name="표준 54 9 4 26" xfId="41196"/>
    <cellStyle name="표준 54 9 4 26 2" xfId="41197"/>
    <cellStyle name="표준 54 9 4 27" xfId="41198"/>
    <cellStyle name="표준 54 9 4 27 2" xfId="41199"/>
    <cellStyle name="표준 54 9 4 28" xfId="41200"/>
    <cellStyle name="표준 54 9 4 28 2" xfId="41201"/>
    <cellStyle name="표준 54 9 4 29" xfId="41202"/>
    <cellStyle name="표준 54 9 4 3" xfId="41203"/>
    <cellStyle name="표준 54 9 4 3 2" xfId="41204"/>
    <cellStyle name="표준 54 9 4 4" xfId="41205"/>
    <cellStyle name="표준 54 9 4 4 2" xfId="41206"/>
    <cellStyle name="표준 54 9 4 5" xfId="41207"/>
    <cellStyle name="표준 54 9 4 5 2" xfId="41208"/>
    <cellStyle name="표준 54 9 4 6" xfId="41209"/>
    <cellStyle name="표준 54 9 4 6 2" xfId="41210"/>
    <cellStyle name="표준 54 9 4 7" xfId="41211"/>
    <cellStyle name="표준 54 9 4 7 2" xfId="41212"/>
    <cellStyle name="표준 54 9 4 8" xfId="41213"/>
    <cellStyle name="표준 54 9 4 8 2" xfId="41214"/>
    <cellStyle name="표준 54 9 4 9" xfId="41215"/>
    <cellStyle name="표준 54 9 4 9 2" xfId="41216"/>
    <cellStyle name="표준 54 9 40" xfId="41217"/>
    <cellStyle name="표준 54 9 41" xfId="41218"/>
    <cellStyle name="표준 54 9 42" xfId="41219"/>
    <cellStyle name="표준 54 9 43" xfId="41220"/>
    <cellStyle name="표준 54 9 44" xfId="41221"/>
    <cellStyle name="표준 54 9 45" xfId="41222"/>
    <cellStyle name="표준 54 9 46" xfId="41223"/>
    <cellStyle name="표준 54 9 47" xfId="41224"/>
    <cellStyle name="표준 54 9 48" xfId="41225"/>
    <cellStyle name="표준 54 9 49" xfId="41226"/>
    <cellStyle name="표준 54 9 5" xfId="41227"/>
    <cellStyle name="표준 54 9 5 10" xfId="41228"/>
    <cellStyle name="표준 54 9 5 10 2" xfId="41229"/>
    <cellStyle name="표준 54 9 5 11" xfId="41230"/>
    <cellStyle name="표준 54 9 5 11 2" xfId="41231"/>
    <cellStyle name="표준 54 9 5 12" xfId="41232"/>
    <cellStyle name="표준 54 9 5 12 2" xfId="41233"/>
    <cellStyle name="표준 54 9 5 13" xfId="41234"/>
    <cellStyle name="표준 54 9 5 13 2" xfId="41235"/>
    <cellStyle name="표준 54 9 5 14" xfId="41236"/>
    <cellStyle name="표준 54 9 5 14 2" xfId="41237"/>
    <cellStyle name="표준 54 9 5 15" xfId="41238"/>
    <cellStyle name="표준 54 9 5 15 2" xfId="41239"/>
    <cellStyle name="표준 54 9 5 16" xfId="41240"/>
    <cellStyle name="표준 54 9 5 16 2" xfId="41241"/>
    <cellStyle name="표준 54 9 5 17" xfId="41242"/>
    <cellStyle name="표준 54 9 5 17 2" xfId="41243"/>
    <cellStyle name="표준 54 9 5 18" xfId="41244"/>
    <cellStyle name="표준 54 9 5 18 2" xfId="41245"/>
    <cellStyle name="표준 54 9 5 19" xfId="41246"/>
    <cellStyle name="표준 54 9 5 19 2" xfId="41247"/>
    <cellStyle name="표준 54 9 5 2" xfId="41248"/>
    <cellStyle name="표준 54 9 5 2 2" xfId="41249"/>
    <cellStyle name="표준 54 9 5 20" xfId="41250"/>
    <cellStyle name="표준 54 9 5 20 2" xfId="41251"/>
    <cellStyle name="표준 54 9 5 21" xfId="41252"/>
    <cellStyle name="표준 54 9 5 21 2" xfId="41253"/>
    <cellStyle name="표준 54 9 5 22" xfId="41254"/>
    <cellStyle name="표준 54 9 5 22 2" xfId="41255"/>
    <cellStyle name="표준 54 9 5 23" xfId="41256"/>
    <cellStyle name="표준 54 9 5 23 2" xfId="41257"/>
    <cellStyle name="표준 54 9 5 24" xfId="41258"/>
    <cellStyle name="표준 54 9 5 24 2" xfId="41259"/>
    <cellStyle name="표준 54 9 5 25" xfId="41260"/>
    <cellStyle name="표준 54 9 5 25 2" xfId="41261"/>
    <cellStyle name="표준 54 9 5 26" xfId="41262"/>
    <cellStyle name="표준 54 9 5 26 2" xfId="41263"/>
    <cellStyle name="표준 54 9 5 27" xfId="41264"/>
    <cellStyle name="표준 54 9 5 27 2" xfId="41265"/>
    <cellStyle name="표준 54 9 5 28" xfId="41266"/>
    <cellStyle name="표준 54 9 5 28 2" xfId="41267"/>
    <cellStyle name="표준 54 9 5 29" xfId="41268"/>
    <cellStyle name="표준 54 9 5 3" xfId="41269"/>
    <cellStyle name="표준 54 9 5 3 2" xfId="41270"/>
    <cellStyle name="표준 54 9 5 4" xfId="41271"/>
    <cellStyle name="표준 54 9 5 4 2" xfId="41272"/>
    <cellStyle name="표준 54 9 5 5" xfId="41273"/>
    <cellStyle name="표준 54 9 5 5 2" xfId="41274"/>
    <cellStyle name="표준 54 9 5 6" xfId="41275"/>
    <cellStyle name="표준 54 9 5 6 2" xfId="41276"/>
    <cellStyle name="표준 54 9 5 7" xfId="41277"/>
    <cellStyle name="표준 54 9 5 7 2" xfId="41278"/>
    <cellStyle name="표준 54 9 5 8" xfId="41279"/>
    <cellStyle name="표준 54 9 5 8 2" xfId="41280"/>
    <cellStyle name="표준 54 9 5 9" xfId="41281"/>
    <cellStyle name="표준 54 9 5 9 2" xfId="41282"/>
    <cellStyle name="표준 54 9 50" xfId="41283"/>
    <cellStyle name="표준 54 9 51" xfId="41284"/>
    <cellStyle name="표준 54 9 52" xfId="41285"/>
    <cellStyle name="표준 54 9 53" xfId="41286"/>
    <cellStyle name="표준 54 9 54" xfId="41287"/>
    <cellStyle name="표준 54 9 55" xfId="41288"/>
    <cellStyle name="표준 54 9 56" xfId="41289"/>
    <cellStyle name="표준 54 9 57" xfId="41290"/>
    <cellStyle name="표준 54 9 58" xfId="41291"/>
    <cellStyle name="표준 54 9 6" xfId="41292"/>
    <cellStyle name="표준 54 9 6 10" xfId="41293"/>
    <cellStyle name="표준 54 9 6 10 2" xfId="41294"/>
    <cellStyle name="표준 54 9 6 11" xfId="41295"/>
    <cellStyle name="표준 54 9 6 11 2" xfId="41296"/>
    <cellStyle name="표준 54 9 6 12" xfId="41297"/>
    <cellStyle name="표준 54 9 6 12 2" xfId="41298"/>
    <cellStyle name="표준 54 9 6 13" xfId="41299"/>
    <cellStyle name="표준 54 9 6 13 2" xfId="41300"/>
    <cellStyle name="표준 54 9 6 14" xfId="41301"/>
    <cellStyle name="표준 54 9 6 14 2" xfId="41302"/>
    <cellStyle name="표준 54 9 6 15" xfId="41303"/>
    <cellStyle name="표준 54 9 6 15 2" xfId="41304"/>
    <cellStyle name="표준 54 9 6 16" xfId="41305"/>
    <cellStyle name="표준 54 9 6 16 2" xfId="41306"/>
    <cellStyle name="표준 54 9 6 17" xfId="41307"/>
    <cellStyle name="표준 54 9 6 17 2" xfId="41308"/>
    <cellStyle name="표준 54 9 6 18" xfId="41309"/>
    <cellStyle name="표준 54 9 6 18 2" xfId="41310"/>
    <cellStyle name="표준 54 9 6 19" xfId="41311"/>
    <cellStyle name="표준 54 9 6 19 2" xfId="41312"/>
    <cellStyle name="표준 54 9 6 2" xfId="41313"/>
    <cellStyle name="표준 54 9 6 2 2" xfId="41314"/>
    <cellStyle name="표준 54 9 6 20" xfId="41315"/>
    <cellStyle name="표준 54 9 6 20 2" xfId="41316"/>
    <cellStyle name="표준 54 9 6 21" xfId="41317"/>
    <cellStyle name="표준 54 9 6 21 2" xfId="41318"/>
    <cellStyle name="표준 54 9 6 22" xfId="41319"/>
    <cellStyle name="표준 54 9 6 22 2" xfId="41320"/>
    <cellStyle name="표준 54 9 6 23" xfId="41321"/>
    <cellStyle name="표준 54 9 6 23 2" xfId="41322"/>
    <cellStyle name="표준 54 9 6 24" xfId="41323"/>
    <cellStyle name="표준 54 9 6 24 2" xfId="41324"/>
    <cellStyle name="표준 54 9 6 25" xfId="41325"/>
    <cellStyle name="표준 54 9 6 25 2" xfId="41326"/>
    <cellStyle name="표준 54 9 6 26" xfId="41327"/>
    <cellStyle name="표준 54 9 6 26 2" xfId="41328"/>
    <cellStyle name="표준 54 9 6 27" xfId="41329"/>
    <cellStyle name="표준 54 9 6 27 2" xfId="41330"/>
    <cellStyle name="표준 54 9 6 28" xfId="41331"/>
    <cellStyle name="표준 54 9 6 28 2" xfId="41332"/>
    <cellStyle name="표준 54 9 6 29" xfId="41333"/>
    <cellStyle name="표준 54 9 6 3" xfId="41334"/>
    <cellStyle name="표준 54 9 6 3 2" xfId="41335"/>
    <cellStyle name="표준 54 9 6 4" xfId="41336"/>
    <cellStyle name="표준 54 9 6 4 2" xfId="41337"/>
    <cellStyle name="표준 54 9 6 5" xfId="41338"/>
    <cellStyle name="표준 54 9 6 5 2" xfId="41339"/>
    <cellStyle name="표준 54 9 6 6" xfId="41340"/>
    <cellStyle name="표준 54 9 6 6 2" xfId="41341"/>
    <cellStyle name="표준 54 9 6 7" xfId="41342"/>
    <cellStyle name="표준 54 9 6 7 2" xfId="41343"/>
    <cellStyle name="표준 54 9 6 8" xfId="41344"/>
    <cellStyle name="표준 54 9 6 8 2" xfId="41345"/>
    <cellStyle name="표준 54 9 6 9" xfId="41346"/>
    <cellStyle name="표준 54 9 6 9 2" xfId="41347"/>
    <cellStyle name="표준 54 9 7" xfId="41348"/>
    <cellStyle name="표준 54 9 7 10" xfId="41349"/>
    <cellStyle name="표준 54 9 7 10 2" xfId="41350"/>
    <cellStyle name="표준 54 9 7 11" xfId="41351"/>
    <cellStyle name="표준 54 9 7 11 2" xfId="41352"/>
    <cellStyle name="표준 54 9 7 12" xfId="41353"/>
    <cellStyle name="표준 54 9 7 12 2" xfId="41354"/>
    <cellStyle name="표준 54 9 7 13" xfId="41355"/>
    <cellStyle name="표준 54 9 7 13 2" xfId="41356"/>
    <cellStyle name="표준 54 9 7 14" xfId="41357"/>
    <cellStyle name="표준 54 9 7 14 2" xfId="41358"/>
    <cellStyle name="표준 54 9 7 15" xfId="41359"/>
    <cellStyle name="표준 54 9 7 15 2" xfId="41360"/>
    <cellStyle name="표준 54 9 7 16" xfId="41361"/>
    <cellStyle name="표준 54 9 7 16 2" xfId="41362"/>
    <cellStyle name="표준 54 9 7 17" xfId="41363"/>
    <cellStyle name="표준 54 9 7 17 2" xfId="41364"/>
    <cellStyle name="표준 54 9 7 18" xfId="41365"/>
    <cellStyle name="표준 54 9 7 18 2" xfId="41366"/>
    <cellStyle name="표준 54 9 7 19" xfId="41367"/>
    <cellStyle name="표준 54 9 7 19 2" xfId="41368"/>
    <cellStyle name="표준 54 9 7 2" xfId="41369"/>
    <cellStyle name="표준 54 9 7 2 2" xfId="41370"/>
    <cellStyle name="표준 54 9 7 20" xfId="41371"/>
    <cellStyle name="표준 54 9 7 20 2" xfId="41372"/>
    <cellStyle name="표준 54 9 7 21" xfId="41373"/>
    <cellStyle name="표준 54 9 7 21 2" xfId="41374"/>
    <cellStyle name="표준 54 9 7 22" xfId="41375"/>
    <cellStyle name="표준 54 9 7 22 2" xfId="41376"/>
    <cellStyle name="표준 54 9 7 23" xfId="41377"/>
    <cellStyle name="표준 54 9 7 23 2" xfId="41378"/>
    <cellStyle name="표준 54 9 7 24" xfId="41379"/>
    <cellStyle name="표준 54 9 7 24 2" xfId="41380"/>
    <cellStyle name="표준 54 9 7 25" xfId="41381"/>
    <cellStyle name="표준 54 9 7 25 2" xfId="41382"/>
    <cellStyle name="표준 54 9 7 26" xfId="41383"/>
    <cellStyle name="표준 54 9 7 26 2" xfId="41384"/>
    <cellStyle name="표준 54 9 7 27" xfId="41385"/>
    <cellStyle name="표준 54 9 7 27 2" xfId="41386"/>
    <cellStyle name="표준 54 9 7 28" xfId="41387"/>
    <cellStyle name="표준 54 9 7 28 2" xfId="41388"/>
    <cellStyle name="표준 54 9 7 29" xfId="41389"/>
    <cellStyle name="표준 54 9 7 3" xfId="41390"/>
    <cellStyle name="표준 54 9 7 3 2" xfId="41391"/>
    <cellStyle name="표준 54 9 7 4" xfId="41392"/>
    <cellStyle name="표준 54 9 7 4 2" xfId="41393"/>
    <cellStyle name="표준 54 9 7 5" xfId="41394"/>
    <cellStyle name="표준 54 9 7 5 2" xfId="41395"/>
    <cellStyle name="표준 54 9 7 6" xfId="41396"/>
    <cellStyle name="표준 54 9 7 6 2" xfId="41397"/>
    <cellStyle name="표준 54 9 7 7" xfId="41398"/>
    <cellStyle name="표준 54 9 7 7 2" xfId="41399"/>
    <cellStyle name="표준 54 9 7 8" xfId="41400"/>
    <cellStyle name="표준 54 9 7 8 2" xfId="41401"/>
    <cellStyle name="표준 54 9 7 9" xfId="41402"/>
    <cellStyle name="표준 54 9 7 9 2" xfId="41403"/>
    <cellStyle name="표준 54 9 8" xfId="41404"/>
    <cellStyle name="표준 54 9 8 2" xfId="41405"/>
    <cellStyle name="표준 54 9 9" xfId="41406"/>
    <cellStyle name="표준 54 9 9 2" xfId="41407"/>
    <cellStyle name="표준 55" xfId="585"/>
    <cellStyle name="표준 55 2" xfId="41408"/>
    <cellStyle name="표준 55 3" xfId="41409"/>
    <cellStyle name="표준 55 4" xfId="41410"/>
    <cellStyle name="표준 55_전체동향(국가별)" xfId="41411"/>
    <cellStyle name="표준 56" xfId="586"/>
    <cellStyle name="표준 56 10" xfId="41412"/>
    <cellStyle name="표준 56 10 10" xfId="41413"/>
    <cellStyle name="표준 56 10 10 2" xfId="41414"/>
    <cellStyle name="표준 56 10 11" xfId="41415"/>
    <cellStyle name="표준 56 10 11 2" xfId="41416"/>
    <cellStyle name="표준 56 10 12" xfId="41417"/>
    <cellStyle name="표준 56 10 12 2" xfId="41418"/>
    <cellStyle name="표준 56 10 13" xfId="41419"/>
    <cellStyle name="표준 56 10 13 2" xfId="41420"/>
    <cellStyle name="표준 56 10 14" xfId="41421"/>
    <cellStyle name="표준 56 10 14 2" xfId="41422"/>
    <cellStyle name="표준 56 10 15" xfId="41423"/>
    <cellStyle name="표준 56 10 15 2" xfId="41424"/>
    <cellStyle name="표준 56 10 16" xfId="41425"/>
    <cellStyle name="표준 56 10 16 2" xfId="41426"/>
    <cellStyle name="표준 56 10 17" xfId="41427"/>
    <cellStyle name="표준 56 10 17 2" xfId="41428"/>
    <cellStyle name="표준 56 10 18" xfId="41429"/>
    <cellStyle name="표준 56 10 18 2" xfId="41430"/>
    <cellStyle name="표준 56 10 19" xfId="41431"/>
    <cellStyle name="표준 56 10 19 2" xfId="41432"/>
    <cellStyle name="표준 56 10 2" xfId="41433"/>
    <cellStyle name="표준 56 10 2 10" xfId="41434"/>
    <cellStyle name="표준 56 10 2 10 2" xfId="41435"/>
    <cellStyle name="표준 56 10 2 11" xfId="41436"/>
    <cellStyle name="표준 56 10 2 11 2" xfId="41437"/>
    <cellStyle name="표준 56 10 2 12" xfId="41438"/>
    <cellStyle name="표준 56 10 2 12 2" xfId="41439"/>
    <cellStyle name="표준 56 10 2 13" xfId="41440"/>
    <cellStyle name="표준 56 10 2 13 2" xfId="41441"/>
    <cellStyle name="표준 56 10 2 14" xfId="41442"/>
    <cellStyle name="표준 56 10 2 14 2" xfId="41443"/>
    <cellStyle name="표준 56 10 2 15" xfId="41444"/>
    <cellStyle name="표준 56 10 2 15 2" xfId="41445"/>
    <cellStyle name="표준 56 10 2 16" xfId="41446"/>
    <cellStyle name="표준 56 10 2 16 2" xfId="41447"/>
    <cellStyle name="표준 56 10 2 17" xfId="41448"/>
    <cellStyle name="표준 56 10 2 17 2" xfId="41449"/>
    <cellStyle name="표준 56 10 2 18" xfId="41450"/>
    <cellStyle name="표준 56 10 2 18 2" xfId="41451"/>
    <cellStyle name="표준 56 10 2 19" xfId="41452"/>
    <cellStyle name="표준 56 10 2 19 2" xfId="41453"/>
    <cellStyle name="표준 56 10 2 2" xfId="41454"/>
    <cellStyle name="표준 56 10 2 2 2" xfId="41455"/>
    <cellStyle name="표준 56 10 2 20" xfId="41456"/>
    <cellStyle name="표준 56 10 2 20 2" xfId="41457"/>
    <cellStyle name="표준 56 10 2 21" xfId="41458"/>
    <cellStyle name="표준 56 10 2 21 2" xfId="41459"/>
    <cellStyle name="표준 56 10 2 22" xfId="41460"/>
    <cellStyle name="표준 56 10 2 22 2" xfId="41461"/>
    <cellStyle name="표준 56 10 2 23" xfId="41462"/>
    <cellStyle name="표준 56 10 2 23 2" xfId="41463"/>
    <cellStyle name="표준 56 10 2 24" xfId="41464"/>
    <cellStyle name="표준 56 10 2 24 2" xfId="41465"/>
    <cellStyle name="표준 56 10 2 25" xfId="41466"/>
    <cellStyle name="표준 56 10 2 25 2" xfId="41467"/>
    <cellStyle name="표준 56 10 2 26" xfId="41468"/>
    <cellStyle name="표준 56 10 2 26 2" xfId="41469"/>
    <cellStyle name="표준 56 10 2 27" xfId="41470"/>
    <cellStyle name="표준 56 10 2 27 2" xfId="41471"/>
    <cellStyle name="표준 56 10 2 28" xfId="41472"/>
    <cellStyle name="표준 56 10 2 28 2" xfId="41473"/>
    <cellStyle name="표준 56 10 2 29" xfId="41474"/>
    <cellStyle name="표준 56 10 2 3" xfId="41475"/>
    <cellStyle name="표준 56 10 2 3 2" xfId="41476"/>
    <cellStyle name="표준 56 10 2 4" xfId="41477"/>
    <cellStyle name="표준 56 10 2 4 2" xfId="41478"/>
    <cellStyle name="표준 56 10 2 5" xfId="41479"/>
    <cellStyle name="표준 56 10 2 5 2" xfId="41480"/>
    <cellStyle name="표준 56 10 2 6" xfId="41481"/>
    <cellStyle name="표준 56 10 2 6 2" xfId="41482"/>
    <cellStyle name="표준 56 10 2 7" xfId="41483"/>
    <cellStyle name="표준 56 10 2 7 2" xfId="41484"/>
    <cellStyle name="표준 56 10 2 8" xfId="41485"/>
    <cellStyle name="표준 56 10 2 8 2" xfId="41486"/>
    <cellStyle name="표준 56 10 2 9" xfId="41487"/>
    <cellStyle name="표준 56 10 2 9 2" xfId="41488"/>
    <cellStyle name="표준 56 10 20" xfId="41489"/>
    <cellStyle name="표준 56 10 20 2" xfId="41490"/>
    <cellStyle name="표준 56 10 21" xfId="41491"/>
    <cellStyle name="표준 56 10 21 2" xfId="41492"/>
    <cellStyle name="표준 56 10 22" xfId="41493"/>
    <cellStyle name="표준 56 10 22 2" xfId="41494"/>
    <cellStyle name="표준 56 10 23" xfId="41495"/>
    <cellStyle name="표준 56 10 23 2" xfId="41496"/>
    <cellStyle name="표준 56 10 24" xfId="41497"/>
    <cellStyle name="표준 56 10 24 2" xfId="41498"/>
    <cellStyle name="표준 56 10 25" xfId="41499"/>
    <cellStyle name="표준 56 10 25 2" xfId="41500"/>
    <cellStyle name="표준 56 10 26" xfId="41501"/>
    <cellStyle name="표준 56 10 26 2" xfId="41502"/>
    <cellStyle name="표준 56 10 27" xfId="41503"/>
    <cellStyle name="표준 56 10 27 2" xfId="41504"/>
    <cellStyle name="표준 56 10 28" xfId="41505"/>
    <cellStyle name="표준 56 10 28 2" xfId="41506"/>
    <cellStyle name="표준 56 10 29" xfId="41507"/>
    <cellStyle name="표준 56 10 29 2" xfId="41508"/>
    <cellStyle name="표준 56 10 3" xfId="41509"/>
    <cellStyle name="표준 56 10 3 10" xfId="41510"/>
    <cellStyle name="표준 56 10 3 10 2" xfId="41511"/>
    <cellStyle name="표준 56 10 3 11" xfId="41512"/>
    <cellStyle name="표준 56 10 3 11 2" xfId="41513"/>
    <cellStyle name="표준 56 10 3 12" xfId="41514"/>
    <cellStyle name="표준 56 10 3 12 2" xfId="41515"/>
    <cellStyle name="표준 56 10 3 13" xfId="41516"/>
    <cellStyle name="표준 56 10 3 13 2" xfId="41517"/>
    <cellStyle name="표준 56 10 3 14" xfId="41518"/>
    <cellStyle name="표준 56 10 3 14 2" xfId="41519"/>
    <cellStyle name="표준 56 10 3 15" xfId="41520"/>
    <cellStyle name="표준 56 10 3 15 2" xfId="41521"/>
    <cellStyle name="표준 56 10 3 16" xfId="41522"/>
    <cellStyle name="표준 56 10 3 16 2" xfId="41523"/>
    <cellStyle name="표준 56 10 3 17" xfId="41524"/>
    <cellStyle name="표준 56 10 3 17 2" xfId="41525"/>
    <cellStyle name="표준 56 10 3 18" xfId="41526"/>
    <cellStyle name="표준 56 10 3 18 2" xfId="41527"/>
    <cellStyle name="표준 56 10 3 19" xfId="41528"/>
    <cellStyle name="표준 56 10 3 19 2" xfId="41529"/>
    <cellStyle name="표준 56 10 3 2" xfId="41530"/>
    <cellStyle name="표준 56 10 3 2 2" xfId="41531"/>
    <cellStyle name="표준 56 10 3 20" xfId="41532"/>
    <cellStyle name="표준 56 10 3 20 2" xfId="41533"/>
    <cellStyle name="표준 56 10 3 21" xfId="41534"/>
    <cellStyle name="표준 56 10 3 21 2" xfId="41535"/>
    <cellStyle name="표준 56 10 3 22" xfId="41536"/>
    <cellStyle name="표준 56 10 3 22 2" xfId="41537"/>
    <cellStyle name="표준 56 10 3 23" xfId="41538"/>
    <cellStyle name="표준 56 10 3 23 2" xfId="41539"/>
    <cellStyle name="표준 56 10 3 24" xfId="41540"/>
    <cellStyle name="표준 56 10 3 24 2" xfId="41541"/>
    <cellStyle name="표준 56 10 3 25" xfId="41542"/>
    <cellStyle name="표준 56 10 3 25 2" xfId="41543"/>
    <cellStyle name="표준 56 10 3 26" xfId="41544"/>
    <cellStyle name="표준 56 10 3 26 2" xfId="41545"/>
    <cellStyle name="표준 56 10 3 27" xfId="41546"/>
    <cellStyle name="표준 56 10 3 27 2" xfId="41547"/>
    <cellStyle name="표준 56 10 3 28" xfId="41548"/>
    <cellStyle name="표준 56 10 3 28 2" xfId="41549"/>
    <cellStyle name="표준 56 10 3 29" xfId="41550"/>
    <cellStyle name="표준 56 10 3 3" xfId="41551"/>
    <cellStyle name="표준 56 10 3 3 2" xfId="41552"/>
    <cellStyle name="표준 56 10 3 4" xfId="41553"/>
    <cellStyle name="표준 56 10 3 4 2" xfId="41554"/>
    <cellStyle name="표준 56 10 3 5" xfId="41555"/>
    <cellStyle name="표준 56 10 3 5 2" xfId="41556"/>
    <cellStyle name="표준 56 10 3 6" xfId="41557"/>
    <cellStyle name="표준 56 10 3 6 2" xfId="41558"/>
    <cellStyle name="표준 56 10 3 7" xfId="41559"/>
    <cellStyle name="표준 56 10 3 7 2" xfId="41560"/>
    <cellStyle name="표준 56 10 3 8" xfId="41561"/>
    <cellStyle name="표준 56 10 3 8 2" xfId="41562"/>
    <cellStyle name="표준 56 10 3 9" xfId="41563"/>
    <cellStyle name="표준 56 10 3 9 2" xfId="41564"/>
    <cellStyle name="표준 56 10 30" xfId="41565"/>
    <cellStyle name="표준 56 10 30 2" xfId="41566"/>
    <cellStyle name="표준 56 10 31" xfId="41567"/>
    <cellStyle name="표준 56 10 31 2" xfId="41568"/>
    <cellStyle name="표준 56 10 32" xfId="41569"/>
    <cellStyle name="표준 56 10 32 2" xfId="41570"/>
    <cellStyle name="표준 56 10 33" xfId="41571"/>
    <cellStyle name="표준 56 10 33 2" xfId="41572"/>
    <cellStyle name="표준 56 10 34" xfId="41573"/>
    <cellStyle name="표준 56 10 34 2" xfId="41574"/>
    <cellStyle name="표준 56 10 35" xfId="41575"/>
    <cellStyle name="표준 56 10 36" xfId="41576"/>
    <cellStyle name="표준 56 10 37" xfId="41577"/>
    <cellStyle name="표준 56 10 38" xfId="41578"/>
    <cellStyle name="표준 56 10 39" xfId="41579"/>
    <cellStyle name="표준 56 10 4" xfId="41580"/>
    <cellStyle name="표준 56 10 4 10" xfId="41581"/>
    <cellStyle name="표준 56 10 4 10 2" xfId="41582"/>
    <cellStyle name="표준 56 10 4 11" xfId="41583"/>
    <cellStyle name="표준 56 10 4 11 2" xfId="41584"/>
    <cellStyle name="표준 56 10 4 12" xfId="41585"/>
    <cellStyle name="표준 56 10 4 12 2" xfId="41586"/>
    <cellStyle name="표준 56 10 4 13" xfId="41587"/>
    <cellStyle name="표준 56 10 4 13 2" xfId="41588"/>
    <cellStyle name="표준 56 10 4 14" xfId="41589"/>
    <cellStyle name="표준 56 10 4 14 2" xfId="41590"/>
    <cellStyle name="표준 56 10 4 15" xfId="41591"/>
    <cellStyle name="표준 56 10 4 15 2" xfId="41592"/>
    <cellStyle name="표준 56 10 4 16" xfId="41593"/>
    <cellStyle name="표준 56 10 4 16 2" xfId="41594"/>
    <cellStyle name="표준 56 10 4 17" xfId="41595"/>
    <cellStyle name="표준 56 10 4 17 2" xfId="41596"/>
    <cellStyle name="표준 56 10 4 18" xfId="41597"/>
    <cellStyle name="표준 56 10 4 18 2" xfId="41598"/>
    <cellStyle name="표준 56 10 4 19" xfId="41599"/>
    <cellStyle name="표준 56 10 4 19 2" xfId="41600"/>
    <cellStyle name="표준 56 10 4 2" xfId="41601"/>
    <cellStyle name="표준 56 10 4 2 2" xfId="41602"/>
    <cellStyle name="표준 56 10 4 20" xfId="41603"/>
    <cellStyle name="표준 56 10 4 20 2" xfId="41604"/>
    <cellStyle name="표준 56 10 4 21" xfId="41605"/>
    <cellStyle name="표준 56 10 4 21 2" xfId="41606"/>
    <cellStyle name="표준 56 10 4 22" xfId="41607"/>
    <cellStyle name="표준 56 10 4 22 2" xfId="41608"/>
    <cellStyle name="표준 56 10 4 23" xfId="41609"/>
    <cellStyle name="표준 56 10 4 23 2" xfId="41610"/>
    <cellStyle name="표준 56 10 4 24" xfId="41611"/>
    <cellStyle name="표준 56 10 4 24 2" xfId="41612"/>
    <cellStyle name="표준 56 10 4 25" xfId="41613"/>
    <cellStyle name="표준 56 10 4 25 2" xfId="41614"/>
    <cellStyle name="표준 56 10 4 26" xfId="41615"/>
    <cellStyle name="표준 56 10 4 26 2" xfId="41616"/>
    <cellStyle name="표준 56 10 4 27" xfId="41617"/>
    <cellStyle name="표준 56 10 4 27 2" xfId="41618"/>
    <cellStyle name="표준 56 10 4 28" xfId="41619"/>
    <cellStyle name="표준 56 10 4 28 2" xfId="41620"/>
    <cellStyle name="표준 56 10 4 29" xfId="41621"/>
    <cellStyle name="표준 56 10 4 3" xfId="41622"/>
    <cellStyle name="표준 56 10 4 3 2" xfId="41623"/>
    <cellStyle name="표준 56 10 4 4" xfId="41624"/>
    <cellStyle name="표준 56 10 4 4 2" xfId="41625"/>
    <cellStyle name="표준 56 10 4 5" xfId="41626"/>
    <cellStyle name="표준 56 10 4 5 2" xfId="41627"/>
    <cellStyle name="표준 56 10 4 6" xfId="41628"/>
    <cellStyle name="표준 56 10 4 6 2" xfId="41629"/>
    <cellStyle name="표준 56 10 4 7" xfId="41630"/>
    <cellStyle name="표준 56 10 4 7 2" xfId="41631"/>
    <cellStyle name="표준 56 10 4 8" xfId="41632"/>
    <cellStyle name="표준 56 10 4 8 2" xfId="41633"/>
    <cellStyle name="표준 56 10 4 9" xfId="41634"/>
    <cellStyle name="표준 56 10 4 9 2" xfId="41635"/>
    <cellStyle name="표준 56 10 40" xfId="41636"/>
    <cellStyle name="표준 56 10 41" xfId="41637"/>
    <cellStyle name="표준 56 10 42" xfId="41638"/>
    <cellStyle name="표준 56 10 43" xfId="41639"/>
    <cellStyle name="표준 56 10 44" xfId="41640"/>
    <cellStyle name="표준 56 10 45" xfId="41641"/>
    <cellStyle name="표준 56 10 46" xfId="41642"/>
    <cellStyle name="표준 56 10 47" xfId="41643"/>
    <cellStyle name="표준 56 10 48" xfId="41644"/>
    <cellStyle name="표준 56 10 49" xfId="41645"/>
    <cellStyle name="표준 56 10 5" xfId="41646"/>
    <cellStyle name="표준 56 10 5 10" xfId="41647"/>
    <cellStyle name="표준 56 10 5 10 2" xfId="41648"/>
    <cellStyle name="표준 56 10 5 11" xfId="41649"/>
    <cellStyle name="표준 56 10 5 11 2" xfId="41650"/>
    <cellStyle name="표준 56 10 5 12" xfId="41651"/>
    <cellStyle name="표준 56 10 5 12 2" xfId="41652"/>
    <cellStyle name="표준 56 10 5 13" xfId="41653"/>
    <cellStyle name="표준 56 10 5 13 2" xfId="41654"/>
    <cellStyle name="표준 56 10 5 14" xfId="41655"/>
    <cellStyle name="표준 56 10 5 14 2" xfId="41656"/>
    <cellStyle name="표준 56 10 5 15" xfId="41657"/>
    <cellStyle name="표준 56 10 5 15 2" xfId="41658"/>
    <cellStyle name="표준 56 10 5 16" xfId="41659"/>
    <cellStyle name="표준 56 10 5 16 2" xfId="41660"/>
    <cellStyle name="표준 56 10 5 17" xfId="41661"/>
    <cellStyle name="표준 56 10 5 17 2" xfId="41662"/>
    <cellStyle name="표준 56 10 5 18" xfId="41663"/>
    <cellStyle name="표준 56 10 5 18 2" xfId="41664"/>
    <cellStyle name="표준 56 10 5 19" xfId="41665"/>
    <cellStyle name="표준 56 10 5 19 2" xfId="41666"/>
    <cellStyle name="표준 56 10 5 2" xfId="41667"/>
    <cellStyle name="표준 56 10 5 2 2" xfId="41668"/>
    <cellStyle name="표준 56 10 5 20" xfId="41669"/>
    <cellStyle name="표준 56 10 5 20 2" xfId="41670"/>
    <cellStyle name="표준 56 10 5 21" xfId="41671"/>
    <cellStyle name="표준 56 10 5 21 2" xfId="41672"/>
    <cellStyle name="표준 56 10 5 22" xfId="41673"/>
    <cellStyle name="표준 56 10 5 22 2" xfId="41674"/>
    <cellStyle name="표준 56 10 5 23" xfId="41675"/>
    <cellStyle name="표준 56 10 5 23 2" xfId="41676"/>
    <cellStyle name="표준 56 10 5 24" xfId="41677"/>
    <cellStyle name="표준 56 10 5 24 2" xfId="41678"/>
    <cellStyle name="표준 56 10 5 25" xfId="41679"/>
    <cellStyle name="표준 56 10 5 25 2" xfId="41680"/>
    <cellStyle name="표준 56 10 5 26" xfId="41681"/>
    <cellStyle name="표준 56 10 5 26 2" xfId="41682"/>
    <cellStyle name="표준 56 10 5 27" xfId="41683"/>
    <cellStyle name="표준 56 10 5 27 2" xfId="41684"/>
    <cellStyle name="표준 56 10 5 28" xfId="41685"/>
    <cellStyle name="표준 56 10 5 28 2" xfId="41686"/>
    <cellStyle name="표준 56 10 5 29" xfId="41687"/>
    <cellStyle name="표준 56 10 5 3" xfId="41688"/>
    <cellStyle name="표준 56 10 5 3 2" xfId="41689"/>
    <cellStyle name="표준 56 10 5 4" xfId="41690"/>
    <cellStyle name="표준 56 10 5 4 2" xfId="41691"/>
    <cellStyle name="표준 56 10 5 5" xfId="41692"/>
    <cellStyle name="표준 56 10 5 5 2" xfId="41693"/>
    <cellStyle name="표준 56 10 5 6" xfId="41694"/>
    <cellStyle name="표준 56 10 5 6 2" xfId="41695"/>
    <cellStyle name="표준 56 10 5 7" xfId="41696"/>
    <cellStyle name="표준 56 10 5 7 2" xfId="41697"/>
    <cellStyle name="표준 56 10 5 8" xfId="41698"/>
    <cellStyle name="표준 56 10 5 8 2" xfId="41699"/>
    <cellStyle name="표준 56 10 5 9" xfId="41700"/>
    <cellStyle name="표준 56 10 5 9 2" xfId="41701"/>
    <cellStyle name="표준 56 10 50" xfId="41702"/>
    <cellStyle name="표준 56 10 51" xfId="41703"/>
    <cellStyle name="표준 56 10 52" xfId="41704"/>
    <cellStyle name="표준 56 10 53" xfId="41705"/>
    <cellStyle name="표준 56 10 54" xfId="41706"/>
    <cellStyle name="표준 56 10 55" xfId="41707"/>
    <cellStyle name="표준 56 10 56" xfId="41708"/>
    <cellStyle name="표준 56 10 57" xfId="41709"/>
    <cellStyle name="표준 56 10 58" xfId="41710"/>
    <cellStyle name="표준 56 10 6" xfId="41711"/>
    <cellStyle name="표준 56 10 6 10" xfId="41712"/>
    <cellStyle name="표준 56 10 6 10 2" xfId="41713"/>
    <cellStyle name="표준 56 10 6 11" xfId="41714"/>
    <cellStyle name="표준 56 10 6 11 2" xfId="41715"/>
    <cellStyle name="표준 56 10 6 12" xfId="41716"/>
    <cellStyle name="표준 56 10 6 12 2" xfId="41717"/>
    <cellStyle name="표준 56 10 6 13" xfId="41718"/>
    <cellStyle name="표준 56 10 6 13 2" xfId="41719"/>
    <cellStyle name="표준 56 10 6 14" xfId="41720"/>
    <cellStyle name="표준 56 10 6 14 2" xfId="41721"/>
    <cellStyle name="표준 56 10 6 15" xfId="41722"/>
    <cellStyle name="표준 56 10 6 15 2" xfId="41723"/>
    <cellStyle name="표준 56 10 6 16" xfId="41724"/>
    <cellStyle name="표준 56 10 6 16 2" xfId="41725"/>
    <cellStyle name="표준 56 10 6 17" xfId="41726"/>
    <cellStyle name="표준 56 10 6 17 2" xfId="41727"/>
    <cellStyle name="표준 56 10 6 18" xfId="41728"/>
    <cellStyle name="표준 56 10 6 18 2" xfId="41729"/>
    <cellStyle name="표준 56 10 6 19" xfId="41730"/>
    <cellStyle name="표준 56 10 6 19 2" xfId="41731"/>
    <cellStyle name="표준 56 10 6 2" xfId="41732"/>
    <cellStyle name="표준 56 10 6 2 2" xfId="41733"/>
    <cellStyle name="표준 56 10 6 20" xfId="41734"/>
    <cellStyle name="표준 56 10 6 20 2" xfId="41735"/>
    <cellStyle name="표준 56 10 6 21" xfId="41736"/>
    <cellStyle name="표준 56 10 6 21 2" xfId="41737"/>
    <cellStyle name="표준 56 10 6 22" xfId="41738"/>
    <cellStyle name="표준 56 10 6 22 2" xfId="41739"/>
    <cellStyle name="표준 56 10 6 23" xfId="41740"/>
    <cellStyle name="표준 56 10 6 23 2" xfId="41741"/>
    <cellStyle name="표준 56 10 6 24" xfId="41742"/>
    <cellStyle name="표준 56 10 6 24 2" xfId="41743"/>
    <cellStyle name="표준 56 10 6 25" xfId="41744"/>
    <cellStyle name="표준 56 10 6 25 2" xfId="41745"/>
    <cellStyle name="표준 56 10 6 26" xfId="41746"/>
    <cellStyle name="표준 56 10 6 26 2" xfId="41747"/>
    <cellStyle name="표준 56 10 6 27" xfId="41748"/>
    <cellStyle name="표준 56 10 6 27 2" xfId="41749"/>
    <cellStyle name="표준 56 10 6 28" xfId="41750"/>
    <cellStyle name="표준 56 10 6 28 2" xfId="41751"/>
    <cellStyle name="표준 56 10 6 29" xfId="41752"/>
    <cellStyle name="표준 56 10 6 3" xfId="41753"/>
    <cellStyle name="표준 56 10 6 3 2" xfId="41754"/>
    <cellStyle name="표준 56 10 6 4" xfId="41755"/>
    <cellStyle name="표준 56 10 6 4 2" xfId="41756"/>
    <cellStyle name="표준 56 10 6 5" xfId="41757"/>
    <cellStyle name="표준 56 10 6 5 2" xfId="41758"/>
    <cellStyle name="표준 56 10 6 6" xfId="41759"/>
    <cellStyle name="표준 56 10 6 6 2" xfId="41760"/>
    <cellStyle name="표준 56 10 6 7" xfId="41761"/>
    <cellStyle name="표준 56 10 6 7 2" xfId="41762"/>
    <cellStyle name="표준 56 10 6 8" xfId="41763"/>
    <cellStyle name="표준 56 10 6 8 2" xfId="41764"/>
    <cellStyle name="표준 56 10 6 9" xfId="41765"/>
    <cellStyle name="표준 56 10 6 9 2" xfId="41766"/>
    <cellStyle name="표준 56 10 7" xfId="41767"/>
    <cellStyle name="표준 56 10 7 10" xfId="41768"/>
    <cellStyle name="표준 56 10 7 10 2" xfId="41769"/>
    <cellStyle name="표준 56 10 7 11" xfId="41770"/>
    <cellStyle name="표준 56 10 7 11 2" xfId="41771"/>
    <cellStyle name="표준 56 10 7 12" xfId="41772"/>
    <cellStyle name="표준 56 10 7 12 2" xfId="41773"/>
    <cellStyle name="표준 56 10 7 13" xfId="41774"/>
    <cellStyle name="표준 56 10 7 13 2" xfId="41775"/>
    <cellStyle name="표준 56 10 7 14" xfId="41776"/>
    <cellStyle name="표준 56 10 7 14 2" xfId="41777"/>
    <cellStyle name="표준 56 10 7 15" xfId="41778"/>
    <cellStyle name="표준 56 10 7 15 2" xfId="41779"/>
    <cellStyle name="표준 56 10 7 16" xfId="41780"/>
    <cellStyle name="표준 56 10 7 16 2" xfId="41781"/>
    <cellStyle name="표준 56 10 7 17" xfId="41782"/>
    <cellStyle name="표준 56 10 7 17 2" xfId="41783"/>
    <cellStyle name="표준 56 10 7 18" xfId="41784"/>
    <cellStyle name="표준 56 10 7 18 2" xfId="41785"/>
    <cellStyle name="표준 56 10 7 19" xfId="41786"/>
    <cellStyle name="표준 56 10 7 19 2" xfId="41787"/>
    <cellStyle name="표준 56 10 7 2" xfId="41788"/>
    <cellStyle name="표준 56 10 7 2 2" xfId="41789"/>
    <cellStyle name="표준 56 10 7 20" xfId="41790"/>
    <cellStyle name="표준 56 10 7 20 2" xfId="41791"/>
    <cellStyle name="표준 56 10 7 21" xfId="41792"/>
    <cellStyle name="표준 56 10 7 21 2" xfId="41793"/>
    <cellStyle name="표준 56 10 7 22" xfId="41794"/>
    <cellStyle name="표준 56 10 7 22 2" xfId="41795"/>
    <cellStyle name="표준 56 10 7 23" xfId="41796"/>
    <cellStyle name="표준 56 10 7 23 2" xfId="41797"/>
    <cellStyle name="표준 56 10 7 24" xfId="41798"/>
    <cellStyle name="표준 56 10 7 24 2" xfId="41799"/>
    <cellStyle name="표준 56 10 7 25" xfId="41800"/>
    <cellStyle name="표준 56 10 7 25 2" xfId="41801"/>
    <cellStyle name="표준 56 10 7 26" xfId="41802"/>
    <cellStyle name="표준 56 10 7 26 2" xfId="41803"/>
    <cellStyle name="표준 56 10 7 27" xfId="41804"/>
    <cellStyle name="표준 56 10 7 27 2" xfId="41805"/>
    <cellStyle name="표준 56 10 7 28" xfId="41806"/>
    <cellStyle name="표준 56 10 7 28 2" xfId="41807"/>
    <cellStyle name="표준 56 10 7 29" xfId="41808"/>
    <cellStyle name="표준 56 10 7 3" xfId="41809"/>
    <cellStyle name="표준 56 10 7 3 2" xfId="41810"/>
    <cellStyle name="표준 56 10 7 4" xfId="41811"/>
    <cellStyle name="표준 56 10 7 4 2" xfId="41812"/>
    <cellStyle name="표준 56 10 7 5" xfId="41813"/>
    <cellStyle name="표준 56 10 7 5 2" xfId="41814"/>
    <cellStyle name="표준 56 10 7 6" xfId="41815"/>
    <cellStyle name="표준 56 10 7 6 2" xfId="41816"/>
    <cellStyle name="표준 56 10 7 7" xfId="41817"/>
    <cellStyle name="표준 56 10 7 7 2" xfId="41818"/>
    <cellStyle name="표준 56 10 7 8" xfId="41819"/>
    <cellStyle name="표준 56 10 7 8 2" xfId="41820"/>
    <cellStyle name="표준 56 10 7 9" xfId="41821"/>
    <cellStyle name="표준 56 10 7 9 2" xfId="41822"/>
    <cellStyle name="표준 56 10 8" xfId="41823"/>
    <cellStyle name="표준 56 10 8 2" xfId="41824"/>
    <cellStyle name="표준 56 10 9" xfId="41825"/>
    <cellStyle name="표준 56 10 9 2" xfId="41826"/>
    <cellStyle name="표준 56 11" xfId="41827"/>
    <cellStyle name="표준 56 11 10" xfId="41828"/>
    <cellStyle name="표준 56 11 10 2" xfId="41829"/>
    <cellStyle name="표준 56 11 11" xfId="41830"/>
    <cellStyle name="표준 56 11 11 2" xfId="41831"/>
    <cellStyle name="표준 56 11 12" xfId="41832"/>
    <cellStyle name="표준 56 11 12 2" xfId="41833"/>
    <cellStyle name="표준 56 11 13" xfId="41834"/>
    <cellStyle name="표준 56 11 13 2" xfId="41835"/>
    <cellStyle name="표준 56 11 14" xfId="41836"/>
    <cellStyle name="표준 56 11 14 2" xfId="41837"/>
    <cellStyle name="표준 56 11 15" xfId="41838"/>
    <cellStyle name="표준 56 11 15 2" xfId="41839"/>
    <cellStyle name="표준 56 11 16" xfId="41840"/>
    <cellStyle name="표준 56 11 16 2" xfId="41841"/>
    <cellStyle name="표준 56 11 17" xfId="41842"/>
    <cellStyle name="표준 56 11 17 2" xfId="41843"/>
    <cellStyle name="표준 56 11 18" xfId="41844"/>
    <cellStyle name="표준 56 11 18 2" xfId="41845"/>
    <cellStyle name="표준 56 11 19" xfId="41846"/>
    <cellStyle name="표준 56 11 19 2" xfId="41847"/>
    <cellStyle name="표준 56 11 2" xfId="41848"/>
    <cellStyle name="표준 56 11 2 10" xfId="41849"/>
    <cellStyle name="표준 56 11 2 10 2" xfId="41850"/>
    <cellStyle name="표준 56 11 2 11" xfId="41851"/>
    <cellStyle name="표준 56 11 2 11 2" xfId="41852"/>
    <cellStyle name="표준 56 11 2 12" xfId="41853"/>
    <cellStyle name="표준 56 11 2 12 2" xfId="41854"/>
    <cellStyle name="표준 56 11 2 13" xfId="41855"/>
    <cellStyle name="표준 56 11 2 13 2" xfId="41856"/>
    <cellStyle name="표준 56 11 2 14" xfId="41857"/>
    <cellStyle name="표준 56 11 2 14 2" xfId="41858"/>
    <cellStyle name="표준 56 11 2 15" xfId="41859"/>
    <cellStyle name="표준 56 11 2 15 2" xfId="41860"/>
    <cellStyle name="표준 56 11 2 16" xfId="41861"/>
    <cellStyle name="표준 56 11 2 16 2" xfId="41862"/>
    <cellStyle name="표준 56 11 2 17" xfId="41863"/>
    <cellStyle name="표준 56 11 2 17 2" xfId="41864"/>
    <cellStyle name="표준 56 11 2 18" xfId="41865"/>
    <cellStyle name="표준 56 11 2 18 2" xfId="41866"/>
    <cellStyle name="표준 56 11 2 19" xfId="41867"/>
    <cellStyle name="표준 56 11 2 19 2" xfId="41868"/>
    <cellStyle name="표준 56 11 2 2" xfId="41869"/>
    <cellStyle name="표준 56 11 2 2 2" xfId="41870"/>
    <cellStyle name="표준 56 11 2 20" xfId="41871"/>
    <cellStyle name="표준 56 11 2 20 2" xfId="41872"/>
    <cellStyle name="표준 56 11 2 21" xfId="41873"/>
    <cellStyle name="표준 56 11 2 21 2" xfId="41874"/>
    <cellStyle name="표준 56 11 2 22" xfId="41875"/>
    <cellStyle name="표준 56 11 2 22 2" xfId="41876"/>
    <cellStyle name="표준 56 11 2 23" xfId="41877"/>
    <cellStyle name="표준 56 11 2 23 2" xfId="41878"/>
    <cellStyle name="표준 56 11 2 24" xfId="41879"/>
    <cellStyle name="표준 56 11 2 24 2" xfId="41880"/>
    <cellStyle name="표준 56 11 2 25" xfId="41881"/>
    <cellStyle name="표준 56 11 2 25 2" xfId="41882"/>
    <cellStyle name="표준 56 11 2 26" xfId="41883"/>
    <cellStyle name="표준 56 11 2 26 2" xfId="41884"/>
    <cellStyle name="표준 56 11 2 27" xfId="41885"/>
    <cellStyle name="표준 56 11 2 27 2" xfId="41886"/>
    <cellStyle name="표준 56 11 2 28" xfId="41887"/>
    <cellStyle name="표준 56 11 2 28 2" xfId="41888"/>
    <cellStyle name="표준 56 11 2 29" xfId="41889"/>
    <cellStyle name="표준 56 11 2 3" xfId="41890"/>
    <cellStyle name="표준 56 11 2 3 2" xfId="41891"/>
    <cellStyle name="표준 56 11 2 4" xfId="41892"/>
    <cellStyle name="표준 56 11 2 4 2" xfId="41893"/>
    <cellStyle name="표준 56 11 2 5" xfId="41894"/>
    <cellStyle name="표준 56 11 2 5 2" xfId="41895"/>
    <cellStyle name="표준 56 11 2 6" xfId="41896"/>
    <cellStyle name="표준 56 11 2 6 2" xfId="41897"/>
    <cellStyle name="표준 56 11 2 7" xfId="41898"/>
    <cellStyle name="표준 56 11 2 7 2" xfId="41899"/>
    <cellStyle name="표준 56 11 2 8" xfId="41900"/>
    <cellStyle name="표준 56 11 2 8 2" xfId="41901"/>
    <cellStyle name="표준 56 11 2 9" xfId="41902"/>
    <cellStyle name="표준 56 11 2 9 2" xfId="41903"/>
    <cellStyle name="표준 56 11 20" xfId="41904"/>
    <cellStyle name="표준 56 11 20 2" xfId="41905"/>
    <cellStyle name="표준 56 11 21" xfId="41906"/>
    <cellStyle name="표준 56 11 21 2" xfId="41907"/>
    <cellStyle name="표준 56 11 22" xfId="41908"/>
    <cellStyle name="표준 56 11 22 2" xfId="41909"/>
    <cellStyle name="표준 56 11 23" xfId="41910"/>
    <cellStyle name="표준 56 11 23 2" xfId="41911"/>
    <cellStyle name="표준 56 11 24" xfId="41912"/>
    <cellStyle name="표준 56 11 24 2" xfId="41913"/>
    <cellStyle name="표준 56 11 25" xfId="41914"/>
    <cellStyle name="표준 56 11 25 2" xfId="41915"/>
    <cellStyle name="표준 56 11 26" xfId="41916"/>
    <cellStyle name="표준 56 11 26 2" xfId="41917"/>
    <cellStyle name="표준 56 11 27" xfId="41918"/>
    <cellStyle name="표준 56 11 27 2" xfId="41919"/>
    <cellStyle name="표준 56 11 28" xfId="41920"/>
    <cellStyle name="표준 56 11 28 2" xfId="41921"/>
    <cellStyle name="표준 56 11 29" xfId="41922"/>
    <cellStyle name="표준 56 11 29 2" xfId="41923"/>
    <cellStyle name="표준 56 11 3" xfId="41924"/>
    <cellStyle name="표준 56 11 3 10" xfId="41925"/>
    <cellStyle name="표준 56 11 3 10 2" xfId="41926"/>
    <cellStyle name="표준 56 11 3 11" xfId="41927"/>
    <cellStyle name="표준 56 11 3 11 2" xfId="41928"/>
    <cellStyle name="표준 56 11 3 12" xfId="41929"/>
    <cellStyle name="표준 56 11 3 12 2" xfId="41930"/>
    <cellStyle name="표준 56 11 3 13" xfId="41931"/>
    <cellStyle name="표준 56 11 3 13 2" xfId="41932"/>
    <cellStyle name="표준 56 11 3 14" xfId="41933"/>
    <cellStyle name="표준 56 11 3 14 2" xfId="41934"/>
    <cellStyle name="표준 56 11 3 15" xfId="41935"/>
    <cellStyle name="표준 56 11 3 15 2" xfId="41936"/>
    <cellStyle name="표준 56 11 3 16" xfId="41937"/>
    <cellStyle name="표준 56 11 3 16 2" xfId="41938"/>
    <cellStyle name="표준 56 11 3 17" xfId="41939"/>
    <cellStyle name="표준 56 11 3 17 2" xfId="41940"/>
    <cellStyle name="표준 56 11 3 18" xfId="41941"/>
    <cellStyle name="표준 56 11 3 18 2" xfId="41942"/>
    <cellStyle name="표준 56 11 3 19" xfId="41943"/>
    <cellStyle name="표준 56 11 3 19 2" xfId="41944"/>
    <cellStyle name="표준 56 11 3 2" xfId="41945"/>
    <cellStyle name="표준 56 11 3 2 2" xfId="41946"/>
    <cellStyle name="표준 56 11 3 20" xfId="41947"/>
    <cellStyle name="표준 56 11 3 20 2" xfId="41948"/>
    <cellStyle name="표준 56 11 3 21" xfId="41949"/>
    <cellStyle name="표준 56 11 3 21 2" xfId="41950"/>
    <cellStyle name="표준 56 11 3 22" xfId="41951"/>
    <cellStyle name="표준 56 11 3 22 2" xfId="41952"/>
    <cellStyle name="표준 56 11 3 23" xfId="41953"/>
    <cellStyle name="표준 56 11 3 23 2" xfId="41954"/>
    <cellStyle name="표준 56 11 3 24" xfId="41955"/>
    <cellStyle name="표준 56 11 3 24 2" xfId="41956"/>
    <cellStyle name="표준 56 11 3 25" xfId="41957"/>
    <cellStyle name="표준 56 11 3 25 2" xfId="41958"/>
    <cellStyle name="표준 56 11 3 26" xfId="41959"/>
    <cellStyle name="표준 56 11 3 26 2" xfId="41960"/>
    <cellStyle name="표준 56 11 3 27" xfId="41961"/>
    <cellStyle name="표준 56 11 3 27 2" xfId="41962"/>
    <cellStyle name="표준 56 11 3 28" xfId="41963"/>
    <cellStyle name="표준 56 11 3 28 2" xfId="41964"/>
    <cellStyle name="표준 56 11 3 29" xfId="41965"/>
    <cellStyle name="표준 56 11 3 3" xfId="41966"/>
    <cellStyle name="표준 56 11 3 3 2" xfId="41967"/>
    <cellStyle name="표준 56 11 3 4" xfId="41968"/>
    <cellStyle name="표준 56 11 3 4 2" xfId="41969"/>
    <cellStyle name="표준 56 11 3 5" xfId="41970"/>
    <cellStyle name="표준 56 11 3 5 2" xfId="41971"/>
    <cellStyle name="표준 56 11 3 6" xfId="41972"/>
    <cellStyle name="표준 56 11 3 6 2" xfId="41973"/>
    <cellStyle name="표준 56 11 3 7" xfId="41974"/>
    <cellStyle name="표준 56 11 3 7 2" xfId="41975"/>
    <cellStyle name="표준 56 11 3 8" xfId="41976"/>
    <cellStyle name="표준 56 11 3 8 2" xfId="41977"/>
    <cellStyle name="표준 56 11 3 9" xfId="41978"/>
    <cellStyle name="표준 56 11 3 9 2" xfId="41979"/>
    <cellStyle name="표준 56 11 30" xfId="41980"/>
    <cellStyle name="표준 56 11 30 2" xfId="41981"/>
    <cellStyle name="표준 56 11 31" xfId="41982"/>
    <cellStyle name="표준 56 11 31 2" xfId="41983"/>
    <cellStyle name="표준 56 11 32" xfId="41984"/>
    <cellStyle name="표준 56 11 32 2" xfId="41985"/>
    <cellStyle name="표준 56 11 33" xfId="41986"/>
    <cellStyle name="표준 56 11 33 2" xfId="41987"/>
    <cellStyle name="표준 56 11 34" xfId="41988"/>
    <cellStyle name="표준 56 11 34 2" xfId="41989"/>
    <cellStyle name="표준 56 11 35" xfId="41990"/>
    <cellStyle name="표준 56 11 36" xfId="41991"/>
    <cellStyle name="표준 56 11 37" xfId="41992"/>
    <cellStyle name="표준 56 11 38" xfId="41993"/>
    <cellStyle name="표준 56 11 39" xfId="41994"/>
    <cellStyle name="표준 56 11 4" xfId="41995"/>
    <cellStyle name="표준 56 11 4 10" xfId="41996"/>
    <cellStyle name="표준 56 11 4 10 2" xfId="41997"/>
    <cellStyle name="표준 56 11 4 11" xfId="41998"/>
    <cellStyle name="표준 56 11 4 11 2" xfId="41999"/>
    <cellStyle name="표준 56 11 4 12" xfId="42000"/>
    <cellStyle name="표준 56 11 4 12 2" xfId="42001"/>
    <cellStyle name="표준 56 11 4 13" xfId="42002"/>
    <cellStyle name="표준 56 11 4 13 2" xfId="42003"/>
    <cellStyle name="표준 56 11 4 14" xfId="42004"/>
    <cellStyle name="표준 56 11 4 14 2" xfId="42005"/>
    <cellStyle name="표준 56 11 4 15" xfId="42006"/>
    <cellStyle name="표준 56 11 4 15 2" xfId="42007"/>
    <cellStyle name="표준 56 11 4 16" xfId="42008"/>
    <cellStyle name="표준 56 11 4 16 2" xfId="42009"/>
    <cellStyle name="표준 56 11 4 17" xfId="42010"/>
    <cellStyle name="표준 56 11 4 17 2" xfId="42011"/>
    <cellStyle name="표준 56 11 4 18" xfId="42012"/>
    <cellStyle name="표준 56 11 4 18 2" xfId="42013"/>
    <cellStyle name="표준 56 11 4 19" xfId="42014"/>
    <cellStyle name="표준 56 11 4 19 2" xfId="42015"/>
    <cellStyle name="표준 56 11 4 2" xfId="42016"/>
    <cellStyle name="표준 56 11 4 2 2" xfId="42017"/>
    <cellStyle name="표준 56 11 4 20" xfId="42018"/>
    <cellStyle name="표준 56 11 4 20 2" xfId="42019"/>
    <cellStyle name="표준 56 11 4 21" xfId="42020"/>
    <cellStyle name="표준 56 11 4 21 2" xfId="42021"/>
    <cellStyle name="표준 56 11 4 22" xfId="42022"/>
    <cellStyle name="표준 56 11 4 22 2" xfId="42023"/>
    <cellStyle name="표준 56 11 4 23" xfId="42024"/>
    <cellStyle name="표준 56 11 4 23 2" xfId="42025"/>
    <cellStyle name="표준 56 11 4 24" xfId="42026"/>
    <cellStyle name="표준 56 11 4 24 2" xfId="42027"/>
    <cellStyle name="표준 56 11 4 25" xfId="42028"/>
    <cellStyle name="표준 56 11 4 25 2" xfId="42029"/>
    <cellStyle name="표준 56 11 4 26" xfId="42030"/>
    <cellStyle name="표준 56 11 4 26 2" xfId="42031"/>
    <cellStyle name="표준 56 11 4 27" xfId="42032"/>
    <cellStyle name="표준 56 11 4 27 2" xfId="42033"/>
    <cellStyle name="표준 56 11 4 28" xfId="42034"/>
    <cellStyle name="표준 56 11 4 28 2" xfId="42035"/>
    <cellStyle name="표준 56 11 4 29" xfId="42036"/>
    <cellStyle name="표준 56 11 4 3" xfId="42037"/>
    <cellStyle name="표준 56 11 4 3 2" xfId="42038"/>
    <cellStyle name="표준 56 11 4 4" xfId="42039"/>
    <cellStyle name="표준 56 11 4 4 2" xfId="42040"/>
    <cellStyle name="표준 56 11 4 5" xfId="42041"/>
    <cellStyle name="표준 56 11 4 5 2" xfId="42042"/>
    <cellStyle name="표준 56 11 4 6" xfId="42043"/>
    <cellStyle name="표준 56 11 4 6 2" xfId="42044"/>
    <cellStyle name="표준 56 11 4 7" xfId="42045"/>
    <cellStyle name="표준 56 11 4 7 2" xfId="42046"/>
    <cellStyle name="표준 56 11 4 8" xfId="42047"/>
    <cellStyle name="표준 56 11 4 8 2" xfId="42048"/>
    <cellStyle name="표준 56 11 4 9" xfId="42049"/>
    <cellStyle name="표준 56 11 4 9 2" xfId="42050"/>
    <cellStyle name="표준 56 11 40" xfId="42051"/>
    <cellStyle name="표준 56 11 41" xfId="42052"/>
    <cellStyle name="표준 56 11 42" xfId="42053"/>
    <cellStyle name="표준 56 11 43" xfId="42054"/>
    <cellStyle name="표준 56 11 44" xfId="42055"/>
    <cellStyle name="표준 56 11 45" xfId="42056"/>
    <cellStyle name="표준 56 11 46" xfId="42057"/>
    <cellStyle name="표준 56 11 47" xfId="42058"/>
    <cellStyle name="표준 56 11 48" xfId="42059"/>
    <cellStyle name="표준 56 11 49" xfId="42060"/>
    <cellStyle name="표준 56 11 5" xfId="42061"/>
    <cellStyle name="표준 56 11 5 10" xfId="42062"/>
    <cellStyle name="표준 56 11 5 10 2" xfId="42063"/>
    <cellStyle name="표준 56 11 5 11" xfId="42064"/>
    <cellStyle name="표준 56 11 5 11 2" xfId="42065"/>
    <cellStyle name="표준 56 11 5 12" xfId="42066"/>
    <cellStyle name="표준 56 11 5 12 2" xfId="42067"/>
    <cellStyle name="표준 56 11 5 13" xfId="42068"/>
    <cellStyle name="표준 56 11 5 13 2" xfId="42069"/>
    <cellStyle name="표준 56 11 5 14" xfId="42070"/>
    <cellStyle name="표준 56 11 5 14 2" xfId="42071"/>
    <cellStyle name="표준 56 11 5 15" xfId="42072"/>
    <cellStyle name="표준 56 11 5 15 2" xfId="42073"/>
    <cellStyle name="표준 56 11 5 16" xfId="42074"/>
    <cellStyle name="표준 56 11 5 16 2" xfId="42075"/>
    <cellStyle name="표준 56 11 5 17" xfId="42076"/>
    <cellStyle name="표준 56 11 5 17 2" xfId="42077"/>
    <cellStyle name="표준 56 11 5 18" xfId="42078"/>
    <cellStyle name="표준 56 11 5 18 2" xfId="42079"/>
    <cellStyle name="표준 56 11 5 19" xfId="42080"/>
    <cellStyle name="표준 56 11 5 19 2" xfId="42081"/>
    <cellStyle name="표준 56 11 5 2" xfId="42082"/>
    <cellStyle name="표준 56 11 5 2 2" xfId="42083"/>
    <cellStyle name="표준 56 11 5 20" xfId="42084"/>
    <cellStyle name="표준 56 11 5 20 2" xfId="42085"/>
    <cellStyle name="표준 56 11 5 21" xfId="42086"/>
    <cellStyle name="표준 56 11 5 21 2" xfId="42087"/>
    <cellStyle name="표준 56 11 5 22" xfId="42088"/>
    <cellStyle name="표준 56 11 5 22 2" xfId="42089"/>
    <cellStyle name="표준 56 11 5 23" xfId="42090"/>
    <cellStyle name="표준 56 11 5 23 2" xfId="42091"/>
    <cellStyle name="표준 56 11 5 24" xfId="42092"/>
    <cellStyle name="표준 56 11 5 24 2" xfId="42093"/>
    <cellStyle name="표준 56 11 5 25" xfId="42094"/>
    <cellStyle name="표준 56 11 5 25 2" xfId="42095"/>
    <cellStyle name="표준 56 11 5 26" xfId="42096"/>
    <cellStyle name="표준 56 11 5 26 2" xfId="42097"/>
    <cellStyle name="표준 56 11 5 27" xfId="42098"/>
    <cellStyle name="표준 56 11 5 27 2" xfId="42099"/>
    <cellStyle name="표준 56 11 5 28" xfId="42100"/>
    <cellStyle name="표준 56 11 5 28 2" xfId="42101"/>
    <cellStyle name="표준 56 11 5 29" xfId="42102"/>
    <cellStyle name="표준 56 11 5 3" xfId="42103"/>
    <cellStyle name="표준 56 11 5 3 2" xfId="42104"/>
    <cellStyle name="표준 56 11 5 4" xfId="42105"/>
    <cellStyle name="표준 56 11 5 4 2" xfId="42106"/>
    <cellStyle name="표준 56 11 5 5" xfId="42107"/>
    <cellStyle name="표준 56 11 5 5 2" xfId="42108"/>
    <cellStyle name="표준 56 11 5 6" xfId="42109"/>
    <cellStyle name="표준 56 11 5 6 2" xfId="42110"/>
    <cellStyle name="표준 56 11 5 7" xfId="42111"/>
    <cellStyle name="표준 56 11 5 7 2" xfId="42112"/>
    <cellStyle name="표준 56 11 5 8" xfId="42113"/>
    <cellStyle name="표준 56 11 5 8 2" xfId="42114"/>
    <cellStyle name="표준 56 11 5 9" xfId="42115"/>
    <cellStyle name="표준 56 11 5 9 2" xfId="42116"/>
    <cellStyle name="표준 56 11 50" xfId="42117"/>
    <cellStyle name="표준 56 11 51" xfId="42118"/>
    <cellStyle name="표준 56 11 52" xfId="42119"/>
    <cellStyle name="표준 56 11 53" xfId="42120"/>
    <cellStyle name="표준 56 11 54" xfId="42121"/>
    <cellStyle name="표준 56 11 55" xfId="42122"/>
    <cellStyle name="표준 56 11 56" xfId="42123"/>
    <cellStyle name="표준 56 11 57" xfId="42124"/>
    <cellStyle name="표준 56 11 58" xfId="42125"/>
    <cellStyle name="표준 56 11 6" xfId="42126"/>
    <cellStyle name="표준 56 11 6 10" xfId="42127"/>
    <cellStyle name="표준 56 11 6 10 2" xfId="42128"/>
    <cellStyle name="표준 56 11 6 11" xfId="42129"/>
    <cellStyle name="표준 56 11 6 11 2" xfId="42130"/>
    <cellStyle name="표준 56 11 6 12" xfId="42131"/>
    <cellStyle name="표준 56 11 6 12 2" xfId="42132"/>
    <cellStyle name="표준 56 11 6 13" xfId="42133"/>
    <cellStyle name="표준 56 11 6 13 2" xfId="42134"/>
    <cellStyle name="표준 56 11 6 14" xfId="42135"/>
    <cellStyle name="표준 56 11 6 14 2" xfId="42136"/>
    <cellStyle name="표준 56 11 6 15" xfId="42137"/>
    <cellStyle name="표준 56 11 6 15 2" xfId="42138"/>
    <cellStyle name="표준 56 11 6 16" xfId="42139"/>
    <cellStyle name="표준 56 11 6 16 2" xfId="42140"/>
    <cellStyle name="표준 56 11 6 17" xfId="42141"/>
    <cellStyle name="표준 56 11 6 17 2" xfId="42142"/>
    <cellStyle name="표준 56 11 6 18" xfId="42143"/>
    <cellStyle name="표준 56 11 6 18 2" xfId="42144"/>
    <cellStyle name="표준 56 11 6 19" xfId="42145"/>
    <cellStyle name="표준 56 11 6 19 2" xfId="42146"/>
    <cellStyle name="표준 56 11 6 2" xfId="42147"/>
    <cellStyle name="표준 56 11 6 2 2" xfId="42148"/>
    <cellStyle name="표준 56 11 6 20" xfId="42149"/>
    <cellStyle name="표준 56 11 6 20 2" xfId="42150"/>
    <cellStyle name="표준 56 11 6 21" xfId="42151"/>
    <cellStyle name="표준 56 11 6 21 2" xfId="42152"/>
    <cellStyle name="표준 56 11 6 22" xfId="42153"/>
    <cellStyle name="표준 56 11 6 22 2" xfId="42154"/>
    <cellStyle name="표준 56 11 6 23" xfId="42155"/>
    <cellStyle name="표준 56 11 6 23 2" xfId="42156"/>
    <cellStyle name="표준 56 11 6 24" xfId="42157"/>
    <cellStyle name="표준 56 11 6 24 2" xfId="42158"/>
    <cellStyle name="표준 56 11 6 25" xfId="42159"/>
    <cellStyle name="표준 56 11 6 25 2" xfId="42160"/>
    <cellStyle name="표준 56 11 6 26" xfId="42161"/>
    <cellStyle name="표준 56 11 6 26 2" xfId="42162"/>
    <cellStyle name="표준 56 11 6 27" xfId="42163"/>
    <cellStyle name="표준 56 11 6 27 2" xfId="42164"/>
    <cellStyle name="표준 56 11 6 28" xfId="42165"/>
    <cellStyle name="표준 56 11 6 28 2" xfId="42166"/>
    <cellStyle name="표준 56 11 6 29" xfId="42167"/>
    <cellStyle name="표준 56 11 6 3" xfId="42168"/>
    <cellStyle name="표준 56 11 6 3 2" xfId="42169"/>
    <cellStyle name="표준 56 11 6 4" xfId="42170"/>
    <cellStyle name="표준 56 11 6 4 2" xfId="42171"/>
    <cellStyle name="표준 56 11 6 5" xfId="42172"/>
    <cellStyle name="표준 56 11 6 5 2" xfId="42173"/>
    <cellStyle name="표준 56 11 6 6" xfId="42174"/>
    <cellStyle name="표준 56 11 6 6 2" xfId="42175"/>
    <cellStyle name="표준 56 11 6 7" xfId="42176"/>
    <cellStyle name="표준 56 11 6 7 2" xfId="42177"/>
    <cellStyle name="표준 56 11 6 8" xfId="42178"/>
    <cellStyle name="표준 56 11 6 8 2" xfId="42179"/>
    <cellStyle name="표준 56 11 6 9" xfId="42180"/>
    <cellStyle name="표준 56 11 6 9 2" xfId="42181"/>
    <cellStyle name="표준 56 11 7" xfId="42182"/>
    <cellStyle name="표준 56 11 7 10" xfId="42183"/>
    <cellStyle name="표준 56 11 7 10 2" xfId="42184"/>
    <cellStyle name="표준 56 11 7 11" xfId="42185"/>
    <cellStyle name="표준 56 11 7 11 2" xfId="42186"/>
    <cellStyle name="표준 56 11 7 12" xfId="42187"/>
    <cellStyle name="표준 56 11 7 12 2" xfId="42188"/>
    <cellStyle name="표준 56 11 7 13" xfId="42189"/>
    <cellStyle name="표준 56 11 7 13 2" xfId="42190"/>
    <cellStyle name="표준 56 11 7 14" xfId="42191"/>
    <cellStyle name="표준 56 11 7 14 2" xfId="42192"/>
    <cellStyle name="표준 56 11 7 15" xfId="42193"/>
    <cellStyle name="표준 56 11 7 15 2" xfId="42194"/>
    <cellStyle name="표준 56 11 7 16" xfId="42195"/>
    <cellStyle name="표준 56 11 7 16 2" xfId="42196"/>
    <cellStyle name="표준 56 11 7 17" xfId="42197"/>
    <cellStyle name="표준 56 11 7 17 2" xfId="42198"/>
    <cellStyle name="표준 56 11 7 18" xfId="42199"/>
    <cellStyle name="표준 56 11 7 18 2" xfId="42200"/>
    <cellStyle name="표준 56 11 7 19" xfId="42201"/>
    <cellStyle name="표준 56 11 7 19 2" xfId="42202"/>
    <cellStyle name="표준 56 11 7 2" xfId="42203"/>
    <cellStyle name="표준 56 11 7 2 2" xfId="42204"/>
    <cellStyle name="표준 56 11 7 20" xfId="42205"/>
    <cellStyle name="표준 56 11 7 20 2" xfId="42206"/>
    <cellStyle name="표준 56 11 7 21" xfId="42207"/>
    <cellStyle name="표준 56 11 7 21 2" xfId="42208"/>
    <cellStyle name="표준 56 11 7 22" xfId="42209"/>
    <cellStyle name="표준 56 11 7 22 2" xfId="42210"/>
    <cellStyle name="표준 56 11 7 23" xfId="42211"/>
    <cellStyle name="표준 56 11 7 23 2" xfId="42212"/>
    <cellStyle name="표준 56 11 7 24" xfId="42213"/>
    <cellStyle name="표준 56 11 7 24 2" xfId="42214"/>
    <cellStyle name="표준 56 11 7 25" xfId="42215"/>
    <cellStyle name="표준 56 11 7 25 2" xfId="42216"/>
    <cellStyle name="표준 56 11 7 26" xfId="42217"/>
    <cellStyle name="표준 56 11 7 26 2" xfId="42218"/>
    <cellStyle name="표준 56 11 7 27" xfId="42219"/>
    <cellStyle name="표준 56 11 7 27 2" xfId="42220"/>
    <cellStyle name="표준 56 11 7 28" xfId="42221"/>
    <cellStyle name="표준 56 11 7 28 2" xfId="42222"/>
    <cellStyle name="표준 56 11 7 29" xfId="42223"/>
    <cellStyle name="표준 56 11 7 3" xfId="42224"/>
    <cellStyle name="표준 56 11 7 3 2" xfId="42225"/>
    <cellStyle name="표준 56 11 7 4" xfId="42226"/>
    <cellStyle name="표준 56 11 7 4 2" xfId="42227"/>
    <cellStyle name="표준 56 11 7 5" xfId="42228"/>
    <cellStyle name="표준 56 11 7 5 2" xfId="42229"/>
    <cellStyle name="표준 56 11 7 6" xfId="42230"/>
    <cellStyle name="표준 56 11 7 6 2" xfId="42231"/>
    <cellStyle name="표준 56 11 7 7" xfId="42232"/>
    <cellStyle name="표준 56 11 7 7 2" xfId="42233"/>
    <cellStyle name="표준 56 11 7 8" xfId="42234"/>
    <cellStyle name="표준 56 11 7 8 2" xfId="42235"/>
    <cellStyle name="표준 56 11 7 9" xfId="42236"/>
    <cellStyle name="표준 56 11 7 9 2" xfId="42237"/>
    <cellStyle name="표준 56 11 8" xfId="42238"/>
    <cellStyle name="표준 56 11 8 2" xfId="42239"/>
    <cellStyle name="표준 56 11 9" xfId="42240"/>
    <cellStyle name="표준 56 11 9 2" xfId="42241"/>
    <cellStyle name="표준 56 12" xfId="42242"/>
    <cellStyle name="표준 56 12 10" xfId="42243"/>
    <cellStyle name="표준 56 12 10 2" xfId="42244"/>
    <cellStyle name="표준 56 12 11" xfId="42245"/>
    <cellStyle name="표준 56 12 11 2" xfId="42246"/>
    <cellStyle name="표준 56 12 12" xfId="42247"/>
    <cellStyle name="표준 56 12 12 2" xfId="42248"/>
    <cellStyle name="표준 56 12 13" xfId="42249"/>
    <cellStyle name="표준 56 12 13 2" xfId="42250"/>
    <cellStyle name="표준 56 12 14" xfId="42251"/>
    <cellStyle name="표준 56 12 14 2" xfId="42252"/>
    <cellStyle name="표준 56 12 15" xfId="42253"/>
    <cellStyle name="표준 56 12 15 2" xfId="42254"/>
    <cellStyle name="표준 56 12 16" xfId="42255"/>
    <cellStyle name="표준 56 12 16 2" xfId="42256"/>
    <cellStyle name="표준 56 12 17" xfId="42257"/>
    <cellStyle name="표준 56 12 17 2" xfId="42258"/>
    <cellStyle name="표준 56 12 18" xfId="42259"/>
    <cellStyle name="표준 56 12 18 2" xfId="42260"/>
    <cellStyle name="표준 56 12 19" xfId="42261"/>
    <cellStyle name="표준 56 12 19 2" xfId="42262"/>
    <cellStyle name="표준 56 12 2" xfId="42263"/>
    <cellStyle name="표준 56 12 2 10" xfId="42264"/>
    <cellStyle name="표준 56 12 2 10 2" xfId="42265"/>
    <cellStyle name="표준 56 12 2 11" xfId="42266"/>
    <cellStyle name="표준 56 12 2 11 2" xfId="42267"/>
    <cellStyle name="표준 56 12 2 12" xfId="42268"/>
    <cellStyle name="표준 56 12 2 12 2" xfId="42269"/>
    <cellStyle name="표준 56 12 2 13" xfId="42270"/>
    <cellStyle name="표준 56 12 2 13 2" xfId="42271"/>
    <cellStyle name="표준 56 12 2 14" xfId="42272"/>
    <cellStyle name="표준 56 12 2 14 2" xfId="42273"/>
    <cellStyle name="표준 56 12 2 15" xfId="42274"/>
    <cellStyle name="표준 56 12 2 15 2" xfId="42275"/>
    <cellStyle name="표준 56 12 2 16" xfId="42276"/>
    <cellStyle name="표준 56 12 2 16 2" xfId="42277"/>
    <cellStyle name="표준 56 12 2 17" xfId="42278"/>
    <cellStyle name="표준 56 12 2 17 2" xfId="42279"/>
    <cellStyle name="표준 56 12 2 18" xfId="42280"/>
    <cellStyle name="표준 56 12 2 18 2" xfId="42281"/>
    <cellStyle name="표준 56 12 2 19" xfId="42282"/>
    <cellStyle name="표준 56 12 2 19 2" xfId="42283"/>
    <cellStyle name="표준 56 12 2 2" xfId="42284"/>
    <cellStyle name="표준 56 12 2 2 2" xfId="42285"/>
    <cellStyle name="표준 56 12 2 20" xfId="42286"/>
    <cellStyle name="표준 56 12 2 20 2" xfId="42287"/>
    <cellStyle name="표준 56 12 2 21" xfId="42288"/>
    <cellStyle name="표준 56 12 2 21 2" xfId="42289"/>
    <cellStyle name="표준 56 12 2 22" xfId="42290"/>
    <cellStyle name="표준 56 12 2 22 2" xfId="42291"/>
    <cellStyle name="표준 56 12 2 23" xfId="42292"/>
    <cellStyle name="표준 56 12 2 23 2" xfId="42293"/>
    <cellStyle name="표준 56 12 2 24" xfId="42294"/>
    <cellStyle name="표준 56 12 2 24 2" xfId="42295"/>
    <cellStyle name="표준 56 12 2 25" xfId="42296"/>
    <cellStyle name="표준 56 12 2 25 2" xfId="42297"/>
    <cellStyle name="표준 56 12 2 26" xfId="42298"/>
    <cellStyle name="표준 56 12 2 26 2" xfId="42299"/>
    <cellStyle name="표준 56 12 2 27" xfId="42300"/>
    <cellStyle name="표준 56 12 2 27 2" xfId="42301"/>
    <cellStyle name="표준 56 12 2 28" xfId="42302"/>
    <cellStyle name="표준 56 12 2 28 2" xfId="42303"/>
    <cellStyle name="표준 56 12 2 29" xfId="42304"/>
    <cellStyle name="표준 56 12 2 3" xfId="42305"/>
    <cellStyle name="표준 56 12 2 3 2" xfId="42306"/>
    <cellStyle name="표준 56 12 2 4" xfId="42307"/>
    <cellStyle name="표준 56 12 2 4 2" xfId="42308"/>
    <cellStyle name="표준 56 12 2 5" xfId="42309"/>
    <cellStyle name="표준 56 12 2 5 2" xfId="42310"/>
    <cellStyle name="표준 56 12 2 6" xfId="42311"/>
    <cellStyle name="표준 56 12 2 6 2" xfId="42312"/>
    <cellStyle name="표준 56 12 2 7" xfId="42313"/>
    <cellStyle name="표준 56 12 2 7 2" xfId="42314"/>
    <cellStyle name="표준 56 12 2 8" xfId="42315"/>
    <cellStyle name="표준 56 12 2 8 2" xfId="42316"/>
    <cellStyle name="표준 56 12 2 9" xfId="42317"/>
    <cellStyle name="표준 56 12 2 9 2" xfId="42318"/>
    <cellStyle name="표준 56 12 20" xfId="42319"/>
    <cellStyle name="표준 56 12 20 2" xfId="42320"/>
    <cellStyle name="표준 56 12 21" xfId="42321"/>
    <cellStyle name="표준 56 12 21 2" xfId="42322"/>
    <cellStyle name="표준 56 12 22" xfId="42323"/>
    <cellStyle name="표준 56 12 22 2" xfId="42324"/>
    <cellStyle name="표준 56 12 23" xfId="42325"/>
    <cellStyle name="표준 56 12 23 2" xfId="42326"/>
    <cellStyle name="표준 56 12 24" xfId="42327"/>
    <cellStyle name="표준 56 12 24 2" xfId="42328"/>
    <cellStyle name="표준 56 12 25" xfId="42329"/>
    <cellStyle name="표준 56 12 25 2" xfId="42330"/>
    <cellStyle name="표준 56 12 26" xfId="42331"/>
    <cellStyle name="표준 56 12 26 2" xfId="42332"/>
    <cellStyle name="표준 56 12 27" xfId="42333"/>
    <cellStyle name="표준 56 12 27 2" xfId="42334"/>
    <cellStyle name="표준 56 12 28" xfId="42335"/>
    <cellStyle name="표준 56 12 28 2" xfId="42336"/>
    <cellStyle name="표준 56 12 29" xfId="42337"/>
    <cellStyle name="표준 56 12 29 2" xfId="42338"/>
    <cellStyle name="표준 56 12 3" xfId="42339"/>
    <cellStyle name="표준 56 12 3 10" xfId="42340"/>
    <cellStyle name="표준 56 12 3 10 2" xfId="42341"/>
    <cellStyle name="표준 56 12 3 11" xfId="42342"/>
    <cellStyle name="표준 56 12 3 11 2" xfId="42343"/>
    <cellStyle name="표준 56 12 3 12" xfId="42344"/>
    <cellStyle name="표준 56 12 3 12 2" xfId="42345"/>
    <cellStyle name="표준 56 12 3 13" xfId="42346"/>
    <cellStyle name="표준 56 12 3 13 2" xfId="42347"/>
    <cellStyle name="표준 56 12 3 14" xfId="42348"/>
    <cellStyle name="표준 56 12 3 14 2" xfId="42349"/>
    <cellStyle name="표준 56 12 3 15" xfId="42350"/>
    <cellStyle name="표준 56 12 3 15 2" xfId="42351"/>
    <cellStyle name="표준 56 12 3 16" xfId="42352"/>
    <cellStyle name="표준 56 12 3 16 2" xfId="42353"/>
    <cellStyle name="표준 56 12 3 17" xfId="42354"/>
    <cellStyle name="표준 56 12 3 17 2" xfId="42355"/>
    <cellStyle name="표준 56 12 3 18" xfId="42356"/>
    <cellStyle name="표준 56 12 3 18 2" xfId="42357"/>
    <cellStyle name="표준 56 12 3 19" xfId="42358"/>
    <cellStyle name="표준 56 12 3 19 2" xfId="42359"/>
    <cellStyle name="표준 56 12 3 2" xfId="42360"/>
    <cellStyle name="표준 56 12 3 2 2" xfId="42361"/>
    <cellStyle name="표준 56 12 3 20" xfId="42362"/>
    <cellStyle name="표준 56 12 3 20 2" xfId="42363"/>
    <cellStyle name="표준 56 12 3 21" xfId="42364"/>
    <cellStyle name="표준 56 12 3 21 2" xfId="42365"/>
    <cellStyle name="표준 56 12 3 22" xfId="42366"/>
    <cellStyle name="표준 56 12 3 22 2" xfId="42367"/>
    <cellStyle name="표준 56 12 3 23" xfId="42368"/>
    <cellStyle name="표준 56 12 3 23 2" xfId="42369"/>
    <cellStyle name="표준 56 12 3 24" xfId="42370"/>
    <cellStyle name="표준 56 12 3 24 2" xfId="42371"/>
    <cellStyle name="표준 56 12 3 25" xfId="42372"/>
    <cellStyle name="표준 56 12 3 25 2" xfId="42373"/>
    <cellStyle name="표준 56 12 3 26" xfId="42374"/>
    <cellStyle name="표준 56 12 3 26 2" xfId="42375"/>
    <cellStyle name="표준 56 12 3 27" xfId="42376"/>
    <cellStyle name="표준 56 12 3 27 2" xfId="42377"/>
    <cellStyle name="표준 56 12 3 28" xfId="42378"/>
    <cellStyle name="표준 56 12 3 28 2" xfId="42379"/>
    <cellStyle name="표준 56 12 3 29" xfId="42380"/>
    <cellStyle name="표준 56 12 3 3" xfId="42381"/>
    <cellStyle name="표준 56 12 3 3 2" xfId="42382"/>
    <cellStyle name="표준 56 12 3 4" xfId="42383"/>
    <cellStyle name="표준 56 12 3 4 2" xfId="42384"/>
    <cellStyle name="표준 56 12 3 5" xfId="42385"/>
    <cellStyle name="표준 56 12 3 5 2" xfId="42386"/>
    <cellStyle name="표준 56 12 3 6" xfId="42387"/>
    <cellStyle name="표준 56 12 3 6 2" xfId="42388"/>
    <cellStyle name="표준 56 12 3 7" xfId="42389"/>
    <cellStyle name="표준 56 12 3 7 2" xfId="42390"/>
    <cellStyle name="표준 56 12 3 8" xfId="42391"/>
    <cellStyle name="표준 56 12 3 8 2" xfId="42392"/>
    <cellStyle name="표준 56 12 3 9" xfId="42393"/>
    <cellStyle name="표준 56 12 3 9 2" xfId="42394"/>
    <cellStyle name="표준 56 12 30" xfId="42395"/>
    <cellStyle name="표준 56 12 30 2" xfId="42396"/>
    <cellStyle name="표준 56 12 31" xfId="42397"/>
    <cellStyle name="표준 56 12 31 2" xfId="42398"/>
    <cellStyle name="표준 56 12 32" xfId="42399"/>
    <cellStyle name="표준 56 12 32 2" xfId="42400"/>
    <cellStyle name="표준 56 12 33" xfId="42401"/>
    <cellStyle name="표준 56 12 33 2" xfId="42402"/>
    <cellStyle name="표준 56 12 34" xfId="42403"/>
    <cellStyle name="표준 56 12 34 2" xfId="42404"/>
    <cellStyle name="표준 56 12 35" xfId="42405"/>
    <cellStyle name="표준 56 12 36" xfId="42406"/>
    <cellStyle name="표준 56 12 37" xfId="42407"/>
    <cellStyle name="표준 56 12 38" xfId="42408"/>
    <cellStyle name="표준 56 12 39" xfId="42409"/>
    <cellStyle name="표준 56 12 4" xfId="42410"/>
    <cellStyle name="표준 56 12 4 10" xfId="42411"/>
    <cellStyle name="표준 56 12 4 10 2" xfId="42412"/>
    <cellStyle name="표준 56 12 4 11" xfId="42413"/>
    <cellStyle name="표준 56 12 4 11 2" xfId="42414"/>
    <cellStyle name="표준 56 12 4 12" xfId="42415"/>
    <cellStyle name="표준 56 12 4 12 2" xfId="42416"/>
    <cellStyle name="표준 56 12 4 13" xfId="42417"/>
    <cellStyle name="표준 56 12 4 13 2" xfId="42418"/>
    <cellStyle name="표준 56 12 4 14" xfId="42419"/>
    <cellStyle name="표준 56 12 4 14 2" xfId="42420"/>
    <cellStyle name="표준 56 12 4 15" xfId="42421"/>
    <cellStyle name="표준 56 12 4 15 2" xfId="42422"/>
    <cellStyle name="표준 56 12 4 16" xfId="42423"/>
    <cellStyle name="표준 56 12 4 16 2" xfId="42424"/>
    <cellStyle name="표준 56 12 4 17" xfId="42425"/>
    <cellStyle name="표준 56 12 4 17 2" xfId="42426"/>
    <cellStyle name="표준 56 12 4 18" xfId="42427"/>
    <cellStyle name="표준 56 12 4 18 2" xfId="42428"/>
    <cellStyle name="표준 56 12 4 19" xfId="42429"/>
    <cellStyle name="표준 56 12 4 19 2" xfId="42430"/>
    <cellStyle name="표준 56 12 4 2" xfId="42431"/>
    <cellStyle name="표준 56 12 4 2 2" xfId="42432"/>
    <cellStyle name="표준 56 12 4 20" xfId="42433"/>
    <cellStyle name="표준 56 12 4 20 2" xfId="42434"/>
    <cellStyle name="표준 56 12 4 21" xfId="42435"/>
    <cellStyle name="표준 56 12 4 21 2" xfId="42436"/>
    <cellStyle name="표준 56 12 4 22" xfId="42437"/>
    <cellStyle name="표준 56 12 4 22 2" xfId="42438"/>
    <cellStyle name="표준 56 12 4 23" xfId="42439"/>
    <cellStyle name="표준 56 12 4 23 2" xfId="42440"/>
    <cellStyle name="표준 56 12 4 24" xfId="42441"/>
    <cellStyle name="표준 56 12 4 24 2" xfId="42442"/>
    <cellStyle name="표준 56 12 4 25" xfId="42443"/>
    <cellStyle name="표준 56 12 4 25 2" xfId="42444"/>
    <cellStyle name="표준 56 12 4 26" xfId="42445"/>
    <cellStyle name="표준 56 12 4 26 2" xfId="42446"/>
    <cellStyle name="표준 56 12 4 27" xfId="42447"/>
    <cellStyle name="표준 56 12 4 27 2" xfId="42448"/>
    <cellStyle name="표준 56 12 4 28" xfId="42449"/>
    <cellStyle name="표준 56 12 4 28 2" xfId="42450"/>
    <cellStyle name="표준 56 12 4 29" xfId="42451"/>
    <cellStyle name="표준 56 12 4 3" xfId="42452"/>
    <cellStyle name="표준 56 12 4 3 2" xfId="42453"/>
    <cellStyle name="표준 56 12 4 4" xfId="42454"/>
    <cellStyle name="표준 56 12 4 4 2" xfId="42455"/>
    <cellStyle name="표준 56 12 4 5" xfId="42456"/>
    <cellStyle name="표준 56 12 4 5 2" xfId="42457"/>
    <cellStyle name="표준 56 12 4 6" xfId="42458"/>
    <cellStyle name="표준 56 12 4 6 2" xfId="42459"/>
    <cellStyle name="표준 56 12 4 7" xfId="42460"/>
    <cellStyle name="표준 56 12 4 7 2" xfId="42461"/>
    <cellStyle name="표준 56 12 4 8" xfId="42462"/>
    <cellStyle name="표준 56 12 4 8 2" xfId="42463"/>
    <cellStyle name="표준 56 12 4 9" xfId="42464"/>
    <cellStyle name="표준 56 12 4 9 2" xfId="42465"/>
    <cellStyle name="표준 56 12 40" xfId="42466"/>
    <cellStyle name="표준 56 12 41" xfId="42467"/>
    <cellStyle name="표준 56 12 42" xfId="42468"/>
    <cellStyle name="표준 56 12 43" xfId="42469"/>
    <cellStyle name="표준 56 12 44" xfId="42470"/>
    <cellStyle name="표준 56 12 45" xfId="42471"/>
    <cellStyle name="표준 56 12 46" xfId="42472"/>
    <cellStyle name="표준 56 12 47" xfId="42473"/>
    <cellStyle name="표준 56 12 48" xfId="42474"/>
    <cellStyle name="표준 56 12 49" xfId="42475"/>
    <cellStyle name="표준 56 12 5" xfId="42476"/>
    <cellStyle name="표준 56 12 5 10" xfId="42477"/>
    <cellStyle name="표준 56 12 5 10 2" xfId="42478"/>
    <cellStyle name="표준 56 12 5 11" xfId="42479"/>
    <cellStyle name="표준 56 12 5 11 2" xfId="42480"/>
    <cellStyle name="표준 56 12 5 12" xfId="42481"/>
    <cellStyle name="표준 56 12 5 12 2" xfId="42482"/>
    <cellStyle name="표준 56 12 5 13" xfId="42483"/>
    <cellStyle name="표준 56 12 5 13 2" xfId="42484"/>
    <cellStyle name="표준 56 12 5 14" xfId="42485"/>
    <cellStyle name="표준 56 12 5 14 2" xfId="42486"/>
    <cellStyle name="표준 56 12 5 15" xfId="42487"/>
    <cellStyle name="표준 56 12 5 15 2" xfId="42488"/>
    <cellStyle name="표준 56 12 5 16" xfId="42489"/>
    <cellStyle name="표준 56 12 5 16 2" xfId="42490"/>
    <cellStyle name="표준 56 12 5 17" xfId="42491"/>
    <cellStyle name="표준 56 12 5 17 2" xfId="42492"/>
    <cellStyle name="표준 56 12 5 18" xfId="42493"/>
    <cellStyle name="표준 56 12 5 18 2" xfId="42494"/>
    <cellStyle name="표준 56 12 5 19" xfId="42495"/>
    <cellStyle name="표준 56 12 5 19 2" xfId="42496"/>
    <cellStyle name="표준 56 12 5 2" xfId="42497"/>
    <cellStyle name="표준 56 12 5 2 2" xfId="42498"/>
    <cellStyle name="표준 56 12 5 20" xfId="42499"/>
    <cellStyle name="표준 56 12 5 20 2" xfId="42500"/>
    <cellStyle name="표준 56 12 5 21" xfId="42501"/>
    <cellStyle name="표준 56 12 5 21 2" xfId="42502"/>
    <cellStyle name="표준 56 12 5 22" xfId="42503"/>
    <cellStyle name="표준 56 12 5 22 2" xfId="42504"/>
    <cellStyle name="표준 56 12 5 23" xfId="42505"/>
    <cellStyle name="표준 56 12 5 23 2" xfId="42506"/>
    <cellStyle name="표준 56 12 5 24" xfId="42507"/>
    <cellStyle name="표준 56 12 5 24 2" xfId="42508"/>
    <cellStyle name="표준 56 12 5 25" xfId="42509"/>
    <cellStyle name="표준 56 12 5 25 2" xfId="42510"/>
    <cellStyle name="표준 56 12 5 26" xfId="42511"/>
    <cellStyle name="표준 56 12 5 26 2" xfId="42512"/>
    <cellStyle name="표준 56 12 5 27" xfId="42513"/>
    <cellStyle name="표준 56 12 5 27 2" xfId="42514"/>
    <cellStyle name="표준 56 12 5 28" xfId="42515"/>
    <cellStyle name="표준 56 12 5 28 2" xfId="42516"/>
    <cellStyle name="표준 56 12 5 29" xfId="42517"/>
    <cellStyle name="표준 56 12 5 3" xfId="42518"/>
    <cellStyle name="표준 56 12 5 3 2" xfId="42519"/>
    <cellStyle name="표준 56 12 5 4" xfId="42520"/>
    <cellStyle name="표준 56 12 5 4 2" xfId="42521"/>
    <cellStyle name="표준 56 12 5 5" xfId="42522"/>
    <cellStyle name="표준 56 12 5 5 2" xfId="42523"/>
    <cellStyle name="표준 56 12 5 6" xfId="42524"/>
    <cellStyle name="표준 56 12 5 6 2" xfId="42525"/>
    <cellStyle name="표준 56 12 5 7" xfId="42526"/>
    <cellStyle name="표준 56 12 5 7 2" xfId="42527"/>
    <cellStyle name="표준 56 12 5 8" xfId="42528"/>
    <cellStyle name="표준 56 12 5 8 2" xfId="42529"/>
    <cellStyle name="표준 56 12 5 9" xfId="42530"/>
    <cellStyle name="표준 56 12 5 9 2" xfId="42531"/>
    <cellStyle name="표준 56 12 50" xfId="42532"/>
    <cellStyle name="표준 56 12 51" xfId="42533"/>
    <cellStyle name="표준 56 12 52" xfId="42534"/>
    <cellStyle name="표준 56 12 53" xfId="42535"/>
    <cellStyle name="표준 56 12 54" xfId="42536"/>
    <cellStyle name="표준 56 12 55" xfId="42537"/>
    <cellStyle name="표준 56 12 56" xfId="42538"/>
    <cellStyle name="표준 56 12 57" xfId="42539"/>
    <cellStyle name="표준 56 12 58" xfId="42540"/>
    <cellStyle name="표준 56 12 6" xfId="42541"/>
    <cellStyle name="표준 56 12 6 10" xfId="42542"/>
    <cellStyle name="표준 56 12 6 10 2" xfId="42543"/>
    <cellStyle name="표준 56 12 6 11" xfId="42544"/>
    <cellStyle name="표준 56 12 6 11 2" xfId="42545"/>
    <cellStyle name="표준 56 12 6 12" xfId="42546"/>
    <cellStyle name="표준 56 12 6 12 2" xfId="42547"/>
    <cellStyle name="표준 56 12 6 13" xfId="42548"/>
    <cellStyle name="표준 56 12 6 13 2" xfId="42549"/>
    <cellStyle name="표준 56 12 6 14" xfId="42550"/>
    <cellStyle name="표준 56 12 6 14 2" xfId="42551"/>
    <cellStyle name="표준 56 12 6 15" xfId="42552"/>
    <cellStyle name="표준 56 12 6 15 2" xfId="42553"/>
    <cellStyle name="표준 56 12 6 16" xfId="42554"/>
    <cellStyle name="표준 56 12 6 16 2" xfId="42555"/>
    <cellStyle name="표준 56 12 6 17" xfId="42556"/>
    <cellStyle name="표준 56 12 6 17 2" xfId="42557"/>
    <cellStyle name="표준 56 12 6 18" xfId="42558"/>
    <cellStyle name="표준 56 12 6 18 2" xfId="42559"/>
    <cellStyle name="표준 56 12 6 19" xfId="42560"/>
    <cellStyle name="표준 56 12 6 19 2" xfId="42561"/>
    <cellStyle name="표준 56 12 6 2" xfId="42562"/>
    <cellStyle name="표준 56 12 6 2 2" xfId="42563"/>
    <cellStyle name="표준 56 12 6 20" xfId="42564"/>
    <cellStyle name="표준 56 12 6 20 2" xfId="42565"/>
    <cellStyle name="표준 56 12 6 21" xfId="42566"/>
    <cellStyle name="표준 56 12 6 21 2" xfId="42567"/>
    <cellStyle name="표준 56 12 6 22" xfId="42568"/>
    <cellStyle name="표준 56 12 6 22 2" xfId="42569"/>
    <cellStyle name="표준 56 12 6 23" xfId="42570"/>
    <cellStyle name="표준 56 12 6 23 2" xfId="42571"/>
    <cellStyle name="표준 56 12 6 24" xfId="42572"/>
    <cellStyle name="표준 56 12 6 24 2" xfId="42573"/>
    <cellStyle name="표준 56 12 6 25" xfId="42574"/>
    <cellStyle name="표준 56 12 6 25 2" xfId="42575"/>
    <cellStyle name="표준 56 12 6 26" xfId="42576"/>
    <cellStyle name="표준 56 12 6 26 2" xfId="42577"/>
    <cellStyle name="표준 56 12 6 27" xfId="42578"/>
    <cellStyle name="표준 56 12 6 27 2" xfId="42579"/>
    <cellStyle name="표준 56 12 6 28" xfId="42580"/>
    <cellStyle name="표준 56 12 6 28 2" xfId="42581"/>
    <cellStyle name="표준 56 12 6 29" xfId="42582"/>
    <cellStyle name="표준 56 12 6 3" xfId="42583"/>
    <cellStyle name="표준 56 12 6 3 2" xfId="42584"/>
    <cellStyle name="표준 56 12 6 4" xfId="42585"/>
    <cellStyle name="표준 56 12 6 4 2" xfId="42586"/>
    <cellStyle name="표준 56 12 6 5" xfId="42587"/>
    <cellStyle name="표준 56 12 6 5 2" xfId="42588"/>
    <cellStyle name="표준 56 12 6 6" xfId="42589"/>
    <cellStyle name="표준 56 12 6 6 2" xfId="42590"/>
    <cellStyle name="표준 56 12 6 7" xfId="42591"/>
    <cellStyle name="표준 56 12 6 7 2" xfId="42592"/>
    <cellStyle name="표준 56 12 6 8" xfId="42593"/>
    <cellStyle name="표준 56 12 6 8 2" xfId="42594"/>
    <cellStyle name="표준 56 12 6 9" xfId="42595"/>
    <cellStyle name="표준 56 12 6 9 2" xfId="42596"/>
    <cellStyle name="표준 56 12 7" xfId="42597"/>
    <cellStyle name="표준 56 12 7 10" xfId="42598"/>
    <cellStyle name="표준 56 12 7 10 2" xfId="42599"/>
    <cellStyle name="표준 56 12 7 11" xfId="42600"/>
    <cellStyle name="표준 56 12 7 11 2" xfId="42601"/>
    <cellStyle name="표준 56 12 7 12" xfId="42602"/>
    <cellStyle name="표준 56 12 7 12 2" xfId="42603"/>
    <cellStyle name="표준 56 12 7 13" xfId="42604"/>
    <cellStyle name="표준 56 12 7 13 2" xfId="42605"/>
    <cellStyle name="표준 56 12 7 14" xfId="42606"/>
    <cellStyle name="표준 56 12 7 14 2" xfId="42607"/>
    <cellStyle name="표준 56 12 7 15" xfId="42608"/>
    <cellStyle name="표준 56 12 7 15 2" xfId="42609"/>
    <cellStyle name="표준 56 12 7 16" xfId="42610"/>
    <cellStyle name="표준 56 12 7 16 2" xfId="42611"/>
    <cellStyle name="표준 56 12 7 17" xfId="42612"/>
    <cellStyle name="표준 56 12 7 17 2" xfId="42613"/>
    <cellStyle name="표준 56 12 7 18" xfId="42614"/>
    <cellStyle name="표준 56 12 7 18 2" xfId="42615"/>
    <cellStyle name="표준 56 12 7 19" xfId="42616"/>
    <cellStyle name="표준 56 12 7 19 2" xfId="42617"/>
    <cellStyle name="표준 56 12 7 2" xfId="42618"/>
    <cellStyle name="표준 56 12 7 2 2" xfId="42619"/>
    <cellStyle name="표준 56 12 7 20" xfId="42620"/>
    <cellStyle name="표준 56 12 7 20 2" xfId="42621"/>
    <cellStyle name="표준 56 12 7 21" xfId="42622"/>
    <cellStyle name="표준 56 12 7 21 2" xfId="42623"/>
    <cellStyle name="표준 56 12 7 22" xfId="42624"/>
    <cellStyle name="표준 56 12 7 22 2" xfId="42625"/>
    <cellStyle name="표준 56 12 7 23" xfId="42626"/>
    <cellStyle name="표준 56 12 7 23 2" xfId="42627"/>
    <cellStyle name="표준 56 12 7 24" xfId="42628"/>
    <cellStyle name="표준 56 12 7 24 2" xfId="42629"/>
    <cellStyle name="표준 56 12 7 25" xfId="42630"/>
    <cellStyle name="표준 56 12 7 25 2" xfId="42631"/>
    <cellStyle name="표준 56 12 7 26" xfId="42632"/>
    <cellStyle name="표준 56 12 7 26 2" xfId="42633"/>
    <cellStyle name="표준 56 12 7 27" xfId="42634"/>
    <cellStyle name="표준 56 12 7 27 2" xfId="42635"/>
    <cellStyle name="표준 56 12 7 28" xfId="42636"/>
    <cellStyle name="표준 56 12 7 28 2" xfId="42637"/>
    <cellStyle name="표준 56 12 7 29" xfId="42638"/>
    <cellStyle name="표준 56 12 7 3" xfId="42639"/>
    <cellStyle name="표준 56 12 7 3 2" xfId="42640"/>
    <cellStyle name="표준 56 12 7 4" xfId="42641"/>
    <cellStyle name="표준 56 12 7 4 2" xfId="42642"/>
    <cellStyle name="표준 56 12 7 5" xfId="42643"/>
    <cellStyle name="표준 56 12 7 5 2" xfId="42644"/>
    <cellStyle name="표준 56 12 7 6" xfId="42645"/>
    <cellStyle name="표준 56 12 7 6 2" xfId="42646"/>
    <cellStyle name="표준 56 12 7 7" xfId="42647"/>
    <cellStyle name="표준 56 12 7 7 2" xfId="42648"/>
    <cellStyle name="표준 56 12 7 8" xfId="42649"/>
    <cellStyle name="표준 56 12 7 8 2" xfId="42650"/>
    <cellStyle name="표준 56 12 7 9" xfId="42651"/>
    <cellStyle name="표준 56 12 7 9 2" xfId="42652"/>
    <cellStyle name="표준 56 12 8" xfId="42653"/>
    <cellStyle name="표준 56 12 8 2" xfId="42654"/>
    <cellStyle name="표준 56 12 9" xfId="42655"/>
    <cellStyle name="표준 56 12 9 2" xfId="42656"/>
    <cellStyle name="표준 56 13" xfId="42657"/>
    <cellStyle name="표준 56 13 10" xfId="42658"/>
    <cellStyle name="표준 56 13 10 2" xfId="42659"/>
    <cellStyle name="표준 56 13 11" xfId="42660"/>
    <cellStyle name="표준 56 13 11 2" xfId="42661"/>
    <cellStyle name="표준 56 13 12" xfId="42662"/>
    <cellStyle name="표준 56 13 12 2" xfId="42663"/>
    <cellStyle name="표준 56 13 13" xfId="42664"/>
    <cellStyle name="표준 56 13 13 2" xfId="42665"/>
    <cellStyle name="표준 56 13 14" xfId="42666"/>
    <cellStyle name="표준 56 13 14 2" xfId="42667"/>
    <cellStyle name="표준 56 13 15" xfId="42668"/>
    <cellStyle name="표준 56 13 15 2" xfId="42669"/>
    <cellStyle name="표준 56 13 16" xfId="42670"/>
    <cellStyle name="표준 56 13 16 2" xfId="42671"/>
    <cellStyle name="표준 56 13 17" xfId="42672"/>
    <cellStyle name="표준 56 13 17 2" xfId="42673"/>
    <cellStyle name="표준 56 13 18" xfId="42674"/>
    <cellStyle name="표준 56 13 18 2" xfId="42675"/>
    <cellStyle name="표준 56 13 19" xfId="42676"/>
    <cellStyle name="표준 56 13 19 2" xfId="42677"/>
    <cellStyle name="표준 56 13 2" xfId="42678"/>
    <cellStyle name="표준 56 13 2 10" xfId="42679"/>
    <cellStyle name="표준 56 13 2 10 2" xfId="42680"/>
    <cellStyle name="표준 56 13 2 11" xfId="42681"/>
    <cellStyle name="표준 56 13 2 11 2" xfId="42682"/>
    <cellStyle name="표준 56 13 2 12" xfId="42683"/>
    <cellStyle name="표준 56 13 2 12 2" xfId="42684"/>
    <cellStyle name="표준 56 13 2 13" xfId="42685"/>
    <cellStyle name="표준 56 13 2 13 2" xfId="42686"/>
    <cellStyle name="표준 56 13 2 14" xfId="42687"/>
    <cellStyle name="표준 56 13 2 14 2" xfId="42688"/>
    <cellStyle name="표준 56 13 2 15" xfId="42689"/>
    <cellStyle name="표준 56 13 2 15 2" xfId="42690"/>
    <cellStyle name="표준 56 13 2 16" xfId="42691"/>
    <cellStyle name="표준 56 13 2 16 2" xfId="42692"/>
    <cellStyle name="표준 56 13 2 17" xfId="42693"/>
    <cellStyle name="표준 56 13 2 17 2" xfId="42694"/>
    <cellStyle name="표준 56 13 2 18" xfId="42695"/>
    <cellStyle name="표준 56 13 2 18 2" xfId="42696"/>
    <cellStyle name="표준 56 13 2 19" xfId="42697"/>
    <cellStyle name="표준 56 13 2 19 2" xfId="42698"/>
    <cellStyle name="표준 56 13 2 2" xfId="42699"/>
    <cellStyle name="표준 56 13 2 2 2" xfId="42700"/>
    <cellStyle name="표준 56 13 2 20" xfId="42701"/>
    <cellStyle name="표준 56 13 2 20 2" xfId="42702"/>
    <cellStyle name="표준 56 13 2 21" xfId="42703"/>
    <cellStyle name="표준 56 13 2 21 2" xfId="42704"/>
    <cellStyle name="표준 56 13 2 22" xfId="42705"/>
    <cellStyle name="표준 56 13 2 22 2" xfId="42706"/>
    <cellStyle name="표준 56 13 2 23" xfId="42707"/>
    <cellStyle name="표준 56 13 2 23 2" xfId="42708"/>
    <cellStyle name="표준 56 13 2 24" xfId="42709"/>
    <cellStyle name="표준 56 13 2 24 2" xfId="42710"/>
    <cellStyle name="표준 56 13 2 25" xfId="42711"/>
    <cellStyle name="표준 56 13 2 25 2" xfId="42712"/>
    <cellStyle name="표준 56 13 2 26" xfId="42713"/>
    <cellStyle name="표준 56 13 2 26 2" xfId="42714"/>
    <cellStyle name="표준 56 13 2 27" xfId="42715"/>
    <cellStyle name="표준 56 13 2 27 2" xfId="42716"/>
    <cellStyle name="표준 56 13 2 28" xfId="42717"/>
    <cellStyle name="표준 56 13 2 28 2" xfId="42718"/>
    <cellStyle name="표준 56 13 2 29" xfId="42719"/>
    <cellStyle name="표준 56 13 2 3" xfId="42720"/>
    <cellStyle name="표준 56 13 2 3 2" xfId="42721"/>
    <cellStyle name="표준 56 13 2 4" xfId="42722"/>
    <cellStyle name="표준 56 13 2 4 2" xfId="42723"/>
    <cellStyle name="표준 56 13 2 5" xfId="42724"/>
    <cellStyle name="표준 56 13 2 5 2" xfId="42725"/>
    <cellStyle name="표준 56 13 2 6" xfId="42726"/>
    <cellStyle name="표준 56 13 2 6 2" xfId="42727"/>
    <cellStyle name="표준 56 13 2 7" xfId="42728"/>
    <cellStyle name="표준 56 13 2 7 2" xfId="42729"/>
    <cellStyle name="표준 56 13 2 8" xfId="42730"/>
    <cellStyle name="표준 56 13 2 8 2" xfId="42731"/>
    <cellStyle name="표준 56 13 2 9" xfId="42732"/>
    <cellStyle name="표준 56 13 2 9 2" xfId="42733"/>
    <cellStyle name="표준 56 13 20" xfId="42734"/>
    <cellStyle name="표준 56 13 20 2" xfId="42735"/>
    <cellStyle name="표준 56 13 21" xfId="42736"/>
    <cellStyle name="표준 56 13 21 2" xfId="42737"/>
    <cellStyle name="표준 56 13 22" xfId="42738"/>
    <cellStyle name="표준 56 13 22 2" xfId="42739"/>
    <cellStyle name="표준 56 13 23" xfId="42740"/>
    <cellStyle name="표준 56 13 23 2" xfId="42741"/>
    <cellStyle name="표준 56 13 24" xfId="42742"/>
    <cellStyle name="표준 56 13 24 2" xfId="42743"/>
    <cellStyle name="표준 56 13 25" xfId="42744"/>
    <cellStyle name="표준 56 13 25 2" xfId="42745"/>
    <cellStyle name="표준 56 13 26" xfId="42746"/>
    <cellStyle name="표준 56 13 26 2" xfId="42747"/>
    <cellStyle name="표준 56 13 27" xfId="42748"/>
    <cellStyle name="표준 56 13 27 2" xfId="42749"/>
    <cellStyle name="표준 56 13 28" xfId="42750"/>
    <cellStyle name="표준 56 13 28 2" xfId="42751"/>
    <cellStyle name="표준 56 13 29" xfId="42752"/>
    <cellStyle name="표준 56 13 29 2" xfId="42753"/>
    <cellStyle name="표준 56 13 3" xfId="42754"/>
    <cellStyle name="표준 56 13 3 10" xfId="42755"/>
    <cellStyle name="표준 56 13 3 10 2" xfId="42756"/>
    <cellStyle name="표준 56 13 3 11" xfId="42757"/>
    <cellStyle name="표준 56 13 3 11 2" xfId="42758"/>
    <cellStyle name="표준 56 13 3 12" xfId="42759"/>
    <cellStyle name="표준 56 13 3 12 2" xfId="42760"/>
    <cellStyle name="표준 56 13 3 13" xfId="42761"/>
    <cellStyle name="표준 56 13 3 13 2" xfId="42762"/>
    <cellStyle name="표준 56 13 3 14" xfId="42763"/>
    <cellStyle name="표준 56 13 3 14 2" xfId="42764"/>
    <cellStyle name="표준 56 13 3 15" xfId="42765"/>
    <cellStyle name="표준 56 13 3 15 2" xfId="42766"/>
    <cellStyle name="표준 56 13 3 16" xfId="42767"/>
    <cellStyle name="표준 56 13 3 16 2" xfId="42768"/>
    <cellStyle name="표준 56 13 3 17" xfId="42769"/>
    <cellStyle name="표준 56 13 3 17 2" xfId="42770"/>
    <cellStyle name="표준 56 13 3 18" xfId="42771"/>
    <cellStyle name="표준 56 13 3 18 2" xfId="42772"/>
    <cellStyle name="표준 56 13 3 19" xfId="42773"/>
    <cellStyle name="표준 56 13 3 19 2" xfId="42774"/>
    <cellStyle name="표준 56 13 3 2" xfId="42775"/>
    <cellStyle name="표준 56 13 3 2 2" xfId="42776"/>
    <cellStyle name="표준 56 13 3 20" xfId="42777"/>
    <cellStyle name="표준 56 13 3 20 2" xfId="42778"/>
    <cellStyle name="표준 56 13 3 21" xfId="42779"/>
    <cellStyle name="표준 56 13 3 21 2" xfId="42780"/>
    <cellStyle name="표준 56 13 3 22" xfId="42781"/>
    <cellStyle name="표준 56 13 3 22 2" xfId="42782"/>
    <cellStyle name="표준 56 13 3 23" xfId="42783"/>
    <cellStyle name="표준 56 13 3 23 2" xfId="42784"/>
    <cellStyle name="표준 56 13 3 24" xfId="42785"/>
    <cellStyle name="표준 56 13 3 24 2" xfId="42786"/>
    <cellStyle name="표준 56 13 3 25" xfId="42787"/>
    <cellStyle name="표준 56 13 3 25 2" xfId="42788"/>
    <cellStyle name="표준 56 13 3 26" xfId="42789"/>
    <cellStyle name="표준 56 13 3 26 2" xfId="42790"/>
    <cellStyle name="표준 56 13 3 27" xfId="42791"/>
    <cellStyle name="표준 56 13 3 27 2" xfId="42792"/>
    <cellStyle name="표준 56 13 3 28" xfId="42793"/>
    <cellStyle name="표준 56 13 3 28 2" xfId="42794"/>
    <cellStyle name="표준 56 13 3 29" xfId="42795"/>
    <cellStyle name="표준 56 13 3 3" xfId="42796"/>
    <cellStyle name="표준 56 13 3 3 2" xfId="42797"/>
    <cellStyle name="표준 56 13 3 4" xfId="42798"/>
    <cellStyle name="표준 56 13 3 4 2" xfId="42799"/>
    <cellStyle name="표준 56 13 3 5" xfId="42800"/>
    <cellStyle name="표준 56 13 3 5 2" xfId="42801"/>
    <cellStyle name="표준 56 13 3 6" xfId="42802"/>
    <cellStyle name="표준 56 13 3 6 2" xfId="42803"/>
    <cellStyle name="표준 56 13 3 7" xfId="42804"/>
    <cellStyle name="표준 56 13 3 7 2" xfId="42805"/>
    <cellStyle name="표준 56 13 3 8" xfId="42806"/>
    <cellStyle name="표준 56 13 3 8 2" xfId="42807"/>
    <cellStyle name="표준 56 13 3 9" xfId="42808"/>
    <cellStyle name="표준 56 13 3 9 2" xfId="42809"/>
    <cellStyle name="표준 56 13 30" xfId="42810"/>
    <cellStyle name="표준 56 13 30 2" xfId="42811"/>
    <cellStyle name="표준 56 13 31" xfId="42812"/>
    <cellStyle name="표준 56 13 31 2" xfId="42813"/>
    <cellStyle name="표준 56 13 32" xfId="42814"/>
    <cellStyle name="표준 56 13 32 2" xfId="42815"/>
    <cellStyle name="표준 56 13 33" xfId="42816"/>
    <cellStyle name="표준 56 13 34" xfId="42817"/>
    <cellStyle name="표준 56 13 35" xfId="42818"/>
    <cellStyle name="표준 56 13 36" xfId="42819"/>
    <cellStyle name="표준 56 13 37" xfId="42820"/>
    <cellStyle name="표준 56 13 38" xfId="42821"/>
    <cellStyle name="표준 56 13 39" xfId="42822"/>
    <cellStyle name="표준 56 13 4" xfId="42823"/>
    <cellStyle name="표준 56 13 4 10" xfId="42824"/>
    <cellStyle name="표준 56 13 4 10 2" xfId="42825"/>
    <cellStyle name="표준 56 13 4 11" xfId="42826"/>
    <cellStyle name="표준 56 13 4 11 2" xfId="42827"/>
    <cellStyle name="표준 56 13 4 12" xfId="42828"/>
    <cellStyle name="표준 56 13 4 12 2" xfId="42829"/>
    <cellStyle name="표준 56 13 4 13" xfId="42830"/>
    <cellStyle name="표준 56 13 4 13 2" xfId="42831"/>
    <cellStyle name="표준 56 13 4 14" xfId="42832"/>
    <cellStyle name="표준 56 13 4 14 2" xfId="42833"/>
    <cellStyle name="표준 56 13 4 15" xfId="42834"/>
    <cellStyle name="표준 56 13 4 15 2" xfId="42835"/>
    <cellStyle name="표준 56 13 4 16" xfId="42836"/>
    <cellStyle name="표준 56 13 4 16 2" xfId="42837"/>
    <cellStyle name="표준 56 13 4 17" xfId="42838"/>
    <cellStyle name="표준 56 13 4 17 2" xfId="42839"/>
    <cellStyle name="표준 56 13 4 18" xfId="42840"/>
    <cellStyle name="표준 56 13 4 18 2" xfId="42841"/>
    <cellStyle name="표준 56 13 4 19" xfId="42842"/>
    <cellStyle name="표준 56 13 4 19 2" xfId="42843"/>
    <cellStyle name="표준 56 13 4 2" xfId="42844"/>
    <cellStyle name="표준 56 13 4 2 2" xfId="42845"/>
    <cellStyle name="표준 56 13 4 20" xfId="42846"/>
    <cellStyle name="표준 56 13 4 20 2" xfId="42847"/>
    <cellStyle name="표준 56 13 4 21" xfId="42848"/>
    <cellStyle name="표준 56 13 4 21 2" xfId="42849"/>
    <cellStyle name="표준 56 13 4 22" xfId="42850"/>
    <cellStyle name="표준 56 13 4 22 2" xfId="42851"/>
    <cellStyle name="표준 56 13 4 23" xfId="42852"/>
    <cellStyle name="표준 56 13 4 23 2" xfId="42853"/>
    <cellStyle name="표준 56 13 4 24" xfId="42854"/>
    <cellStyle name="표준 56 13 4 24 2" xfId="42855"/>
    <cellStyle name="표준 56 13 4 25" xfId="42856"/>
    <cellStyle name="표준 56 13 4 25 2" xfId="42857"/>
    <cellStyle name="표준 56 13 4 26" xfId="42858"/>
    <cellStyle name="표준 56 13 4 26 2" xfId="42859"/>
    <cellStyle name="표준 56 13 4 27" xfId="42860"/>
    <cellStyle name="표준 56 13 4 27 2" xfId="42861"/>
    <cellStyle name="표준 56 13 4 28" xfId="42862"/>
    <cellStyle name="표준 56 13 4 28 2" xfId="42863"/>
    <cellStyle name="표준 56 13 4 29" xfId="42864"/>
    <cellStyle name="표준 56 13 4 3" xfId="42865"/>
    <cellStyle name="표준 56 13 4 3 2" xfId="42866"/>
    <cellStyle name="표준 56 13 4 4" xfId="42867"/>
    <cellStyle name="표준 56 13 4 4 2" xfId="42868"/>
    <cellStyle name="표준 56 13 4 5" xfId="42869"/>
    <cellStyle name="표준 56 13 4 5 2" xfId="42870"/>
    <cellStyle name="표준 56 13 4 6" xfId="42871"/>
    <cellStyle name="표준 56 13 4 6 2" xfId="42872"/>
    <cellStyle name="표준 56 13 4 7" xfId="42873"/>
    <cellStyle name="표준 56 13 4 7 2" xfId="42874"/>
    <cellStyle name="표준 56 13 4 8" xfId="42875"/>
    <cellStyle name="표준 56 13 4 8 2" xfId="42876"/>
    <cellStyle name="표준 56 13 4 9" xfId="42877"/>
    <cellStyle name="표준 56 13 4 9 2" xfId="42878"/>
    <cellStyle name="표준 56 13 40" xfId="42879"/>
    <cellStyle name="표준 56 13 41" xfId="42880"/>
    <cellStyle name="표준 56 13 42" xfId="42881"/>
    <cellStyle name="표준 56 13 43" xfId="42882"/>
    <cellStyle name="표준 56 13 44" xfId="42883"/>
    <cellStyle name="표준 56 13 45" xfId="42884"/>
    <cellStyle name="표준 56 13 46" xfId="42885"/>
    <cellStyle name="표준 56 13 47" xfId="42886"/>
    <cellStyle name="표준 56 13 48" xfId="42887"/>
    <cellStyle name="표준 56 13 49" xfId="42888"/>
    <cellStyle name="표준 56 13 5" xfId="42889"/>
    <cellStyle name="표준 56 13 5 10" xfId="42890"/>
    <cellStyle name="표준 56 13 5 10 2" xfId="42891"/>
    <cellStyle name="표준 56 13 5 11" xfId="42892"/>
    <cellStyle name="표준 56 13 5 11 2" xfId="42893"/>
    <cellStyle name="표준 56 13 5 12" xfId="42894"/>
    <cellStyle name="표준 56 13 5 12 2" xfId="42895"/>
    <cellStyle name="표준 56 13 5 13" xfId="42896"/>
    <cellStyle name="표준 56 13 5 13 2" xfId="42897"/>
    <cellStyle name="표준 56 13 5 14" xfId="42898"/>
    <cellStyle name="표준 56 13 5 14 2" xfId="42899"/>
    <cellStyle name="표준 56 13 5 15" xfId="42900"/>
    <cellStyle name="표준 56 13 5 15 2" xfId="42901"/>
    <cellStyle name="표준 56 13 5 16" xfId="42902"/>
    <cellStyle name="표준 56 13 5 16 2" xfId="42903"/>
    <cellStyle name="표준 56 13 5 17" xfId="42904"/>
    <cellStyle name="표준 56 13 5 17 2" xfId="42905"/>
    <cellStyle name="표준 56 13 5 18" xfId="42906"/>
    <cellStyle name="표준 56 13 5 18 2" xfId="42907"/>
    <cellStyle name="표준 56 13 5 19" xfId="42908"/>
    <cellStyle name="표준 56 13 5 19 2" xfId="42909"/>
    <cellStyle name="표준 56 13 5 2" xfId="42910"/>
    <cellStyle name="표준 56 13 5 2 2" xfId="42911"/>
    <cellStyle name="표준 56 13 5 20" xfId="42912"/>
    <cellStyle name="표준 56 13 5 20 2" xfId="42913"/>
    <cellStyle name="표준 56 13 5 21" xfId="42914"/>
    <cellStyle name="표준 56 13 5 21 2" xfId="42915"/>
    <cellStyle name="표준 56 13 5 22" xfId="42916"/>
    <cellStyle name="표준 56 13 5 22 2" xfId="42917"/>
    <cellStyle name="표준 56 13 5 23" xfId="42918"/>
    <cellStyle name="표준 56 13 5 23 2" xfId="42919"/>
    <cellStyle name="표준 56 13 5 24" xfId="42920"/>
    <cellStyle name="표준 56 13 5 24 2" xfId="42921"/>
    <cellStyle name="표준 56 13 5 25" xfId="42922"/>
    <cellStyle name="표준 56 13 5 25 2" xfId="42923"/>
    <cellStyle name="표준 56 13 5 26" xfId="42924"/>
    <cellStyle name="표준 56 13 5 26 2" xfId="42925"/>
    <cellStyle name="표준 56 13 5 27" xfId="42926"/>
    <cellStyle name="표준 56 13 5 27 2" xfId="42927"/>
    <cellStyle name="표준 56 13 5 28" xfId="42928"/>
    <cellStyle name="표준 56 13 5 28 2" xfId="42929"/>
    <cellStyle name="표준 56 13 5 29" xfId="42930"/>
    <cellStyle name="표준 56 13 5 3" xfId="42931"/>
    <cellStyle name="표준 56 13 5 3 2" xfId="42932"/>
    <cellStyle name="표준 56 13 5 4" xfId="42933"/>
    <cellStyle name="표준 56 13 5 4 2" xfId="42934"/>
    <cellStyle name="표준 56 13 5 5" xfId="42935"/>
    <cellStyle name="표준 56 13 5 5 2" xfId="42936"/>
    <cellStyle name="표준 56 13 5 6" xfId="42937"/>
    <cellStyle name="표준 56 13 5 6 2" xfId="42938"/>
    <cellStyle name="표준 56 13 5 7" xfId="42939"/>
    <cellStyle name="표준 56 13 5 7 2" xfId="42940"/>
    <cellStyle name="표준 56 13 5 8" xfId="42941"/>
    <cellStyle name="표준 56 13 5 8 2" xfId="42942"/>
    <cellStyle name="표준 56 13 5 9" xfId="42943"/>
    <cellStyle name="표준 56 13 5 9 2" xfId="42944"/>
    <cellStyle name="표준 56 13 50" xfId="42945"/>
    <cellStyle name="표준 56 13 51" xfId="42946"/>
    <cellStyle name="표준 56 13 52" xfId="42947"/>
    <cellStyle name="표준 56 13 53" xfId="42948"/>
    <cellStyle name="표준 56 13 54" xfId="42949"/>
    <cellStyle name="표준 56 13 55" xfId="42950"/>
    <cellStyle name="표준 56 13 56" xfId="42951"/>
    <cellStyle name="표준 56 13 6" xfId="42952"/>
    <cellStyle name="표준 56 13 6 2" xfId="42953"/>
    <cellStyle name="표준 56 13 7" xfId="42954"/>
    <cellStyle name="표준 56 13 7 2" xfId="42955"/>
    <cellStyle name="표준 56 13 8" xfId="42956"/>
    <cellStyle name="표준 56 13 8 2" xfId="42957"/>
    <cellStyle name="표준 56 13 9" xfId="42958"/>
    <cellStyle name="표준 56 13 9 2" xfId="42959"/>
    <cellStyle name="표준 56 14" xfId="42960"/>
    <cellStyle name="표준 56 14 10" xfId="42961"/>
    <cellStyle name="표준 56 14 10 2" xfId="42962"/>
    <cellStyle name="표준 56 14 11" xfId="42963"/>
    <cellStyle name="표준 56 14 11 2" xfId="42964"/>
    <cellStyle name="표준 56 14 12" xfId="42965"/>
    <cellStyle name="표준 56 14 12 2" xfId="42966"/>
    <cellStyle name="표준 56 14 13" xfId="42967"/>
    <cellStyle name="표준 56 14 13 2" xfId="42968"/>
    <cellStyle name="표준 56 14 14" xfId="42969"/>
    <cellStyle name="표준 56 14 14 2" xfId="42970"/>
    <cellStyle name="표준 56 14 15" xfId="42971"/>
    <cellStyle name="표준 56 14 15 2" xfId="42972"/>
    <cellStyle name="표준 56 14 16" xfId="42973"/>
    <cellStyle name="표준 56 14 16 2" xfId="42974"/>
    <cellStyle name="표준 56 14 17" xfId="42975"/>
    <cellStyle name="표준 56 14 17 2" xfId="42976"/>
    <cellStyle name="표준 56 14 18" xfId="42977"/>
    <cellStyle name="표준 56 14 18 2" xfId="42978"/>
    <cellStyle name="표준 56 14 19" xfId="42979"/>
    <cellStyle name="표준 56 14 19 2" xfId="42980"/>
    <cellStyle name="표준 56 14 2" xfId="42981"/>
    <cellStyle name="표준 56 14 2 10" xfId="42982"/>
    <cellStyle name="표준 56 14 2 10 2" xfId="42983"/>
    <cellStyle name="표준 56 14 2 11" xfId="42984"/>
    <cellStyle name="표준 56 14 2 11 2" xfId="42985"/>
    <cellStyle name="표준 56 14 2 12" xfId="42986"/>
    <cellStyle name="표준 56 14 2 12 2" xfId="42987"/>
    <cellStyle name="표준 56 14 2 13" xfId="42988"/>
    <cellStyle name="표준 56 14 2 13 2" xfId="42989"/>
    <cellStyle name="표준 56 14 2 14" xfId="42990"/>
    <cellStyle name="표준 56 14 2 14 2" xfId="42991"/>
    <cellStyle name="표준 56 14 2 15" xfId="42992"/>
    <cellStyle name="표준 56 14 2 15 2" xfId="42993"/>
    <cellStyle name="표준 56 14 2 16" xfId="42994"/>
    <cellStyle name="표준 56 14 2 16 2" xfId="42995"/>
    <cellStyle name="표준 56 14 2 17" xfId="42996"/>
    <cellStyle name="표준 56 14 2 17 2" xfId="42997"/>
    <cellStyle name="표준 56 14 2 18" xfId="42998"/>
    <cellStyle name="표준 56 14 2 18 2" xfId="42999"/>
    <cellStyle name="표준 56 14 2 19" xfId="43000"/>
    <cellStyle name="표준 56 14 2 19 2" xfId="43001"/>
    <cellStyle name="표준 56 14 2 2" xfId="43002"/>
    <cellStyle name="표준 56 14 2 2 2" xfId="43003"/>
    <cellStyle name="표준 56 14 2 20" xfId="43004"/>
    <cellStyle name="표준 56 14 2 20 2" xfId="43005"/>
    <cellStyle name="표준 56 14 2 21" xfId="43006"/>
    <cellStyle name="표준 56 14 2 21 2" xfId="43007"/>
    <cellStyle name="표준 56 14 2 22" xfId="43008"/>
    <cellStyle name="표준 56 14 2 22 2" xfId="43009"/>
    <cellStyle name="표준 56 14 2 23" xfId="43010"/>
    <cellStyle name="표준 56 14 2 23 2" xfId="43011"/>
    <cellStyle name="표준 56 14 2 24" xfId="43012"/>
    <cellStyle name="표준 56 14 2 24 2" xfId="43013"/>
    <cellStyle name="표준 56 14 2 25" xfId="43014"/>
    <cellStyle name="표준 56 14 2 25 2" xfId="43015"/>
    <cellStyle name="표준 56 14 2 26" xfId="43016"/>
    <cellStyle name="표준 56 14 2 26 2" xfId="43017"/>
    <cellStyle name="표준 56 14 2 27" xfId="43018"/>
    <cellStyle name="표준 56 14 2 27 2" xfId="43019"/>
    <cellStyle name="표준 56 14 2 28" xfId="43020"/>
    <cellStyle name="표준 56 14 2 28 2" xfId="43021"/>
    <cellStyle name="표준 56 14 2 29" xfId="43022"/>
    <cellStyle name="표준 56 14 2 3" xfId="43023"/>
    <cellStyle name="표준 56 14 2 3 2" xfId="43024"/>
    <cellStyle name="표준 56 14 2 4" xfId="43025"/>
    <cellStyle name="표준 56 14 2 4 2" xfId="43026"/>
    <cellStyle name="표준 56 14 2 5" xfId="43027"/>
    <cellStyle name="표준 56 14 2 5 2" xfId="43028"/>
    <cellStyle name="표준 56 14 2 6" xfId="43029"/>
    <cellStyle name="표준 56 14 2 6 2" xfId="43030"/>
    <cellStyle name="표준 56 14 2 7" xfId="43031"/>
    <cellStyle name="표준 56 14 2 7 2" xfId="43032"/>
    <cellStyle name="표준 56 14 2 8" xfId="43033"/>
    <cellStyle name="표준 56 14 2 8 2" xfId="43034"/>
    <cellStyle name="표준 56 14 2 9" xfId="43035"/>
    <cellStyle name="표준 56 14 2 9 2" xfId="43036"/>
    <cellStyle name="표준 56 14 20" xfId="43037"/>
    <cellStyle name="표준 56 14 20 2" xfId="43038"/>
    <cellStyle name="표준 56 14 21" xfId="43039"/>
    <cellStyle name="표준 56 14 21 2" xfId="43040"/>
    <cellStyle name="표준 56 14 22" xfId="43041"/>
    <cellStyle name="표준 56 14 22 2" xfId="43042"/>
    <cellStyle name="표준 56 14 23" xfId="43043"/>
    <cellStyle name="표준 56 14 23 2" xfId="43044"/>
    <cellStyle name="표준 56 14 24" xfId="43045"/>
    <cellStyle name="표준 56 14 24 2" xfId="43046"/>
    <cellStyle name="표준 56 14 25" xfId="43047"/>
    <cellStyle name="표준 56 14 25 2" xfId="43048"/>
    <cellStyle name="표준 56 14 26" xfId="43049"/>
    <cellStyle name="표준 56 14 26 2" xfId="43050"/>
    <cellStyle name="표준 56 14 27" xfId="43051"/>
    <cellStyle name="표준 56 14 27 2" xfId="43052"/>
    <cellStyle name="표준 56 14 28" xfId="43053"/>
    <cellStyle name="표준 56 14 28 2" xfId="43054"/>
    <cellStyle name="표준 56 14 29" xfId="43055"/>
    <cellStyle name="표준 56 14 29 2" xfId="43056"/>
    <cellStyle name="표준 56 14 3" xfId="43057"/>
    <cellStyle name="표준 56 14 3 10" xfId="43058"/>
    <cellStyle name="표준 56 14 3 10 2" xfId="43059"/>
    <cellStyle name="표준 56 14 3 11" xfId="43060"/>
    <cellStyle name="표준 56 14 3 11 2" xfId="43061"/>
    <cellStyle name="표준 56 14 3 12" xfId="43062"/>
    <cellStyle name="표준 56 14 3 12 2" xfId="43063"/>
    <cellStyle name="표준 56 14 3 13" xfId="43064"/>
    <cellStyle name="표준 56 14 3 13 2" xfId="43065"/>
    <cellStyle name="표준 56 14 3 14" xfId="43066"/>
    <cellStyle name="표준 56 14 3 14 2" xfId="43067"/>
    <cellStyle name="표준 56 14 3 15" xfId="43068"/>
    <cellStyle name="표준 56 14 3 15 2" xfId="43069"/>
    <cellStyle name="표준 56 14 3 16" xfId="43070"/>
    <cellStyle name="표준 56 14 3 16 2" xfId="43071"/>
    <cellStyle name="표준 56 14 3 17" xfId="43072"/>
    <cellStyle name="표준 56 14 3 17 2" xfId="43073"/>
    <cellStyle name="표준 56 14 3 18" xfId="43074"/>
    <cellStyle name="표준 56 14 3 18 2" xfId="43075"/>
    <cellStyle name="표준 56 14 3 19" xfId="43076"/>
    <cellStyle name="표준 56 14 3 19 2" xfId="43077"/>
    <cellStyle name="표준 56 14 3 2" xfId="43078"/>
    <cellStyle name="표준 56 14 3 2 2" xfId="43079"/>
    <cellStyle name="표준 56 14 3 20" xfId="43080"/>
    <cellStyle name="표준 56 14 3 20 2" xfId="43081"/>
    <cellStyle name="표준 56 14 3 21" xfId="43082"/>
    <cellStyle name="표준 56 14 3 21 2" xfId="43083"/>
    <cellStyle name="표준 56 14 3 22" xfId="43084"/>
    <cellStyle name="표준 56 14 3 22 2" xfId="43085"/>
    <cellStyle name="표준 56 14 3 23" xfId="43086"/>
    <cellStyle name="표준 56 14 3 23 2" xfId="43087"/>
    <cellStyle name="표준 56 14 3 24" xfId="43088"/>
    <cellStyle name="표준 56 14 3 24 2" xfId="43089"/>
    <cellStyle name="표준 56 14 3 25" xfId="43090"/>
    <cellStyle name="표준 56 14 3 25 2" xfId="43091"/>
    <cellStyle name="표준 56 14 3 26" xfId="43092"/>
    <cellStyle name="표준 56 14 3 26 2" xfId="43093"/>
    <cellStyle name="표준 56 14 3 27" xfId="43094"/>
    <cellStyle name="표준 56 14 3 27 2" xfId="43095"/>
    <cellStyle name="표준 56 14 3 28" xfId="43096"/>
    <cellStyle name="표준 56 14 3 28 2" xfId="43097"/>
    <cellStyle name="표준 56 14 3 29" xfId="43098"/>
    <cellStyle name="표준 56 14 3 3" xfId="43099"/>
    <cellStyle name="표준 56 14 3 3 2" xfId="43100"/>
    <cellStyle name="표준 56 14 3 4" xfId="43101"/>
    <cellStyle name="표준 56 14 3 4 2" xfId="43102"/>
    <cellStyle name="표준 56 14 3 5" xfId="43103"/>
    <cellStyle name="표준 56 14 3 5 2" xfId="43104"/>
    <cellStyle name="표준 56 14 3 6" xfId="43105"/>
    <cellStyle name="표준 56 14 3 6 2" xfId="43106"/>
    <cellStyle name="표준 56 14 3 7" xfId="43107"/>
    <cellStyle name="표준 56 14 3 7 2" xfId="43108"/>
    <cellStyle name="표준 56 14 3 8" xfId="43109"/>
    <cellStyle name="표준 56 14 3 8 2" xfId="43110"/>
    <cellStyle name="표준 56 14 3 9" xfId="43111"/>
    <cellStyle name="표준 56 14 3 9 2" xfId="43112"/>
    <cellStyle name="표준 56 14 30" xfId="43113"/>
    <cellStyle name="표준 56 14 30 2" xfId="43114"/>
    <cellStyle name="표준 56 14 31" xfId="43115"/>
    <cellStyle name="표준 56 14 31 2" xfId="43116"/>
    <cellStyle name="표준 56 14 32" xfId="43117"/>
    <cellStyle name="표준 56 14 32 2" xfId="43118"/>
    <cellStyle name="표준 56 14 33" xfId="43119"/>
    <cellStyle name="표준 56 14 34" xfId="43120"/>
    <cellStyle name="표준 56 14 35" xfId="43121"/>
    <cellStyle name="표준 56 14 36" xfId="43122"/>
    <cellStyle name="표준 56 14 37" xfId="43123"/>
    <cellStyle name="표준 56 14 38" xfId="43124"/>
    <cellStyle name="표준 56 14 39" xfId="43125"/>
    <cellStyle name="표준 56 14 4" xfId="43126"/>
    <cellStyle name="표준 56 14 4 10" xfId="43127"/>
    <cellStyle name="표준 56 14 4 10 2" xfId="43128"/>
    <cellStyle name="표준 56 14 4 11" xfId="43129"/>
    <cellStyle name="표준 56 14 4 11 2" xfId="43130"/>
    <cellStyle name="표준 56 14 4 12" xfId="43131"/>
    <cellStyle name="표준 56 14 4 12 2" xfId="43132"/>
    <cellStyle name="표준 56 14 4 13" xfId="43133"/>
    <cellStyle name="표준 56 14 4 13 2" xfId="43134"/>
    <cellStyle name="표준 56 14 4 14" xfId="43135"/>
    <cellStyle name="표준 56 14 4 14 2" xfId="43136"/>
    <cellStyle name="표준 56 14 4 15" xfId="43137"/>
    <cellStyle name="표준 56 14 4 15 2" xfId="43138"/>
    <cellStyle name="표준 56 14 4 16" xfId="43139"/>
    <cellStyle name="표준 56 14 4 16 2" xfId="43140"/>
    <cellStyle name="표준 56 14 4 17" xfId="43141"/>
    <cellStyle name="표준 56 14 4 17 2" xfId="43142"/>
    <cellStyle name="표준 56 14 4 18" xfId="43143"/>
    <cellStyle name="표준 56 14 4 18 2" xfId="43144"/>
    <cellStyle name="표준 56 14 4 19" xfId="43145"/>
    <cellStyle name="표준 56 14 4 19 2" xfId="43146"/>
    <cellStyle name="표준 56 14 4 2" xfId="43147"/>
    <cellStyle name="표준 56 14 4 2 2" xfId="43148"/>
    <cellStyle name="표준 56 14 4 20" xfId="43149"/>
    <cellStyle name="표준 56 14 4 20 2" xfId="43150"/>
    <cellStyle name="표준 56 14 4 21" xfId="43151"/>
    <cellStyle name="표준 56 14 4 21 2" xfId="43152"/>
    <cellStyle name="표준 56 14 4 22" xfId="43153"/>
    <cellStyle name="표준 56 14 4 22 2" xfId="43154"/>
    <cellStyle name="표준 56 14 4 23" xfId="43155"/>
    <cellStyle name="표준 56 14 4 23 2" xfId="43156"/>
    <cellStyle name="표준 56 14 4 24" xfId="43157"/>
    <cellStyle name="표준 56 14 4 24 2" xfId="43158"/>
    <cellStyle name="표준 56 14 4 25" xfId="43159"/>
    <cellStyle name="표준 56 14 4 25 2" xfId="43160"/>
    <cellStyle name="표준 56 14 4 26" xfId="43161"/>
    <cellStyle name="표준 56 14 4 26 2" xfId="43162"/>
    <cellStyle name="표준 56 14 4 27" xfId="43163"/>
    <cellStyle name="표준 56 14 4 27 2" xfId="43164"/>
    <cellStyle name="표준 56 14 4 28" xfId="43165"/>
    <cellStyle name="표준 56 14 4 28 2" xfId="43166"/>
    <cellStyle name="표준 56 14 4 29" xfId="43167"/>
    <cellStyle name="표준 56 14 4 3" xfId="43168"/>
    <cellStyle name="표준 56 14 4 3 2" xfId="43169"/>
    <cellStyle name="표준 56 14 4 4" xfId="43170"/>
    <cellStyle name="표준 56 14 4 4 2" xfId="43171"/>
    <cellStyle name="표준 56 14 4 5" xfId="43172"/>
    <cellStyle name="표준 56 14 4 5 2" xfId="43173"/>
    <cellStyle name="표준 56 14 4 6" xfId="43174"/>
    <cellStyle name="표준 56 14 4 6 2" xfId="43175"/>
    <cellStyle name="표준 56 14 4 7" xfId="43176"/>
    <cellStyle name="표준 56 14 4 7 2" xfId="43177"/>
    <cellStyle name="표준 56 14 4 8" xfId="43178"/>
    <cellStyle name="표준 56 14 4 8 2" xfId="43179"/>
    <cellStyle name="표준 56 14 4 9" xfId="43180"/>
    <cellStyle name="표준 56 14 4 9 2" xfId="43181"/>
    <cellStyle name="표준 56 14 40" xfId="43182"/>
    <cellStyle name="표준 56 14 41" xfId="43183"/>
    <cellStyle name="표준 56 14 42" xfId="43184"/>
    <cellStyle name="표준 56 14 43" xfId="43185"/>
    <cellStyle name="표준 56 14 44" xfId="43186"/>
    <cellStyle name="표준 56 14 45" xfId="43187"/>
    <cellStyle name="표준 56 14 46" xfId="43188"/>
    <cellStyle name="표준 56 14 47" xfId="43189"/>
    <cellStyle name="표준 56 14 48" xfId="43190"/>
    <cellStyle name="표준 56 14 49" xfId="43191"/>
    <cellStyle name="표준 56 14 5" xfId="43192"/>
    <cellStyle name="표준 56 14 5 10" xfId="43193"/>
    <cellStyle name="표준 56 14 5 10 2" xfId="43194"/>
    <cellStyle name="표준 56 14 5 11" xfId="43195"/>
    <cellStyle name="표준 56 14 5 11 2" xfId="43196"/>
    <cellStyle name="표준 56 14 5 12" xfId="43197"/>
    <cellStyle name="표준 56 14 5 12 2" xfId="43198"/>
    <cellStyle name="표준 56 14 5 13" xfId="43199"/>
    <cellStyle name="표준 56 14 5 13 2" xfId="43200"/>
    <cellStyle name="표준 56 14 5 14" xfId="43201"/>
    <cellStyle name="표준 56 14 5 14 2" xfId="43202"/>
    <cellStyle name="표준 56 14 5 15" xfId="43203"/>
    <cellStyle name="표준 56 14 5 15 2" xfId="43204"/>
    <cellStyle name="표준 56 14 5 16" xfId="43205"/>
    <cellStyle name="표준 56 14 5 16 2" xfId="43206"/>
    <cellStyle name="표준 56 14 5 17" xfId="43207"/>
    <cellStyle name="표준 56 14 5 17 2" xfId="43208"/>
    <cellStyle name="표준 56 14 5 18" xfId="43209"/>
    <cellStyle name="표준 56 14 5 18 2" xfId="43210"/>
    <cellStyle name="표준 56 14 5 19" xfId="43211"/>
    <cellStyle name="표준 56 14 5 19 2" xfId="43212"/>
    <cellStyle name="표준 56 14 5 2" xfId="43213"/>
    <cellStyle name="표준 56 14 5 2 2" xfId="43214"/>
    <cellStyle name="표준 56 14 5 20" xfId="43215"/>
    <cellStyle name="표준 56 14 5 20 2" xfId="43216"/>
    <cellStyle name="표준 56 14 5 21" xfId="43217"/>
    <cellStyle name="표준 56 14 5 21 2" xfId="43218"/>
    <cellStyle name="표준 56 14 5 22" xfId="43219"/>
    <cellStyle name="표준 56 14 5 22 2" xfId="43220"/>
    <cellStyle name="표준 56 14 5 23" xfId="43221"/>
    <cellStyle name="표준 56 14 5 23 2" xfId="43222"/>
    <cellStyle name="표준 56 14 5 24" xfId="43223"/>
    <cellStyle name="표준 56 14 5 24 2" xfId="43224"/>
    <cellStyle name="표준 56 14 5 25" xfId="43225"/>
    <cellStyle name="표준 56 14 5 25 2" xfId="43226"/>
    <cellStyle name="표준 56 14 5 26" xfId="43227"/>
    <cellStyle name="표준 56 14 5 26 2" xfId="43228"/>
    <cellStyle name="표준 56 14 5 27" xfId="43229"/>
    <cellStyle name="표준 56 14 5 27 2" xfId="43230"/>
    <cellStyle name="표준 56 14 5 28" xfId="43231"/>
    <cellStyle name="표준 56 14 5 28 2" xfId="43232"/>
    <cellStyle name="표준 56 14 5 29" xfId="43233"/>
    <cellStyle name="표준 56 14 5 3" xfId="43234"/>
    <cellStyle name="표준 56 14 5 3 2" xfId="43235"/>
    <cellStyle name="표준 56 14 5 4" xfId="43236"/>
    <cellStyle name="표준 56 14 5 4 2" xfId="43237"/>
    <cellStyle name="표준 56 14 5 5" xfId="43238"/>
    <cellStyle name="표준 56 14 5 5 2" xfId="43239"/>
    <cellStyle name="표준 56 14 5 6" xfId="43240"/>
    <cellStyle name="표준 56 14 5 6 2" xfId="43241"/>
    <cellStyle name="표준 56 14 5 7" xfId="43242"/>
    <cellStyle name="표준 56 14 5 7 2" xfId="43243"/>
    <cellStyle name="표준 56 14 5 8" xfId="43244"/>
    <cellStyle name="표준 56 14 5 8 2" xfId="43245"/>
    <cellStyle name="표준 56 14 5 9" xfId="43246"/>
    <cellStyle name="표준 56 14 5 9 2" xfId="43247"/>
    <cellStyle name="표준 56 14 50" xfId="43248"/>
    <cellStyle name="표준 56 14 51" xfId="43249"/>
    <cellStyle name="표준 56 14 52" xfId="43250"/>
    <cellStyle name="표준 56 14 53" xfId="43251"/>
    <cellStyle name="표준 56 14 54" xfId="43252"/>
    <cellStyle name="표준 56 14 55" xfId="43253"/>
    <cellStyle name="표준 56 14 56" xfId="43254"/>
    <cellStyle name="표준 56 14 6" xfId="43255"/>
    <cellStyle name="표준 56 14 6 2" xfId="43256"/>
    <cellStyle name="표준 56 14 7" xfId="43257"/>
    <cellStyle name="표준 56 14 7 2" xfId="43258"/>
    <cellStyle name="표준 56 14 8" xfId="43259"/>
    <cellStyle name="표준 56 14 8 2" xfId="43260"/>
    <cellStyle name="표준 56 14 9" xfId="43261"/>
    <cellStyle name="표준 56 14 9 2" xfId="43262"/>
    <cellStyle name="표준 56 15" xfId="43263"/>
    <cellStyle name="표준 56 15 10" xfId="43264"/>
    <cellStyle name="표준 56 15 10 2" xfId="43265"/>
    <cellStyle name="표준 56 15 11" xfId="43266"/>
    <cellStyle name="표준 56 15 11 2" xfId="43267"/>
    <cellStyle name="표준 56 15 12" xfId="43268"/>
    <cellStyle name="표준 56 15 12 2" xfId="43269"/>
    <cellStyle name="표준 56 15 13" xfId="43270"/>
    <cellStyle name="표준 56 15 13 2" xfId="43271"/>
    <cellStyle name="표준 56 15 14" xfId="43272"/>
    <cellStyle name="표준 56 15 14 2" xfId="43273"/>
    <cellStyle name="표준 56 15 15" xfId="43274"/>
    <cellStyle name="표준 56 15 15 2" xfId="43275"/>
    <cellStyle name="표준 56 15 16" xfId="43276"/>
    <cellStyle name="표준 56 15 16 2" xfId="43277"/>
    <cellStyle name="표준 56 15 17" xfId="43278"/>
    <cellStyle name="표준 56 15 17 2" xfId="43279"/>
    <cellStyle name="표준 56 15 18" xfId="43280"/>
    <cellStyle name="표준 56 15 18 2" xfId="43281"/>
    <cellStyle name="표준 56 15 19" xfId="43282"/>
    <cellStyle name="표준 56 15 19 2" xfId="43283"/>
    <cellStyle name="표준 56 15 2" xfId="43284"/>
    <cellStyle name="표준 56 15 2 2" xfId="43285"/>
    <cellStyle name="표준 56 15 20" xfId="43286"/>
    <cellStyle name="표준 56 15 20 2" xfId="43287"/>
    <cellStyle name="표준 56 15 21" xfId="43288"/>
    <cellStyle name="표준 56 15 21 2" xfId="43289"/>
    <cellStyle name="표준 56 15 22" xfId="43290"/>
    <cellStyle name="표준 56 15 22 2" xfId="43291"/>
    <cellStyle name="표준 56 15 23" xfId="43292"/>
    <cellStyle name="표준 56 15 23 2" xfId="43293"/>
    <cellStyle name="표준 56 15 24" xfId="43294"/>
    <cellStyle name="표준 56 15 24 2" xfId="43295"/>
    <cellStyle name="표준 56 15 25" xfId="43296"/>
    <cellStyle name="표준 56 15 25 2" xfId="43297"/>
    <cellStyle name="표준 56 15 26" xfId="43298"/>
    <cellStyle name="표준 56 15 26 2" xfId="43299"/>
    <cellStyle name="표준 56 15 27" xfId="43300"/>
    <cellStyle name="표준 56 15 27 2" xfId="43301"/>
    <cellStyle name="표준 56 15 28" xfId="43302"/>
    <cellStyle name="표준 56 15 28 2" xfId="43303"/>
    <cellStyle name="표준 56 15 29" xfId="43304"/>
    <cellStyle name="표준 56 15 3" xfId="43305"/>
    <cellStyle name="표준 56 15 3 2" xfId="43306"/>
    <cellStyle name="표준 56 15 4" xfId="43307"/>
    <cellStyle name="표준 56 15 4 2" xfId="43308"/>
    <cellStyle name="표준 56 15 5" xfId="43309"/>
    <cellStyle name="표준 56 15 5 2" xfId="43310"/>
    <cellStyle name="표준 56 15 6" xfId="43311"/>
    <cellStyle name="표준 56 15 6 2" xfId="43312"/>
    <cellStyle name="표준 56 15 7" xfId="43313"/>
    <cellStyle name="표준 56 15 7 2" xfId="43314"/>
    <cellStyle name="표준 56 15 8" xfId="43315"/>
    <cellStyle name="표준 56 15 8 2" xfId="43316"/>
    <cellStyle name="표준 56 15 9" xfId="43317"/>
    <cellStyle name="표준 56 15 9 2" xfId="43318"/>
    <cellStyle name="표준 56 16" xfId="43319"/>
    <cellStyle name="표준 56 16 10" xfId="43320"/>
    <cellStyle name="표준 56 16 10 2" xfId="43321"/>
    <cellStyle name="표준 56 16 11" xfId="43322"/>
    <cellStyle name="표준 56 16 11 2" xfId="43323"/>
    <cellStyle name="표준 56 16 12" xfId="43324"/>
    <cellStyle name="표준 56 16 12 2" xfId="43325"/>
    <cellStyle name="표준 56 16 13" xfId="43326"/>
    <cellStyle name="표준 56 16 13 2" xfId="43327"/>
    <cellStyle name="표준 56 16 14" xfId="43328"/>
    <cellStyle name="표준 56 16 14 2" xfId="43329"/>
    <cellStyle name="표준 56 16 15" xfId="43330"/>
    <cellStyle name="표준 56 16 15 2" xfId="43331"/>
    <cellStyle name="표준 56 16 16" xfId="43332"/>
    <cellStyle name="표준 56 16 16 2" xfId="43333"/>
    <cellStyle name="표준 56 16 17" xfId="43334"/>
    <cellStyle name="표준 56 16 17 2" xfId="43335"/>
    <cellStyle name="표준 56 16 18" xfId="43336"/>
    <cellStyle name="표준 56 16 18 2" xfId="43337"/>
    <cellStyle name="표준 56 16 19" xfId="43338"/>
    <cellStyle name="표준 56 16 19 2" xfId="43339"/>
    <cellStyle name="표준 56 16 2" xfId="43340"/>
    <cellStyle name="표준 56 16 2 2" xfId="43341"/>
    <cellStyle name="표준 56 16 20" xfId="43342"/>
    <cellStyle name="표준 56 16 20 2" xfId="43343"/>
    <cellStyle name="표준 56 16 21" xfId="43344"/>
    <cellStyle name="표준 56 16 21 2" xfId="43345"/>
    <cellStyle name="표준 56 16 22" xfId="43346"/>
    <cellStyle name="표준 56 16 22 2" xfId="43347"/>
    <cellStyle name="표준 56 16 23" xfId="43348"/>
    <cellStyle name="표준 56 16 23 2" xfId="43349"/>
    <cellStyle name="표준 56 16 24" xfId="43350"/>
    <cellStyle name="표준 56 16 24 2" xfId="43351"/>
    <cellStyle name="표준 56 16 25" xfId="43352"/>
    <cellStyle name="표준 56 16 25 2" xfId="43353"/>
    <cellStyle name="표준 56 16 26" xfId="43354"/>
    <cellStyle name="표준 56 16 26 2" xfId="43355"/>
    <cellStyle name="표준 56 16 27" xfId="43356"/>
    <cellStyle name="표준 56 16 27 2" xfId="43357"/>
    <cellStyle name="표준 56 16 28" xfId="43358"/>
    <cellStyle name="표준 56 16 28 2" xfId="43359"/>
    <cellStyle name="표준 56 16 29" xfId="43360"/>
    <cellStyle name="표준 56 16 3" xfId="43361"/>
    <cellStyle name="표준 56 16 3 2" xfId="43362"/>
    <cellStyle name="표준 56 16 4" xfId="43363"/>
    <cellStyle name="표준 56 16 4 2" xfId="43364"/>
    <cellStyle name="표준 56 16 5" xfId="43365"/>
    <cellStyle name="표준 56 16 5 2" xfId="43366"/>
    <cellStyle name="표준 56 16 6" xfId="43367"/>
    <cellStyle name="표준 56 16 6 2" xfId="43368"/>
    <cellStyle name="표준 56 16 7" xfId="43369"/>
    <cellStyle name="표준 56 16 7 2" xfId="43370"/>
    <cellStyle name="표준 56 16 8" xfId="43371"/>
    <cellStyle name="표준 56 16 8 2" xfId="43372"/>
    <cellStyle name="표준 56 16 9" xfId="43373"/>
    <cellStyle name="표준 56 16 9 2" xfId="43374"/>
    <cellStyle name="표준 56 17" xfId="43375"/>
    <cellStyle name="표준 56 17 10" xfId="43376"/>
    <cellStyle name="표준 56 17 10 2" xfId="43377"/>
    <cellStyle name="표준 56 17 11" xfId="43378"/>
    <cellStyle name="표준 56 17 11 2" xfId="43379"/>
    <cellStyle name="표준 56 17 12" xfId="43380"/>
    <cellStyle name="표준 56 17 12 2" xfId="43381"/>
    <cellStyle name="표준 56 17 13" xfId="43382"/>
    <cellStyle name="표준 56 17 13 2" xfId="43383"/>
    <cellStyle name="표준 56 17 14" xfId="43384"/>
    <cellStyle name="표준 56 17 14 2" xfId="43385"/>
    <cellStyle name="표준 56 17 15" xfId="43386"/>
    <cellStyle name="표준 56 17 15 2" xfId="43387"/>
    <cellStyle name="표준 56 17 16" xfId="43388"/>
    <cellStyle name="표준 56 17 16 2" xfId="43389"/>
    <cellStyle name="표준 56 17 17" xfId="43390"/>
    <cellStyle name="표준 56 17 17 2" xfId="43391"/>
    <cellStyle name="표준 56 17 18" xfId="43392"/>
    <cellStyle name="표준 56 17 18 2" xfId="43393"/>
    <cellStyle name="표준 56 17 19" xfId="43394"/>
    <cellStyle name="표준 56 17 19 2" xfId="43395"/>
    <cellStyle name="표준 56 17 2" xfId="43396"/>
    <cellStyle name="표준 56 17 2 2" xfId="43397"/>
    <cellStyle name="표준 56 17 20" xfId="43398"/>
    <cellStyle name="표준 56 17 20 2" xfId="43399"/>
    <cellStyle name="표준 56 17 21" xfId="43400"/>
    <cellStyle name="표준 56 17 21 2" xfId="43401"/>
    <cellStyle name="표준 56 17 22" xfId="43402"/>
    <cellStyle name="표준 56 17 22 2" xfId="43403"/>
    <cellStyle name="표준 56 17 23" xfId="43404"/>
    <cellStyle name="표준 56 17 23 2" xfId="43405"/>
    <cellStyle name="표준 56 17 24" xfId="43406"/>
    <cellStyle name="표준 56 17 24 2" xfId="43407"/>
    <cellStyle name="표준 56 17 25" xfId="43408"/>
    <cellStyle name="표준 56 17 25 2" xfId="43409"/>
    <cellStyle name="표준 56 17 26" xfId="43410"/>
    <cellStyle name="표준 56 17 26 2" xfId="43411"/>
    <cellStyle name="표준 56 17 27" xfId="43412"/>
    <cellStyle name="표준 56 17 27 2" xfId="43413"/>
    <cellStyle name="표준 56 17 28" xfId="43414"/>
    <cellStyle name="표준 56 17 28 2" xfId="43415"/>
    <cellStyle name="표준 56 17 29" xfId="43416"/>
    <cellStyle name="표준 56 17 3" xfId="43417"/>
    <cellStyle name="표준 56 17 3 2" xfId="43418"/>
    <cellStyle name="표준 56 17 4" xfId="43419"/>
    <cellStyle name="표준 56 17 4 2" xfId="43420"/>
    <cellStyle name="표준 56 17 5" xfId="43421"/>
    <cellStyle name="표준 56 17 5 2" xfId="43422"/>
    <cellStyle name="표준 56 17 6" xfId="43423"/>
    <cellStyle name="표준 56 17 6 2" xfId="43424"/>
    <cellStyle name="표준 56 17 7" xfId="43425"/>
    <cellStyle name="표준 56 17 7 2" xfId="43426"/>
    <cellStyle name="표준 56 17 8" xfId="43427"/>
    <cellStyle name="표준 56 17 8 2" xfId="43428"/>
    <cellStyle name="표준 56 17 9" xfId="43429"/>
    <cellStyle name="표준 56 17 9 2" xfId="43430"/>
    <cellStyle name="표준 56 18" xfId="43431"/>
    <cellStyle name="표준 56 18 10" xfId="43432"/>
    <cellStyle name="표준 56 18 10 2" xfId="43433"/>
    <cellStyle name="표준 56 18 11" xfId="43434"/>
    <cellStyle name="표준 56 18 11 2" xfId="43435"/>
    <cellStyle name="표준 56 18 12" xfId="43436"/>
    <cellStyle name="표준 56 18 12 2" xfId="43437"/>
    <cellStyle name="표준 56 18 13" xfId="43438"/>
    <cellStyle name="표준 56 18 13 2" xfId="43439"/>
    <cellStyle name="표준 56 18 14" xfId="43440"/>
    <cellStyle name="표준 56 18 14 2" xfId="43441"/>
    <cellStyle name="표준 56 18 15" xfId="43442"/>
    <cellStyle name="표준 56 18 15 2" xfId="43443"/>
    <cellStyle name="표준 56 18 16" xfId="43444"/>
    <cellStyle name="표준 56 18 16 2" xfId="43445"/>
    <cellStyle name="표준 56 18 17" xfId="43446"/>
    <cellStyle name="표준 56 18 17 2" xfId="43447"/>
    <cellStyle name="표준 56 18 18" xfId="43448"/>
    <cellStyle name="표준 56 18 18 2" xfId="43449"/>
    <cellStyle name="표준 56 18 19" xfId="43450"/>
    <cellStyle name="표준 56 18 19 2" xfId="43451"/>
    <cellStyle name="표준 56 18 2" xfId="43452"/>
    <cellStyle name="표준 56 18 2 2" xfId="43453"/>
    <cellStyle name="표준 56 18 20" xfId="43454"/>
    <cellStyle name="표준 56 18 20 2" xfId="43455"/>
    <cellStyle name="표준 56 18 21" xfId="43456"/>
    <cellStyle name="표준 56 18 21 2" xfId="43457"/>
    <cellStyle name="표준 56 18 22" xfId="43458"/>
    <cellStyle name="표준 56 18 22 2" xfId="43459"/>
    <cellStyle name="표준 56 18 23" xfId="43460"/>
    <cellStyle name="표준 56 18 23 2" xfId="43461"/>
    <cellStyle name="표준 56 18 24" xfId="43462"/>
    <cellStyle name="표준 56 18 24 2" xfId="43463"/>
    <cellStyle name="표준 56 18 25" xfId="43464"/>
    <cellStyle name="표준 56 18 25 2" xfId="43465"/>
    <cellStyle name="표준 56 18 26" xfId="43466"/>
    <cellStyle name="표준 56 18 26 2" xfId="43467"/>
    <cellStyle name="표준 56 18 27" xfId="43468"/>
    <cellStyle name="표준 56 18 27 2" xfId="43469"/>
    <cellStyle name="표준 56 18 28" xfId="43470"/>
    <cellStyle name="표준 56 18 28 2" xfId="43471"/>
    <cellStyle name="표준 56 18 29" xfId="43472"/>
    <cellStyle name="표준 56 18 3" xfId="43473"/>
    <cellStyle name="표준 56 18 3 2" xfId="43474"/>
    <cellStyle name="표준 56 18 4" xfId="43475"/>
    <cellStyle name="표준 56 18 4 2" xfId="43476"/>
    <cellStyle name="표준 56 18 5" xfId="43477"/>
    <cellStyle name="표준 56 18 5 2" xfId="43478"/>
    <cellStyle name="표준 56 18 6" xfId="43479"/>
    <cellStyle name="표준 56 18 6 2" xfId="43480"/>
    <cellStyle name="표준 56 18 7" xfId="43481"/>
    <cellStyle name="표준 56 18 7 2" xfId="43482"/>
    <cellStyle name="표준 56 18 8" xfId="43483"/>
    <cellStyle name="표준 56 18 8 2" xfId="43484"/>
    <cellStyle name="표준 56 18 9" xfId="43485"/>
    <cellStyle name="표준 56 18 9 2" xfId="43486"/>
    <cellStyle name="표준 56 19" xfId="43487"/>
    <cellStyle name="표준 56 19 10" xfId="43488"/>
    <cellStyle name="표준 56 19 10 2" xfId="43489"/>
    <cellStyle name="표준 56 19 11" xfId="43490"/>
    <cellStyle name="표준 56 19 11 2" xfId="43491"/>
    <cellStyle name="표준 56 19 12" xfId="43492"/>
    <cellStyle name="표준 56 19 12 2" xfId="43493"/>
    <cellStyle name="표준 56 19 13" xfId="43494"/>
    <cellStyle name="표준 56 19 13 2" xfId="43495"/>
    <cellStyle name="표준 56 19 14" xfId="43496"/>
    <cellStyle name="표준 56 19 14 2" xfId="43497"/>
    <cellStyle name="표준 56 19 15" xfId="43498"/>
    <cellStyle name="표준 56 19 15 2" xfId="43499"/>
    <cellStyle name="표준 56 19 16" xfId="43500"/>
    <cellStyle name="표준 56 19 16 2" xfId="43501"/>
    <cellStyle name="표준 56 19 17" xfId="43502"/>
    <cellStyle name="표준 56 19 17 2" xfId="43503"/>
    <cellStyle name="표준 56 19 18" xfId="43504"/>
    <cellStyle name="표준 56 19 18 2" xfId="43505"/>
    <cellStyle name="표준 56 19 19" xfId="43506"/>
    <cellStyle name="표준 56 19 19 2" xfId="43507"/>
    <cellStyle name="표준 56 19 2" xfId="43508"/>
    <cellStyle name="표준 56 19 2 2" xfId="43509"/>
    <cellStyle name="표준 56 19 20" xfId="43510"/>
    <cellStyle name="표준 56 19 20 2" xfId="43511"/>
    <cellStyle name="표준 56 19 21" xfId="43512"/>
    <cellStyle name="표준 56 19 21 2" xfId="43513"/>
    <cellStyle name="표준 56 19 22" xfId="43514"/>
    <cellStyle name="표준 56 19 22 2" xfId="43515"/>
    <cellStyle name="표준 56 19 23" xfId="43516"/>
    <cellStyle name="표준 56 19 23 2" xfId="43517"/>
    <cellStyle name="표준 56 19 24" xfId="43518"/>
    <cellStyle name="표준 56 19 24 2" xfId="43519"/>
    <cellStyle name="표준 56 19 25" xfId="43520"/>
    <cellStyle name="표준 56 19 25 2" xfId="43521"/>
    <cellStyle name="표준 56 19 26" xfId="43522"/>
    <cellStyle name="표준 56 19 26 2" xfId="43523"/>
    <cellStyle name="표준 56 19 27" xfId="43524"/>
    <cellStyle name="표준 56 19 27 2" xfId="43525"/>
    <cellStyle name="표준 56 19 28" xfId="43526"/>
    <cellStyle name="표준 56 19 28 2" xfId="43527"/>
    <cellStyle name="표준 56 19 29" xfId="43528"/>
    <cellStyle name="표준 56 19 3" xfId="43529"/>
    <cellStyle name="표준 56 19 3 2" xfId="43530"/>
    <cellStyle name="표준 56 19 4" xfId="43531"/>
    <cellStyle name="표준 56 19 4 2" xfId="43532"/>
    <cellStyle name="표준 56 19 5" xfId="43533"/>
    <cellStyle name="표준 56 19 5 2" xfId="43534"/>
    <cellStyle name="표준 56 19 6" xfId="43535"/>
    <cellStyle name="표준 56 19 6 2" xfId="43536"/>
    <cellStyle name="표준 56 19 7" xfId="43537"/>
    <cellStyle name="표준 56 19 7 2" xfId="43538"/>
    <cellStyle name="표준 56 19 8" xfId="43539"/>
    <cellStyle name="표준 56 19 8 2" xfId="43540"/>
    <cellStyle name="표준 56 19 9" xfId="43541"/>
    <cellStyle name="표준 56 19 9 2" xfId="43542"/>
    <cellStyle name="표준 56 2" xfId="43543"/>
    <cellStyle name="표준 56 2 10" xfId="43544"/>
    <cellStyle name="표준 56 2 10 2" xfId="43545"/>
    <cellStyle name="표준 56 2 11" xfId="43546"/>
    <cellStyle name="표준 56 2 11 2" xfId="43547"/>
    <cellStyle name="표준 56 2 12" xfId="43548"/>
    <cellStyle name="표준 56 2 12 2" xfId="43549"/>
    <cellStyle name="표준 56 2 13" xfId="43550"/>
    <cellStyle name="표준 56 2 13 2" xfId="43551"/>
    <cellStyle name="표준 56 2 14" xfId="43552"/>
    <cellStyle name="표준 56 2 14 2" xfId="43553"/>
    <cellStyle name="표준 56 2 15" xfId="43554"/>
    <cellStyle name="표준 56 2 15 2" xfId="43555"/>
    <cellStyle name="표준 56 2 16" xfId="43556"/>
    <cellStyle name="표준 56 2 16 2" xfId="43557"/>
    <cellStyle name="표준 56 2 17" xfId="43558"/>
    <cellStyle name="표준 56 2 17 2" xfId="43559"/>
    <cellStyle name="표준 56 2 18" xfId="43560"/>
    <cellStyle name="표준 56 2 18 2" xfId="43561"/>
    <cellStyle name="표준 56 2 19" xfId="43562"/>
    <cellStyle name="표준 56 2 19 2" xfId="43563"/>
    <cellStyle name="표준 56 2 2" xfId="43564"/>
    <cellStyle name="표준 56 2 2 10" xfId="43565"/>
    <cellStyle name="표준 56 2 2 10 2" xfId="43566"/>
    <cellStyle name="표준 56 2 2 11" xfId="43567"/>
    <cellStyle name="표준 56 2 2 11 2" xfId="43568"/>
    <cellStyle name="표준 56 2 2 12" xfId="43569"/>
    <cellStyle name="표준 56 2 2 12 2" xfId="43570"/>
    <cellStyle name="표준 56 2 2 13" xfId="43571"/>
    <cellStyle name="표준 56 2 2 13 2" xfId="43572"/>
    <cellStyle name="표준 56 2 2 14" xfId="43573"/>
    <cellStyle name="표준 56 2 2 14 2" xfId="43574"/>
    <cellStyle name="표준 56 2 2 15" xfId="43575"/>
    <cellStyle name="표준 56 2 2 15 2" xfId="43576"/>
    <cellStyle name="표준 56 2 2 16" xfId="43577"/>
    <cellStyle name="표준 56 2 2 16 2" xfId="43578"/>
    <cellStyle name="표준 56 2 2 17" xfId="43579"/>
    <cellStyle name="표준 56 2 2 17 2" xfId="43580"/>
    <cellStyle name="표준 56 2 2 18" xfId="43581"/>
    <cellStyle name="표준 56 2 2 18 2" xfId="43582"/>
    <cellStyle name="표준 56 2 2 19" xfId="43583"/>
    <cellStyle name="표준 56 2 2 19 2" xfId="43584"/>
    <cellStyle name="표준 56 2 2 2" xfId="43585"/>
    <cellStyle name="표준 56 2 2 2 2" xfId="43586"/>
    <cellStyle name="표준 56 2 2 20" xfId="43587"/>
    <cellStyle name="표준 56 2 2 20 2" xfId="43588"/>
    <cellStyle name="표준 56 2 2 21" xfId="43589"/>
    <cellStyle name="표준 56 2 2 21 2" xfId="43590"/>
    <cellStyle name="표준 56 2 2 22" xfId="43591"/>
    <cellStyle name="표준 56 2 2 22 2" xfId="43592"/>
    <cellStyle name="표준 56 2 2 23" xfId="43593"/>
    <cellStyle name="표준 56 2 2 23 2" xfId="43594"/>
    <cellStyle name="표준 56 2 2 24" xfId="43595"/>
    <cellStyle name="표준 56 2 2 24 2" xfId="43596"/>
    <cellStyle name="표준 56 2 2 25" xfId="43597"/>
    <cellStyle name="표준 56 2 2 25 2" xfId="43598"/>
    <cellStyle name="표준 56 2 2 26" xfId="43599"/>
    <cellStyle name="표준 56 2 2 26 2" xfId="43600"/>
    <cellStyle name="표준 56 2 2 27" xfId="43601"/>
    <cellStyle name="표준 56 2 2 27 2" xfId="43602"/>
    <cellStyle name="표준 56 2 2 28" xfId="43603"/>
    <cellStyle name="표준 56 2 2 28 2" xfId="43604"/>
    <cellStyle name="표준 56 2 2 29" xfId="43605"/>
    <cellStyle name="표준 56 2 2 3" xfId="43606"/>
    <cellStyle name="표준 56 2 2 3 2" xfId="43607"/>
    <cellStyle name="표준 56 2 2 4" xfId="43608"/>
    <cellStyle name="표준 56 2 2 4 2" xfId="43609"/>
    <cellStyle name="표준 56 2 2 5" xfId="43610"/>
    <cellStyle name="표준 56 2 2 5 2" xfId="43611"/>
    <cellStyle name="표준 56 2 2 6" xfId="43612"/>
    <cellStyle name="표준 56 2 2 6 2" xfId="43613"/>
    <cellStyle name="표준 56 2 2 7" xfId="43614"/>
    <cellStyle name="표준 56 2 2 7 2" xfId="43615"/>
    <cellStyle name="표준 56 2 2 8" xfId="43616"/>
    <cellStyle name="표준 56 2 2 8 2" xfId="43617"/>
    <cellStyle name="표준 56 2 2 9" xfId="43618"/>
    <cellStyle name="표준 56 2 2 9 2" xfId="43619"/>
    <cellStyle name="표준 56 2 20" xfId="43620"/>
    <cellStyle name="표준 56 2 20 2" xfId="43621"/>
    <cellStyle name="표준 56 2 21" xfId="43622"/>
    <cellStyle name="표준 56 2 21 2" xfId="43623"/>
    <cellStyle name="표준 56 2 22" xfId="43624"/>
    <cellStyle name="표준 56 2 22 2" xfId="43625"/>
    <cellStyle name="표준 56 2 23" xfId="43626"/>
    <cellStyle name="표준 56 2 23 2" xfId="43627"/>
    <cellStyle name="표준 56 2 24" xfId="43628"/>
    <cellStyle name="표준 56 2 24 2" xfId="43629"/>
    <cellStyle name="표준 56 2 25" xfId="43630"/>
    <cellStyle name="표준 56 2 25 2" xfId="43631"/>
    <cellStyle name="표준 56 2 26" xfId="43632"/>
    <cellStyle name="표준 56 2 26 2" xfId="43633"/>
    <cellStyle name="표준 56 2 27" xfId="43634"/>
    <cellStyle name="표준 56 2 27 2" xfId="43635"/>
    <cellStyle name="표준 56 2 28" xfId="43636"/>
    <cellStyle name="표준 56 2 28 2" xfId="43637"/>
    <cellStyle name="표준 56 2 29" xfId="43638"/>
    <cellStyle name="표준 56 2 29 2" xfId="43639"/>
    <cellStyle name="표준 56 2 3" xfId="43640"/>
    <cellStyle name="표준 56 2 3 10" xfId="43641"/>
    <cellStyle name="표준 56 2 3 10 2" xfId="43642"/>
    <cellStyle name="표준 56 2 3 11" xfId="43643"/>
    <cellStyle name="표준 56 2 3 11 2" xfId="43644"/>
    <cellStyle name="표준 56 2 3 12" xfId="43645"/>
    <cellStyle name="표준 56 2 3 12 2" xfId="43646"/>
    <cellStyle name="표준 56 2 3 13" xfId="43647"/>
    <cellStyle name="표준 56 2 3 13 2" xfId="43648"/>
    <cellStyle name="표준 56 2 3 14" xfId="43649"/>
    <cellStyle name="표준 56 2 3 14 2" xfId="43650"/>
    <cellStyle name="표준 56 2 3 15" xfId="43651"/>
    <cellStyle name="표준 56 2 3 15 2" xfId="43652"/>
    <cellStyle name="표준 56 2 3 16" xfId="43653"/>
    <cellStyle name="표준 56 2 3 16 2" xfId="43654"/>
    <cellStyle name="표준 56 2 3 17" xfId="43655"/>
    <cellStyle name="표준 56 2 3 17 2" xfId="43656"/>
    <cellStyle name="표준 56 2 3 18" xfId="43657"/>
    <cellStyle name="표준 56 2 3 18 2" xfId="43658"/>
    <cellStyle name="표준 56 2 3 19" xfId="43659"/>
    <cellStyle name="표준 56 2 3 19 2" xfId="43660"/>
    <cellStyle name="표준 56 2 3 2" xfId="43661"/>
    <cellStyle name="표준 56 2 3 2 2" xfId="43662"/>
    <cellStyle name="표준 56 2 3 20" xfId="43663"/>
    <cellStyle name="표준 56 2 3 20 2" xfId="43664"/>
    <cellStyle name="표준 56 2 3 21" xfId="43665"/>
    <cellStyle name="표준 56 2 3 21 2" xfId="43666"/>
    <cellStyle name="표준 56 2 3 22" xfId="43667"/>
    <cellStyle name="표준 56 2 3 22 2" xfId="43668"/>
    <cellStyle name="표준 56 2 3 23" xfId="43669"/>
    <cellStyle name="표준 56 2 3 23 2" xfId="43670"/>
    <cellStyle name="표준 56 2 3 24" xfId="43671"/>
    <cellStyle name="표준 56 2 3 24 2" xfId="43672"/>
    <cellStyle name="표준 56 2 3 25" xfId="43673"/>
    <cellStyle name="표준 56 2 3 25 2" xfId="43674"/>
    <cellStyle name="표준 56 2 3 26" xfId="43675"/>
    <cellStyle name="표준 56 2 3 26 2" xfId="43676"/>
    <cellStyle name="표준 56 2 3 27" xfId="43677"/>
    <cellStyle name="표준 56 2 3 27 2" xfId="43678"/>
    <cellStyle name="표준 56 2 3 28" xfId="43679"/>
    <cellStyle name="표준 56 2 3 28 2" xfId="43680"/>
    <cellStyle name="표준 56 2 3 29" xfId="43681"/>
    <cellStyle name="표준 56 2 3 3" xfId="43682"/>
    <cellStyle name="표준 56 2 3 3 2" xfId="43683"/>
    <cellStyle name="표준 56 2 3 4" xfId="43684"/>
    <cellStyle name="표준 56 2 3 4 2" xfId="43685"/>
    <cellStyle name="표준 56 2 3 5" xfId="43686"/>
    <cellStyle name="표준 56 2 3 5 2" xfId="43687"/>
    <cellStyle name="표준 56 2 3 6" xfId="43688"/>
    <cellStyle name="표준 56 2 3 6 2" xfId="43689"/>
    <cellStyle name="표준 56 2 3 7" xfId="43690"/>
    <cellStyle name="표준 56 2 3 7 2" xfId="43691"/>
    <cellStyle name="표준 56 2 3 8" xfId="43692"/>
    <cellStyle name="표준 56 2 3 8 2" xfId="43693"/>
    <cellStyle name="표준 56 2 3 9" xfId="43694"/>
    <cellStyle name="표준 56 2 3 9 2" xfId="43695"/>
    <cellStyle name="표준 56 2 30" xfId="43696"/>
    <cellStyle name="표준 56 2 30 2" xfId="43697"/>
    <cellStyle name="표준 56 2 31" xfId="43698"/>
    <cellStyle name="표준 56 2 31 2" xfId="43699"/>
    <cellStyle name="표준 56 2 32" xfId="43700"/>
    <cellStyle name="표준 56 2 32 2" xfId="43701"/>
    <cellStyle name="표준 56 2 33" xfId="43702"/>
    <cellStyle name="표준 56 2 33 2" xfId="43703"/>
    <cellStyle name="표준 56 2 34" xfId="43704"/>
    <cellStyle name="표준 56 2 34 2" xfId="43705"/>
    <cellStyle name="표준 56 2 35" xfId="43706"/>
    <cellStyle name="표준 56 2 36" xfId="43707"/>
    <cellStyle name="표준 56 2 37" xfId="43708"/>
    <cellStyle name="표준 56 2 38" xfId="43709"/>
    <cellStyle name="표준 56 2 39" xfId="43710"/>
    <cellStyle name="표준 56 2 4" xfId="43711"/>
    <cellStyle name="표준 56 2 4 10" xfId="43712"/>
    <cellStyle name="표준 56 2 4 10 2" xfId="43713"/>
    <cellStyle name="표준 56 2 4 11" xfId="43714"/>
    <cellStyle name="표준 56 2 4 11 2" xfId="43715"/>
    <cellStyle name="표준 56 2 4 12" xfId="43716"/>
    <cellStyle name="표준 56 2 4 12 2" xfId="43717"/>
    <cellStyle name="표준 56 2 4 13" xfId="43718"/>
    <cellStyle name="표준 56 2 4 13 2" xfId="43719"/>
    <cellStyle name="표준 56 2 4 14" xfId="43720"/>
    <cellStyle name="표준 56 2 4 14 2" xfId="43721"/>
    <cellStyle name="표준 56 2 4 15" xfId="43722"/>
    <cellStyle name="표준 56 2 4 15 2" xfId="43723"/>
    <cellStyle name="표준 56 2 4 16" xfId="43724"/>
    <cellStyle name="표준 56 2 4 16 2" xfId="43725"/>
    <cellStyle name="표준 56 2 4 17" xfId="43726"/>
    <cellStyle name="표준 56 2 4 17 2" xfId="43727"/>
    <cellStyle name="표준 56 2 4 18" xfId="43728"/>
    <cellStyle name="표준 56 2 4 18 2" xfId="43729"/>
    <cellStyle name="표준 56 2 4 19" xfId="43730"/>
    <cellStyle name="표준 56 2 4 19 2" xfId="43731"/>
    <cellStyle name="표준 56 2 4 2" xfId="43732"/>
    <cellStyle name="표준 56 2 4 2 2" xfId="43733"/>
    <cellStyle name="표준 56 2 4 20" xfId="43734"/>
    <cellStyle name="표준 56 2 4 20 2" xfId="43735"/>
    <cellStyle name="표준 56 2 4 21" xfId="43736"/>
    <cellStyle name="표준 56 2 4 21 2" xfId="43737"/>
    <cellStyle name="표준 56 2 4 22" xfId="43738"/>
    <cellStyle name="표준 56 2 4 22 2" xfId="43739"/>
    <cellStyle name="표준 56 2 4 23" xfId="43740"/>
    <cellStyle name="표준 56 2 4 23 2" xfId="43741"/>
    <cellStyle name="표준 56 2 4 24" xfId="43742"/>
    <cellStyle name="표준 56 2 4 24 2" xfId="43743"/>
    <cellStyle name="표준 56 2 4 25" xfId="43744"/>
    <cellStyle name="표준 56 2 4 25 2" xfId="43745"/>
    <cellStyle name="표준 56 2 4 26" xfId="43746"/>
    <cellStyle name="표준 56 2 4 26 2" xfId="43747"/>
    <cellStyle name="표준 56 2 4 27" xfId="43748"/>
    <cellStyle name="표준 56 2 4 27 2" xfId="43749"/>
    <cellStyle name="표준 56 2 4 28" xfId="43750"/>
    <cellStyle name="표준 56 2 4 28 2" xfId="43751"/>
    <cellStyle name="표준 56 2 4 29" xfId="43752"/>
    <cellStyle name="표준 56 2 4 3" xfId="43753"/>
    <cellStyle name="표준 56 2 4 3 2" xfId="43754"/>
    <cellStyle name="표준 56 2 4 4" xfId="43755"/>
    <cellStyle name="표준 56 2 4 4 2" xfId="43756"/>
    <cellStyle name="표준 56 2 4 5" xfId="43757"/>
    <cellStyle name="표준 56 2 4 5 2" xfId="43758"/>
    <cellStyle name="표준 56 2 4 6" xfId="43759"/>
    <cellStyle name="표준 56 2 4 6 2" xfId="43760"/>
    <cellStyle name="표준 56 2 4 7" xfId="43761"/>
    <cellStyle name="표준 56 2 4 7 2" xfId="43762"/>
    <cellStyle name="표준 56 2 4 8" xfId="43763"/>
    <cellStyle name="표준 56 2 4 8 2" xfId="43764"/>
    <cellStyle name="표준 56 2 4 9" xfId="43765"/>
    <cellStyle name="표준 56 2 4 9 2" xfId="43766"/>
    <cellStyle name="표준 56 2 40" xfId="43767"/>
    <cellStyle name="표준 56 2 41" xfId="43768"/>
    <cellStyle name="표준 56 2 42" xfId="43769"/>
    <cellStyle name="표준 56 2 43" xfId="43770"/>
    <cellStyle name="표준 56 2 44" xfId="43771"/>
    <cellStyle name="표준 56 2 45" xfId="43772"/>
    <cellStyle name="표준 56 2 46" xfId="43773"/>
    <cellStyle name="표준 56 2 47" xfId="43774"/>
    <cellStyle name="표준 56 2 48" xfId="43775"/>
    <cellStyle name="표준 56 2 49" xfId="43776"/>
    <cellStyle name="표준 56 2 5" xfId="43777"/>
    <cellStyle name="표준 56 2 5 10" xfId="43778"/>
    <cellStyle name="표준 56 2 5 10 2" xfId="43779"/>
    <cellStyle name="표준 56 2 5 11" xfId="43780"/>
    <cellStyle name="표준 56 2 5 11 2" xfId="43781"/>
    <cellStyle name="표준 56 2 5 12" xfId="43782"/>
    <cellStyle name="표준 56 2 5 12 2" xfId="43783"/>
    <cellStyle name="표준 56 2 5 13" xfId="43784"/>
    <cellStyle name="표준 56 2 5 13 2" xfId="43785"/>
    <cellStyle name="표준 56 2 5 14" xfId="43786"/>
    <cellStyle name="표준 56 2 5 14 2" xfId="43787"/>
    <cellStyle name="표준 56 2 5 15" xfId="43788"/>
    <cellStyle name="표준 56 2 5 15 2" xfId="43789"/>
    <cellStyle name="표준 56 2 5 16" xfId="43790"/>
    <cellStyle name="표준 56 2 5 16 2" xfId="43791"/>
    <cellStyle name="표준 56 2 5 17" xfId="43792"/>
    <cellStyle name="표준 56 2 5 17 2" xfId="43793"/>
    <cellStyle name="표준 56 2 5 18" xfId="43794"/>
    <cellStyle name="표준 56 2 5 18 2" xfId="43795"/>
    <cellStyle name="표준 56 2 5 19" xfId="43796"/>
    <cellStyle name="표준 56 2 5 19 2" xfId="43797"/>
    <cellStyle name="표준 56 2 5 2" xfId="43798"/>
    <cellStyle name="표준 56 2 5 2 2" xfId="43799"/>
    <cellStyle name="표준 56 2 5 20" xfId="43800"/>
    <cellStyle name="표준 56 2 5 20 2" xfId="43801"/>
    <cellStyle name="표준 56 2 5 21" xfId="43802"/>
    <cellStyle name="표준 56 2 5 21 2" xfId="43803"/>
    <cellStyle name="표준 56 2 5 22" xfId="43804"/>
    <cellStyle name="표준 56 2 5 22 2" xfId="43805"/>
    <cellStyle name="표준 56 2 5 23" xfId="43806"/>
    <cellStyle name="표준 56 2 5 23 2" xfId="43807"/>
    <cellStyle name="표준 56 2 5 24" xfId="43808"/>
    <cellStyle name="표준 56 2 5 24 2" xfId="43809"/>
    <cellStyle name="표준 56 2 5 25" xfId="43810"/>
    <cellStyle name="표준 56 2 5 25 2" xfId="43811"/>
    <cellStyle name="표준 56 2 5 26" xfId="43812"/>
    <cellStyle name="표준 56 2 5 26 2" xfId="43813"/>
    <cellStyle name="표준 56 2 5 27" xfId="43814"/>
    <cellStyle name="표준 56 2 5 27 2" xfId="43815"/>
    <cellStyle name="표준 56 2 5 28" xfId="43816"/>
    <cellStyle name="표준 56 2 5 28 2" xfId="43817"/>
    <cellStyle name="표준 56 2 5 29" xfId="43818"/>
    <cellStyle name="표준 56 2 5 3" xfId="43819"/>
    <cellStyle name="표준 56 2 5 3 2" xfId="43820"/>
    <cellStyle name="표준 56 2 5 4" xfId="43821"/>
    <cellStyle name="표준 56 2 5 4 2" xfId="43822"/>
    <cellStyle name="표준 56 2 5 5" xfId="43823"/>
    <cellStyle name="표준 56 2 5 5 2" xfId="43824"/>
    <cellStyle name="표준 56 2 5 6" xfId="43825"/>
    <cellStyle name="표준 56 2 5 6 2" xfId="43826"/>
    <cellStyle name="표준 56 2 5 7" xfId="43827"/>
    <cellStyle name="표준 56 2 5 7 2" xfId="43828"/>
    <cellStyle name="표준 56 2 5 8" xfId="43829"/>
    <cellStyle name="표준 56 2 5 8 2" xfId="43830"/>
    <cellStyle name="표준 56 2 5 9" xfId="43831"/>
    <cellStyle name="표준 56 2 5 9 2" xfId="43832"/>
    <cellStyle name="표준 56 2 50" xfId="43833"/>
    <cellStyle name="표준 56 2 51" xfId="43834"/>
    <cellStyle name="표준 56 2 52" xfId="43835"/>
    <cellStyle name="표준 56 2 53" xfId="43836"/>
    <cellStyle name="표준 56 2 54" xfId="43837"/>
    <cellStyle name="표준 56 2 55" xfId="43838"/>
    <cellStyle name="표준 56 2 56" xfId="43839"/>
    <cellStyle name="표준 56 2 57" xfId="43840"/>
    <cellStyle name="표준 56 2 58" xfId="43841"/>
    <cellStyle name="표준 56 2 6" xfId="43842"/>
    <cellStyle name="표준 56 2 6 10" xfId="43843"/>
    <cellStyle name="표준 56 2 6 10 2" xfId="43844"/>
    <cellStyle name="표준 56 2 6 11" xfId="43845"/>
    <cellStyle name="표준 56 2 6 11 2" xfId="43846"/>
    <cellStyle name="표준 56 2 6 12" xfId="43847"/>
    <cellStyle name="표준 56 2 6 12 2" xfId="43848"/>
    <cellStyle name="표준 56 2 6 13" xfId="43849"/>
    <cellStyle name="표준 56 2 6 13 2" xfId="43850"/>
    <cellStyle name="표준 56 2 6 14" xfId="43851"/>
    <cellStyle name="표준 56 2 6 14 2" xfId="43852"/>
    <cellStyle name="표준 56 2 6 15" xfId="43853"/>
    <cellStyle name="표준 56 2 6 15 2" xfId="43854"/>
    <cellStyle name="표준 56 2 6 16" xfId="43855"/>
    <cellStyle name="표준 56 2 6 16 2" xfId="43856"/>
    <cellStyle name="표준 56 2 6 17" xfId="43857"/>
    <cellStyle name="표준 56 2 6 17 2" xfId="43858"/>
    <cellStyle name="표준 56 2 6 18" xfId="43859"/>
    <cellStyle name="표준 56 2 6 18 2" xfId="43860"/>
    <cellStyle name="표준 56 2 6 19" xfId="43861"/>
    <cellStyle name="표준 56 2 6 19 2" xfId="43862"/>
    <cellStyle name="표준 56 2 6 2" xfId="43863"/>
    <cellStyle name="표준 56 2 6 2 2" xfId="43864"/>
    <cellStyle name="표준 56 2 6 20" xfId="43865"/>
    <cellStyle name="표준 56 2 6 20 2" xfId="43866"/>
    <cellStyle name="표준 56 2 6 21" xfId="43867"/>
    <cellStyle name="표준 56 2 6 21 2" xfId="43868"/>
    <cellStyle name="표준 56 2 6 22" xfId="43869"/>
    <cellStyle name="표준 56 2 6 22 2" xfId="43870"/>
    <cellStyle name="표준 56 2 6 23" xfId="43871"/>
    <cellStyle name="표준 56 2 6 23 2" xfId="43872"/>
    <cellStyle name="표준 56 2 6 24" xfId="43873"/>
    <cellStyle name="표준 56 2 6 24 2" xfId="43874"/>
    <cellStyle name="표준 56 2 6 25" xfId="43875"/>
    <cellStyle name="표준 56 2 6 25 2" xfId="43876"/>
    <cellStyle name="표준 56 2 6 26" xfId="43877"/>
    <cellStyle name="표준 56 2 6 26 2" xfId="43878"/>
    <cellStyle name="표준 56 2 6 27" xfId="43879"/>
    <cellStyle name="표준 56 2 6 27 2" xfId="43880"/>
    <cellStyle name="표준 56 2 6 28" xfId="43881"/>
    <cellStyle name="표준 56 2 6 28 2" xfId="43882"/>
    <cellStyle name="표준 56 2 6 29" xfId="43883"/>
    <cellStyle name="표준 56 2 6 3" xfId="43884"/>
    <cellStyle name="표준 56 2 6 3 2" xfId="43885"/>
    <cellStyle name="표준 56 2 6 4" xfId="43886"/>
    <cellStyle name="표준 56 2 6 4 2" xfId="43887"/>
    <cellStyle name="표준 56 2 6 5" xfId="43888"/>
    <cellStyle name="표준 56 2 6 5 2" xfId="43889"/>
    <cellStyle name="표준 56 2 6 6" xfId="43890"/>
    <cellStyle name="표준 56 2 6 6 2" xfId="43891"/>
    <cellStyle name="표준 56 2 6 7" xfId="43892"/>
    <cellStyle name="표준 56 2 6 7 2" xfId="43893"/>
    <cellStyle name="표준 56 2 6 8" xfId="43894"/>
    <cellStyle name="표준 56 2 6 8 2" xfId="43895"/>
    <cellStyle name="표준 56 2 6 9" xfId="43896"/>
    <cellStyle name="표준 56 2 6 9 2" xfId="43897"/>
    <cellStyle name="표준 56 2 7" xfId="43898"/>
    <cellStyle name="표준 56 2 7 10" xfId="43899"/>
    <cellStyle name="표준 56 2 7 10 2" xfId="43900"/>
    <cellStyle name="표준 56 2 7 11" xfId="43901"/>
    <cellStyle name="표준 56 2 7 11 2" xfId="43902"/>
    <cellStyle name="표준 56 2 7 12" xfId="43903"/>
    <cellStyle name="표준 56 2 7 12 2" xfId="43904"/>
    <cellStyle name="표준 56 2 7 13" xfId="43905"/>
    <cellStyle name="표준 56 2 7 13 2" xfId="43906"/>
    <cellStyle name="표준 56 2 7 14" xfId="43907"/>
    <cellStyle name="표준 56 2 7 14 2" xfId="43908"/>
    <cellStyle name="표준 56 2 7 15" xfId="43909"/>
    <cellStyle name="표준 56 2 7 15 2" xfId="43910"/>
    <cellStyle name="표준 56 2 7 16" xfId="43911"/>
    <cellStyle name="표준 56 2 7 16 2" xfId="43912"/>
    <cellStyle name="표준 56 2 7 17" xfId="43913"/>
    <cellStyle name="표준 56 2 7 17 2" xfId="43914"/>
    <cellStyle name="표준 56 2 7 18" xfId="43915"/>
    <cellStyle name="표준 56 2 7 18 2" xfId="43916"/>
    <cellStyle name="표준 56 2 7 19" xfId="43917"/>
    <cellStyle name="표준 56 2 7 19 2" xfId="43918"/>
    <cellStyle name="표준 56 2 7 2" xfId="43919"/>
    <cellStyle name="표준 56 2 7 2 2" xfId="43920"/>
    <cellStyle name="표준 56 2 7 20" xfId="43921"/>
    <cellStyle name="표준 56 2 7 20 2" xfId="43922"/>
    <cellStyle name="표준 56 2 7 21" xfId="43923"/>
    <cellStyle name="표준 56 2 7 21 2" xfId="43924"/>
    <cellStyle name="표준 56 2 7 22" xfId="43925"/>
    <cellStyle name="표준 56 2 7 22 2" xfId="43926"/>
    <cellStyle name="표준 56 2 7 23" xfId="43927"/>
    <cellStyle name="표준 56 2 7 23 2" xfId="43928"/>
    <cellStyle name="표준 56 2 7 24" xfId="43929"/>
    <cellStyle name="표준 56 2 7 24 2" xfId="43930"/>
    <cellStyle name="표준 56 2 7 25" xfId="43931"/>
    <cellStyle name="표준 56 2 7 25 2" xfId="43932"/>
    <cellStyle name="표준 56 2 7 26" xfId="43933"/>
    <cellStyle name="표준 56 2 7 26 2" xfId="43934"/>
    <cellStyle name="표준 56 2 7 27" xfId="43935"/>
    <cellStyle name="표준 56 2 7 27 2" xfId="43936"/>
    <cellStyle name="표준 56 2 7 28" xfId="43937"/>
    <cellStyle name="표준 56 2 7 28 2" xfId="43938"/>
    <cellStyle name="표준 56 2 7 29" xfId="43939"/>
    <cellStyle name="표준 56 2 7 3" xfId="43940"/>
    <cellStyle name="표준 56 2 7 3 2" xfId="43941"/>
    <cellStyle name="표준 56 2 7 4" xfId="43942"/>
    <cellStyle name="표준 56 2 7 4 2" xfId="43943"/>
    <cellStyle name="표준 56 2 7 5" xfId="43944"/>
    <cellStyle name="표준 56 2 7 5 2" xfId="43945"/>
    <cellStyle name="표준 56 2 7 6" xfId="43946"/>
    <cellStyle name="표준 56 2 7 6 2" xfId="43947"/>
    <cellStyle name="표준 56 2 7 7" xfId="43948"/>
    <cellStyle name="표준 56 2 7 7 2" xfId="43949"/>
    <cellStyle name="표준 56 2 7 8" xfId="43950"/>
    <cellStyle name="표준 56 2 7 8 2" xfId="43951"/>
    <cellStyle name="표준 56 2 7 9" xfId="43952"/>
    <cellStyle name="표준 56 2 7 9 2" xfId="43953"/>
    <cellStyle name="표준 56 2 8" xfId="43954"/>
    <cellStyle name="표준 56 2 8 2" xfId="43955"/>
    <cellStyle name="표준 56 2 9" xfId="43956"/>
    <cellStyle name="표준 56 2 9 2" xfId="43957"/>
    <cellStyle name="표준 56 20" xfId="43958"/>
    <cellStyle name="표준 56 20 10" xfId="43959"/>
    <cellStyle name="표준 56 20 10 2" xfId="43960"/>
    <cellStyle name="표준 56 20 11" xfId="43961"/>
    <cellStyle name="표준 56 20 11 2" xfId="43962"/>
    <cellStyle name="표준 56 20 12" xfId="43963"/>
    <cellStyle name="표준 56 20 12 2" xfId="43964"/>
    <cellStyle name="표준 56 20 13" xfId="43965"/>
    <cellStyle name="표준 56 20 13 2" xfId="43966"/>
    <cellStyle name="표준 56 20 14" xfId="43967"/>
    <cellStyle name="표준 56 20 14 2" xfId="43968"/>
    <cellStyle name="표준 56 20 15" xfId="43969"/>
    <cellStyle name="표준 56 20 15 2" xfId="43970"/>
    <cellStyle name="표준 56 20 16" xfId="43971"/>
    <cellStyle name="표준 56 20 16 2" xfId="43972"/>
    <cellStyle name="표준 56 20 17" xfId="43973"/>
    <cellStyle name="표준 56 20 17 2" xfId="43974"/>
    <cellStyle name="표준 56 20 18" xfId="43975"/>
    <cellStyle name="표준 56 20 18 2" xfId="43976"/>
    <cellStyle name="표준 56 20 19" xfId="43977"/>
    <cellStyle name="표준 56 20 19 2" xfId="43978"/>
    <cellStyle name="표준 56 20 2" xfId="43979"/>
    <cellStyle name="표준 56 20 2 2" xfId="43980"/>
    <cellStyle name="표준 56 20 20" xfId="43981"/>
    <cellStyle name="표준 56 20 20 2" xfId="43982"/>
    <cellStyle name="표준 56 20 21" xfId="43983"/>
    <cellStyle name="표준 56 20 21 2" xfId="43984"/>
    <cellStyle name="표준 56 20 22" xfId="43985"/>
    <cellStyle name="표준 56 20 22 2" xfId="43986"/>
    <cellStyle name="표준 56 20 23" xfId="43987"/>
    <cellStyle name="표준 56 20 23 2" xfId="43988"/>
    <cellStyle name="표준 56 20 24" xfId="43989"/>
    <cellStyle name="표준 56 20 24 2" xfId="43990"/>
    <cellStyle name="표준 56 20 25" xfId="43991"/>
    <cellStyle name="표준 56 20 25 2" xfId="43992"/>
    <cellStyle name="표준 56 20 26" xfId="43993"/>
    <cellStyle name="표준 56 20 26 2" xfId="43994"/>
    <cellStyle name="표준 56 20 27" xfId="43995"/>
    <cellStyle name="표준 56 20 27 2" xfId="43996"/>
    <cellStyle name="표준 56 20 28" xfId="43997"/>
    <cellStyle name="표준 56 20 28 2" xfId="43998"/>
    <cellStyle name="표준 56 20 29" xfId="43999"/>
    <cellStyle name="표준 56 20 3" xfId="44000"/>
    <cellStyle name="표준 56 20 3 2" xfId="44001"/>
    <cellStyle name="표준 56 20 4" xfId="44002"/>
    <cellStyle name="표준 56 20 4 2" xfId="44003"/>
    <cellStyle name="표준 56 20 5" xfId="44004"/>
    <cellStyle name="표준 56 20 5 2" xfId="44005"/>
    <cellStyle name="표준 56 20 6" xfId="44006"/>
    <cellStyle name="표준 56 20 6 2" xfId="44007"/>
    <cellStyle name="표준 56 20 7" xfId="44008"/>
    <cellStyle name="표준 56 20 7 2" xfId="44009"/>
    <cellStyle name="표준 56 20 8" xfId="44010"/>
    <cellStyle name="표준 56 20 8 2" xfId="44011"/>
    <cellStyle name="표준 56 20 9" xfId="44012"/>
    <cellStyle name="표준 56 20 9 2" xfId="44013"/>
    <cellStyle name="표준 56 21" xfId="44014"/>
    <cellStyle name="표준 56 21 2" xfId="44015"/>
    <cellStyle name="표준 56 22" xfId="44016"/>
    <cellStyle name="표준 56 22 2" xfId="44017"/>
    <cellStyle name="표준 56 23" xfId="44018"/>
    <cellStyle name="표준 56 23 2" xfId="44019"/>
    <cellStyle name="표준 56 24" xfId="44020"/>
    <cellStyle name="표준 56 24 2" xfId="44021"/>
    <cellStyle name="표준 56 25" xfId="44022"/>
    <cellStyle name="표준 56 25 2" xfId="44023"/>
    <cellStyle name="표준 56 26" xfId="44024"/>
    <cellStyle name="표준 56 26 2" xfId="44025"/>
    <cellStyle name="표준 56 27" xfId="44026"/>
    <cellStyle name="표준 56 27 2" xfId="44027"/>
    <cellStyle name="표준 56 28" xfId="44028"/>
    <cellStyle name="표준 56 28 2" xfId="44029"/>
    <cellStyle name="표준 56 29" xfId="44030"/>
    <cellStyle name="표준 56 29 2" xfId="44031"/>
    <cellStyle name="표준 56 3" xfId="44032"/>
    <cellStyle name="표준 56 3 10" xfId="44033"/>
    <cellStyle name="표준 56 3 10 2" xfId="44034"/>
    <cellStyle name="표준 56 3 11" xfId="44035"/>
    <cellStyle name="표준 56 3 11 2" xfId="44036"/>
    <cellStyle name="표준 56 3 12" xfId="44037"/>
    <cellStyle name="표준 56 3 12 2" xfId="44038"/>
    <cellStyle name="표준 56 3 13" xfId="44039"/>
    <cellStyle name="표준 56 3 13 2" xfId="44040"/>
    <cellStyle name="표준 56 3 14" xfId="44041"/>
    <cellStyle name="표준 56 3 14 2" xfId="44042"/>
    <cellStyle name="표준 56 3 15" xfId="44043"/>
    <cellStyle name="표준 56 3 15 2" xfId="44044"/>
    <cellStyle name="표준 56 3 16" xfId="44045"/>
    <cellStyle name="표준 56 3 16 2" xfId="44046"/>
    <cellStyle name="표준 56 3 17" xfId="44047"/>
    <cellStyle name="표준 56 3 17 2" xfId="44048"/>
    <cellStyle name="표준 56 3 18" xfId="44049"/>
    <cellStyle name="표준 56 3 18 2" xfId="44050"/>
    <cellStyle name="표준 56 3 19" xfId="44051"/>
    <cellStyle name="표준 56 3 19 2" xfId="44052"/>
    <cellStyle name="표준 56 3 2" xfId="44053"/>
    <cellStyle name="표준 56 3 2 10" xfId="44054"/>
    <cellStyle name="표준 56 3 2 10 2" xfId="44055"/>
    <cellStyle name="표준 56 3 2 11" xfId="44056"/>
    <cellStyle name="표준 56 3 2 11 2" xfId="44057"/>
    <cellStyle name="표준 56 3 2 12" xfId="44058"/>
    <cellStyle name="표준 56 3 2 12 2" xfId="44059"/>
    <cellStyle name="표준 56 3 2 13" xfId="44060"/>
    <cellStyle name="표준 56 3 2 13 2" xfId="44061"/>
    <cellStyle name="표준 56 3 2 14" xfId="44062"/>
    <cellStyle name="표준 56 3 2 14 2" xfId="44063"/>
    <cellStyle name="표준 56 3 2 15" xfId="44064"/>
    <cellStyle name="표준 56 3 2 15 2" xfId="44065"/>
    <cellStyle name="표준 56 3 2 16" xfId="44066"/>
    <cellStyle name="표준 56 3 2 16 2" xfId="44067"/>
    <cellStyle name="표준 56 3 2 17" xfId="44068"/>
    <cellStyle name="표준 56 3 2 17 2" xfId="44069"/>
    <cellStyle name="표준 56 3 2 18" xfId="44070"/>
    <cellStyle name="표준 56 3 2 18 2" xfId="44071"/>
    <cellStyle name="표준 56 3 2 19" xfId="44072"/>
    <cellStyle name="표준 56 3 2 19 2" xfId="44073"/>
    <cellStyle name="표준 56 3 2 2" xfId="44074"/>
    <cellStyle name="표준 56 3 2 2 2" xfId="44075"/>
    <cellStyle name="표준 56 3 2 20" xfId="44076"/>
    <cellStyle name="표준 56 3 2 20 2" xfId="44077"/>
    <cellStyle name="표준 56 3 2 21" xfId="44078"/>
    <cellStyle name="표준 56 3 2 21 2" xfId="44079"/>
    <cellStyle name="표준 56 3 2 22" xfId="44080"/>
    <cellStyle name="표준 56 3 2 22 2" xfId="44081"/>
    <cellStyle name="표준 56 3 2 23" xfId="44082"/>
    <cellStyle name="표준 56 3 2 23 2" xfId="44083"/>
    <cellStyle name="표준 56 3 2 24" xfId="44084"/>
    <cellStyle name="표준 56 3 2 24 2" xfId="44085"/>
    <cellStyle name="표준 56 3 2 25" xfId="44086"/>
    <cellStyle name="표준 56 3 2 25 2" xfId="44087"/>
    <cellStyle name="표준 56 3 2 26" xfId="44088"/>
    <cellStyle name="표준 56 3 2 26 2" xfId="44089"/>
    <cellStyle name="표준 56 3 2 27" xfId="44090"/>
    <cellStyle name="표준 56 3 2 27 2" xfId="44091"/>
    <cellStyle name="표준 56 3 2 28" xfId="44092"/>
    <cellStyle name="표준 56 3 2 28 2" xfId="44093"/>
    <cellStyle name="표준 56 3 2 29" xfId="44094"/>
    <cellStyle name="표준 56 3 2 3" xfId="44095"/>
    <cellStyle name="표준 56 3 2 3 2" xfId="44096"/>
    <cellStyle name="표준 56 3 2 4" xfId="44097"/>
    <cellStyle name="표준 56 3 2 4 2" xfId="44098"/>
    <cellStyle name="표준 56 3 2 5" xfId="44099"/>
    <cellStyle name="표준 56 3 2 5 2" xfId="44100"/>
    <cellStyle name="표준 56 3 2 6" xfId="44101"/>
    <cellStyle name="표준 56 3 2 6 2" xfId="44102"/>
    <cellStyle name="표준 56 3 2 7" xfId="44103"/>
    <cellStyle name="표준 56 3 2 7 2" xfId="44104"/>
    <cellStyle name="표준 56 3 2 8" xfId="44105"/>
    <cellStyle name="표준 56 3 2 8 2" xfId="44106"/>
    <cellStyle name="표준 56 3 2 9" xfId="44107"/>
    <cellStyle name="표준 56 3 2 9 2" xfId="44108"/>
    <cellStyle name="표준 56 3 20" xfId="44109"/>
    <cellStyle name="표준 56 3 20 2" xfId="44110"/>
    <cellStyle name="표준 56 3 21" xfId="44111"/>
    <cellStyle name="표준 56 3 21 2" xfId="44112"/>
    <cellStyle name="표준 56 3 22" xfId="44113"/>
    <cellStyle name="표준 56 3 22 2" xfId="44114"/>
    <cellStyle name="표준 56 3 23" xfId="44115"/>
    <cellStyle name="표준 56 3 23 2" xfId="44116"/>
    <cellStyle name="표준 56 3 24" xfId="44117"/>
    <cellStyle name="표준 56 3 24 2" xfId="44118"/>
    <cellStyle name="표준 56 3 25" xfId="44119"/>
    <cellStyle name="표준 56 3 25 2" xfId="44120"/>
    <cellStyle name="표준 56 3 26" xfId="44121"/>
    <cellStyle name="표준 56 3 26 2" xfId="44122"/>
    <cellStyle name="표준 56 3 27" xfId="44123"/>
    <cellStyle name="표준 56 3 27 2" xfId="44124"/>
    <cellStyle name="표준 56 3 28" xfId="44125"/>
    <cellStyle name="표준 56 3 28 2" xfId="44126"/>
    <cellStyle name="표준 56 3 29" xfId="44127"/>
    <cellStyle name="표준 56 3 29 2" xfId="44128"/>
    <cellStyle name="표준 56 3 3" xfId="44129"/>
    <cellStyle name="표준 56 3 3 10" xfId="44130"/>
    <cellStyle name="표준 56 3 3 10 2" xfId="44131"/>
    <cellStyle name="표준 56 3 3 11" xfId="44132"/>
    <cellStyle name="표준 56 3 3 11 2" xfId="44133"/>
    <cellStyle name="표준 56 3 3 12" xfId="44134"/>
    <cellStyle name="표준 56 3 3 12 2" xfId="44135"/>
    <cellStyle name="표준 56 3 3 13" xfId="44136"/>
    <cellStyle name="표준 56 3 3 13 2" xfId="44137"/>
    <cellStyle name="표준 56 3 3 14" xfId="44138"/>
    <cellStyle name="표준 56 3 3 14 2" xfId="44139"/>
    <cellStyle name="표준 56 3 3 15" xfId="44140"/>
    <cellStyle name="표준 56 3 3 15 2" xfId="44141"/>
    <cellStyle name="표준 56 3 3 16" xfId="44142"/>
    <cellStyle name="표준 56 3 3 16 2" xfId="44143"/>
    <cellStyle name="표준 56 3 3 17" xfId="44144"/>
    <cellStyle name="표준 56 3 3 17 2" xfId="44145"/>
    <cellStyle name="표준 56 3 3 18" xfId="44146"/>
    <cellStyle name="표준 56 3 3 18 2" xfId="44147"/>
    <cellStyle name="표준 56 3 3 19" xfId="44148"/>
    <cellStyle name="표준 56 3 3 19 2" xfId="44149"/>
    <cellStyle name="표준 56 3 3 2" xfId="44150"/>
    <cellStyle name="표준 56 3 3 2 2" xfId="44151"/>
    <cellStyle name="표준 56 3 3 20" xfId="44152"/>
    <cellStyle name="표준 56 3 3 20 2" xfId="44153"/>
    <cellStyle name="표준 56 3 3 21" xfId="44154"/>
    <cellStyle name="표준 56 3 3 21 2" xfId="44155"/>
    <cellStyle name="표준 56 3 3 22" xfId="44156"/>
    <cellStyle name="표준 56 3 3 22 2" xfId="44157"/>
    <cellStyle name="표준 56 3 3 23" xfId="44158"/>
    <cellStyle name="표준 56 3 3 23 2" xfId="44159"/>
    <cellStyle name="표준 56 3 3 24" xfId="44160"/>
    <cellStyle name="표준 56 3 3 24 2" xfId="44161"/>
    <cellStyle name="표준 56 3 3 25" xfId="44162"/>
    <cellStyle name="표준 56 3 3 25 2" xfId="44163"/>
    <cellStyle name="표준 56 3 3 26" xfId="44164"/>
    <cellStyle name="표준 56 3 3 26 2" xfId="44165"/>
    <cellStyle name="표준 56 3 3 27" xfId="44166"/>
    <cellStyle name="표준 56 3 3 27 2" xfId="44167"/>
    <cellStyle name="표준 56 3 3 28" xfId="44168"/>
    <cellStyle name="표준 56 3 3 28 2" xfId="44169"/>
    <cellStyle name="표준 56 3 3 29" xfId="44170"/>
    <cellStyle name="표준 56 3 3 3" xfId="44171"/>
    <cellStyle name="표준 56 3 3 3 2" xfId="44172"/>
    <cellStyle name="표준 56 3 3 4" xfId="44173"/>
    <cellStyle name="표준 56 3 3 4 2" xfId="44174"/>
    <cellStyle name="표준 56 3 3 5" xfId="44175"/>
    <cellStyle name="표준 56 3 3 5 2" xfId="44176"/>
    <cellStyle name="표준 56 3 3 6" xfId="44177"/>
    <cellStyle name="표준 56 3 3 6 2" xfId="44178"/>
    <cellStyle name="표준 56 3 3 7" xfId="44179"/>
    <cellStyle name="표준 56 3 3 7 2" xfId="44180"/>
    <cellStyle name="표준 56 3 3 8" xfId="44181"/>
    <cellStyle name="표준 56 3 3 8 2" xfId="44182"/>
    <cellStyle name="표준 56 3 3 9" xfId="44183"/>
    <cellStyle name="표준 56 3 3 9 2" xfId="44184"/>
    <cellStyle name="표준 56 3 30" xfId="44185"/>
    <cellStyle name="표준 56 3 30 2" xfId="44186"/>
    <cellStyle name="표준 56 3 31" xfId="44187"/>
    <cellStyle name="표준 56 3 31 2" xfId="44188"/>
    <cellStyle name="표준 56 3 32" xfId="44189"/>
    <cellStyle name="표준 56 3 32 2" xfId="44190"/>
    <cellStyle name="표준 56 3 33" xfId="44191"/>
    <cellStyle name="표준 56 3 33 2" xfId="44192"/>
    <cellStyle name="표준 56 3 34" xfId="44193"/>
    <cellStyle name="표준 56 3 34 2" xfId="44194"/>
    <cellStyle name="표준 56 3 35" xfId="44195"/>
    <cellStyle name="표준 56 3 36" xfId="44196"/>
    <cellStyle name="표준 56 3 37" xfId="44197"/>
    <cellStyle name="표준 56 3 38" xfId="44198"/>
    <cellStyle name="표준 56 3 39" xfId="44199"/>
    <cellStyle name="표준 56 3 4" xfId="44200"/>
    <cellStyle name="표준 56 3 4 10" xfId="44201"/>
    <cellStyle name="표준 56 3 4 10 2" xfId="44202"/>
    <cellStyle name="표준 56 3 4 11" xfId="44203"/>
    <cellStyle name="표준 56 3 4 11 2" xfId="44204"/>
    <cellStyle name="표준 56 3 4 12" xfId="44205"/>
    <cellStyle name="표준 56 3 4 12 2" xfId="44206"/>
    <cellStyle name="표준 56 3 4 13" xfId="44207"/>
    <cellStyle name="표준 56 3 4 13 2" xfId="44208"/>
    <cellStyle name="표준 56 3 4 14" xfId="44209"/>
    <cellStyle name="표준 56 3 4 14 2" xfId="44210"/>
    <cellStyle name="표준 56 3 4 15" xfId="44211"/>
    <cellStyle name="표준 56 3 4 15 2" xfId="44212"/>
    <cellStyle name="표준 56 3 4 16" xfId="44213"/>
    <cellStyle name="표준 56 3 4 16 2" xfId="44214"/>
    <cellStyle name="표준 56 3 4 17" xfId="44215"/>
    <cellStyle name="표준 56 3 4 17 2" xfId="44216"/>
    <cellStyle name="표준 56 3 4 18" xfId="44217"/>
    <cellStyle name="표준 56 3 4 18 2" xfId="44218"/>
    <cellStyle name="표준 56 3 4 19" xfId="44219"/>
    <cellStyle name="표준 56 3 4 19 2" xfId="44220"/>
    <cellStyle name="표준 56 3 4 2" xfId="44221"/>
    <cellStyle name="표준 56 3 4 2 2" xfId="44222"/>
    <cellStyle name="표준 56 3 4 20" xfId="44223"/>
    <cellStyle name="표준 56 3 4 20 2" xfId="44224"/>
    <cellStyle name="표준 56 3 4 21" xfId="44225"/>
    <cellStyle name="표준 56 3 4 21 2" xfId="44226"/>
    <cellStyle name="표준 56 3 4 22" xfId="44227"/>
    <cellStyle name="표준 56 3 4 22 2" xfId="44228"/>
    <cellStyle name="표준 56 3 4 23" xfId="44229"/>
    <cellStyle name="표준 56 3 4 23 2" xfId="44230"/>
    <cellStyle name="표준 56 3 4 24" xfId="44231"/>
    <cellStyle name="표준 56 3 4 24 2" xfId="44232"/>
    <cellStyle name="표준 56 3 4 25" xfId="44233"/>
    <cellStyle name="표준 56 3 4 25 2" xfId="44234"/>
    <cellStyle name="표준 56 3 4 26" xfId="44235"/>
    <cellStyle name="표준 56 3 4 26 2" xfId="44236"/>
    <cellStyle name="표준 56 3 4 27" xfId="44237"/>
    <cellStyle name="표준 56 3 4 27 2" xfId="44238"/>
    <cellStyle name="표준 56 3 4 28" xfId="44239"/>
    <cellStyle name="표준 56 3 4 28 2" xfId="44240"/>
    <cellStyle name="표준 56 3 4 29" xfId="44241"/>
    <cellStyle name="표준 56 3 4 3" xfId="44242"/>
    <cellStyle name="표준 56 3 4 3 2" xfId="44243"/>
    <cellStyle name="표준 56 3 4 4" xfId="44244"/>
    <cellStyle name="표준 56 3 4 4 2" xfId="44245"/>
    <cellStyle name="표준 56 3 4 5" xfId="44246"/>
    <cellStyle name="표준 56 3 4 5 2" xfId="44247"/>
    <cellStyle name="표준 56 3 4 6" xfId="44248"/>
    <cellStyle name="표준 56 3 4 6 2" xfId="44249"/>
    <cellStyle name="표준 56 3 4 7" xfId="44250"/>
    <cellStyle name="표준 56 3 4 7 2" xfId="44251"/>
    <cellStyle name="표준 56 3 4 8" xfId="44252"/>
    <cellStyle name="표준 56 3 4 8 2" xfId="44253"/>
    <cellStyle name="표준 56 3 4 9" xfId="44254"/>
    <cellStyle name="표준 56 3 4 9 2" xfId="44255"/>
    <cellStyle name="표준 56 3 40" xfId="44256"/>
    <cellStyle name="표준 56 3 41" xfId="44257"/>
    <cellStyle name="표준 56 3 42" xfId="44258"/>
    <cellStyle name="표준 56 3 43" xfId="44259"/>
    <cellStyle name="표준 56 3 44" xfId="44260"/>
    <cellStyle name="표준 56 3 45" xfId="44261"/>
    <cellStyle name="표준 56 3 46" xfId="44262"/>
    <cellStyle name="표준 56 3 47" xfId="44263"/>
    <cellStyle name="표준 56 3 48" xfId="44264"/>
    <cellStyle name="표준 56 3 49" xfId="44265"/>
    <cellStyle name="표준 56 3 5" xfId="44266"/>
    <cellStyle name="표준 56 3 5 10" xfId="44267"/>
    <cellStyle name="표준 56 3 5 10 2" xfId="44268"/>
    <cellStyle name="표준 56 3 5 11" xfId="44269"/>
    <cellStyle name="표준 56 3 5 11 2" xfId="44270"/>
    <cellStyle name="표준 56 3 5 12" xfId="44271"/>
    <cellStyle name="표준 56 3 5 12 2" xfId="44272"/>
    <cellStyle name="표준 56 3 5 13" xfId="44273"/>
    <cellStyle name="표준 56 3 5 13 2" xfId="44274"/>
    <cellStyle name="표준 56 3 5 14" xfId="44275"/>
    <cellStyle name="표준 56 3 5 14 2" xfId="44276"/>
    <cellStyle name="표준 56 3 5 15" xfId="44277"/>
    <cellStyle name="표준 56 3 5 15 2" xfId="44278"/>
    <cellStyle name="표준 56 3 5 16" xfId="44279"/>
    <cellStyle name="표준 56 3 5 16 2" xfId="44280"/>
    <cellStyle name="표준 56 3 5 17" xfId="44281"/>
    <cellStyle name="표준 56 3 5 17 2" xfId="44282"/>
    <cellStyle name="표준 56 3 5 18" xfId="44283"/>
    <cellStyle name="표준 56 3 5 18 2" xfId="44284"/>
    <cellStyle name="표준 56 3 5 19" xfId="44285"/>
    <cellStyle name="표준 56 3 5 19 2" xfId="44286"/>
    <cellStyle name="표준 56 3 5 2" xfId="44287"/>
    <cellStyle name="표준 56 3 5 2 2" xfId="44288"/>
    <cellStyle name="표준 56 3 5 20" xfId="44289"/>
    <cellStyle name="표준 56 3 5 20 2" xfId="44290"/>
    <cellStyle name="표준 56 3 5 21" xfId="44291"/>
    <cellStyle name="표준 56 3 5 21 2" xfId="44292"/>
    <cellStyle name="표준 56 3 5 22" xfId="44293"/>
    <cellStyle name="표준 56 3 5 22 2" xfId="44294"/>
    <cellStyle name="표준 56 3 5 23" xfId="44295"/>
    <cellStyle name="표준 56 3 5 23 2" xfId="44296"/>
    <cellStyle name="표준 56 3 5 24" xfId="44297"/>
    <cellStyle name="표준 56 3 5 24 2" xfId="44298"/>
    <cellStyle name="표준 56 3 5 25" xfId="44299"/>
    <cellStyle name="표준 56 3 5 25 2" xfId="44300"/>
    <cellStyle name="표준 56 3 5 26" xfId="44301"/>
    <cellStyle name="표준 56 3 5 26 2" xfId="44302"/>
    <cellStyle name="표준 56 3 5 27" xfId="44303"/>
    <cellStyle name="표준 56 3 5 27 2" xfId="44304"/>
    <cellStyle name="표준 56 3 5 28" xfId="44305"/>
    <cellStyle name="표준 56 3 5 28 2" xfId="44306"/>
    <cellStyle name="표준 56 3 5 29" xfId="44307"/>
    <cellStyle name="표준 56 3 5 3" xfId="44308"/>
    <cellStyle name="표준 56 3 5 3 2" xfId="44309"/>
    <cellStyle name="표준 56 3 5 4" xfId="44310"/>
    <cellStyle name="표준 56 3 5 4 2" xfId="44311"/>
    <cellStyle name="표준 56 3 5 5" xfId="44312"/>
    <cellStyle name="표준 56 3 5 5 2" xfId="44313"/>
    <cellStyle name="표준 56 3 5 6" xfId="44314"/>
    <cellStyle name="표준 56 3 5 6 2" xfId="44315"/>
    <cellStyle name="표준 56 3 5 7" xfId="44316"/>
    <cellStyle name="표준 56 3 5 7 2" xfId="44317"/>
    <cellStyle name="표준 56 3 5 8" xfId="44318"/>
    <cellStyle name="표준 56 3 5 8 2" xfId="44319"/>
    <cellStyle name="표준 56 3 5 9" xfId="44320"/>
    <cellStyle name="표준 56 3 5 9 2" xfId="44321"/>
    <cellStyle name="표준 56 3 50" xfId="44322"/>
    <cellStyle name="표준 56 3 51" xfId="44323"/>
    <cellStyle name="표준 56 3 52" xfId="44324"/>
    <cellStyle name="표준 56 3 53" xfId="44325"/>
    <cellStyle name="표준 56 3 54" xfId="44326"/>
    <cellStyle name="표준 56 3 55" xfId="44327"/>
    <cellStyle name="표준 56 3 56" xfId="44328"/>
    <cellStyle name="표준 56 3 57" xfId="44329"/>
    <cellStyle name="표준 56 3 58" xfId="44330"/>
    <cellStyle name="표준 56 3 6" xfId="44331"/>
    <cellStyle name="표준 56 3 6 10" xfId="44332"/>
    <cellStyle name="표준 56 3 6 10 2" xfId="44333"/>
    <cellStyle name="표준 56 3 6 11" xfId="44334"/>
    <cellStyle name="표준 56 3 6 11 2" xfId="44335"/>
    <cellStyle name="표준 56 3 6 12" xfId="44336"/>
    <cellStyle name="표준 56 3 6 12 2" xfId="44337"/>
    <cellStyle name="표준 56 3 6 13" xfId="44338"/>
    <cellStyle name="표준 56 3 6 13 2" xfId="44339"/>
    <cellStyle name="표준 56 3 6 14" xfId="44340"/>
    <cellStyle name="표준 56 3 6 14 2" xfId="44341"/>
    <cellStyle name="표준 56 3 6 15" xfId="44342"/>
    <cellStyle name="표준 56 3 6 15 2" xfId="44343"/>
    <cellStyle name="표준 56 3 6 16" xfId="44344"/>
    <cellStyle name="표준 56 3 6 16 2" xfId="44345"/>
    <cellStyle name="표준 56 3 6 17" xfId="44346"/>
    <cellStyle name="표준 56 3 6 17 2" xfId="44347"/>
    <cellStyle name="표준 56 3 6 18" xfId="44348"/>
    <cellStyle name="표준 56 3 6 18 2" xfId="44349"/>
    <cellStyle name="표준 56 3 6 19" xfId="44350"/>
    <cellStyle name="표준 56 3 6 19 2" xfId="44351"/>
    <cellStyle name="표준 56 3 6 2" xfId="44352"/>
    <cellStyle name="표준 56 3 6 2 2" xfId="44353"/>
    <cellStyle name="표준 56 3 6 20" xfId="44354"/>
    <cellStyle name="표준 56 3 6 20 2" xfId="44355"/>
    <cellStyle name="표준 56 3 6 21" xfId="44356"/>
    <cellStyle name="표준 56 3 6 21 2" xfId="44357"/>
    <cellStyle name="표준 56 3 6 22" xfId="44358"/>
    <cellStyle name="표준 56 3 6 22 2" xfId="44359"/>
    <cellStyle name="표준 56 3 6 23" xfId="44360"/>
    <cellStyle name="표준 56 3 6 23 2" xfId="44361"/>
    <cellStyle name="표준 56 3 6 24" xfId="44362"/>
    <cellStyle name="표준 56 3 6 24 2" xfId="44363"/>
    <cellStyle name="표준 56 3 6 25" xfId="44364"/>
    <cellStyle name="표준 56 3 6 25 2" xfId="44365"/>
    <cellStyle name="표준 56 3 6 26" xfId="44366"/>
    <cellStyle name="표준 56 3 6 26 2" xfId="44367"/>
    <cellStyle name="표준 56 3 6 27" xfId="44368"/>
    <cellStyle name="표준 56 3 6 27 2" xfId="44369"/>
    <cellStyle name="표준 56 3 6 28" xfId="44370"/>
    <cellStyle name="표준 56 3 6 28 2" xfId="44371"/>
    <cellStyle name="표준 56 3 6 29" xfId="44372"/>
    <cellStyle name="표준 56 3 6 3" xfId="44373"/>
    <cellStyle name="표준 56 3 6 3 2" xfId="44374"/>
    <cellStyle name="표준 56 3 6 4" xfId="44375"/>
    <cellStyle name="표준 56 3 6 4 2" xfId="44376"/>
    <cellStyle name="표준 56 3 6 5" xfId="44377"/>
    <cellStyle name="표준 56 3 6 5 2" xfId="44378"/>
    <cellStyle name="표준 56 3 6 6" xfId="44379"/>
    <cellStyle name="표준 56 3 6 6 2" xfId="44380"/>
    <cellStyle name="표준 56 3 6 7" xfId="44381"/>
    <cellStyle name="표준 56 3 6 7 2" xfId="44382"/>
    <cellStyle name="표준 56 3 6 8" xfId="44383"/>
    <cellStyle name="표준 56 3 6 8 2" xfId="44384"/>
    <cellStyle name="표준 56 3 6 9" xfId="44385"/>
    <cellStyle name="표준 56 3 6 9 2" xfId="44386"/>
    <cellStyle name="표준 56 3 7" xfId="44387"/>
    <cellStyle name="표준 56 3 7 10" xfId="44388"/>
    <cellStyle name="표준 56 3 7 10 2" xfId="44389"/>
    <cellStyle name="표준 56 3 7 11" xfId="44390"/>
    <cellStyle name="표준 56 3 7 11 2" xfId="44391"/>
    <cellStyle name="표준 56 3 7 12" xfId="44392"/>
    <cellStyle name="표준 56 3 7 12 2" xfId="44393"/>
    <cellStyle name="표준 56 3 7 13" xfId="44394"/>
    <cellStyle name="표준 56 3 7 13 2" xfId="44395"/>
    <cellStyle name="표준 56 3 7 14" xfId="44396"/>
    <cellStyle name="표준 56 3 7 14 2" xfId="44397"/>
    <cellStyle name="표준 56 3 7 15" xfId="44398"/>
    <cellStyle name="표준 56 3 7 15 2" xfId="44399"/>
    <cellStyle name="표준 56 3 7 16" xfId="44400"/>
    <cellStyle name="표준 56 3 7 16 2" xfId="44401"/>
    <cellStyle name="표준 56 3 7 17" xfId="44402"/>
    <cellStyle name="표준 56 3 7 17 2" xfId="44403"/>
    <cellStyle name="표준 56 3 7 18" xfId="44404"/>
    <cellStyle name="표준 56 3 7 18 2" xfId="44405"/>
    <cellStyle name="표준 56 3 7 19" xfId="44406"/>
    <cellStyle name="표준 56 3 7 19 2" xfId="44407"/>
    <cellStyle name="표준 56 3 7 2" xfId="44408"/>
    <cellStyle name="표준 56 3 7 2 2" xfId="44409"/>
    <cellStyle name="표준 56 3 7 20" xfId="44410"/>
    <cellStyle name="표준 56 3 7 20 2" xfId="44411"/>
    <cellStyle name="표준 56 3 7 21" xfId="44412"/>
    <cellStyle name="표준 56 3 7 21 2" xfId="44413"/>
    <cellStyle name="표준 56 3 7 22" xfId="44414"/>
    <cellStyle name="표준 56 3 7 22 2" xfId="44415"/>
    <cellStyle name="표준 56 3 7 23" xfId="44416"/>
    <cellStyle name="표준 56 3 7 23 2" xfId="44417"/>
    <cellStyle name="표준 56 3 7 24" xfId="44418"/>
    <cellStyle name="표준 56 3 7 24 2" xfId="44419"/>
    <cellStyle name="표준 56 3 7 25" xfId="44420"/>
    <cellStyle name="표준 56 3 7 25 2" xfId="44421"/>
    <cellStyle name="표준 56 3 7 26" xfId="44422"/>
    <cellStyle name="표준 56 3 7 26 2" xfId="44423"/>
    <cellStyle name="표준 56 3 7 27" xfId="44424"/>
    <cellStyle name="표준 56 3 7 27 2" xfId="44425"/>
    <cellStyle name="표준 56 3 7 28" xfId="44426"/>
    <cellStyle name="표준 56 3 7 28 2" xfId="44427"/>
    <cellStyle name="표준 56 3 7 29" xfId="44428"/>
    <cellStyle name="표준 56 3 7 3" xfId="44429"/>
    <cellStyle name="표준 56 3 7 3 2" xfId="44430"/>
    <cellStyle name="표준 56 3 7 4" xfId="44431"/>
    <cellStyle name="표준 56 3 7 4 2" xfId="44432"/>
    <cellStyle name="표준 56 3 7 5" xfId="44433"/>
    <cellStyle name="표준 56 3 7 5 2" xfId="44434"/>
    <cellStyle name="표준 56 3 7 6" xfId="44435"/>
    <cellStyle name="표준 56 3 7 6 2" xfId="44436"/>
    <cellStyle name="표준 56 3 7 7" xfId="44437"/>
    <cellStyle name="표준 56 3 7 7 2" xfId="44438"/>
    <cellStyle name="표준 56 3 7 8" xfId="44439"/>
    <cellStyle name="표준 56 3 7 8 2" xfId="44440"/>
    <cellStyle name="표준 56 3 7 9" xfId="44441"/>
    <cellStyle name="표준 56 3 7 9 2" xfId="44442"/>
    <cellStyle name="표준 56 3 8" xfId="44443"/>
    <cellStyle name="표준 56 3 8 2" xfId="44444"/>
    <cellStyle name="표준 56 3 9" xfId="44445"/>
    <cellStyle name="표준 56 3 9 2" xfId="44446"/>
    <cellStyle name="표준 56 30" xfId="44447"/>
    <cellStyle name="표준 56 30 2" xfId="44448"/>
    <cellStyle name="표준 56 31" xfId="44449"/>
    <cellStyle name="표준 56 31 2" xfId="44450"/>
    <cellStyle name="표준 56 32" xfId="44451"/>
    <cellStyle name="표준 56 32 2" xfId="44452"/>
    <cellStyle name="표준 56 33" xfId="44453"/>
    <cellStyle name="표준 56 33 2" xfId="44454"/>
    <cellStyle name="표준 56 34" xfId="44455"/>
    <cellStyle name="표준 56 34 2" xfId="44456"/>
    <cellStyle name="표준 56 35" xfId="44457"/>
    <cellStyle name="표준 56 35 2" xfId="44458"/>
    <cellStyle name="표준 56 36" xfId="44459"/>
    <cellStyle name="표준 56 36 2" xfId="44460"/>
    <cellStyle name="표준 56 37" xfId="44461"/>
    <cellStyle name="표준 56 37 2" xfId="44462"/>
    <cellStyle name="표준 56 38" xfId="44463"/>
    <cellStyle name="표준 56 38 2" xfId="44464"/>
    <cellStyle name="표준 56 39" xfId="44465"/>
    <cellStyle name="표준 56 39 2" xfId="44466"/>
    <cellStyle name="표준 56 4" xfId="44467"/>
    <cellStyle name="표준 56 4 10" xfId="44468"/>
    <cellStyle name="표준 56 4 10 2" xfId="44469"/>
    <cellStyle name="표준 56 4 11" xfId="44470"/>
    <cellStyle name="표준 56 4 11 2" xfId="44471"/>
    <cellStyle name="표준 56 4 12" xfId="44472"/>
    <cellStyle name="표준 56 4 12 2" xfId="44473"/>
    <cellStyle name="표준 56 4 13" xfId="44474"/>
    <cellStyle name="표준 56 4 13 2" xfId="44475"/>
    <cellStyle name="표준 56 4 14" xfId="44476"/>
    <cellStyle name="표준 56 4 14 2" xfId="44477"/>
    <cellStyle name="표준 56 4 15" xfId="44478"/>
    <cellStyle name="표준 56 4 15 2" xfId="44479"/>
    <cellStyle name="표준 56 4 16" xfId="44480"/>
    <cellStyle name="표준 56 4 16 2" xfId="44481"/>
    <cellStyle name="표준 56 4 17" xfId="44482"/>
    <cellStyle name="표준 56 4 17 2" xfId="44483"/>
    <cellStyle name="표준 56 4 18" xfId="44484"/>
    <cellStyle name="표준 56 4 18 2" xfId="44485"/>
    <cellStyle name="표준 56 4 19" xfId="44486"/>
    <cellStyle name="표준 56 4 19 2" xfId="44487"/>
    <cellStyle name="표준 56 4 2" xfId="44488"/>
    <cellStyle name="표준 56 4 2 10" xfId="44489"/>
    <cellStyle name="표준 56 4 2 10 2" xfId="44490"/>
    <cellStyle name="표준 56 4 2 11" xfId="44491"/>
    <cellStyle name="표준 56 4 2 11 2" xfId="44492"/>
    <cellStyle name="표준 56 4 2 12" xfId="44493"/>
    <cellStyle name="표준 56 4 2 12 2" xfId="44494"/>
    <cellStyle name="표준 56 4 2 13" xfId="44495"/>
    <cellStyle name="표준 56 4 2 13 2" xfId="44496"/>
    <cellStyle name="표준 56 4 2 14" xfId="44497"/>
    <cellStyle name="표준 56 4 2 14 2" xfId="44498"/>
    <cellStyle name="표준 56 4 2 15" xfId="44499"/>
    <cellStyle name="표준 56 4 2 15 2" xfId="44500"/>
    <cellStyle name="표준 56 4 2 16" xfId="44501"/>
    <cellStyle name="표준 56 4 2 16 2" xfId="44502"/>
    <cellStyle name="표준 56 4 2 17" xfId="44503"/>
    <cellStyle name="표준 56 4 2 17 2" xfId="44504"/>
    <cellStyle name="표준 56 4 2 18" xfId="44505"/>
    <cellStyle name="표준 56 4 2 18 2" xfId="44506"/>
    <cellStyle name="표준 56 4 2 19" xfId="44507"/>
    <cellStyle name="표준 56 4 2 19 2" xfId="44508"/>
    <cellStyle name="표준 56 4 2 2" xfId="44509"/>
    <cellStyle name="표준 56 4 2 2 2" xfId="44510"/>
    <cellStyle name="표준 56 4 2 20" xfId="44511"/>
    <cellStyle name="표준 56 4 2 20 2" xfId="44512"/>
    <cellStyle name="표준 56 4 2 21" xfId="44513"/>
    <cellStyle name="표준 56 4 2 21 2" xfId="44514"/>
    <cellStyle name="표준 56 4 2 22" xfId="44515"/>
    <cellStyle name="표준 56 4 2 22 2" xfId="44516"/>
    <cellStyle name="표준 56 4 2 23" xfId="44517"/>
    <cellStyle name="표준 56 4 2 23 2" xfId="44518"/>
    <cellStyle name="표준 56 4 2 24" xfId="44519"/>
    <cellStyle name="표준 56 4 2 24 2" xfId="44520"/>
    <cellStyle name="표준 56 4 2 25" xfId="44521"/>
    <cellStyle name="표준 56 4 2 25 2" xfId="44522"/>
    <cellStyle name="표준 56 4 2 26" xfId="44523"/>
    <cellStyle name="표준 56 4 2 26 2" xfId="44524"/>
    <cellStyle name="표준 56 4 2 27" xfId="44525"/>
    <cellStyle name="표준 56 4 2 27 2" xfId="44526"/>
    <cellStyle name="표준 56 4 2 28" xfId="44527"/>
    <cellStyle name="표준 56 4 2 28 2" xfId="44528"/>
    <cellStyle name="표준 56 4 2 29" xfId="44529"/>
    <cellStyle name="표준 56 4 2 3" xfId="44530"/>
    <cellStyle name="표준 56 4 2 3 2" xfId="44531"/>
    <cellStyle name="표준 56 4 2 4" xfId="44532"/>
    <cellStyle name="표준 56 4 2 4 2" xfId="44533"/>
    <cellStyle name="표준 56 4 2 5" xfId="44534"/>
    <cellStyle name="표준 56 4 2 5 2" xfId="44535"/>
    <cellStyle name="표준 56 4 2 6" xfId="44536"/>
    <cellStyle name="표준 56 4 2 6 2" xfId="44537"/>
    <cellStyle name="표준 56 4 2 7" xfId="44538"/>
    <cellStyle name="표준 56 4 2 7 2" xfId="44539"/>
    <cellStyle name="표준 56 4 2 8" xfId="44540"/>
    <cellStyle name="표준 56 4 2 8 2" xfId="44541"/>
    <cellStyle name="표준 56 4 2 9" xfId="44542"/>
    <cellStyle name="표준 56 4 2 9 2" xfId="44543"/>
    <cellStyle name="표준 56 4 20" xfId="44544"/>
    <cellStyle name="표준 56 4 20 2" xfId="44545"/>
    <cellStyle name="표준 56 4 21" xfId="44546"/>
    <cellStyle name="표준 56 4 21 2" xfId="44547"/>
    <cellStyle name="표준 56 4 22" xfId="44548"/>
    <cellStyle name="표준 56 4 22 2" xfId="44549"/>
    <cellStyle name="표준 56 4 23" xfId="44550"/>
    <cellStyle name="표준 56 4 23 2" xfId="44551"/>
    <cellStyle name="표준 56 4 24" xfId="44552"/>
    <cellStyle name="표준 56 4 24 2" xfId="44553"/>
    <cellStyle name="표준 56 4 25" xfId="44554"/>
    <cellStyle name="표준 56 4 25 2" xfId="44555"/>
    <cellStyle name="표준 56 4 26" xfId="44556"/>
    <cellStyle name="표준 56 4 26 2" xfId="44557"/>
    <cellStyle name="표준 56 4 27" xfId="44558"/>
    <cellStyle name="표준 56 4 27 2" xfId="44559"/>
    <cellStyle name="표준 56 4 28" xfId="44560"/>
    <cellStyle name="표준 56 4 28 2" xfId="44561"/>
    <cellStyle name="표준 56 4 29" xfId="44562"/>
    <cellStyle name="표준 56 4 29 2" xfId="44563"/>
    <cellStyle name="표준 56 4 3" xfId="44564"/>
    <cellStyle name="표준 56 4 3 10" xfId="44565"/>
    <cellStyle name="표준 56 4 3 10 2" xfId="44566"/>
    <cellStyle name="표준 56 4 3 11" xfId="44567"/>
    <cellStyle name="표준 56 4 3 11 2" xfId="44568"/>
    <cellStyle name="표준 56 4 3 12" xfId="44569"/>
    <cellStyle name="표준 56 4 3 12 2" xfId="44570"/>
    <cellStyle name="표준 56 4 3 13" xfId="44571"/>
    <cellStyle name="표준 56 4 3 13 2" xfId="44572"/>
    <cellStyle name="표준 56 4 3 14" xfId="44573"/>
    <cellStyle name="표준 56 4 3 14 2" xfId="44574"/>
    <cellStyle name="표준 56 4 3 15" xfId="44575"/>
    <cellStyle name="표준 56 4 3 15 2" xfId="44576"/>
    <cellStyle name="표준 56 4 3 16" xfId="44577"/>
    <cellStyle name="표준 56 4 3 16 2" xfId="44578"/>
    <cellStyle name="표준 56 4 3 17" xfId="44579"/>
    <cellStyle name="표준 56 4 3 17 2" xfId="44580"/>
    <cellStyle name="표준 56 4 3 18" xfId="44581"/>
    <cellStyle name="표준 56 4 3 18 2" xfId="44582"/>
    <cellStyle name="표준 56 4 3 19" xfId="44583"/>
    <cellStyle name="표준 56 4 3 19 2" xfId="44584"/>
    <cellStyle name="표준 56 4 3 2" xfId="44585"/>
    <cellStyle name="표준 56 4 3 2 2" xfId="44586"/>
    <cellStyle name="표준 56 4 3 20" xfId="44587"/>
    <cellStyle name="표준 56 4 3 20 2" xfId="44588"/>
    <cellStyle name="표준 56 4 3 21" xfId="44589"/>
    <cellStyle name="표준 56 4 3 21 2" xfId="44590"/>
    <cellStyle name="표준 56 4 3 22" xfId="44591"/>
    <cellStyle name="표준 56 4 3 22 2" xfId="44592"/>
    <cellStyle name="표준 56 4 3 23" xfId="44593"/>
    <cellStyle name="표준 56 4 3 23 2" xfId="44594"/>
    <cellStyle name="표준 56 4 3 24" xfId="44595"/>
    <cellStyle name="표준 56 4 3 24 2" xfId="44596"/>
    <cellStyle name="표준 56 4 3 25" xfId="44597"/>
    <cellStyle name="표준 56 4 3 25 2" xfId="44598"/>
    <cellStyle name="표준 56 4 3 26" xfId="44599"/>
    <cellStyle name="표준 56 4 3 26 2" xfId="44600"/>
    <cellStyle name="표준 56 4 3 27" xfId="44601"/>
    <cellStyle name="표준 56 4 3 27 2" xfId="44602"/>
    <cellStyle name="표준 56 4 3 28" xfId="44603"/>
    <cellStyle name="표준 56 4 3 28 2" xfId="44604"/>
    <cellStyle name="표준 56 4 3 29" xfId="44605"/>
    <cellStyle name="표준 56 4 3 3" xfId="44606"/>
    <cellStyle name="표준 56 4 3 3 2" xfId="44607"/>
    <cellStyle name="표준 56 4 3 4" xfId="44608"/>
    <cellStyle name="표준 56 4 3 4 2" xfId="44609"/>
    <cellStyle name="표준 56 4 3 5" xfId="44610"/>
    <cellStyle name="표준 56 4 3 5 2" xfId="44611"/>
    <cellStyle name="표준 56 4 3 6" xfId="44612"/>
    <cellStyle name="표준 56 4 3 6 2" xfId="44613"/>
    <cellStyle name="표준 56 4 3 7" xfId="44614"/>
    <cellStyle name="표준 56 4 3 7 2" xfId="44615"/>
    <cellStyle name="표준 56 4 3 8" xfId="44616"/>
    <cellStyle name="표준 56 4 3 8 2" xfId="44617"/>
    <cellStyle name="표준 56 4 3 9" xfId="44618"/>
    <cellStyle name="표준 56 4 3 9 2" xfId="44619"/>
    <cellStyle name="표준 56 4 30" xfId="44620"/>
    <cellStyle name="표준 56 4 30 2" xfId="44621"/>
    <cellStyle name="표준 56 4 31" xfId="44622"/>
    <cellStyle name="표준 56 4 31 2" xfId="44623"/>
    <cellStyle name="표준 56 4 32" xfId="44624"/>
    <cellStyle name="표준 56 4 32 2" xfId="44625"/>
    <cellStyle name="표준 56 4 33" xfId="44626"/>
    <cellStyle name="표준 56 4 33 2" xfId="44627"/>
    <cellStyle name="표준 56 4 34" xfId="44628"/>
    <cellStyle name="표준 56 4 34 2" xfId="44629"/>
    <cellStyle name="표준 56 4 35" xfId="44630"/>
    <cellStyle name="표준 56 4 36" xfId="44631"/>
    <cellStyle name="표준 56 4 37" xfId="44632"/>
    <cellStyle name="표준 56 4 38" xfId="44633"/>
    <cellStyle name="표준 56 4 39" xfId="44634"/>
    <cellStyle name="표준 56 4 4" xfId="44635"/>
    <cellStyle name="표준 56 4 4 10" xfId="44636"/>
    <cellStyle name="표준 56 4 4 10 2" xfId="44637"/>
    <cellStyle name="표준 56 4 4 11" xfId="44638"/>
    <cellStyle name="표준 56 4 4 11 2" xfId="44639"/>
    <cellStyle name="표준 56 4 4 12" xfId="44640"/>
    <cellStyle name="표준 56 4 4 12 2" xfId="44641"/>
    <cellStyle name="표준 56 4 4 13" xfId="44642"/>
    <cellStyle name="표준 56 4 4 13 2" xfId="44643"/>
    <cellStyle name="표준 56 4 4 14" xfId="44644"/>
    <cellStyle name="표준 56 4 4 14 2" xfId="44645"/>
    <cellStyle name="표준 56 4 4 15" xfId="44646"/>
    <cellStyle name="표준 56 4 4 15 2" xfId="44647"/>
    <cellStyle name="표준 56 4 4 16" xfId="44648"/>
    <cellStyle name="표준 56 4 4 16 2" xfId="44649"/>
    <cellStyle name="표준 56 4 4 17" xfId="44650"/>
    <cellStyle name="표준 56 4 4 17 2" xfId="44651"/>
    <cellStyle name="표준 56 4 4 18" xfId="44652"/>
    <cellStyle name="표준 56 4 4 18 2" xfId="44653"/>
    <cellStyle name="표준 56 4 4 19" xfId="44654"/>
    <cellStyle name="표준 56 4 4 19 2" xfId="44655"/>
    <cellStyle name="표준 56 4 4 2" xfId="44656"/>
    <cellStyle name="표준 56 4 4 2 2" xfId="44657"/>
    <cellStyle name="표준 56 4 4 20" xfId="44658"/>
    <cellStyle name="표준 56 4 4 20 2" xfId="44659"/>
    <cellStyle name="표준 56 4 4 21" xfId="44660"/>
    <cellStyle name="표준 56 4 4 21 2" xfId="44661"/>
    <cellStyle name="표준 56 4 4 22" xfId="44662"/>
    <cellStyle name="표준 56 4 4 22 2" xfId="44663"/>
    <cellStyle name="표준 56 4 4 23" xfId="44664"/>
    <cellStyle name="표준 56 4 4 23 2" xfId="44665"/>
    <cellStyle name="표준 56 4 4 24" xfId="44666"/>
    <cellStyle name="표준 56 4 4 24 2" xfId="44667"/>
    <cellStyle name="표준 56 4 4 25" xfId="44668"/>
    <cellStyle name="표준 56 4 4 25 2" xfId="44669"/>
    <cellStyle name="표준 56 4 4 26" xfId="44670"/>
    <cellStyle name="표준 56 4 4 26 2" xfId="44671"/>
    <cellStyle name="표준 56 4 4 27" xfId="44672"/>
    <cellStyle name="표준 56 4 4 27 2" xfId="44673"/>
    <cellStyle name="표준 56 4 4 28" xfId="44674"/>
    <cellStyle name="표준 56 4 4 28 2" xfId="44675"/>
    <cellStyle name="표준 56 4 4 29" xfId="44676"/>
    <cellStyle name="표준 56 4 4 3" xfId="44677"/>
    <cellStyle name="표준 56 4 4 3 2" xfId="44678"/>
    <cellStyle name="표준 56 4 4 4" xfId="44679"/>
    <cellStyle name="표준 56 4 4 4 2" xfId="44680"/>
    <cellStyle name="표준 56 4 4 5" xfId="44681"/>
    <cellStyle name="표준 56 4 4 5 2" xfId="44682"/>
    <cellStyle name="표준 56 4 4 6" xfId="44683"/>
    <cellStyle name="표준 56 4 4 6 2" xfId="44684"/>
    <cellStyle name="표준 56 4 4 7" xfId="44685"/>
    <cellStyle name="표준 56 4 4 7 2" xfId="44686"/>
    <cellStyle name="표준 56 4 4 8" xfId="44687"/>
    <cellStyle name="표준 56 4 4 8 2" xfId="44688"/>
    <cellStyle name="표준 56 4 4 9" xfId="44689"/>
    <cellStyle name="표준 56 4 4 9 2" xfId="44690"/>
    <cellStyle name="표준 56 4 40" xfId="44691"/>
    <cellStyle name="표준 56 4 41" xfId="44692"/>
    <cellStyle name="표준 56 4 42" xfId="44693"/>
    <cellStyle name="표준 56 4 43" xfId="44694"/>
    <cellStyle name="표준 56 4 44" xfId="44695"/>
    <cellStyle name="표준 56 4 45" xfId="44696"/>
    <cellStyle name="표준 56 4 46" xfId="44697"/>
    <cellStyle name="표준 56 4 47" xfId="44698"/>
    <cellStyle name="표준 56 4 48" xfId="44699"/>
    <cellStyle name="표준 56 4 49" xfId="44700"/>
    <cellStyle name="표준 56 4 5" xfId="44701"/>
    <cellStyle name="표준 56 4 5 10" xfId="44702"/>
    <cellStyle name="표준 56 4 5 10 2" xfId="44703"/>
    <cellStyle name="표준 56 4 5 11" xfId="44704"/>
    <cellStyle name="표준 56 4 5 11 2" xfId="44705"/>
    <cellStyle name="표준 56 4 5 12" xfId="44706"/>
    <cellStyle name="표준 56 4 5 12 2" xfId="44707"/>
    <cellStyle name="표준 56 4 5 13" xfId="44708"/>
    <cellStyle name="표준 56 4 5 13 2" xfId="44709"/>
    <cellStyle name="표준 56 4 5 14" xfId="44710"/>
    <cellStyle name="표준 56 4 5 14 2" xfId="44711"/>
    <cellStyle name="표준 56 4 5 15" xfId="44712"/>
    <cellStyle name="표준 56 4 5 15 2" xfId="44713"/>
    <cellStyle name="표준 56 4 5 16" xfId="44714"/>
    <cellStyle name="표준 56 4 5 16 2" xfId="44715"/>
    <cellStyle name="표준 56 4 5 17" xfId="44716"/>
    <cellStyle name="표준 56 4 5 17 2" xfId="44717"/>
    <cellStyle name="표준 56 4 5 18" xfId="44718"/>
    <cellStyle name="표준 56 4 5 18 2" xfId="44719"/>
    <cellStyle name="표준 56 4 5 19" xfId="44720"/>
    <cellStyle name="표준 56 4 5 19 2" xfId="44721"/>
    <cellStyle name="표준 56 4 5 2" xfId="44722"/>
    <cellStyle name="표준 56 4 5 2 2" xfId="44723"/>
    <cellStyle name="표준 56 4 5 20" xfId="44724"/>
    <cellStyle name="표준 56 4 5 20 2" xfId="44725"/>
    <cellStyle name="표준 56 4 5 21" xfId="44726"/>
    <cellStyle name="표준 56 4 5 21 2" xfId="44727"/>
    <cellStyle name="표준 56 4 5 22" xfId="44728"/>
    <cellStyle name="표준 56 4 5 22 2" xfId="44729"/>
    <cellStyle name="표준 56 4 5 23" xfId="44730"/>
    <cellStyle name="표준 56 4 5 23 2" xfId="44731"/>
    <cellStyle name="표준 56 4 5 24" xfId="44732"/>
    <cellStyle name="표준 56 4 5 24 2" xfId="44733"/>
    <cellStyle name="표준 56 4 5 25" xfId="44734"/>
    <cellStyle name="표준 56 4 5 25 2" xfId="44735"/>
    <cellStyle name="표준 56 4 5 26" xfId="44736"/>
    <cellStyle name="표준 56 4 5 26 2" xfId="44737"/>
    <cellStyle name="표준 56 4 5 27" xfId="44738"/>
    <cellStyle name="표준 56 4 5 27 2" xfId="44739"/>
    <cellStyle name="표준 56 4 5 28" xfId="44740"/>
    <cellStyle name="표준 56 4 5 28 2" xfId="44741"/>
    <cellStyle name="표준 56 4 5 29" xfId="44742"/>
    <cellStyle name="표준 56 4 5 3" xfId="44743"/>
    <cellStyle name="표준 56 4 5 3 2" xfId="44744"/>
    <cellStyle name="표준 56 4 5 4" xfId="44745"/>
    <cellStyle name="표준 56 4 5 4 2" xfId="44746"/>
    <cellStyle name="표준 56 4 5 5" xfId="44747"/>
    <cellStyle name="표준 56 4 5 5 2" xfId="44748"/>
    <cellStyle name="표준 56 4 5 6" xfId="44749"/>
    <cellStyle name="표준 56 4 5 6 2" xfId="44750"/>
    <cellStyle name="표준 56 4 5 7" xfId="44751"/>
    <cellStyle name="표준 56 4 5 7 2" xfId="44752"/>
    <cellStyle name="표준 56 4 5 8" xfId="44753"/>
    <cellStyle name="표준 56 4 5 8 2" xfId="44754"/>
    <cellStyle name="표준 56 4 5 9" xfId="44755"/>
    <cellStyle name="표준 56 4 5 9 2" xfId="44756"/>
    <cellStyle name="표준 56 4 50" xfId="44757"/>
    <cellStyle name="표준 56 4 51" xfId="44758"/>
    <cellStyle name="표준 56 4 52" xfId="44759"/>
    <cellStyle name="표준 56 4 53" xfId="44760"/>
    <cellStyle name="표준 56 4 54" xfId="44761"/>
    <cellStyle name="표준 56 4 55" xfId="44762"/>
    <cellStyle name="표준 56 4 56" xfId="44763"/>
    <cellStyle name="표준 56 4 57" xfId="44764"/>
    <cellStyle name="표준 56 4 58" xfId="44765"/>
    <cellStyle name="표준 56 4 6" xfId="44766"/>
    <cellStyle name="표준 56 4 6 10" xfId="44767"/>
    <cellStyle name="표준 56 4 6 10 2" xfId="44768"/>
    <cellStyle name="표준 56 4 6 11" xfId="44769"/>
    <cellStyle name="표준 56 4 6 11 2" xfId="44770"/>
    <cellStyle name="표준 56 4 6 12" xfId="44771"/>
    <cellStyle name="표준 56 4 6 12 2" xfId="44772"/>
    <cellStyle name="표준 56 4 6 13" xfId="44773"/>
    <cellStyle name="표준 56 4 6 13 2" xfId="44774"/>
    <cellStyle name="표준 56 4 6 14" xfId="44775"/>
    <cellStyle name="표준 56 4 6 14 2" xfId="44776"/>
    <cellStyle name="표준 56 4 6 15" xfId="44777"/>
    <cellStyle name="표준 56 4 6 15 2" xfId="44778"/>
    <cellStyle name="표준 56 4 6 16" xfId="44779"/>
    <cellStyle name="표준 56 4 6 16 2" xfId="44780"/>
    <cellStyle name="표준 56 4 6 17" xfId="44781"/>
    <cellStyle name="표준 56 4 6 17 2" xfId="44782"/>
    <cellStyle name="표준 56 4 6 18" xfId="44783"/>
    <cellStyle name="표준 56 4 6 18 2" xfId="44784"/>
    <cellStyle name="표준 56 4 6 19" xfId="44785"/>
    <cellStyle name="표준 56 4 6 19 2" xfId="44786"/>
    <cellStyle name="표준 56 4 6 2" xfId="44787"/>
    <cellStyle name="표준 56 4 6 2 2" xfId="44788"/>
    <cellStyle name="표준 56 4 6 20" xfId="44789"/>
    <cellStyle name="표준 56 4 6 20 2" xfId="44790"/>
    <cellStyle name="표준 56 4 6 21" xfId="44791"/>
    <cellStyle name="표준 56 4 6 21 2" xfId="44792"/>
    <cellStyle name="표준 56 4 6 22" xfId="44793"/>
    <cellStyle name="표준 56 4 6 22 2" xfId="44794"/>
    <cellStyle name="표준 56 4 6 23" xfId="44795"/>
    <cellStyle name="표준 56 4 6 23 2" xfId="44796"/>
    <cellStyle name="표준 56 4 6 24" xfId="44797"/>
    <cellStyle name="표준 56 4 6 24 2" xfId="44798"/>
    <cellStyle name="표준 56 4 6 25" xfId="44799"/>
    <cellStyle name="표준 56 4 6 25 2" xfId="44800"/>
    <cellStyle name="표준 56 4 6 26" xfId="44801"/>
    <cellStyle name="표준 56 4 6 26 2" xfId="44802"/>
    <cellStyle name="표준 56 4 6 27" xfId="44803"/>
    <cellStyle name="표준 56 4 6 27 2" xfId="44804"/>
    <cellStyle name="표준 56 4 6 28" xfId="44805"/>
    <cellStyle name="표준 56 4 6 28 2" xfId="44806"/>
    <cellStyle name="표준 56 4 6 29" xfId="44807"/>
    <cellStyle name="표준 56 4 6 3" xfId="44808"/>
    <cellStyle name="표준 56 4 6 3 2" xfId="44809"/>
    <cellStyle name="표준 56 4 6 4" xfId="44810"/>
    <cellStyle name="표준 56 4 6 4 2" xfId="44811"/>
    <cellStyle name="표준 56 4 6 5" xfId="44812"/>
    <cellStyle name="표준 56 4 6 5 2" xfId="44813"/>
    <cellStyle name="표준 56 4 6 6" xfId="44814"/>
    <cellStyle name="표준 56 4 6 6 2" xfId="44815"/>
    <cellStyle name="표준 56 4 6 7" xfId="44816"/>
    <cellStyle name="표준 56 4 6 7 2" xfId="44817"/>
    <cellStyle name="표준 56 4 6 8" xfId="44818"/>
    <cellStyle name="표준 56 4 6 8 2" xfId="44819"/>
    <cellStyle name="표준 56 4 6 9" xfId="44820"/>
    <cellStyle name="표준 56 4 6 9 2" xfId="44821"/>
    <cellStyle name="표준 56 4 7" xfId="44822"/>
    <cellStyle name="표준 56 4 7 10" xfId="44823"/>
    <cellStyle name="표준 56 4 7 10 2" xfId="44824"/>
    <cellStyle name="표준 56 4 7 11" xfId="44825"/>
    <cellStyle name="표준 56 4 7 11 2" xfId="44826"/>
    <cellStyle name="표준 56 4 7 12" xfId="44827"/>
    <cellStyle name="표준 56 4 7 12 2" xfId="44828"/>
    <cellStyle name="표준 56 4 7 13" xfId="44829"/>
    <cellStyle name="표준 56 4 7 13 2" xfId="44830"/>
    <cellStyle name="표준 56 4 7 14" xfId="44831"/>
    <cellStyle name="표준 56 4 7 14 2" xfId="44832"/>
    <cellStyle name="표준 56 4 7 15" xfId="44833"/>
    <cellStyle name="표준 56 4 7 15 2" xfId="44834"/>
    <cellStyle name="표준 56 4 7 16" xfId="44835"/>
    <cellStyle name="표준 56 4 7 16 2" xfId="44836"/>
    <cellStyle name="표준 56 4 7 17" xfId="44837"/>
    <cellStyle name="표준 56 4 7 17 2" xfId="44838"/>
    <cellStyle name="표준 56 4 7 18" xfId="44839"/>
    <cellStyle name="표준 56 4 7 18 2" xfId="44840"/>
    <cellStyle name="표준 56 4 7 19" xfId="44841"/>
    <cellStyle name="표준 56 4 7 19 2" xfId="44842"/>
    <cellStyle name="표준 56 4 7 2" xfId="44843"/>
    <cellStyle name="표준 56 4 7 2 2" xfId="44844"/>
    <cellStyle name="표준 56 4 7 20" xfId="44845"/>
    <cellStyle name="표준 56 4 7 20 2" xfId="44846"/>
    <cellStyle name="표준 56 4 7 21" xfId="44847"/>
    <cellStyle name="표준 56 4 7 21 2" xfId="44848"/>
    <cellStyle name="표준 56 4 7 22" xfId="44849"/>
    <cellStyle name="표준 56 4 7 22 2" xfId="44850"/>
    <cellStyle name="표준 56 4 7 23" xfId="44851"/>
    <cellStyle name="표준 56 4 7 23 2" xfId="44852"/>
    <cellStyle name="표준 56 4 7 24" xfId="44853"/>
    <cellStyle name="표준 56 4 7 24 2" xfId="44854"/>
    <cellStyle name="표준 56 4 7 25" xfId="44855"/>
    <cellStyle name="표준 56 4 7 25 2" xfId="44856"/>
    <cellStyle name="표준 56 4 7 26" xfId="44857"/>
    <cellStyle name="표준 56 4 7 26 2" xfId="44858"/>
    <cellStyle name="표준 56 4 7 27" xfId="44859"/>
    <cellStyle name="표준 56 4 7 27 2" xfId="44860"/>
    <cellStyle name="표준 56 4 7 28" xfId="44861"/>
    <cellStyle name="표준 56 4 7 28 2" xfId="44862"/>
    <cellStyle name="표준 56 4 7 29" xfId="44863"/>
    <cellStyle name="표준 56 4 7 3" xfId="44864"/>
    <cellStyle name="표준 56 4 7 3 2" xfId="44865"/>
    <cellStyle name="표준 56 4 7 4" xfId="44866"/>
    <cellStyle name="표준 56 4 7 4 2" xfId="44867"/>
    <cellStyle name="표준 56 4 7 5" xfId="44868"/>
    <cellStyle name="표준 56 4 7 5 2" xfId="44869"/>
    <cellStyle name="표준 56 4 7 6" xfId="44870"/>
    <cellStyle name="표준 56 4 7 6 2" xfId="44871"/>
    <cellStyle name="표준 56 4 7 7" xfId="44872"/>
    <cellStyle name="표준 56 4 7 7 2" xfId="44873"/>
    <cellStyle name="표준 56 4 7 8" xfId="44874"/>
    <cellStyle name="표준 56 4 7 8 2" xfId="44875"/>
    <cellStyle name="표준 56 4 7 9" xfId="44876"/>
    <cellStyle name="표준 56 4 7 9 2" xfId="44877"/>
    <cellStyle name="표준 56 4 8" xfId="44878"/>
    <cellStyle name="표준 56 4 8 2" xfId="44879"/>
    <cellStyle name="표준 56 4 9" xfId="44880"/>
    <cellStyle name="표준 56 4 9 2" xfId="44881"/>
    <cellStyle name="표준 56 40" xfId="44882"/>
    <cellStyle name="표준 56 40 2" xfId="44883"/>
    <cellStyle name="표준 56 41" xfId="44884"/>
    <cellStyle name="표준 56 41 2" xfId="44885"/>
    <cellStyle name="표준 56 42" xfId="44886"/>
    <cellStyle name="표준 56 42 2" xfId="44887"/>
    <cellStyle name="표준 56 43" xfId="44888"/>
    <cellStyle name="표준 56 43 2" xfId="44889"/>
    <cellStyle name="표준 56 44" xfId="44890"/>
    <cellStyle name="표준 56 44 2" xfId="44891"/>
    <cellStyle name="표준 56 45" xfId="44892"/>
    <cellStyle name="표준 56 45 2" xfId="44893"/>
    <cellStyle name="표준 56 46" xfId="44894"/>
    <cellStyle name="표준 56 46 2" xfId="44895"/>
    <cellStyle name="표준 56 47" xfId="44896"/>
    <cellStyle name="표준 56 47 2" xfId="44897"/>
    <cellStyle name="표준 56 48" xfId="44898"/>
    <cellStyle name="표준 56 49" xfId="44899"/>
    <cellStyle name="표준 56 5" xfId="44900"/>
    <cellStyle name="표준 56 5 10" xfId="44901"/>
    <cellStyle name="표준 56 5 10 2" xfId="44902"/>
    <cellStyle name="표준 56 5 11" xfId="44903"/>
    <cellStyle name="표준 56 5 11 2" xfId="44904"/>
    <cellStyle name="표준 56 5 12" xfId="44905"/>
    <cellStyle name="표준 56 5 12 2" xfId="44906"/>
    <cellStyle name="표준 56 5 13" xfId="44907"/>
    <cellStyle name="표준 56 5 13 2" xfId="44908"/>
    <cellStyle name="표준 56 5 14" xfId="44909"/>
    <cellStyle name="표준 56 5 14 2" xfId="44910"/>
    <cellStyle name="표준 56 5 15" xfId="44911"/>
    <cellStyle name="표준 56 5 15 2" xfId="44912"/>
    <cellStyle name="표준 56 5 16" xfId="44913"/>
    <cellStyle name="표준 56 5 16 2" xfId="44914"/>
    <cellStyle name="표준 56 5 17" xfId="44915"/>
    <cellStyle name="표준 56 5 17 2" xfId="44916"/>
    <cellStyle name="표준 56 5 18" xfId="44917"/>
    <cellStyle name="표준 56 5 18 2" xfId="44918"/>
    <cellStyle name="표준 56 5 19" xfId="44919"/>
    <cellStyle name="표준 56 5 19 2" xfId="44920"/>
    <cellStyle name="표준 56 5 2" xfId="44921"/>
    <cellStyle name="표준 56 5 2 10" xfId="44922"/>
    <cellStyle name="표준 56 5 2 10 2" xfId="44923"/>
    <cellStyle name="표준 56 5 2 11" xfId="44924"/>
    <cellStyle name="표준 56 5 2 11 2" xfId="44925"/>
    <cellStyle name="표준 56 5 2 12" xfId="44926"/>
    <cellStyle name="표준 56 5 2 12 2" xfId="44927"/>
    <cellStyle name="표준 56 5 2 13" xfId="44928"/>
    <cellStyle name="표준 56 5 2 13 2" xfId="44929"/>
    <cellStyle name="표준 56 5 2 14" xfId="44930"/>
    <cellStyle name="표준 56 5 2 14 2" xfId="44931"/>
    <cellStyle name="표준 56 5 2 15" xfId="44932"/>
    <cellStyle name="표준 56 5 2 15 2" xfId="44933"/>
    <cellStyle name="표준 56 5 2 16" xfId="44934"/>
    <cellStyle name="표준 56 5 2 16 2" xfId="44935"/>
    <cellStyle name="표준 56 5 2 17" xfId="44936"/>
    <cellStyle name="표준 56 5 2 17 2" xfId="44937"/>
    <cellStyle name="표준 56 5 2 18" xfId="44938"/>
    <cellStyle name="표준 56 5 2 18 2" xfId="44939"/>
    <cellStyle name="표준 56 5 2 19" xfId="44940"/>
    <cellStyle name="표준 56 5 2 19 2" xfId="44941"/>
    <cellStyle name="표준 56 5 2 2" xfId="44942"/>
    <cellStyle name="표준 56 5 2 2 2" xfId="44943"/>
    <cellStyle name="표준 56 5 2 20" xfId="44944"/>
    <cellStyle name="표준 56 5 2 20 2" xfId="44945"/>
    <cellStyle name="표준 56 5 2 21" xfId="44946"/>
    <cellStyle name="표준 56 5 2 21 2" xfId="44947"/>
    <cellStyle name="표준 56 5 2 22" xfId="44948"/>
    <cellStyle name="표준 56 5 2 22 2" xfId="44949"/>
    <cellStyle name="표준 56 5 2 23" xfId="44950"/>
    <cellStyle name="표준 56 5 2 23 2" xfId="44951"/>
    <cellStyle name="표준 56 5 2 24" xfId="44952"/>
    <cellStyle name="표준 56 5 2 24 2" xfId="44953"/>
    <cellStyle name="표준 56 5 2 25" xfId="44954"/>
    <cellStyle name="표준 56 5 2 25 2" xfId="44955"/>
    <cellStyle name="표준 56 5 2 26" xfId="44956"/>
    <cellStyle name="표준 56 5 2 26 2" xfId="44957"/>
    <cellStyle name="표준 56 5 2 27" xfId="44958"/>
    <cellStyle name="표준 56 5 2 27 2" xfId="44959"/>
    <cellStyle name="표준 56 5 2 28" xfId="44960"/>
    <cellStyle name="표준 56 5 2 28 2" xfId="44961"/>
    <cellStyle name="표준 56 5 2 29" xfId="44962"/>
    <cellStyle name="표준 56 5 2 3" xfId="44963"/>
    <cellStyle name="표준 56 5 2 3 2" xfId="44964"/>
    <cellStyle name="표준 56 5 2 4" xfId="44965"/>
    <cellStyle name="표준 56 5 2 4 2" xfId="44966"/>
    <cellStyle name="표준 56 5 2 5" xfId="44967"/>
    <cellStyle name="표준 56 5 2 5 2" xfId="44968"/>
    <cellStyle name="표준 56 5 2 6" xfId="44969"/>
    <cellStyle name="표준 56 5 2 6 2" xfId="44970"/>
    <cellStyle name="표준 56 5 2 7" xfId="44971"/>
    <cellStyle name="표준 56 5 2 7 2" xfId="44972"/>
    <cellStyle name="표준 56 5 2 8" xfId="44973"/>
    <cellStyle name="표준 56 5 2 8 2" xfId="44974"/>
    <cellStyle name="표준 56 5 2 9" xfId="44975"/>
    <cellStyle name="표준 56 5 2 9 2" xfId="44976"/>
    <cellStyle name="표준 56 5 20" xfId="44977"/>
    <cellStyle name="표준 56 5 20 2" xfId="44978"/>
    <cellStyle name="표준 56 5 21" xfId="44979"/>
    <cellStyle name="표준 56 5 21 2" xfId="44980"/>
    <cellStyle name="표준 56 5 22" xfId="44981"/>
    <cellStyle name="표준 56 5 22 2" xfId="44982"/>
    <cellStyle name="표준 56 5 23" xfId="44983"/>
    <cellStyle name="표준 56 5 23 2" xfId="44984"/>
    <cellStyle name="표준 56 5 24" xfId="44985"/>
    <cellStyle name="표준 56 5 24 2" xfId="44986"/>
    <cellStyle name="표준 56 5 25" xfId="44987"/>
    <cellStyle name="표준 56 5 25 2" xfId="44988"/>
    <cellStyle name="표준 56 5 26" xfId="44989"/>
    <cellStyle name="표준 56 5 26 2" xfId="44990"/>
    <cellStyle name="표준 56 5 27" xfId="44991"/>
    <cellStyle name="표준 56 5 27 2" xfId="44992"/>
    <cellStyle name="표준 56 5 28" xfId="44993"/>
    <cellStyle name="표준 56 5 28 2" xfId="44994"/>
    <cellStyle name="표준 56 5 29" xfId="44995"/>
    <cellStyle name="표준 56 5 29 2" xfId="44996"/>
    <cellStyle name="표준 56 5 3" xfId="44997"/>
    <cellStyle name="표준 56 5 3 10" xfId="44998"/>
    <cellStyle name="표준 56 5 3 10 2" xfId="44999"/>
    <cellStyle name="표준 56 5 3 11" xfId="45000"/>
    <cellStyle name="표준 56 5 3 11 2" xfId="45001"/>
    <cellStyle name="표준 56 5 3 12" xfId="45002"/>
    <cellStyle name="표준 56 5 3 12 2" xfId="45003"/>
    <cellStyle name="표준 56 5 3 13" xfId="45004"/>
    <cellStyle name="표준 56 5 3 13 2" xfId="45005"/>
    <cellStyle name="표준 56 5 3 14" xfId="45006"/>
    <cellStyle name="표준 56 5 3 14 2" xfId="45007"/>
    <cellStyle name="표준 56 5 3 15" xfId="45008"/>
    <cellStyle name="표준 56 5 3 15 2" xfId="45009"/>
    <cellStyle name="표준 56 5 3 16" xfId="45010"/>
    <cellStyle name="표준 56 5 3 16 2" xfId="45011"/>
    <cellStyle name="표준 56 5 3 17" xfId="45012"/>
    <cellStyle name="표준 56 5 3 17 2" xfId="45013"/>
    <cellStyle name="표준 56 5 3 18" xfId="45014"/>
    <cellStyle name="표준 56 5 3 18 2" xfId="45015"/>
    <cellStyle name="표준 56 5 3 19" xfId="45016"/>
    <cellStyle name="표준 56 5 3 19 2" xfId="45017"/>
    <cellStyle name="표준 56 5 3 2" xfId="45018"/>
    <cellStyle name="표준 56 5 3 2 2" xfId="45019"/>
    <cellStyle name="표준 56 5 3 20" xfId="45020"/>
    <cellStyle name="표준 56 5 3 20 2" xfId="45021"/>
    <cellStyle name="표준 56 5 3 21" xfId="45022"/>
    <cellStyle name="표준 56 5 3 21 2" xfId="45023"/>
    <cellStyle name="표준 56 5 3 22" xfId="45024"/>
    <cellStyle name="표준 56 5 3 22 2" xfId="45025"/>
    <cellStyle name="표준 56 5 3 23" xfId="45026"/>
    <cellStyle name="표준 56 5 3 23 2" xfId="45027"/>
    <cellStyle name="표준 56 5 3 24" xfId="45028"/>
    <cellStyle name="표준 56 5 3 24 2" xfId="45029"/>
    <cellStyle name="표준 56 5 3 25" xfId="45030"/>
    <cellStyle name="표준 56 5 3 25 2" xfId="45031"/>
    <cellStyle name="표준 56 5 3 26" xfId="45032"/>
    <cellStyle name="표준 56 5 3 26 2" xfId="45033"/>
    <cellStyle name="표준 56 5 3 27" xfId="45034"/>
    <cellStyle name="표준 56 5 3 27 2" xfId="45035"/>
    <cellStyle name="표준 56 5 3 28" xfId="45036"/>
    <cellStyle name="표준 56 5 3 28 2" xfId="45037"/>
    <cellStyle name="표준 56 5 3 29" xfId="45038"/>
    <cellStyle name="표준 56 5 3 3" xfId="45039"/>
    <cellStyle name="표준 56 5 3 3 2" xfId="45040"/>
    <cellStyle name="표준 56 5 3 4" xfId="45041"/>
    <cellStyle name="표준 56 5 3 4 2" xfId="45042"/>
    <cellStyle name="표준 56 5 3 5" xfId="45043"/>
    <cellStyle name="표준 56 5 3 5 2" xfId="45044"/>
    <cellStyle name="표준 56 5 3 6" xfId="45045"/>
    <cellStyle name="표준 56 5 3 6 2" xfId="45046"/>
    <cellStyle name="표준 56 5 3 7" xfId="45047"/>
    <cellStyle name="표준 56 5 3 7 2" xfId="45048"/>
    <cellStyle name="표준 56 5 3 8" xfId="45049"/>
    <cellStyle name="표준 56 5 3 8 2" xfId="45050"/>
    <cellStyle name="표준 56 5 3 9" xfId="45051"/>
    <cellStyle name="표준 56 5 3 9 2" xfId="45052"/>
    <cellStyle name="표준 56 5 30" xfId="45053"/>
    <cellStyle name="표준 56 5 30 2" xfId="45054"/>
    <cellStyle name="표준 56 5 31" xfId="45055"/>
    <cellStyle name="표준 56 5 31 2" xfId="45056"/>
    <cellStyle name="표준 56 5 32" xfId="45057"/>
    <cellStyle name="표준 56 5 32 2" xfId="45058"/>
    <cellStyle name="표준 56 5 33" xfId="45059"/>
    <cellStyle name="표준 56 5 33 2" xfId="45060"/>
    <cellStyle name="표준 56 5 34" xfId="45061"/>
    <cellStyle name="표준 56 5 34 2" xfId="45062"/>
    <cellStyle name="표준 56 5 35" xfId="45063"/>
    <cellStyle name="표준 56 5 36" xfId="45064"/>
    <cellStyle name="표준 56 5 37" xfId="45065"/>
    <cellStyle name="표준 56 5 38" xfId="45066"/>
    <cellStyle name="표준 56 5 39" xfId="45067"/>
    <cellStyle name="표준 56 5 4" xfId="45068"/>
    <cellStyle name="표준 56 5 4 10" xfId="45069"/>
    <cellStyle name="표준 56 5 4 10 2" xfId="45070"/>
    <cellStyle name="표준 56 5 4 11" xfId="45071"/>
    <cellStyle name="표준 56 5 4 11 2" xfId="45072"/>
    <cellStyle name="표준 56 5 4 12" xfId="45073"/>
    <cellStyle name="표준 56 5 4 12 2" xfId="45074"/>
    <cellStyle name="표준 56 5 4 13" xfId="45075"/>
    <cellStyle name="표준 56 5 4 13 2" xfId="45076"/>
    <cellStyle name="표준 56 5 4 14" xfId="45077"/>
    <cellStyle name="표준 56 5 4 14 2" xfId="45078"/>
    <cellStyle name="표준 56 5 4 15" xfId="45079"/>
    <cellStyle name="표준 56 5 4 15 2" xfId="45080"/>
    <cellStyle name="표준 56 5 4 16" xfId="45081"/>
    <cellStyle name="표준 56 5 4 16 2" xfId="45082"/>
    <cellStyle name="표준 56 5 4 17" xfId="45083"/>
    <cellStyle name="표준 56 5 4 17 2" xfId="45084"/>
    <cellStyle name="표준 56 5 4 18" xfId="45085"/>
    <cellStyle name="표준 56 5 4 18 2" xfId="45086"/>
    <cellStyle name="표준 56 5 4 19" xfId="45087"/>
    <cellStyle name="표준 56 5 4 19 2" xfId="45088"/>
    <cellStyle name="표준 56 5 4 2" xfId="45089"/>
    <cellStyle name="표준 56 5 4 2 2" xfId="45090"/>
    <cellStyle name="표준 56 5 4 20" xfId="45091"/>
    <cellStyle name="표준 56 5 4 20 2" xfId="45092"/>
    <cellStyle name="표준 56 5 4 21" xfId="45093"/>
    <cellStyle name="표준 56 5 4 21 2" xfId="45094"/>
    <cellStyle name="표준 56 5 4 22" xfId="45095"/>
    <cellStyle name="표준 56 5 4 22 2" xfId="45096"/>
    <cellStyle name="표준 56 5 4 23" xfId="45097"/>
    <cellStyle name="표준 56 5 4 23 2" xfId="45098"/>
    <cellStyle name="표준 56 5 4 24" xfId="45099"/>
    <cellStyle name="표준 56 5 4 24 2" xfId="45100"/>
    <cellStyle name="표준 56 5 4 25" xfId="45101"/>
    <cellStyle name="표준 56 5 4 25 2" xfId="45102"/>
    <cellStyle name="표준 56 5 4 26" xfId="45103"/>
    <cellStyle name="표준 56 5 4 26 2" xfId="45104"/>
    <cellStyle name="표준 56 5 4 27" xfId="45105"/>
    <cellStyle name="표준 56 5 4 27 2" xfId="45106"/>
    <cellStyle name="표준 56 5 4 28" xfId="45107"/>
    <cellStyle name="표준 56 5 4 28 2" xfId="45108"/>
    <cellStyle name="표준 56 5 4 29" xfId="45109"/>
    <cellStyle name="표준 56 5 4 3" xfId="45110"/>
    <cellStyle name="표준 56 5 4 3 2" xfId="45111"/>
    <cellStyle name="표준 56 5 4 4" xfId="45112"/>
    <cellStyle name="표준 56 5 4 4 2" xfId="45113"/>
    <cellStyle name="표준 56 5 4 5" xfId="45114"/>
    <cellStyle name="표준 56 5 4 5 2" xfId="45115"/>
    <cellStyle name="표준 56 5 4 6" xfId="45116"/>
    <cellStyle name="표준 56 5 4 6 2" xfId="45117"/>
    <cellStyle name="표준 56 5 4 7" xfId="45118"/>
    <cellStyle name="표준 56 5 4 7 2" xfId="45119"/>
    <cellStyle name="표준 56 5 4 8" xfId="45120"/>
    <cellStyle name="표준 56 5 4 8 2" xfId="45121"/>
    <cellStyle name="표준 56 5 4 9" xfId="45122"/>
    <cellStyle name="표준 56 5 4 9 2" xfId="45123"/>
    <cellStyle name="표준 56 5 40" xfId="45124"/>
    <cellStyle name="표준 56 5 41" xfId="45125"/>
    <cellStyle name="표준 56 5 42" xfId="45126"/>
    <cellStyle name="표준 56 5 43" xfId="45127"/>
    <cellStyle name="표준 56 5 44" xfId="45128"/>
    <cellStyle name="표준 56 5 45" xfId="45129"/>
    <cellStyle name="표준 56 5 46" xfId="45130"/>
    <cellStyle name="표준 56 5 47" xfId="45131"/>
    <cellStyle name="표준 56 5 48" xfId="45132"/>
    <cellStyle name="표준 56 5 49" xfId="45133"/>
    <cellStyle name="표준 56 5 5" xfId="45134"/>
    <cellStyle name="표준 56 5 5 10" xfId="45135"/>
    <cellStyle name="표준 56 5 5 10 2" xfId="45136"/>
    <cellStyle name="표준 56 5 5 11" xfId="45137"/>
    <cellStyle name="표준 56 5 5 11 2" xfId="45138"/>
    <cellStyle name="표준 56 5 5 12" xfId="45139"/>
    <cellStyle name="표준 56 5 5 12 2" xfId="45140"/>
    <cellStyle name="표준 56 5 5 13" xfId="45141"/>
    <cellStyle name="표준 56 5 5 13 2" xfId="45142"/>
    <cellStyle name="표준 56 5 5 14" xfId="45143"/>
    <cellStyle name="표준 56 5 5 14 2" xfId="45144"/>
    <cellStyle name="표준 56 5 5 15" xfId="45145"/>
    <cellStyle name="표준 56 5 5 15 2" xfId="45146"/>
    <cellStyle name="표준 56 5 5 16" xfId="45147"/>
    <cellStyle name="표준 56 5 5 16 2" xfId="45148"/>
    <cellStyle name="표준 56 5 5 17" xfId="45149"/>
    <cellStyle name="표준 56 5 5 17 2" xfId="45150"/>
    <cellStyle name="표준 56 5 5 18" xfId="45151"/>
    <cellStyle name="표준 56 5 5 18 2" xfId="45152"/>
    <cellStyle name="표준 56 5 5 19" xfId="45153"/>
    <cellStyle name="표준 56 5 5 19 2" xfId="45154"/>
    <cellStyle name="표준 56 5 5 2" xfId="45155"/>
    <cellStyle name="표준 56 5 5 2 2" xfId="45156"/>
    <cellStyle name="표준 56 5 5 20" xfId="45157"/>
    <cellStyle name="표준 56 5 5 20 2" xfId="45158"/>
    <cellStyle name="표준 56 5 5 21" xfId="45159"/>
    <cellStyle name="표준 56 5 5 21 2" xfId="45160"/>
    <cellStyle name="표준 56 5 5 22" xfId="45161"/>
    <cellStyle name="표준 56 5 5 22 2" xfId="45162"/>
    <cellStyle name="표준 56 5 5 23" xfId="45163"/>
    <cellStyle name="표준 56 5 5 23 2" xfId="45164"/>
    <cellStyle name="표준 56 5 5 24" xfId="45165"/>
    <cellStyle name="표준 56 5 5 24 2" xfId="45166"/>
    <cellStyle name="표준 56 5 5 25" xfId="45167"/>
    <cellStyle name="표준 56 5 5 25 2" xfId="45168"/>
    <cellStyle name="표준 56 5 5 26" xfId="45169"/>
    <cellStyle name="표준 56 5 5 26 2" xfId="45170"/>
    <cellStyle name="표준 56 5 5 27" xfId="45171"/>
    <cellStyle name="표준 56 5 5 27 2" xfId="45172"/>
    <cellStyle name="표준 56 5 5 28" xfId="45173"/>
    <cellStyle name="표준 56 5 5 28 2" xfId="45174"/>
    <cellStyle name="표준 56 5 5 29" xfId="45175"/>
    <cellStyle name="표준 56 5 5 3" xfId="45176"/>
    <cellStyle name="표준 56 5 5 3 2" xfId="45177"/>
    <cellStyle name="표준 56 5 5 4" xfId="45178"/>
    <cellStyle name="표준 56 5 5 4 2" xfId="45179"/>
    <cellStyle name="표준 56 5 5 5" xfId="45180"/>
    <cellStyle name="표준 56 5 5 5 2" xfId="45181"/>
    <cellStyle name="표준 56 5 5 6" xfId="45182"/>
    <cellStyle name="표준 56 5 5 6 2" xfId="45183"/>
    <cellStyle name="표준 56 5 5 7" xfId="45184"/>
    <cellStyle name="표준 56 5 5 7 2" xfId="45185"/>
    <cellStyle name="표준 56 5 5 8" xfId="45186"/>
    <cellStyle name="표준 56 5 5 8 2" xfId="45187"/>
    <cellStyle name="표준 56 5 5 9" xfId="45188"/>
    <cellStyle name="표준 56 5 5 9 2" xfId="45189"/>
    <cellStyle name="표준 56 5 50" xfId="45190"/>
    <cellStyle name="표준 56 5 51" xfId="45191"/>
    <cellStyle name="표준 56 5 52" xfId="45192"/>
    <cellStyle name="표준 56 5 53" xfId="45193"/>
    <cellStyle name="표준 56 5 54" xfId="45194"/>
    <cellStyle name="표준 56 5 55" xfId="45195"/>
    <cellStyle name="표준 56 5 56" xfId="45196"/>
    <cellStyle name="표준 56 5 57" xfId="45197"/>
    <cellStyle name="표준 56 5 58" xfId="45198"/>
    <cellStyle name="표준 56 5 6" xfId="45199"/>
    <cellStyle name="표준 56 5 6 10" xfId="45200"/>
    <cellStyle name="표준 56 5 6 10 2" xfId="45201"/>
    <cellStyle name="표준 56 5 6 11" xfId="45202"/>
    <cellStyle name="표준 56 5 6 11 2" xfId="45203"/>
    <cellStyle name="표준 56 5 6 12" xfId="45204"/>
    <cellStyle name="표준 56 5 6 12 2" xfId="45205"/>
    <cellStyle name="표준 56 5 6 13" xfId="45206"/>
    <cellStyle name="표준 56 5 6 13 2" xfId="45207"/>
    <cellStyle name="표준 56 5 6 14" xfId="45208"/>
    <cellStyle name="표준 56 5 6 14 2" xfId="45209"/>
    <cellStyle name="표준 56 5 6 15" xfId="45210"/>
    <cellStyle name="표준 56 5 6 15 2" xfId="45211"/>
    <cellStyle name="표준 56 5 6 16" xfId="45212"/>
    <cellStyle name="표준 56 5 6 16 2" xfId="45213"/>
    <cellStyle name="표준 56 5 6 17" xfId="45214"/>
    <cellStyle name="표준 56 5 6 17 2" xfId="45215"/>
    <cellStyle name="표준 56 5 6 18" xfId="45216"/>
    <cellStyle name="표준 56 5 6 18 2" xfId="45217"/>
    <cellStyle name="표준 56 5 6 19" xfId="45218"/>
    <cellStyle name="표준 56 5 6 19 2" xfId="45219"/>
    <cellStyle name="표준 56 5 6 2" xfId="45220"/>
    <cellStyle name="표준 56 5 6 2 2" xfId="45221"/>
    <cellStyle name="표준 56 5 6 20" xfId="45222"/>
    <cellStyle name="표준 56 5 6 20 2" xfId="45223"/>
    <cellStyle name="표준 56 5 6 21" xfId="45224"/>
    <cellStyle name="표준 56 5 6 21 2" xfId="45225"/>
    <cellStyle name="표준 56 5 6 22" xfId="45226"/>
    <cellStyle name="표준 56 5 6 22 2" xfId="45227"/>
    <cellStyle name="표준 56 5 6 23" xfId="45228"/>
    <cellStyle name="표준 56 5 6 23 2" xfId="45229"/>
    <cellStyle name="표준 56 5 6 24" xfId="45230"/>
    <cellStyle name="표준 56 5 6 24 2" xfId="45231"/>
    <cellStyle name="표준 56 5 6 25" xfId="45232"/>
    <cellStyle name="표준 56 5 6 25 2" xfId="45233"/>
    <cellStyle name="표준 56 5 6 26" xfId="45234"/>
    <cellStyle name="표준 56 5 6 26 2" xfId="45235"/>
    <cellStyle name="표준 56 5 6 27" xfId="45236"/>
    <cellStyle name="표준 56 5 6 27 2" xfId="45237"/>
    <cellStyle name="표준 56 5 6 28" xfId="45238"/>
    <cellStyle name="표준 56 5 6 28 2" xfId="45239"/>
    <cellStyle name="표준 56 5 6 29" xfId="45240"/>
    <cellStyle name="표준 56 5 6 3" xfId="45241"/>
    <cellStyle name="표준 56 5 6 3 2" xfId="45242"/>
    <cellStyle name="표준 56 5 6 4" xfId="45243"/>
    <cellStyle name="표준 56 5 6 4 2" xfId="45244"/>
    <cellStyle name="표준 56 5 6 5" xfId="45245"/>
    <cellStyle name="표준 56 5 6 5 2" xfId="45246"/>
    <cellStyle name="표준 56 5 6 6" xfId="45247"/>
    <cellStyle name="표준 56 5 6 6 2" xfId="45248"/>
    <cellStyle name="표준 56 5 6 7" xfId="45249"/>
    <cellStyle name="표준 56 5 6 7 2" xfId="45250"/>
    <cellStyle name="표준 56 5 6 8" xfId="45251"/>
    <cellStyle name="표준 56 5 6 8 2" xfId="45252"/>
    <cellStyle name="표준 56 5 6 9" xfId="45253"/>
    <cellStyle name="표준 56 5 6 9 2" xfId="45254"/>
    <cellStyle name="표준 56 5 7" xfId="45255"/>
    <cellStyle name="표준 56 5 7 10" xfId="45256"/>
    <cellStyle name="표준 56 5 7 10 2" xfId="45257"/>
    <cellStyle name="표준 56 5 7 11" xfId="45258"/>
    <cellStyle name="표준 56 5 7 11 2" xfId="45259"/>
    <cellStyle name="표준 56 5 7 12" xfId="45260"/>
    <cellStyle name="표준 56 5 7 12 2" xfId="45261"/>
    <cellStyle name="표준 56 5 7 13" xfId="45262"/>
    <cellStyle name="표준 56 5 7 13 2" xfId="45263"/>
    <cellStyle name="표준 56 5 7 14" xfId="45264"/>
    <cellStyle name="표준 56 5 7 14 2" xfId="45265"/>
    <cellStyle name="표준 56 5 7 15" xfId="45266"/>
    <cellStyle name="표준 56 5 7 15 2" xfId="45267"/>
    <cellStyle name="표준 56 5 7 16" xfId="45268"/>
    <cellStyle name="표준 56 5 7 16 2" xfId="45269"/>
    <cellStyle name="표준 56 5 7 17" xfId="45270"/>
    <cellStyle name="표준 56 5 7 17 2" xfId="45271"/>
    <cellStyle name="표준 56 5 7 18" xfId="45272"/>
    <cellStyle name="표준 56 5 7 18 2" xfId="45273"/>
    <cellStyle name="표준 56 5 7 19" xfId="45274"/>
    <cellStyle name="표준 56 5 7 19 2" xfId="45275"/>
    <cellStyle name="표준 56 5 7 2" xfId="45276"/>
    <cellStyle name="표준 56 5 7 2 2" xfId="45277"/>
    <cellStyle name="표준 56 5 7 20" xfId="45278"/>
    <cellStyle name="표준 56 5 7 20 2" xfId="45279"/>
    <cellStyle name="표준 56 5 7 21" xfId="45280"/>
    <cellStyle name="표준 56 5 7 21 2" xfId="45281"/>
    <cellStyle name="표준 56 5 7 22" xfId="45282"/>
    <cellStyle name="표준 56 5 7 22 2" xfId="45283"/>
    <cellStyle name="표준 56 5 7 23" xfId="45284"/>
    <cellStyle name="표준 56 5 7 23 2" xfId="45285"/>
    <cellStyle name="표준 56 5 7 24" xfId="45286"/>
    <cellStyle name="표준 56 5 7 24 2" xfId="45287"/>
    <cellStyle name="표준 56 5 7 25" xfId="45288"/>
    <cellStyle name="표준 56 5 7 25 2" xfId="45289"/>
    <cellStyle name="표준 56 5 7 26" xfId="45290"/>
    <cellStyle name="표준 56 5 7 26 2" xfId="45291"/>
    <cellStyle name="표준 56 5 7 27" xfId="45292"/>
    <cellStyle name="표준 56 5 7 27 2" xfId="45293"/>
    <cellStyle name="표준 56 5 7 28" xfId="45294"/>
    <cellStyle name="표준 56 5 7 28 2" xfId="45295"/>
    <cellStyle name="표준 56 5 7 29" xfId="45296"/>
    <cellStyle name="표준 56 5 7 3" xfId="45297"/>
    <cellStyle name="표준 56 5 7 3 2" xfId="45298"/>
    <cellStyle name="표준 56 5 7 4" xfId="45299"/>
    <cellStyle name="표준 56 5 7 4 2" xfId="45300"/>
    <cellStyle name="표준 56 5 7 5" xfId="45301"/>
    <cellStyle name="표준 56 5 7 5 2" xfId="45302"/>
    <cellStyle name="표준 56 5 7 6" xfId="45303"/>
    <cellStyle name="표준 56 5 7 6 2" xfId="45304"/>
    <cellStyle name="표준 56 5 7 7" xfId="45305"/>
    <cellStyle name="표준 56 5 7 7 2" xfId="45306"/>
    <cellStyle name="표준 56 5 7 8" xfId="45307"/>
    <cellStyle name="표준 56 5 7 8 2" xfId="45308"/>
    <cellStyle name="표준 56 5 7 9" xfId="45309"/>
    <cellStyle name="표준 56 5 7 9 2" xfId="45310"/>
    <cellStyle name="표준 56 5 8" xfId="45311"/>
    <cellStyle name="표준 56 5 8 2" xfId="45312"/>
    <cellStyle name="표준 56 5 9" xfId="45313"/>
    <cellStyle name="표준 56 5 9 2" xfId="45314"/>
    <cellStyle name="표준 56 50" xfId="45315"/>
    <cellStyle name="표준 56 51" xfId="45316"/>
    <cellStyle name="표준 56 52" xfId="45317"/>
    <cellStyle name="표준 56 53" xfId="45318"/>
    <cellStyle name="표준 56 54" xfId="45319"/>
    <cellStyle name="표준 56 55" xfId="45320"/>
    <cellStyle name="표준 56 56" xfId="45321"/>
    <cellStyle name="표준 56 57" xfId="45322"/>
    <cellStyle name="표준 56 58" xfId="45323"/>
    <cellStyle name="표준 56 59" xfId="45324"/>
    <cellStyle name="표준 56 6" xfId="45325"/>
    <cellStyle name="표준 56 6 10" xfId="45326"/>
    <cellStyle name="표준 56 6 10 2" xfId="45327"/>
    <cellStyle name="표준 56 6 11" xfId="45328"/>
    <cellStyle name="표준 56 6 11 2" xfId="45329"/>
    <cellStyle name="표준 56 6 12" xfId="45330"/>
    <cellStyle name="표준 56 6 12 2" xfId="45331"/>
    <cellStyle name="표준 56 6 13" xfId="45332"/>
    <cellStyle name="표준 56 6 13 2" xfId="45333"/>
    <cellStyle name="표준 56 6 14" xfId="45334"/>
    <cellStyle name="표준 56 6 14 2" xfId="45335"/>
    <cellStyle name="표준 56 6 15" xfId="45336"/>
    <cellStyle name="표준 56 6 15 2" xfId="45337"/>
    <cellStyle name="표준 56 6 16" xfId="45338"/>
    <cellStyle name="표준 56 6 16 2" xfId="45339"/>
    <cellStyle name="표준 56 6 17" xfId="45340"/>
    <cellStyle name="표준 56 6 17 2" xfId="45341"/>
    <cellStyle name="표준 56 6 18" xfId="45342"/>
    <cellStyle name="표준 56 6 18 2" xfId="45343"/>
    <cellStyle name="표준 56 6 19" xfId="45344"/>
    <cellStyle name="표준 56 6 19 2" xfId="45345"/>
    <cellStyle name="표준 56 6 2" xfId="45346"/>
    <cellStyle name="표준 56 6 2 10" xfId="45347"/>
    <cellStyle name="표준 56 6 2 10 2" xfId="45348"/>
    <cellStyle name="표준 56 6 2 11" xfId="45349"/>
    <cellStyle name="표준 56 6 2 11 2" xfId="45350"/>
    <cellStyle name="표준 56 6 2 12" xfId="45351"/>
    <cellStyle name="표준 56 6 2 12 2" xfId="45352"/>
    <cellStyle name="표준 56 6 2 13" xfId="45353"/>
    <cellStyle name="표준 56 6 2 13 2" xfId="45354"/>
    <cellStyle name="표준 56 6 2 14" xfId="45355"/>
    <cellStyle name="표준 56 6 2 14 2" xfId="45356"/>
    <cellStyle name="표준 56 6 2 15" xfId="45357"/>
    <cellStyle name="표준 56 6 2 15 2" xfId="45358"/>
    <cellStyle name="표준 56 6 2 16" xfId="45359"/>
    <cellStyle name="표준 56 6 2 16 2" xfId="45360"/>
    <cellStyle name="표준 56 6 2 17" xfId="45361"/>
    <cellStyle name="표준 56 6 2 17 2" xfId="45362"/>
    <cellStyle name="표준 56 6 2 18" xfId="45363"/>
    <cellStyle name="표준 56 6 2 18 2" xfId="45364"/>
    <cellStyle name="표준 56 6 2 19" xfId="45365"/>
    <cellStyle name="표준 56 6 2 19 2" xfId="45366"/>
    <cellStyle name="표준 56 6 2 2" xfId="45367"/>
    <cellStyle name="표준 56 6 2 2 2" xfId="45368"/>
    <cellStyle name="표준 56 6 2 20" xfId="45369"/>
    <cellStyle name="표준 56 6 2 20 2" xfId="45370"/>
    <cellStyle name="표준 56 6 2 21" xfId="45371"/>
    <cellStyle name="표준 56 6 2 21 2" xfId="45372"/>
    <cellStyle name="표준 56 6 2 22" xfId="45373"/>
    <cellStyle name="표준 56 6 2 22 2" xfId="45374"/>
    <cellStyle name="표준 56 6 2 23" xfId="45375"/>
    <cellStyle name="표준 56 6 2 23 2" xfId="45376"/>
    <cellStyle name="표준 56 6 2 24" xfId="45377"/>
    <cellStyle name="표준 56 6 2 24 2" xfId="45378"/>
    <cellStyle name="표준 56 6 2 25" xfId="45379"/>
    <cellStyle name="표준 56 6 2 25 2" xfId="45380"/>
    <cellStyle name="표준 56 6 2 26" xfId="45381"/>
    <cellStyle name="표준 56 6 2 26 2" xfId="45382"/>
    <cellStyle name="표준 56 6 2 27" xfId="45383"/>
    <cellStyle name="표준 56 6 2 27 2" xfId="45384"/>
    <cellStyle name="표준 56 6 2 28" xfId="45385"/>
    <cellStyle name="표준 56 6 2 28 2" xfId="45386"/>
    <cellStyle name="표준 56 6 2 29" xfId="45387"/>
    <cellStyle name="표준 56 6 2 3" xfId="45388"/>
    <cellStyle name="표준 56 6 2 3 2" xfId="45389"/>
    <cellStyle name="표준 56 6 2 4" xfId="45390"/>
    <cellStyle name="표준 56 6 2 4 2" xfId="45391"/>
    <cellStyle name="표준 56 6 2 5" xfId="45392"/>
    <cellStyle name="표준 56 6 2 5 2" xfId="45393"/>
    <cellStyle name="표준 56 6 2 6" xfId="45394"/>
    <cellStyle name="표준 56 6 2 6 2" xfId="45395"/>
    <cellStyle name="표준 56 6 2 7" xfId="45396"/>
    <cellStyle name="표준 56 6 2 7 2" xfId="45397"/>
    <cellStyle name="표준 56 6 2 8" xfId="45398"/>
    <cellStyle name="표준 56 6 2 8 2" xfId="45399"/>
    <cellStyle name="표준 56 6 2 9" xfId="45400"/>
    <cellStyle name="표준 56 6 2 9 2" xfId="45401"/>
    <cellStyle name="표준 56 6 20" xfId="45402"/>
    <cellStyle name="표준 56 6 20 2" xfId="45403"/>
    <cellStyle name="표준 56 6 21" xfId="45404"/>
    <cellStyle name="표준 56 6 21 2" xfId="45405"/>
    <cellStyle name="표준 56 6 22" xfId="45406"/>
    <cellStyle name="표준 56 6 22 2" xfId="45407"/>
    <cellStyle name="표준 56 6 23" xfId="45408"/>
    <cellStyle name="표준 56 6 23 2" xfId="45409"/>
    <cellStyle name="표준 56 6 24" xfId="45410"/>
    <cellStyle name="표준 56 6 24 2" xfId="45411"/>
    <cellStyle name="표준 56 6 25" xfId="45412"/>
    <cellStyle name="표준 56 6 25 2" xfId="45413"/>
    <cellStyle name="표준 56 6 26" xfId="45414"/>
    <cellStyle name="표준 56 6 26 2" xfId="45415"/>
    <cellStyle name="표준 56 6 27" xfId="45416"/>
    <cellStyle name="표준 56 6 27 2" xfId="45417"/>
    <cellStyle name="표준 56 6 28" xfId="45418"/>
    <cellStyle name="표준 56 6 28 2" xfId="45419"/>
    <cellStyle name="표준 56 6 29" xfId="45420"/>
    <cellStyle name="표준 56 6 29 2" xfId="45421"/>
    <cellStyle name="표준 56 6 3" xfId="45422"/>
    <cellStyle name="표준 56 6 3 10" xfId="45423"/>
    <cellStyle name="표준 56 6 3 10 2" xfId="45424"/>
    <cellStyle name="표준 56 6 3 11" xfId="45425"/>
    <cellStyle name="표준 56 6 3 11 2" xfId="45426"/>
    <cellStyle name="표준 56 6 3 12" xfId="45427"/>
    <cellStyle name="표준 56 6 3 12 2" xfId="45428"/>
    <cellStyle name="표준 56 6 3 13" xfId="45429"/>
    <cellStyle name="표준 56 6 3 13 2" xfId="45430"/>
    <cellStyle name="표준 56 6 3 14" xfId="45431"/>
    <cellStyle name="표준 56 6 3 14 2" xfId="45432"/>
    <cellStyle name="표준 56 6 3 15" xfId="45433"/>
    <cellStyle name="표준 56 6 3 15 2" xfId="45434"/>
    <cellStyle name="표준 56 6 3 16" xfId="45435"/>
    <cellStyle name="표준 56 6 3 16 2" xfId="45436"/>
    <cellStyle name="표준 56 6 3 17" xfId="45437"/>
    <cellStyle name="표준 56 6 3 17 2" xfId="45438"/>
    <cellStyle name="표준 56 6 3 18" xfId="45439"/>
    <cellStyle name="표준 56 6 3 18 2" xfId="45440"/>
    <cellStyle name="표준 56 6 3 19" xfId="45441"/>
    <cellStyle name="표준 56 6 3 19 2" xfId="45442"/>
    <cellStyle name="표준 56 6 3 2" xfId="45443"/>
    <cellStyle name="표준 56 6 3 2 2" xfId="45444"/>
    <cellStyle name="표준 56 6 3 20" xfId="45445"/>
    <cellStyle name="표준 56 6 3 20 2" xfId="45446"/>
    <cellStyle name="표준 56 6 3 21" xfId="45447"/>
    <cellStyle name="표준 56 6 3 21 2" xfId="45448"/>
    <cellStyle name="표준 56 6 3 22" xfId="45449"/>
    <cellStyle name="표준 56 6 3 22 2" xfId="45450"/>
    <cellStyle name="표준 56 6 3 23" xfId="45451"/>
    <cellStyle name="표준 56 6 3 23 2" xfId="45452"/>
    <cellStyle name="표준 56 6 3 24" xfId="45453"/>
    <cellStyle name="표준 56 6 3 24 2" xfId="45454"/>
    <cellStyle name="표준 56 6 3 25" xfId="45455"/>
    <cellStyle name="표준 56 6 3 25 2" xfId="45456"/>
    <cellStyle name="표준 56 6 3 26" xfId="45457"/>
    <cellStyle name="표준 56 6 3 26 2" xfId="45458"/>
    <cellStyle name="표준 56 6 3 27" xfId="45459"/>
    <cellStyle name="표준 56 6 3 27 2" xfId="45460"/>
    <cellStyle name="표준 56 6 3 28" xfId="45461"/>
    <cellStyle name="표준 56 6 3 28 2" xfId="45462"/>
    <cellStyle name="표준 56 6 3 29" xfId="45463"/>
    <cellStyle name="표준 56 6 3 3" xfId="45464"/>
    <cellStyle name="표준 56 6 3 3 2" xfId="45465"/>
    <cellStyle name="표준 56 6 3 4" xfId="45466"/>
    <cellStyle name="표준 56 6 3 4 2" xfId="45467"/>
    <cellStyle name="표준 56 6 3 5" xfId="45468"/>
    <cellStyle name="표준 56 6 3 5 2" xfId="45469"/>
    <cellStyle name="표준 56 6 3 6" xfId="45470"/>
    <cellStyle name="표준 56 6 3 6 2" xfId="45471"/>
    <cellStyle name="표준 56 6 3 7" xfId="45472"/>
    <cellStyle name="표준 56 6 3 7 2" xfId="45473"/>
    <cellStyle name="표준 56 6 3 8" xfId="45474"/>
    <cellStyle name="표준 56 6 3 8 2" xfId="45475"/>
    <cellStyle name="표준 56 6 3 9" xfId="45476"/>
    <cellStyle name="표준 56 6 3 9 2" xfId="45477"/>
    <cellStyle name="표준 56 6 30" xfId="45478"/>
    <cellStyle name="표준 56 6 30 2" xfId="45479"/>
    <cellStyle name="표준 56 6 31" xfId="45480"/>
    <cellStyle name="표준 56 6 31 2" xfId="45481"/>
    <cellStyle name="표준 56 6 32" xfId="45482"/>
    <cellStyle name="표준 56 6 32 2" xfId="45483"/>
    <cellStyle name="표준 56 6 33" xfId="45484"/>
    <cellStyle name="표준 56 6 33 2" xfId="45485"/>
    <cellStyle name="표준 56 6 34" xfId="45486"/>
    <cellStyle name="표준 56 6 34 2" xfId="45487"/>
    <cellStyle name="표준 56 6 35" xfId="45488"/>
    <cellStyle name="표준 56 6 36" xfId="45489"/>
    <cellStyle name="표준 56 6 37" xfId="45490"/>
    <cellStyle name="표준 56 6 38" xfId="45491"/>
    <cellStyle name="표준 56 6 39" xfId="45492"/>
    <cellStyle name="표준 56 6 4" xfId="45493"/>
    <cellStyle name="표준 56 6 4 10" xfId="45494"/>
    <cellStyle name="표준 56 6 4 10 2" xfId="45495"/>
    <cellStyle name="표준 56 6 4 11" xfId="45496"/>
    <cellStyle name="표준 56 6 4 11 2" xfId="45497"/>
    <cellStyle name="표준 56 6 4 12" xfId="45498"/>
    <cellStyle name="표준 56 6 4 12 2" xfId="45499"/>
    <cellStyle name="표준 56 6 4 13" xfId="45500"/>
    <cellStyle name="표준 56 6 4 13 2" xfId="45501"/>
    <cellStyle name="표준 56 6 4 14" xfId="45502"/>
    <cellStyle name="표준 56 6 4 14 2" xfId="45503"/>
    <cellStyle name="표준 56 6 4 15" xfId="45504"/>
    <cellStyle name="표준 56 6 4 15 2" xfId="45505"/>
    <cellStyle name="표준 56 6 4 16" xfId="45506"/>
    <cellStyle name="표준 56 6 4 16 2" xfId="45507"/>
    <cellStyle name="표준 56 6 4 17" xfId="45508"/>
    <cellStyle name="표준 56 6 4 17 2" xfId="45509"/>
    <cellStyle name="표준 56 6 4 18" xfId="45510"/>
    <cellStyle name="표준 56 6 4 18 2" xfId="45511"/>
    <cellStyle name="표준 56 6 4 19" xfId="45512"/>
    <cellStyle name="표준 56 6 4 19 2" xfId="45513"/>
    <cellStyle name="표준 56 6 4 2" xfId="45514"/>
    <cellStyle name="표준 56 6 4 2 2" xfId="45515"/>
    <cellStyle name="표준 56 6 4 20" xfId="45516"/>
    <cellStyle name="표준 56 6 4 20 2" xfId="45517"/>
    <cellStyle name="표준 56 6 4 21" xfId="45518"/>
    <cellStyle name="표준 56 6 4 21 2" xfId="45519"/>
    <cellStyle name="표준 56 6 4 22" xfId="45520"/>
    <cellStyle name="표준 56 6 4 22 2" xfId="45521"/>
    <cellStyle name="표준 56 6 4 23" xfId="45522"/>
    <cellStyle name="표준 56 6 4 23 2" xfId="45523"/>
    <cellStyle name="표준 56 6 4 24" xfId="45524"/>
    <cellStyle name="표준 56 6 4 24 2" xfId="45525"/>
    <cellStyle name="표준 56 6 4 25" xfId="45526"/>
    <cellStyle name="표준 56 6 4 25 2" xfId="45527"/>
    <cellStyle name="표준 56 6 4 26" xfId="45528"/>
    <cellStyle name="표준 56 6 4 26 2" xfId="45529"/>
    <cellStyle name="표준 56 6 4 27" xfId="45530"/>
    <cellStyle name="표준 56 6 4 27 2" xfId="45531"/>
    <cellStyle name="표준 56 6 4 28" xfId="45532"/>
    <cellStyle name="표준 56 6 4 28 2" xfId="45533"/>
    <cellStyle name="표준 56 6 4 29" xfId="45534"/>
    <cellStyle name="표준 56 6 4 3" xfId="45535"/>
    <cellStyle name="표준 56 6 4 3 2" xfId="45536"/>
    <cellStyle name="표준 56 6 4 4" xfId="45537"/>
    <cellStyle name="표준 56 6 4 4 2" xfId="45538"/>
    <cellStyle name="표준 56 6 4 5" xfId="45539"/>
    <cellStyle name="표준 56 6 4 5 2" xfId="45540"/>
    <cellStyle name="표준 56 6 4 6" xfId="45541"/>
    <cellStyle name="표준 56 6 4 6 2" xfId="45542"/>
    <cellStyle name="표준 56 6 4 7" xfId="45543"/>
    <cellStyle name="표준 56 6 4 7 2" xfId="45544"/>
    <cellStyle name="표준 56 6 4 8" xfId="45545"/>
    <cellStyle name="표준 56 6 4 8 2" xfId="45546"/>
    <cellStyle name="표준 56 6 4 9" xfId="45547"/>
    <cellStyle name="표준 56 6 4 9 2" xfId="45548"/>
    <cellStyle name="표준 56 6 40" xfId="45549"/>
    <cellStyle name="표준 56 6 41" xfId="45550"/>
    <cellStyle name="표준 56 6 42" xfId="45551"/>
    <cellStyle name="표준 56 6 43" xfId="45552"/>
    <cellStyle name="표준 56 6 44" xfId="45553"/>
    <cellStyle name="표준 56 6 45" xfId="45554"/>
    <cellStyle name="표준 56 6 46" xfId="45555"/>
    <cellStyle name="표준 56 6 47" xfId="45556"/>
    <cellStyle name="표준 56 6 48" xfId="45557"/>
    <cellStyle name="표준 56 6 49" xfId="45558"/>
    <cellStyle name="표준 56 6 5" xfId="45559"/>
    <cellStyle name="표준 56 6 5 10" xfId="45560"/>
    <cellStyle name="표준 56 6 5 10 2" xfId="45561"/>
    <cellStyle name="표준 56 6 5 11" xfId="45562"/>
    <cellStyle name="표준 56 6 5 11 2" xfId="45563"/>
    <cellStyle name="표준 56 6 5 12" xfId="45564"/>
    <cellStyle name="표준 56 6 5 12 2" xfId="45565"/>
    <cellStyle name="표준 56 6 5 13" xfId="45566"/>
    <cellStyle name="표준 56 6 5 13 2" xfId="45567"/>
    <cellStyle name="표준 56 6 5 14" xfId="45568"/>
    <cellStyle name="표준 56 6 5 14 2" xfId="45569"/>
    <cellStyle name="표준 56 6 5 15" xfId="45570"/>
    <cellStyle name="표준 56 6 5 15 2" xfId="45571"/>
    <cellStyle name="표준 56 6 5 16" xfId="45572"/>
    <cellStyle name="표준 56 6 5 16 2" xfId="45573"/>
    <cellStyle name="표준 56 6 5 17" xfId="45574"/>
    <cellStyle name="표준 56 6 5 17 2" xfId="45575"/>
    <cellStyle name="표준 56 6 5 18" xfId="45576"/>
    <cellStyle name="표준 56 6 5 18 2" xfId="45577"/>
    <cellStyle name="표준 56 6 5 19" xfId="45578"/>
    <cellStyle name="표준 56 6 5 19 2" xfId="45579"/>
    <cellStyle name="표준 56 6 5 2" xfId="45580"/>
    <cellStyle name="표준 56 6 5 2 2" xfId="45581"/>
    <cellStyle name="표준 56 6 5 20" xfId="45582"/>
    <cellStyle name="표준 56 6 5 20 2" xfId="45583"/>
    <cellStyle name="표준 56 6 5 21" xfId="45584"/>
    <cellStyle name="표준 56 6 5 21 2" xfId="45585"/>
    <cellStyle name="표준 56 6 5 22" xfId="45586"/>
    <cellStyle name="표준 56 6 5 22 2" xfId="45587"/>
    <cellStyle name="표준 56 6 5 23" xfId="45588"/>
    <cellStyle name="표준 56 6 5 23 2" xfId="45589"/>
    <cellStyle name="표준 56 6 5 24" xfId="45590"/>
    <cellStyle name="표준 56 6 5 24 2" xfId="45591"/>
    <cellStyle name="표준 56 6 5 25" xfId="45592"/>
    <cellStyle name="표준 56 6 5 25 2" xfId="45593"/>
    <cellStyle name="표준 56 6 5 26" xfId="45594"/>
    <cellStyle name="표준 56 6 5 26 2" xfId="45595"/>
    <cellStyle name="표준 56 6 5 27" xfId="45596"/>
    <cellStyle name="표준 56 6 5 27 2" xfId="45597"/>
    <cellStyle name="표준 56 6 5 28" xfId="45598"/>
    <cellStyle name="표준 56 6 5 28 2" xfId="45599"/>
    <cellStyle name="표준 56 6 5 29" xfId="45600"/>
    <cellStyle name="표준 56 6 5 3" xfId="45601"/>
    <cellStyle name="표준 56 6 5 3 2" xfId="45602"/>
    <cellStyle name="표준 56 6 5 4" xfId="45603"/>
    <cellStyle name="표준 56 6 5 4 2" xfId="45604"/>
    <cellStyle name="표준 56 6 5 5" xfId="45605"/>
    <cellStyle name="표준 56 6 5 5 2" xfId="45606"/>
    <cellStyle name="표준 56 6 5 6" xfId="45607"/>
    <cellStyle name="표준 56 6 5 6 2" xfId="45608"/>
    <cellStyle name="표준 56 6 5 7" xfId="45609"/>
    <cellStyle name="표준 56 6 5 7 2" xfId="45610"/>
    <cellStyle name="표준 56 6 5 8" xfId="45611"/>
    <cellStyle name="표준 56 6 5 8 2" xfId="45612"/>
    <cellStyle name="표준 56 6 5 9" xfId="45613"/>
    <cellStyle name="표준 56 6 5 9 2" xfId="45614"/>
    <cellStyle name="표준 56 6 50" xfId="45615"/>
    <cellStyle name="표준 56 6 51" xfId="45616"/>
    <cellStyle name="표준 56 6 52" xfId="45617"/>
    <cellStyle name="표준 56 6 53" xfId="45618"/>
    <cellStyle name="표준 56 6 54" xfId="45619"/>
    <cellStyle name="표준 56 6 55" xfId="45620"/>
    <cellStyle name="표준 56 6 56" xfId="45621"/>
    <cellStyle name="표준 56 6 57" xfId="45622"/>
    <cellStyle name="표준 56 6 58" xfId="45623"/>
    <cellStyle name="표준 56 6 6" xfId="45624"/>
    <cellStyle name="표준 56 6 6 10" xfId="45625"/>
    <cellStyle name="표준 56 6 6 10 2" xfId="45626"/>
    <cellStyle name="표준 56 6 6 11" xfId="45627"/>
    <cellStyle name="표준 56 6 6 11 2" xfId="45628"/>
    <cellStyle name="표준 56 6 6 12" xfId="45629"/>
    <cellStyle name="표준 56 6 6 12 2" xfId="45630"/>
    <cellStyle name="표준 56 6 6 13" xfId="45631"/>
    <cellStyle name="표준 56 6 6 13 2" xfId="45632"/>
    <cellStyle name="표준 56 6 6 14" xfId="45633"/>
    <cellStyle name="표준 56 6 6 14 2" xfId="45634"/>
    <cellStyle name="표준 56 6 6 15" xfId="45635"/>
    <cellStyle name="표준 56 6 6 15 2" xfId="45636"/>
    <cellStyle name="표준 56 6 6 16" xfId="45637"/>
    <cellStyle name="표준 56 6 6 16 2" xfId="45638"/>
    <cellStyle name="표준 56 6 6 17" xfId="45639"/>
    <cellStyle name="표준 56 6 6 17 2" xfId="45640"/>
    <cellStyle name="표준 56 6 6 18" xfId="45641"/>
    <cellStyle name="표준 56 6 6 18 2" xfId="45642"/>
    <cellStyle name="표준 56 6 6 19" xfId="45643"/>
    <cellStyle name="표준 56 6 6 19 2" xfId="45644"/>
    <cellStyle name="표준 56 6 6 2" xfId="45645"/>
    <cellStyle name="표준 56 6 6 2 2" xfId="45646"/>
    <cellStyle name="표준 56 6 6 20" xfId="45647"/>
    <cellStyle name="표준 56 6 6 20 2" xfId="45648"/>
    <cellStyle name="표준 56 6 6 21" xfId="45649"/>
    <cellStyle name="표준 56 6 6 21 2" xfId="45650"/>
    <cellStyle name="표준 56 6 6 22" xfId="45651"/>
    <cellStyle name="표준 56 6 6 22 2" xfId="45652"/>
    <cellStyle name="표준 56 6 6 23" xfId="45653"/>
    <cellStyle name="표준 56 6 6 23 2" xfId="45654"/>
    <cellStyle name="표준 56 6 6 24" xfId="45655"/>
    <cellStyle name="표준 56 6 6 24 2" xfId="45656"/>
    <cellStyle name="표준 56 6 6 25" xfId="45657"/>
    <cellStyle name="표준 56 6 6 25 2" xfId="45658"/>
    <cellStyle name="표준 56 6 6 26" xfId="45659"/>
    <cellStyle name="표준 56 6 6 26 2" xfId="45660"/>
    <cellStyle name="표준 56 6 6 27" xfId="45661"/>
    <cellStyle name="표준 56 6 6 27 2" xfId="45662"/>
    <cellStyle name="표준 56 6 6 28" xfId="45663"/>
    <cellStyle name="표준 56 6 6 28 2" xfId="45664"/>
    <cellStyle name="표준 56 6 6 29" xfId="45665"/>
    <cellStyle name="표준 56 6 6 3" xfId="45666"/>
    <cellStyle name="표준 56 6 6 3 2" xfId="45667"/>
    <cellStyle name="표준 56 6 6 4" xfId="45668"/>
    <cellStyle name="표준 56 6 6 4 2" xfId="45669"/>
    <cellStyle name="표준 56 6 6 5" xfId="45670"/>
    <cellStyle name="표준 56 6 6 5 2" xfId="45671"/>
    <cellStyle name="표준 56 6 6 6" xfId="45672"/>
    <cellStyle name="표준 56 6 6 6 2" xfId="45673"/>
    <cellStyle name="표준 56 6 6 7" xfId="45674"/>
    <cellStyle name="표준 56 6 6 7 2" xfId="45675"/>
    <cellStyle name="표준 56 6 6 8" xfId="45676"/>
    <cellStyle name="표준 56 6 6 8 2" xfId="45677"/>
    <cellStyle name="표준 56 6 6 9" xfId="45678"/>
    <cellStyle name="표준 56 6 6 9 2" xfId="45679"/>
    <cellStyle name="표준 56 6 7" xfId="45680"/>
    <cellStyle name="표준 56 6 7 10" xfId="45681"/>
    <cellStyle name="표준 56 6 7 10 2" xfId="45682"/>
    <cellStyle name="표준 56 6 7 11" xfId="45683"/>
    <cellStyle name="표준 56 6 7 11 2" xfId="45684"/>
    <cellStyle name="표준 56 6 7 12" xfId="45685"/>
    <cellStyle name="표준 56 6 7 12 2" xfId="45686"/>
    <cellStyle name="표준 56 6 7 13" xfId="45687"/>
    <cellStyle name="표준 56 6 7 13 2" xfId="45688"/>
    <cellStyle name="표준 56 6 7 14" xfId="45689"/>
    <cellStyle name="표준 56 6 7 14 2" xfId="45690"/>
    <cellStyle name="표준 56 6 7 15" xfId="45691"/>
    <cellStyle name="표준 56 6 7 15 2" xfId="45692"/>
    <cellStyle name="표준 56 6 7 16" xfId="45693"/>
    <cellStyle name="표준 56 6 7 16 2" xfId="45694"/>
    <cellStyle name="표준 56 6 7 17" xfId="45695"/>
    <cellStyle name="표준 56 6 7 17 2" xfId="45696"/>
    <cellStyle name="표준 56 6 7 18" xfId="45697"/>
    <cellStyle name="표준 56 6 7 18 2" xfId="45698"/>
    <cellStyle name="표준 56 6 7 19" xfId="45699"/>
    <cellStyle name="표준 56 6 7 19 2" xfId="45700"/>
    <cellStyle name="표준 56 6 7 2" xfId="45701"/>
    <cellStyle name="표준 56 6 7 2 2" xfId="45702"/>
    <cellStyle name="표준 56 6 7 20" xfId="45703"/>
    <cellStyle name="표준 56 6 7 20 2" xfId="45704"/>
    <cellStyle name="표준 56 6 7 21" xfId="45705"/>
    <cellStyle name="표준 56 6 7 21 2" xfId="45706"/>
    <cellStyle name="표준 56 6 7 22" xfId="45707"/>
    <cellStyle name="표준 56 6 7 22 2" xfId="45708"/>
    <cellStyle name="표준 56 6 7 23" xfId="45709"/>
    <cellStyle name="표준 56 6 7 23 2" xfId="45710"/>
    <cellStyle name="표준 56 6 7 24" xfId="45711"/>
    <cellStyle name="표준 56 6 7 24 2" xfId="45712"/>
    <cellStyle name="표준 56 6 7 25" xfId="45713"/>
    <cellStyle name="표준 56 6 7 25 2" xfId="45714"/>
    <cellStyle name="표준 56 6 7 26" xfId="45715"/>
    <cellStyle name="표준 56 6 7 26 2" xfId="45716"/>
    <cellStyle name="표준 56 6 7 27" xfId="45717"/>
    <cellStyle name="표준 56 6 7 27 2" xfId="45718"/>
    <cellStyle name="표준 56 6 7 28" xfId="45719"/>
    <cellStyle name="표준 56 6 7 28 2" xfId="45720"/>
    <cellStyle name="표준 56 6 7 29" xfId="45721"/>
    <cellStyle name="표준 56 6 7 3" xfId="45722"/>
    <cellStyle name="표준 56 6 7 3 2" xfId="45723"/>
    <cellStyle name="표준 56 6 7 4" xfId="45724"/>
    <cellStyle name="표준 56 6 7 4 2" xfId="45725"/>
    <cellStyle name="표준 56 6 7 5" xfId="45726"/>
    <cellStyle name="표준 56 6 7 5 2" xfId="45727"/>
    <cellStyle name="표준 56 6 7 6" xfId="45728"/>
    <cellStyle name="표준 56 6 7 6 2" xfId="45729"/>
    <cellStyle name="표준 56 6 7 7" xfId="45730"/>
    <cellStyle name="표준 56 6 7 7 2" xfId="45731"/>
    <cellStyle name="표준 56 6 7 8" xfId="45732"/>
    <cellStyle name="표준 56 6 7 8 2" xfId="45733"/>
    <cellStyle name="표준 56 6 7 9" xfId="45734"/>
    <cellStyle name="표준 56 6 7 9 2" xfId="45735"/>
    <cellStyle name="표준 56 6 8" xfId="45736"/>
    <cellStyle name="표준 56 6 8 2" xfId="45737"/>
    <cellStyle name="표준 56 6 9" xfId="45738"/>
    <cellStyle name="표준 56 6 9 2" xfId="45739"/>
    <cellStyle name="표준 56 60" xfId="45740"/>
    <cellStyle name="표준 56 61" xfId="45741"/>
    <cellStyle name="표준 56 62" xfId="45742"/>
    <cellStyle name="표준 56 63" xfId="45743"/>
    <cellStyle name="표준 56 64" xfId="45744"/>
    <cellStyle name="표준 56 65" xfId="45745"/>
    <cellStyle name="표준 56 66" xfId="45746"/>
    <cellStyle name="표준 56 67" xfId="45747"/>
    <cellStyle name="표준 56 68" xfId="45748"/>
    <cellStyle name="표준 56 69" xfId="45749"/>
    <cellStyle name="표준 56 7" xfId="45750"/>
    <cellStyle name="표준 56 7 10" xfId="45751"/>
    <cellStyle name="표준 56 7 10 2" xfId="45752"/>
    <cellStyle name="표준 56 7 11" xfId="45753"/>
    <cellStyle name="표준 56 7 11 2" xfId="45754"/>
    <cellStyle name="표준 56 7 12" xfId="45755"/>
    <cellStyle name="표준 56 7 12 2" xfId="45756"/>
    <cellStyle name="표준 56 7 13" xfId="45757"/>
    <cellStyle name="표준 56 7 13 2" xfId="45758"/>
    <cellStyle name="표준 56 7 14" xfId="45759"/>
    <cellStyle name="표준 56 7 14 2" xfId="45760"/>
    <cellStyle name="표준 56 7 15" xfId="45761"/>
    <cellStyle name="표준 56 7 15 2" xfId="45762"/>
    <cellStyle name="표준 56 7 16" xfId="45763"/>
    <cellStyle name="표준 56 7 16 2" xfId="45764"/>
    <cellStyle name="표준 56 7 17" xfId="45765"/>
    <cellStyle name="표준 56 7 17 2" xfId="45766"/>
    <cellStyle name="표준 56 7 18" xfId="45767"/>
    <cellStyle name="표준 56 7 18 2" xfId="45768"/>
    <cellStyle name="표준 56 7 19" xfId="45769"/>
    <cellStyle name="표준 56 7 19 2" xfId="45770"/>
    <cellStyle name="표준 56 7 2" xfId="45771"/>
    <cellStyle name="표준 56 7 2 10" xfId="45772"/>
    <cellStyle name="표준 56 7 2 10 2" xfId="45773"/>
    <cellStyle name="표준 56 7 2 11" xfId="45774"/>
    <cellStyle name="표준 56 7 2 11 2" xfId="45775"/>
    <cellStyle name="표준 56 7 2 12" xfId="45776"/>
    <cellStyle name="표준 56 7 2 12 2" xfId="45777"/>
    <cellStyle name="표준 56 7 2 13" xfId="45778"/>
    <cellStyle name="표준 56 7 2 13 2" xfId="45779"/>
    <cellStyle name="표준 56 7 2 14" xfId="45780"/>
    <cellStyle name="표준 56 7 2 14 2" xfId="45781"/>
    <cellStyle name="표준 56 7 2 15" xfId="45782"/>
    <cellStyle name="표준 56 7 2 15 2" xfId="45783"/>
    <cellStyle name="표준 56 7 2 16" xfId="45784"/>
    <cellStyle name="표준 56 7 2 16 2" xfId="45785"/>
    <cellStyle name="표준 56 7 2 17" xfId="45786"/>
    <cellStyle name="표준 56 7 2 17 2" xfId="45787"/>
    <cellStyle name="표준 56 7 2 18" xfId="45788"/>
    <cellStyle name="표준 56 7 2 18 2" xfId="45789"/>
    <cellStyle name="표준 56 7 2 19" xfId="45790"/>
    <cellStyle name="표준 56 7 2 19 2" xfId="45791"/>
    <cellStyle name="표준 56 7 2 2" xfId="45792"/>
    <cellStyle name="표준 56 7 2 2 2" xfId="45793"/>
    <cellStyle name="표준 56 7 2 20" xfId="45794"/>
    <cellStyle name="표준 56 7 2 20 2" xfId="45795"/>
    <cellStyle name="표준 56 7 2 21" xfId="45796"/>
    <cellStyle name="표준 56 7 2 21 2" xfId="45797"/>
    <cellStyle name="표준 56 7 2 22" xfId="45798"/>
    <cellStyle name="표준 56 7 2 22 2" xfId="45799"/>
    <cellStyle name="표준 56 7 2 23" xfId="45800"/>
    <cellStyle name="표준 56 7 2 23 2" xfId="45801"/>
    <cellStyle name="표준 56 7 2 24" xfId="45802"/>
    <cellStyle name="표준 56 7 2 24 2" xfId="45803"/>
    <cellStyle name="표준 56 7 2 25" xfId="45804"/>
    <cellStyle name="표준 56 7 2 25 2" xfId="45805"/>
    <cellStyle name="표준 56 7 2 26" xfId="45806"/>
    <cellStyle name="표준 56 7 2 26 2" xfId="45807"/>
    <cellStyle name="표준 56 7 2 27" xfId="45808"/>
    <cellStyle name="표준 56 7 2 27 2" xfId="45809"/>
    <cellStyle name="표준 56 7 2 28" xfId="45810"/>
    <cellStyle name="표준 56 7 2 28 2" xfId="45811"/>
    <cellStyle name="표준 56 7 2 29" xfId="45812"/>
    <cellStyle name="표준 56 7 2 3" xfId="45813"/>
    <cellStyle name="표준 56 7 2 3 2" xfId="45814"/>
    <cellStyle name="표준 56 7 2 4" xfId="45815"/>
    <cellStyle name="표준 56 7 2 4 2" xfId="45816"/>
    <cellStyle name="표준 56 7 2 5" xfId="45817"/>
    <cellStyle name="표준 56 7 2 5 2" xfId="45818"/>
    <cellStyle name="표준 56 7 2 6" xfId="45819"/>
    <cellStyle name="표준 56 7 2 6 2" xfId="45820"/>
    <cellStyle name="표준 56 7 2 7" xfId="45821"/>
    <cellStyle name="표준 56 7 2 7 2" xfId="45822"/>
    <cellStyle name="표준 56 7 2 8" xfId="45823"/>
    <cellStyle name="표준 56 7 2 8 2" xfId="45824"/>
    <cellStyle name="표준 56 7 2 9" xfId="45825"/>
    <cellStyle name="표준 56 7 2 9 2" xfId="45826"/>
    <cellStyle name="표준 56 7 20" xfId="45827"/>
    <cellStyle name="표준 56 7 20 2" xfId="45828"/>
    <cellStyle name="표준 56 7 21" xfId="45829"/>
    <cellStyle name="표준 56 7 21 2" xfId="45830"/>
    <cellStyle name="표준 56 7 22" xfId="45831"/>
    <cellStyle name="표준 56 7 22 2" xfId="45832"/>
    <cellStyle name="표준 56 7 23" xfId="45833"/>
    <cellStyle name="표준 56 7 23 2" xfId="45834"/>
    <cellStyle name="표준 56 7 24" xfId="45835"/>
    <cellStyle name="표준 56 7 24 2" xfId="45836"/>
    <cellStyle name="표준 56 7 25" xfId="45837"/>
    <cellStyle name="표준 56 7 25 2" xfId="45838"/>
    <cellStyle name="표준 56 7 26" xfId="45839"/>
    <cellStyle name="표준 56 7 26 2" xfId="45840"/>
    <cellStyle name="표준 56 7 27" xfId="45841"/>
    <cellStyle name="표준 56 7 27 2" xfId="45842"/>
    <cellStyle name="표준 56 7 28" xfId="45843"/>
    <cellStyle name="표준 56 7 28 2" xfId="45844"/>
    <cellStyle name="표준 56 7 29" xfId="45845"/>
    <cellStyle name="표준 56 7 29 2" xfId="45846"/>
    <cellStyle name="표준 56 7 3" xfId="45847"/>
    <cellStyle name="표준 56 7 3 10" xfId="45848"/>
    <cellStyle name="표준 56 7 3 10 2" xfId="45849"/>
    <cellStyle name="표준 56 7 3 11" xfId="45850"/>
    <cellStyle name="표준 56 7 3 11 2" xfId="45851"/>
    <cellStyle name="표준 56 7 3 12" xfId="45852"/>
    <cellStyle name="표준 56 7 3 12 2" xfId="45853"/>
    <cellStyle name="표준 56 7 3 13" xfId="45854"/>
    <cellStyle name="표준 56 7 3 13 2" xfId="45855"/>
    <cellStyle name="표준 56 7 3 14" xfId="45856"/>
    <cellStyle name="표준 56 7 3 14 2" xfId="45857"/>
    <cellStyle name="표준 56 7 3 15" xfId="45858"/>
    <cellStyle name="표준 56 7 3 15 2" xfId="45859"/>
    <cellStyle name="표준 56 7 3 16" xfId="45860"/>
    <cellStyle name="표준 56 7 3 16 2" xfId="45861"/>
    <cellStyle name="표준 56 7 3 17" xfId="45862"/>
    <cellStyle name="표준 56 7 3 17 2" xfId="45863"/>
    <cellStyle name="표준 56 7 3 18" xfId="45864"/>
    <cellStyle name="표준 56 7 3 18 2" xfId="45865"/>
    <cellStyle name="표준 56 7 3 19" xfId="45866"/>
    <cellStyle name="표준 56 7 3 19 2" xfId="45867"/>
    <cellStyle name="표준 56 7 3 2" xfId="45868"/>
    <cellStyle name="표준 56 7 3 2 2" xfId="45869"/>
    <cellStyle name="표준 56 7 3 20" xfId="45870"/>
    <cellStyle name="표준 56 7 3 20 2" xfId="45871"/>
    <cellStyle name="표준 56 7 3 21" xfId="45872"/>
    <cellStyle name="표준 56 7 3 21 2" xfId="45873"/>
    <cellStyle name="표준 56 7 3 22" xfId="45874"/>
    <cellStyle name="표준 56 7 3 22 2" xfId="45875"/>
    <cellStyle name="표준 56 7 3 23" xfId="45876"/>
    <cellStyle name="표준 56 7 3 23 2" xfId="45877"/>
    <cellStyle name="표준 56 7 3 24" xfId="45878"/>
    <cellStyle name="표준 56 7 3 24 2" xfId="45879"/>
    <cellStyle name="표준 56 7 3 25" xfId="45880"/>
    <cellStyle name="표준 56 7 3 25 2" xfId="45881"/>
    <cellStyle name="표준 56 7 3 26" xfId="45882"/>
    <cellStyle name="표준 56 7 3 26 2" xfId="45883"/>
    <cellStyle name="표준 56 7 3 27" xfId="45884"/>
    <cellStyle name="표준 56 7 3 27 2" xfId="45885"/>
    <cellStyle name="표준 56 7 3 28" xfId="45886"/>
    <cellStyle name="표준 56 7 3 28 2" xfId="45887"/>
    <cellStyle name="표준 56 7 3 29" xfId="45888"/>
    <cellStyle name="표준 56 7 3 3" xfId="45889"/>
    <cellStyle name="표준 56 7 3 3 2" xfId="45890"/>
    <cellStyle name="표준 56 7 3 4" xfId="45891"/>
    <cellStyle name="표준 56 7 3 4 2" xfId="45892"/>
    <cellStyle name="표준 56 7 3 5" xfId="45893"/>
    <cellStyle name="표준 56 7 3 5 2" xfId="45894"/>
    <cellStyle name="표준 56 7 3 6" xfId="45895"/>
    <cellStyle name="표준 56 7 3 6 2" xfId="45896"/>
    <cellStyle name="표준 56 7 3 7" xfId="45897"/>
    <cellStyle name="표준 56 7 3 7 2" xfId="45898"/>
    <cellStyle name="표준 56 7 3 8" xfId="45899"/>
    <cellStyle name="표준 56 7 3 8 2" xfId="45900"/>
    <cellStyle name="표준 56 7 3 9" xfId="45901"/>
    <cellStyle name="표준 56 7 3 9 2" xfId="45902"/>
    <cellStyle name="표준 56 7 30" xfId="45903"/>
    <cellStyle name="표준 56 7 30 2" xfId="45904"/>
    <cellStyle name="표준 56 7 31" xfId="45905"/>
    <cellStyle name="표준 56 7 31 2" xfId="45906"/>
    <cellStyle name="표준 56 7 32" xfId="45907"/>
    <cellStyle name="표준 56 7 32 2" xfId="45908"/>
    <cellStyle name="표준 56 7 33" xfId="45909"/>
    <cellStyle name="표준 56 7 33 2" xfId="45910"/>
    <cellStyle name="표준 56 7 34" xfId="45911"/>
    <cellStyle name="표준 56 7 34 2" xfId="45912"/>
    <cellStyle name="표준 56 7 35" xfId="45913"/>
    <cellStyle name="표준 56 7 36" xfId="45914"/>
    <cellStyle name="표준 56 7 37" xfId="45915"/>
    <cellStyle name="표준 56 7 38" xfId="45916"/>
    <cellStyle name="표준 56 7 39" xfId="45917"/>
    <cellStyle name="표준 56 7 4" xfId="45918"/>
    <cellStyle name="표준 56 7 4 10" xfId="45919"/>
    <cellStyle name="표준 56 7 4 10 2" xfId="45920"/>
    <cellStyle name="표준 56 7 4 11" xfId="45921"/>
    <cellStyle name="표준 56 7 4 11 2" xfId="45922"/>
    <cellStyle name="표준 56 7 4 12" xfId="45923"/>
    <cellStyle name="표준 56 7 4 12 2" xfId="45924"/>
    <cellStyle name="표준 56 7 4 13" xfId="45925"/>
    <cellStyle name="표준 56 7 4 13 2" xfId="45926"/>
    <cellStyle name="표준 56 7 4 14" xfId="45927"/>
    <cellStyle name="표준 56 7 4 14 2" xfId="45928"/>
    <cellStyle name="표준 56 7 4 15" xfId="45929"/>
    <cellStyle name="표준 56 7 4 15 2" xfId="45930"/>
    <cellStyle name="표준 56 7 4 16" xfId="45931"/>
    <cellStyle name="표준 56 7 4 16 2" xfId="45932"/>
    <cellStyle name="표준 56 7 4 17" xfId="45933"/>
    <cellStyle name="표준 56 7 4 17 2" xfId="45934"/>
    <cellStyle name="표준 56 7 4 18" xfId="45935"/>
    <cellStyle name="표준 56 7 4 18 2" xfId="45936"/>
    <cellStyle name="표준 56 7 4 19" xfId="45937"/>
    <cellStyle name="표준 56 7 4 19 2" xfId="45938"/>
    <cellStyle name="표준 56 7 4 2" xfId="45939"/>
    <cellStyle name="표준 56 7 4 2 2" xfId="45940"/>
    <cellStyle name="표준 56 7 4 20" xfId="45941"/>
    <cellStyle name="표준 56 7 4 20 2" xfId="45942"/>
    <cellStyle name="표준 56 7 4 21" xfId="45943"/>
    <cellStyle name="표준 56 7 4 21 2" xfId="45944"/>
    <cellStyle name="표준 56 7 4 22" xfId="45945"/>
    <cellStyle name="표준 56 7 4 22 2" xfId="45946"/>
    <cellStyle name="표준 56 7 4 23" xfId="45947"/>
    <cellStyle name="표준 56 7 4 23 2" xfId="45948"/>
    <cellStyle name="표준 56 7 4 24" xfId="45949"/>
    <cellStyle name="표준 56 7 4 24 2" xfId="45950"/>
    <cellStyle name="표준 56 7 4 25" xfId="45951"/>
    <cellStyle name="표준 56 7 4 25 2" xfId="45952"/>
    <cellStyle name="표준 56 7 4 26" xfId="45953"/>
    <cellStyle name="표준 56 7 4 26 2" xfId="45954"/>
    <cellStyle name="표준 56 7 4 27" xfId="45955"/>
    <cellStyle name="표준 56 7 4 27 2" xfId="45956"/>
    <cellStyle name="표준 56 7 4 28" xfId="45957"/>
    <cellStyle name="표준 56 7 4 28 2" xfId="45958"/>
    <cellStyle name="표준 56 7 4 29" xfId="45959"/>
    <cellStyle name="표준 56 7 4 3" xfId="45960"/>
    <cellStyle name="표준 56 7 4 3 2" xfId="45961"/>
    <cellStyle name="표준 56 7 4 4" xfId="45962"/>
    <cellStyle name="표준 56 7 4 4 2" xfId="45963"/>
    <cellStyle name="표준 56 7 4 5" xfId="45964"/>
    <cellStyle name="표준 56 7 4 5 2" xfId="45965"/>
    <cellStyle name="표준 56 7 4 6" xfId="45966"/>
    <cellStyle name="표준 56 7 4 6 2" xfId="45967"/>
    <cellStyle name="표준 56 7 4 7" xfId="45968"/>
    <cellStyle name="표준 56 7 4 7 2" xfId="45969"/>
    <cellStyle name="표준 56 7 4 8" xfId="45970"/>
    <cellStyle name="표준 56 7 4 8 2" xfId="45971"/>
    <cellStyle name="표준 56 7 4 9" xfId="45972"/>
    <cellStyle name="표준 56 7 4 9 2" xfId="45973"/>
    <cellStyle name="표준 56 7 40" xfId="45974"/>
    <cellStyle name="표준 56 7 41" xfId="45975"/>
    <cellStyle name="표준 56 7 42" xfId="45976"/>
    <cellStyle name="표준 56 7 43" xfId="45977"/>
    <cellStyle name="표준 56 7 44" xfId="45978"/>
    <cellStyle name="표준 56 7 45" xfId="45979"/>
    <cellStyle name="표준 56 7 46" xfId="45980"/>
    <cellStyle name="표준 56 7 47" xfId="45981"/>
    <cellStyle name="표준 56 7 48" xfId="45982"/>
    <cellStyle name="표준 56 7 49" xfId="45983"/>
    <cellStyle name="표준 56 7 5" xfId="45984"/>
    <cellStyle name="표준 56 7 5 10" xfId="45985"/>
    <cellStyle name="표준 56 7 5 10 2" xfId="45986"/>
    <cellStyle name="표준 56 7 5 11" xfId="45987"/>
    <cellStyle name="표준 56 7 5 11 2" xfId="45988"/>
    <cellStyle name="표준 56 7 5 12" xfId="45989"/>
    <cellStyle name="표준 56 7 5 12 2" xfId="45990"/>
    <cellStyle name="표준 56 7 5 13" xfId="45991"/>
    <cellStyle name="표준 56 7 5 13 2" xfId="45992"/>
    <cellStyle name="표준 56 7 5 14" xfId="45993"/>
    <cellStyle name="표준 56 7 5 14 2" xfId="45994"/>
    <cellStyle name="표준 56 7 5 15" xfId="45995"/>
    <cellStyle name="표준 56 7 5 15 2" xfId="45996"/>
    <cellStyle name="표준 56 7 5 16" xfId="45997"/>
    <cellStyle name="표준 56 7 5 16 2" xfId="45998"/>
    <cellStyle name="표준 56 7 5 17" xfId="45999"/>
    <cellStyle name="표준 56 7 5 17 2" xfId="46000"/>
    <cellStyle name="표준 56 7 5 18" xfId="46001"/>
    <cellStyle name="표준 56 7 5 18 2" xfId="46002"/>
    <cellStyle name="표준 56 7 5 19" xfId="46003"/>
    <cellStyle name="표준 56 7 5 19 2" xfId="46004"/>
    <cellStyle name="표준 56 7 5 2" xfId="46005"/>
    <cellStyle name="표준 56 7 5 2 2" xfId="46006"/>
    <cellStyle name="표준 56 7 5 20" xfId="46007"/>
    <cellStyle name="표준 56 7 5 20 2" xfId="46008"/>
    <cellStyle name="표준 56 7 5 21" xfId="46009"/>
    <cellStyle name="표준 56 7 5 21 2" xfId="46010"/>
    <cellStyle name="표준 56 7 5 22" xfId="46011"/>
    <cellStyle name="표준 56 7 5 22 2" xfId="46012"/>
    <cellStyle name="표준 56 7 5 23" xfId="46013"/>
    <cellStyle name="표준 56 7 5 23 2" xfId="46014"/>
    <cellStyle name="표준 56 7 5 24" xfId="46015"/>
    <cellStyle name="표준 56 7 5 24 2" xfId="46016"/>
    <cellStyle name="표준 56 7 5 25" xfId="46017"/>
    <cellStyle name="표준 56 7 5 25 2" xfId="46018"/>
    <cellStyle name="표준 56 7 5 26" xfId="46019"/>
    <cellStyle name="표준 56 7 5 26 2" xfId="46020"/>
    <cellStyle name="표준 56 7 5 27" xfId="46021"/>
    <cellStyle name="표준 56 7 5 27 2" xfId="46022"/>
    <cellStyle name="표준 56 7 5 28" xfId="46023"/>
    <cellStyle name="표준 56 7 5 28 2" xfId="46024"/>
    <cellStyle name="표준 56 7 5 29" xfId="46025"/>
    <cellStyle name="표준 56 7 5 3" xfId="46026"/>
    <cellStyle name="표준 56 7 5 3 2" xfId="46027"/>
    <cellStyle name="표준 56 7 5 4" xfId="46028"/>
    <cellStyle name="표준 56 7 5 4 2" xfId="46029"/>
    <cellStyle name="표준 56 7 5 5" xfId="46030"/>
    <cellStyle name="표준 56 7 5 5 2" xfId="46031"/>
    <cellStyle name="표준 56 7 5 6" xfId="46032"/>
    <cellStyle name="표준 56 7 5 6 2" xfId="46033"/>
    <cellStyle name="표준 56 7 5 7" xfId="46034"/>
    <cellStyle name="표준 56 7 5 7 2" xfId="46035"/>
    <cellStyle name="표준 56 7 5 8" xfId="46036"/>
    <cellStyle name="표준 56 7 5 8 2" xfId="46037"/>
    <cellStyle name="표준 56 7 5 9" xfId="46038"/>
    <cellStyle name="표준 56 7 5 9 2" xfId="46039"/>
    <cellStyle name="표준 56 7 50" xfId="46040"/>
    <cellStyle name="표준 56 7 51" xfId="46041"/>
    <cellStyle name="표준 56 7 52" xfId="46042"/>
    <cellStyle name="표준 56 7 53" xfId="46043"/>
    <cellStyle name="표준 56 7 54" xfId="46044"/>
    <cellStyle name="표준 56 7 55" xfId="46045"/>
    <cellStyle name="표준 56 7 56" xfId="46046"/>
    <cellStyle name="표준 56 7 57" xfId="46047"/>
    <cellStyle name="표준 56 7 58" xfId="46048"/>
    <cellStyle name="표준 56 7 6" xfId="46049"/>
    <cellStyle name="표준 56 7 6 10" xfId="46050"/>
    <cellStyle name="표준 56 7 6 10 2" xfId="46051"/>
    <cellStyle name="표준 56 7 6 11" xfId="46052"/>
    <cellStyle name="표준 56 7 6 11 2" xfId="46053"/>
    <cellStyle name="표준 56 7 6 12" xfId="46054"/>
    <cellStyle name="표준 56 7 6 12 2" xfId="46055"/>
    <cellStyle name="표준 56 7 6 13" xfId="46056"/>
    <cellStyle name="표준 56 7 6 13 2" xfId="46057"/>
    <cellStyle name="표준 56 7 6 14" xfId="46058"/>
    <cellStyle name="표준 56 7 6 14 2" xfId="46059"/>
    <cellStyle name="표준 56 7 6 15" xfId="46060"/>
    <cellStyle name="표준 56 7 6 15 2" xfId="46061"/>
    <cellStyle name="표준 56 7 6 16" xfId="46062"/>
    <cellStyle name="표준 56 7 6 16 2" xfId="46063"/>
    <cellStyle name="표준 56 7 6 17" xfId="46064"/>
    <cellStyle name="표준 56 7 6 17 2" xfId="46065"/>
    <cellStyle name="표준 56 7 6 18" xfId="46066"/>
    <cellStyle name="표준 56 7 6 18 2" xfId="46067"/>
    <cellStyle name="표준 56 7 6 19" xfId="46068"/>
    <cellStyle name="표준 56 7 6 19 2" xfId="46069"/>
    <cellStyle name="표준 56 7 6 2" xfId="46070"/>
    <cellStyle name="표준 56 7 6 2 2" xfId="46071"/>
    <cellStyle name="표준 56 7 6 20" xfId="46072"/>
    <cellStyle name="표준 56 7 6 20 2" xfId="46073"/>
    <cellStyle name="표준 56 7 6 21" xfId="46074"/>
    <cellStyle name="표준 56 7 6 21 2" xfId="46075"/>
    <cellStyle name="표준 56 7 6 22" xfId="46076"/>
    <cellStyle name="표준 56 7 6 22 2" xfId="46077"/>
    <cellStyle name="표준 56 7 6 23" xfId="46078"/>
    <cellStyle name="표준 56 7 6 23 2" xfId="46079"/>
    <cellStyle name="표준 56 7 6 24" xfId="46080"/>
    <cellStyle name="표준 56 7 6 24 2" xfId="46081"/>
    <cellStyle name="표준 56 7 6 25" xfId="46082"/>
    <cellStyle name="표준 56 7 6 25 2" xfId="46083"/>
    <cellStyle name="표준 56 7 6 26" xfId="46084"/>
    <cellStyle name="표준 56 7 6 26 2" xfId="46085"/>
    <cellStyle name="표준 56 7 6 27" xfId="46086"/>
    <cellStyle name="표준 56 7 6 27 2" xfId="46087"/>
    <cellStyle name="표준 56 7 6 28" xfId="46088"/>
    <cellStyle name="표준 56 7 6 28 2" xfId="46089"/>
    <cellStyle name="표준 56 7 6 29" xfId="46090"/>
    <cellStyle name="표준 56 7 6 3" xfId="46091"/>
    <cellStyle name="표준 56 7 6 3 2" xfId="46092"/>
    <cellStyle name="표준 56 7 6 4" xfId="46093"/>
    <cellStyle name="표준 56 7 6 4 2" xfId="46094"/>
    <cellStyle name="표준 56 7 6 5" xfId="46095"/>
    <cellStyle name="표준 56 7 6 5 2" xfId="46096"/>
    <cellStyle name="표준 56 7 6 6" xfId="46097"/>
    <cellStyle name="표준 56 7 6 6 2" xfId="46098"/>
    <cellStyle name="표준 56 7 6 7" xfId="46099"/>
    <cellStyle name="표준 56 7 6 7 2" xfId="46100"/>
    <cellStyle name="표준 56 7 6 8" xfId="46101"/>
    <cellStyle name="표준 56 7 6 8 2" xfId="46102"/>
    <cellStyle name="표준 56 7 6 9" xfId="46103"/>
    <cellStyle name="표준 56 7 6 9 2" xfId="46104"/>
    <cellStyle name="표준 56 7 7" xfId="46105"/>
    <cellStyle name="표준 56 7 7 10" xfId="46106"/>
    <cellStyle name="표준 56 7 7 10 2" xfId="46107"/>
    <cellStyle name="표준 56 7 7 11" xfId="46108"/>
    <cellStyle name="표준 56 7 7 11 2" xfId="46109"/>
    <cellStyle name="표준 56 7 7 12" xfId="46110"/>
    <cellStyle name="표준 56 7 7 12 2" xfId="46111"/>
    <cellStyle name="표준 56 7 7 13" xfId="46112"/>
    <cellStyle name="표준 56 7 7 13 2" xfId="46113"/>
    <cellStyle name="표준 56 7 7 14" xfId="46114"/>
    <cellStyle name="표준 56 7 7 14 2" xfId="46115"/>
    <cellStyle name="표준 56 7 7 15" xfId="46116"/>
    <cellStyle name="표준 56 7 7 15 2" xfId="46117"/>
    <cellStyle name="표준 56 7 7 16" xfId="46118"/>
    <cellStyle name="표준 56 7 7 16 2" xfId="46119"/>
    <cellStyle name="표준 56 7 7 17" xfId="46120"/>
    <cellStyle name="표준 56 7 7 17 2" xfId="46121"/>
    <cellStyle name="표준 56 7 7 18" xfId="46122"/>
    <cellStyle name="표준 56 7 7 18 2" xfId="46123"/>
    <cellStyle name="표준 56 7 7 19" xfId="46124"/>
    <cellStyle name="표준 56 7 7 19 2" xfId="46125"/>
    <cellStyle name="표준 56 7 7 2" xfId="46126"/>
    <cellStyle name="표준 56 7 7 2 2" xfId="46127"/>
    <cellStyle name="표준 56 7 7 20" xfId="46128"/>
    <cellStyle name="표준 56 7 7 20 2" xfId="46129"/>
    <cellStyle name="표준 56 7 7 21" xfId="46130"/>
    <cellStyle name="표준 56 7 7 21 2" xfId="46131"/>
    <cellStyle name="표준 56 7 7 22" xfId="46132"/>
    <cellStyle name="표준 56 7 7 22 2" xfId="46133"/>
    <cellStyle name="표준 56 7 7 23" xfId="46134"/>
    <cellStyle name="표준 56 7 7 23 2" xfId="46135"/>
    <cellStyle name="표준 56 7 7 24" xfId="46136"/>
    <cellStyle name="표준 56 7 7 24 2" xfId="46137"/>
    <cellStyle name="표준 56 7 7 25" xfId="46138"/>
    <cellStyle name="표준 56 7 7 25 2" xfId="46139"/>
    <cellStyle name="표준 56 7 7 26" xfId="46140"/>
    <cellStyle name="표준 56 7 7 26 2" xfId="46141"/>
    <cellStyle name="표준 56 7 7 27" xfId="46142"/>
    <cellStyle name="표준 56 7 7 27 2" xfId="46143"/>
    <cellStyle name="표준 56 7 7 28" xfId="46144"/>
    <cellStyle name="표준 56 7 7 28 2" xfId="46145"/>
    <cellStyle name="표준 56 7 7 29" xfId="46146"/>
    <cellStyle name="표준 56 7 7 3" xfId="46147"/>
    <cellStyle name="표준 56 7 7 3 2" xfId="46148"/>
    <cellStyle name="표준 56 7 7 4" xfId="46149"/>
    <cellStyle name="표준 56 7 7 4 2" xfId="46150"/>
    <cellStyle name="표준 56 7 7 5" xfId="46151"/>
    <cellStyle name="표준 56 7 7 5 2" xfId="46152"/>
    <cellStyle name="표준 56 7 7 6" xfId="46153"/>
    <cellStyle name="표준 56 7 7 6 2" xfId="46154"/>
    <cellStyle name="표준 56 7 7 7" xfId="46155"/>
    <cellStyle name="표준 56 7 7 7 2" xfId="46156"/>
    <cellStyle name="표준 56 7 7 8" xfId="46157"/>
    <cellStyle name="표준 56 7 7 8 2" xfId="46158"/>
    <cellStyle name="표준 56 7 7 9" xfId="46159"/>
    <cellStyle name="표준 56 7 7 9 2" xfId="46160"/>
    <cellStyle name="표준 56 7 8" xfId="46161"/>
    <cellStyle name="표준 56 7 8 2" xfId="46162"/>
    <cellStyle name="표준 56 7 9" xfId="46163"/>
    <cellStyle name="표준 56 7 9 2" xfId="46164"/>
    <cellStyle name="표준 56 70" xfId="46165"/>
    <cellStyle name="표준 56 71" xfId="46166"/>
    <cellStyle name="표준 56 72" xfId="46167"/>
    <cellStyle name="표준 56 8" xfId="46168"/>
    <cellStyle name="표준 56 8 10" xfId="46169"/>
    <cellStyle name="표준 56 8 10 2" xfId="46170"/>
    <cellStyle name="표준 56 8 11" xfId="46171"/>
    <cellStyle name="표준 56 8 11 2" xfId="46172"/>
    <cellStyle name="표준 56 8 12" xfId="46173"/>
    <cellStyle name="표준 56 8 12 2" xfId="46174"/>
    <cellStyle name="표준 56 8 13" xfId="46175"/>
    <cellStyle name="표준 56 8 13 2" xfId="46176"/>
    <cellStyle name="표준 56 8 14" xfId="46177"/>
    <cellStyle name="표준 56 8 14 2" xfId="46178"/>
    <cellStyle name="표준 56 8 15" xfId="46179"/>
    <cellStyle name="표준 56 8 15 2" xfId="46180"/>
    <cellStyle name="표준 56 8 16" xfId="46181"/>
    <cellStyle name="표준 56 8 16 2" xfId="46182"/>
    <cellStyle name="표준 56 8 17" xfId="46183"/>
    <cellStyle name="표준 56 8 17 2" xfId="46184"/>
    <cellStyle name="표준 56 8 18" xfId="46185"/>
    <cellStyle name="표준 56 8 18 2" xfId="46186"/>
    <cellStyle name="표준 56 8 19" xfId="46187"/>
    <cellStyle name="표준 56 8 19 2" xfId="46188"/>
    <cellStyle name="표준 56 8 2" xfId="46189"/>
    <cellStyle name="표준 56 8 2 10" xfId="46190"/>
    <cellStyle name="표준 56 8 2 10 2" xfId="46191"/>
    <cellStyle name="표준 56 8 2 11" xfId="46192"/>
    <cellStyle name="표준 56 8 2 11 2" xfId="46193"/>
    <cellStyle name="표준 56 8 2 12" xfId="46194"/>
    <cellStyle name="표준 56 8 2 12 2" xfId="46195"/>
    <cellStyle name="표준 56 8 2 13" xfId="46196"/>
    <cellStyle name="표준 56 8 2 13 2" xfId="46197"/>
    <cellStyle name="표준 56 8 2 14" xfId="46198"/>
    <cellStyle name="표준 56 8 2 14 2" xfId="46199"/>
    <cellStyle name="표준 56 8 2 15" xfId="46200"/>
    <cellStyle name="표준 56 8 2 15 2" xfId="46201"/>
    <cellStyle name="표준 56 8 2 16" xfId="46202"/>
    <cellStyle name="표준 56 8 2 16 2" xfId="46203"/>
    <cellStyle name="표준 56 8 2 17" xfId="46204"/>
    <cellStyle name="표준 56 8 2 17 2" xfId="46205"/>
    <cellStyle name="표준 56 8 2 18" xfId="46206"/>
    <cellStyle name="표준 56 8 2 18 2" xfId="46207"/>
    <cellStyle name="표준 56 8 2 19" xfId="46208"/>
    <cellStyle name="표준 56 8 2 19 2" xfId="46209"/>
    <cellStyle name="표준 56 8 2 2" xfId="46210"/>
    <cellStyle name="표준 56 8 2 2 2" xfId="46211"/>
    <cellStyle name="표준 56 8 2 20" xfId="46212"/>
    <cellStyle name="표준 56 8 2 20 2" xfId="46213"/>
    <cellStyle name="표준 56 8 2 21" xfId="46214"/>
    <cellStyle name="표준 56 8 2 21 2" xfId="46215"/>
    <cellStyle name="표준 56 8 2 22" xfId="46216"/>
    <cellStyle name="표준 56 8 2 22 2" xfId="46217"/>
    <cellStyle name="표준 56 8 2 23" xfId="46218"/>
    <cellStyle name="표준 56 8 2 23 2" xfId="46219"/>
    <cellStyle name="표준 56 8 2 24" xfId="46220"/>
    <cellStyle name="표준 56 8 2 24 2" xfId="46221"/>
    <cellStyle name="표준 56 8 2 25" xfId="46222"/>
    <cellStyle name="표준 56 8 2 25 2" xfId="46223"/>
    <cellStyle name="표준 56 8 2 26" xfId="46224"/>
    <cellStyle name="표준 56 8 2 26 2" xfId="46225"/>
    <cellStyle name="표준 56 8 2 27" xfId="46226"/>
    <cellStyle name="표준 56 8 2 27 2" xfId="46227"/>
    <cellStyle name="표준 56 8 2 28" xfId="46228"/>
    <cellStyle name="표준 56 8 2 28 2" xfId="46229"/>
    <cellStyle name="표준 56 8 2 29" xfId="46230"/>
    <cellStyle name="표준 56 8 2 3" xfId="46231"/>
    <cellStyle name="표준 56 8 2 3 2" xfId="46232"/>
    <cellStyle name="표준 56 8 2 4" xfId="46233"/>
    <cellStyle name="표준 56 8 2 4 2" xfId="46234"/>
    <cellStyle name="표준 56 8 2 5" xfId="46235"/>
    <cellStyle name="표준 56 8 2 5 2" xfId="46236"/>
    <cellStyle name="표준 56 8 2 6" xfId="46237"/>
    <cellStyle name="표준 56 8 2 6 2" xfId="46238"/>
    <cellStyle name="표준 56 8 2 7" xfId="46239"/>
    <cellStyle name="표준 56 8 2 7 2" xfId="46240"/>
    <cellStyle name="표준 56 8 2 8" xfId="46241"/>
    <cellStyle name="표준 56 8 2 8 2" xfId="46242"/>
    <cellStyle name="표준 56 8 2 9" xfId="46243"/>
    <cellStyle name="표준 56 8 2 9 2" xfId="46244"/>
    <cellStyle name="표준 56 8 20" xfId="46245"/>
    <cellStyle name="표준 56 8 20 2" xfId="46246"/>
    <cellStyle name="표준 56 8 21" xfId="46247"/>
    <cellStyle name="표준 56 8 21 2" xfId="46248"/>
    <cellStyle name="표준 56 8 22" xfId="46249"/>
    <cellStyle name="표준 56 8 22 2" xfId="46250"/>
    <cellStyle name="표준 56 8 23" xfId="46251"/>
    <cellStyle name="표준 56 8 23 2" xfId="46252"/>
    <cellStyle name="표준 56 8 24" xfId="46253"/>
    <cellStyle name="표준 56 8 24 2" xfId="46254"/>
    <cellStyle name="표준 56 8 25" xfId="46255"/>
    <cellStyle name="표준 56 8 25 2" xfId="46256"/>
    <cellStyle name="표준 56 8 26" xfId="46257"/>
    <cellStyle name="표준 56 8 26 2" xfId="46258"/>
    <cellStyle name="표준 56 8 27" xfId="46259"/>
    <cellStyle name="표준 56 8 27 2" xfId="46260"/>
    <cellStyle name="표준 56 8 28" xfId="46261"/>
    <cellStyle name="표준 56 8 28 2" xfId="46262"/>
    <cellStyle name="표준 56 8 29" xfId="46263"/>
    <cellStyle name="표준 56 8 29 2" xfId="46264"/>
    <cellStyle name="표준 56 8 3" xfId="46265"/>
    <cellStyle name="표준 56 8 3 10" xfId="46266"/>
    <cellStyle name="표준 56 8 3 10 2" xfId="46267"/>
    <cellStyle name="표준 56 8 3 11" xfId="46268"/>
    <cellStyle name="표준 56 8 3 11 2" xfId="46269"/>
    <cellStyle name="표준 56 8 3 12" xfId="46270"/>
    <cellStyle name="표준 56 8 3 12 2" xfId="46271"/>
    <cellStyle name="표준 56 8 3 13" xfId="46272"/>
    <cellStyle name="표준 56 8 3 13 2" xfId="46273"/>
    <cellStyle name="표준 56 8 3 14" xfId="46274"/>
    <cellStyle name="표준 56 8 3 14 2" xfId="46275"/>
    <cellStyle name="표준 56 8 3 15" xfId="46276"/>
    <cellStyle name="표준 56 8 3 15 2" xfId="46277"/>
    <cellStyle name="표준 56 8 3 16" xfId="46278"/>
    <cellStyle name="표준 56 8 3 16 2" xfId="46279"/>
    <cellStyle name="표준 56 8 3 17" xfId="46280"/>
    <cellStyle name="표준 56 8 3 17 2" xfId="46281"/>
    <cellStyle name="표준 56 8 3 18" xfId="46282"/>
    <cellStyle name="표준 56 8 3 18 2" xfId="46283"/>
    <cellStyle name="표준 56 8 3 19" xfId="46284"/>
    <cellStyle name="표준 56 8 3 19 2" xfId="46285"/>
    <cellStyle name="표준 56 8 3 2" xfId="46286"/>
    <cellStyle name="표준 56 8 3 2 2" xfId="46287"/>
    <cellStyle name="표준 56 8 3 20" xfId="46288"/>
    <cellStyle name="표준 56 8 3 20 2" xfId="46289"/>
    <cellStyle name="표준 56 8 3 21" xfId="46290"/>
    <cellStyle name="표준 56 8 3 21 2" xfId="46291"/>
    <cellStyle name="표준 56 8 3 22" xfId="46292"/>
    <cellStyle name="표준 56 8 3 22 2" xfId="46293"/>
    <cellStyle name="표준 56 8 3 23" xfId="46294"/>
    <cellStyle name="표준 56 8 3 23 2" xfId="46295"/>
    <cellStyle name="표준 56 8 3 24" xfId="46296"/>
    <cellStyle name="표준 56 8 3 24 2" xfId="46297"/>
    <cellStyle name="표준 56 8 3 25" xfId="46298"/>
    <cellStyle name="표준 56 8 3 25 2" xfId="46299"/>
    <cellStyle name="표준 56 8 3 26" xfId="46300"/>
    <cellStyle name="표준 56 8 3 26 2" xfId="46301"/>
    <cellStyle name="표준 56 8 3 27" xfId="46302"/>
    <cellStyle name="표준 56 8 3 27 2" xfId="46303"/>
    <cellStyle name="표준 56 8 3 28" xfId="46304"/>
    <cellStyle name="표준 56 8 3 28 2" xfId="46305"/>
    <cellStyle name="표준 56 8 3 29" xfId="46306"/>
    <cellStyle name="표준 56 8 3 3" xfId="46307"/>
    <cellStyle name="표준 56 8 3 3 2" xfId="46308"/>
    <cellStyle name="표준 56 8 3 4" xfId="46309"/>
    <cellStyle name="표준 56 8 3 4 2" xfId="46310"/>
    <cellStyle name="표준 56 8 3 5" xfId="46311"/>
    <cellStyle name="표준 56 8 3 5 2" xfId="46312"/>
    <cellStyle name="표준 56 8 3 6" xfId="46313"/>
    <cellStyle name="표준 56 8 3 6 2" xfId="46314"/>
    <cellStyle name="표준 56 8 3 7" xfId="46315"/>
    <cellStyle name="표준 56 8 3 7 2" xfId="46316"/>
    <cellStyle name="표준 56 8 3 8" xfId="46317"/>
    <cellStyle name="표준 56 8 3 8 2" xfId="46318"/>
    <cellStyle name="표준 56 8 3 9" xfId="46319"/>
    <cellStyle name="표준 56 8 3 9 2" xfId="46320"/>
    <cellStyle name="표준 56 8 30" xfId="46321"/>
    <cellStyle name="표준 56 8 30 2" xfId="46322"/>
    <cellStyle name="표준 56 8 31" xfId="46323"/>
    <cellStyle name="표준 56 8 31 2" xfId="46324"/>
    <cellStyle name="표준 56 8 32" xfId="46325"/>
    <cellStyle name="표준 56 8 32 2" xfId="46326"/>
    <cellStyle name="표준 56 8 33" xfId="46327"/>
    <cellStyle name="표준 56 8 33 2" xfId="46328"/>
    <cellStyle name="표준 56 8 34" xfId="46329"/>
    <cellStyle name="표준 56 8 34 2" xfId="46330"/>
    <cellStyle name="표준 56 8 35" xfId="46331"/>
    <cellStyle name="표준 56 8 36" xfId="46332"/>
    <cellStyle name="표준 56 8 37" xfId="46333"/>
    <cellStyle name="표준 56 8 38" xfId="46334"/>
    <cellStyle name="표준 56 8 39" xfId="46335"/>
    <cellStyle name="표준 56 8 4" xfId="46336"/>
    <cellStyle name="표준 56 8 4 10" xfId="46337"/>
    <cellStyle name="표준 56 8 4 10 2" xfId="46338"/>
    <cellStyle name="표준 56 8 4 11" xfId="46339"/>
    <cellStyle name="표준 56 8 4 11 2" xfId="46340"/>
    <cellStyle name="표준 56 8 4 12" xfId="46341"/>
    <cellStyle name="표준 56 8 4 12 2" xfId="46342"/>
    <cellStyle name="표준 56 8 4 13" xfId="46343"/>
    <cellStyle name="표준 56 8 4 13 2" xfId="46344"/>
    <cellStyle name="표준 56 8 4 14" xfId="46345"/>
    <cellStyle name="표준 56 8 4 14 2" xfId="46346"/>
    <cellStyle name="표준 56 8 4 15" xfId="46347"/>
    <cellStyle name="표준 56 8 4 15 2" xfId="46348"/>
    <cellStyle name="표준 56 8 4 16" xfId="46349"/>
    <cellStyle name="표준 56 8 4 16 2" xfId="46350"/>
    <cellStyle name="표준 56 8 4 17" xfId="46351"/>
    <cellStyle name="표준 56 8 4 17 2" xfId="46352"/>
    <cellStyle name="표준 56 8 4 18" xfId="46353"/>
    <cellStyle name="표준 56 8 4 18 2" xfId="46354"/>
    <cellStyle name="표준 56 8 4 19" xfId="46355"/>
    <cellStyle name="표준 56 8 4 19 2" xfId="46356"/>
    <cellStyle name="표준 56 8 4 2" xfId="46357"/>
    <cellStyle name="표준 56 8 4 2 2" xfId="46358"/>
    <cellStyle name="표준 56 8 4 20" xfId="46359"/>
    <cellStyle name="표준 56 8 4 20 2" xfId="46360"/>
    <cellStyle name="표준 56 8 4 21" xfId="46361"/>
    <cellStyle name="표준 56 8 4 21 2" xfId="46362"/>
    <cellStyle name="표준 56 8 4 22" xfId="46363"/>
    <cellStyle name="표준 56 8 4 22 2" xfId="46364"/>
    <cellStyle name="표준 56 8 4 23" xfId="46365"/>
    <cellStyle name="표준 56 8 4 23 2" xfId="46366"/>
    <cellStyle name="표준 56 8 4 24" xfId="46367"/>
    <cellStyle name="표준 56 8 4 24 2" xfId="46368"/>
    <cellStyle name="표준 56 8 4 25" xfId="46369"/>
    <cellStyle name="표준 56 8 4 25 2" xfId="46370"/>
    <cellStyle name="표준 56 8 4 26" xfId="46371"/>
    <cellStyle name="표준 56 8 4 26 2" xfId="46372"/>
    <cellStyle name="표준 56 8 4 27" xfId="46373"/>
    <cellStyle name="표준 56 8 4 27 2" xfId="46374"/>
    <cellStyle name="표준 56 8 4 28" xfId="46375"/>
    <cellStyle name="표준 56 8 4 28 2" xfId="46376"/>
    <cellStyle name="표준 56 8 4 29" xfId="46377"/>
    <cellStyle name="표준 56 8 4 3" xfId="46378"/>
    <cellStyle name="표준 56 8 4 3 2" xfId="46379"/>
    <cellStyle name="표준 56 8 4 4" xfId="46380"/>
    <cellStyle name="표준 56 8 4 4 2" xfId="46381"/>
    <cellStyle name="표준 56 8 4 5" xfId="46382"/>
    <cellStyle name="표준 56 8 4 5 2" xfId="46383"/>
    <cellStyle name="표준 56 8 4 6" xfId="46384"/>
    <cellStyle name="표준 56 8 4 6 2" xfId="46385"/>
    <cellStyle name="표준 56 8 4 7" xfId="46386"/>
    <cellStyle name="표준 56 8 4 7 2" xfId="46387"/>
    <cellStyle name="표준 56 8 4 8" xfId="46388"/>
    <cellStyle name="표준 56 8 4 8 2" xfId="46389"/>
    <cellStyle name="표준 56 8 4 9" xfId="46390"/>
    <cellStyle name="표준 56 8 4 9 2" xfId="46391"/>
    <cellStyle name="표준 56 8 40" xfId="46392"/>
    <cellStyle name="표준 56 8 41" xfId="46393"/>
    <cellStyle name="표준 56 8 42" xfId="46394"/>
    <cellStyle name="표준 56 8 43" xfId="46395"/>
    <cellStyle name="표준 56 8 44" xfId="46396"/>
    <cellStyle name="표준 56 8 45" xfId="46397"/>
    <cellStyle name="표준 56 8 46" xfId="46398"/>
    <cellStyle name="표준 56 8 47" xfId="46399"/>
    <cellStyle name="표준 56 8 48" xfId="46400"/>
    <cellStyle name="표준 56 8 49" xfId="46401"/>
    <cellStyle name="표준 56 8 5" xfId="46402"/>
    <cellStyle name="표준 56 8 5 10" xfId="46403"/>
    <cellStyle name="표준 56 8 5 10 2" xfId="46404"/>
    <cellStyle name="표준 56 8 5 11" xfId="46405"/>
    <cellStyle name="표준 56 8 5 11 2" xfId="46406"/>
    <cellStyle name="표준 56 8 5 12" xfId="46407"/>
    <cellStyle name="표준 56 8 5 12 2" xfId="46408"/>
    <cellStyle name="표준 56 8 5 13" xfId="46409"/>
    <cellStyle name="표준 56 8 5 13 2" xfId="46410"/>
    <cellStyle name="표준 56 8 5 14" xfId="46411"/>
    <cellStyle name="표준 56 8 5 14 2" xfId="46412"/>
    <cellStyle name="표준 56 8 5 15" xfId="46413"/>
    <cellStyle name="표준 56 8 5 15 2" xfId="46414"/>
    <cellStyle name="표준 56 8 5 16" xfId="46415"/>
    <cellStyle name="표준 56 8 5 16 2" xfId="46416"/>
    <cellStyle name="표준 56 8 5 17" xfId="46417"/>
    <cellStyle name="표준 56 8 5 17 2" xfId="46418"/>
    <cellStyle name="표준 56 8 5 18" xfId="46419"/>
    <cellStyle name="표준 56 8 5 18 2" xfId="46420"/>
    <cellStyle name="표준 56 8 5 19" xfId="46421"/>
    <cellStyle name="표준 56 8 5 19 2" xfId="46422"/>
    <cellStyle name="표준 56 8 5 2" xfId="46423"/>
    <cellStyle name="표준 56 8 5 2 2" xfId="46424"/>
    <cellStyle name="표준 56 8 5 20" xfId="46425"/>
    <cellStyle name="표준 56 8 5 20 2" xfId="46426"/>
    <cellStyle name="표준 56 8 5 21" xfId="46427"/>
    <cellStyle name="표준 56 8 5 21 2" xfId="46428"/>
    <cellStyle name="표준 56 8 5 22" xfId="46429"/>
    <cellStyle name="표준 56 8 5 22 2" xfId="46430"/>
    <cellStyle name="표준 56 8 5 23" xfId="46431"/>
    <cellStyle name="표준 56 8 5 23 2" xfId="46432"/>
    <cellStyle name="표준 56 8 5 24" xfId="46433"/>
    <cellStyle name="표준 56 8 5 24 2" xfId="46434"/>
    <cellStyle name="표준 56 8 5 25" xfId="46435"/>
    <cellStyle name="표준 56 8 5 25 2" xfId="46436"/>
    <cellStyle name="표준 56 8 5 26" xfId="46437"/>
    <cellStyle name="표준 56 8 5 26 2" xfId="46438"/>
    <cellStyle name="표준 56 8 5 27" xfId="46439"/>
    <cellStyle name="표준 56 8 5 27 2" xfId="46440"/>
    <cellStyle name="표준 56 8 5 28" xfId="46441"/>
    <cellStyle name="표준 56 8 5 28 2" xfId="46442"/>
    <cellStyle name="표준 56 8 5 29" xfId="46443"/>
    <cellStyle name="표준 56 8 5 3" xfId="46444"/>
    <cellStyle name="표준 56 8 5 3 2" xfId="46445"/>
    <cellStyle name="표준 56 8 5 4" xfId="46446"/>
    <cellStyle name="표준 56 8 5 4 2" xfId="46447"/>
    <cellStyle name="표준 56 8 5 5" xfId="46448"/>
    <cellStyle name="표준 56 8 5 5 2" xfId="46449"/>
    <cellStyle name="표준 56 8 5 6" xfId="46450"/>
    <cellStyle name="표준 56 8 5 6 2" xfId="46451"/>
    <cellStyle name="표준 56 8 5 7" xfId="46452"/>
    <cellStyle name="표준 56 8 5 7 2" xfId="46453"/>
    <cellStyle name="표준 56 8 5 8" xfId="46454"/>
    <cellStyle name="표준 56 8 5 8 2" xfId="46455"/>
    <cellStyle name="표준 56 8 5 9" xfId="46456"/>
    <cellStyle name="표준 56 8 5 9 2" xfId="46457"/>
    <cellStyle name="표준 56 8 50" xfId="46458"/>
    <cellStyle name="표준 56 8 51" xfId="46459"/>
    <cellStyle name="표준 56 8 52" xfId="46460"/>
    <cellStyle name="표준 56 8 53" xfId="46461"/>
    <cellStyle name="표준 56 8 54" xfId="46462"/>
    <cellStyle name="표준 56 8 55" xfId="46463"/>
    <cellStyle name="표준 56 8 56" xfId="46464"/>
    <cellStyle name="표준 56 8 57" xfId="46465"/>
    <cellStyle name="표준 56 8 58" xfId="46466"/>
    <cellStyle name="표준 56 8 6" xfId="46467"/>
    <cellStyle name="표준 56 8 6 10" xfId="46468"/>
    <cellStyle name="표준 56 8 6 10 2" xfId="46469"/>
    <cellStyle name="표준 56 8 6 11" xfId="46470"/>
    <cellStyle name="표준 56 8 6 11 2" xfId="46471"/>
    <cellStyle name="표준 56 8 6 12" xfId="46472"/>
    <cellStyle name="표준 56 8 6 12 2" xfId="46473"/>
    <cellStyle name="표준 56 8 6 13" xfId="46474"/>
    <cellStyle name="표준 56 8 6 13 2" xfId="46475"/>
    <cellStyle name="표준 56 8 6 14" xfId="46476"/>
    <cellStyle name="표준 56 8 6 14 2" xfId="46477"/>
    <cellStyle name="표준 56 8 6 15" xfId="46478"/>
    <cellStyle name="표준 56 8 6 15 2" xfId="46479"/>
    <cellStyle name="표준 56 8 6 16" xfId="46480"/>
    <cellStyle name="표준 56 8 6 16 2" xfId="46481"/>
    <cellStyle name="표준 56 8 6 17" xfId="46482"/>
    <cellStyle name="표준 56 8 6 17 2" xfId="46483"/>
    <cellStyle name="표준 56 8 6 18" xfId="46484"/>
    <cellStyle name="표준 56 8 6 18 2" xfId="46485"/>
    <cellStyle name="표준 56 8 6 19" xfId="46486"/>
    <cellStyle name="표준 56 8 6 19 2" xfId="46487"/>
    <cellStyle name="표준 56 8 6 2" xfId="46488"/>
    <cellStyle name="표준 56 8 6 2 2" xfId="46489"/>
    <cellStyle name="표준 56 8 6 20" xfId="46490"/>
    <cellStyle name="표준 56 8 6 20 2" xfId="46491"/>
    <cellStyle name="표준 56 8 6 21" xfId="46492"/>
    <cellStyle name="표준 56 8 6 21 2" xfId="46493"/>
    <cellStyle name="표준 56 8 6 22" xfId="46494"/>
    <cellStyle name="표준 56 8 6 22 2" xfId="46495"/>
    <cellStyle name="표준 56 8 6 23" xfId="46496"/>
    <cellStyle name="표준 56 8 6 23 2" xfId="46497"/>
    <cellStyle name="표준 56 8 6 24" xfId="46498"/>
    <cellStyle name="표준 56 8 6 24 2" xfId="46499"/>
    <cellStyle name="표준 56 8 6 25" xfId="46500"/>
    <cellStyle name="표준 56 8 6 25 2" xfId="46501"/>
    <cellStyle name="표준 56 8 6 26" xfId="46502"/>
    <cellStyle name="표준 56 8 6 26 2" xfId="46503"/>
    <cellStyle name="표준 56 8 6 27" xfId="46504"/>
    <cellStyle name="표준 56 8 6 27 2" xfId="46505"/>
    <cellStyle name="표준 56 8 6 28" xfId="46506"/>
    <cellStyle name="표준 56 8 6 28 2" xfId="46507"/>
    <cellStyle name="표준 56 8 6 29" xfId="46508"/>
    <cellStyle name="표준 56 8 6 3" xfId="46509"/>
    <cellStyle name="표준 56 8 6 3 2" xfId="46510"/>
    <cellStyle name="표준 56 8 6 4" xfId="46511"/>
    <cellStyle name="표준 56 8 6 4 2" xfId="46512"/>
    <cellStyle name="표준 56 8 6 5" xfId="46513"/>
    <cellStyle name="표준 56 8 6 5 2" xfId="46514"/>
    <cellStyle name="표준 56 8 6 6" xfId="46515"/>
    <cellStyle name="표준 56 8 6 6 2" xfId="46516"/>
    <cellStyle name="표준 56 8 6 7" xfId="46517"/>
    <cellStyle name="표준 56 8 6 7 2" xfId="46518"/>
    <cellStyle name="표준 56 8 6 8" xfId="46519"/>
    <cellStyle name="표준 56 8 6 8 2" xfId="46520"/>
    <cellStyle name="표준 56 8 6 9" xfId="46521"/>
    <cellStyle name="표준 56 8 6 9 2" xfId="46522"/>
    <cellStyle name="표준 56 8 7" xfId="46523"/>
    <cellStyle name="표준 56 8 7 10" xfId="46524"/>
    <cellStyle name="표준 56 8 7 10 2" xfId="46525"/>
    <cellStyle name="표준 56 8 7 11" xfId="46526"/>
    <cellStyle name="표준 56 8 7 11 2" xfId="46527"/>
    <cellStyle name="표준 56 8 7 12" xfId="46528"/>
    <cellStyle name="표준 56 8 7 12 2" xfId="46529"/>
    <cellStyle name="표준 56 8 7 13" xfId="46530"/>
    <cellStyle name="표준 56 8 7 13 2" xfId="46531"/>
    <cellStyle name="표준 56 8 7 14" xfId="46532"/>
    <cellStyle name="표준 56 8 7 14 2" xfId="46533"/>
    <cellStyle name="표준 56 8 7 15" xfId="46534"/>
    <cellStyle name="표준 56 8 7 15 2" xfId="46535"/>
    <cellStyle name="표준 56 8 7 16" xfId="46536"/>
    <cellStyle name="표준 56 8 7 16 2" xfId="46537"/>
    <cellStyle name="표준 56 8 7 17" xfId="46538"/>
    <cellStyle name="표준 56 8 7 17 2" xfId="46539"/>
    <cellStyle name="표준 56 8 7 18" xfId="46540"/>
    <cellStyle name="표준 56 8 7 18 2" xfId="46541"/>
    <cellStyle name="표준 56 8 7 19" xfId="46542"/>
    <cellStyle name="표준 56 8 7 19 2" xfId="46543"/>
    <cellStyle name="표준 56 8 7 2" xfId="46544"/>
    <cellStyle name="표준 56 8 7 2 2" xfId="46545"/>
    <cellStyle name="표준 56 8 7 20" xfId="46546"/>
    <cellStyle name="표준 56 8 7 20 2" xfId="46547"/>
    <cellStyle name="표준 56 8 7 21" xfId="46548"/>
    <cellStyle name="표준 56 8 7 21 2" xfId="46549"/>
    <cellStyle name="표준 56 8 7 22" xfId="46550"/>
    <cellStyle name="표준 56 8 7 22 2" xfId="46551"/>
    <cellStyle name="표준 56 8 7 23" xfId="46552"/>
    <cellStyle name="표준 56 8 7 23 2" xfId="46553"/>
    <cellStyle name="표준 56 8 7 24" xfId="46554"/>
    <cellStyle name="표준 56 8 7 24 2" xfId="46555"/>
    <cellStyle name="표준 56 8 7 25" xfId="46556"/>
    <cellStyle name="표준 56 8 7 25 2" xfId="46557"/>
    <cellStyle name="표준 56 8 7 26" xfId="46558"/>
    <cellStyle name="표준 56 8 7 26 2" xfId="46559"/>
    <cellStyle name="표준 56 8 7 27" xfId="46560"/>
    <cellStyle name="표준 56 8 7 27 2" xfId="46561"/>
    <cellStyle name="표준 56 8 7 28" xfId="46562"/>
    <cellStyle name="표준 56 8 7 28 2" xfId="46563"/>
    <cellStyle name="표준 56 8 7 29" xfId="46564"/>
    <cellStyle name="표준 56 8 7 3" xfId="46565"/>
    <cellStyle name="표준 56 8 7 3 2" xfId="46566"/>
    <cellStyle name="표준 56 8 7 4" xfId="46567"/>
    <cellStyle name="표준 56 8 7 4 2" xfId="46568"/>
    <cellStyle name="표준 56 8 7 5" xfId="46569"/>
    <cellStyle name="표준 56 8 7 5 2" xfId="46570"/>
    <cellStyle name="표준 56 8 7 6" xfId="46571"/>
    <cellStyle name="표준 56 8 7 6 2" xfId="46572"/>
    <cellStyle name="표준 56 8 7 7" xfId="46573"/>
    <cellStyle name="표준 56 8 7 7 2" xfId="46574"/>
    <cellStyle name="표준 56 8 7 8" xfId="46575"/>
    <cellStyle name="표준 56 8 7 8 2" xfId="46576"/>
    <cellStyle name="표준 56 8 7 9" xfId="46577"/>
    <cellStyle name="표준 56 8 7 9 2" xfId="46578"/>
    <cellStyle name="표준 56 8 8" xfId="46579"/>
    <cellStyle name="표준 56 8 8 2" xfId="46580"/>
    <cellStyle name="표준 56 8 9" xfId="46581"/>
    <cellStyle name="표준 56 8 9 2" xfId="46582"/>
    <cellStyle name="표준 56 9" xfId="46583"/>
    <cellStyle name="표준 56 9 10" xfId="46584"/>
    <cellStyle name="표준 56 9 10 2" xfId="46585"/>
    <cellStyle name="표준 56 9 11" xfId="46586"/>
    <cellStyle name="표준 56 9 11 2" xfId="46587"/>
    <cellStyle name="표준 56 9 12" xfId="46588"/>
    <cellStyle name="표준 56 9 12 2" xfId="46589"/>
    <cellStyle name="표준 56 9 13" xfId="46590"/>
    <cellStyle name="표준 56 9 13 2" xfId="46591"/>
    <cellStyle name="표준 56 9 14" xfId="46592"/>
    <cellStyle name="표준 56 9 14 2" xfId="46593"/>
    <cellStyle name="표준 56 9 15" xfId="46594"/>
    <cellStyle name="표준 56 9 15 2" xfId="46595"/>
    <cellStyle name="표준 56 9 16" xfId="46596"/>
    <cellStyle name="표준 56 9 16 2" xfId="46597"/>
    <cellStyle name="표준 56 9 17" xfId="46598"/>
    <cellStyle name="표준 56 9 17 2" xfId="46599"/>
    <cellStyle name="표준 56 9 18" xfId="46600"/>
    <cellStyle name="표준 56 9 18 2" xfId="46601"/>
    <cellStyle name="표준 56 9 19" xfId="46602"/>
    <cellStyle name="표준 56 9 19 2" xfId="46603"/>
    <cellStyle name="표준 56 9 2" xfId="46604"/>
    <cellStyle name="표준 56 9 2 10" xfId="46605"/>
    <cellStyle name="표준 56 9 2 10 2" xfId="46606"/>
    <cellStyle name="표준 56 9 2 11" xfId="46607"/>
    <cellStyle name="표준 56 9 2 11 2" xfId="46608"/>
    <cellStyle name="표준 56 9 2 12" xfId="46609"/>
    <cellStyle name="표준 56 9 2 12 2" xfId="46610"/>
    <cellStyle name="표준 56 9 2 13" xfId="46611"/>
    <cellStyle name="표준 56 9 2 13 2" xfId="46612"/>
    <cellStyle name="표준 56 9 2 14" xfId="46613"/>
    <cellStyle name="표준 56 9 2 14 2" xfId="46614"/>
    <cellStyle name="표준 56 9 2 15" xfId="46615"/>
    <cellStyle name="표준 56 9 2 15 2" xfId="46616"/>
    <cellStyle name="표준 56 9 2 16" xfId="46617"/>
    <cellStyle name="표준 56 9 2 16 2" xfId="46618"/>
    <cellStyle name="표준 56 9 2 17" xfId="46619"/>
    <cellStyle name="표준 56 9 2 17 2" xfId="46620"/>
    <cellStyle name="표준 56 9 2 18" xfId="46621"/>
    <cellStyle name="표준 56 9 2 18 2" xfId="46622"/>
    <cellStyle name="표준 56 9 2 19" xfId="46623"/>
    <cellStyle name="표준 56 9 2 19 2" xfId="46624"/>
    <cellStyle name="표준 56 9 2 2" xfId="46625"/>
    <cellStyle name="표준 56 9 2 2 2" xfId="46626"/>
    <cellStyle name="표준 56 9 2 20" xfId="46627"/>
    <cellStyle name="표준 56 9 2 20 2" xfId="46628"/>
    <cellStyle name="표준 56 9 2 21" xfId="46629"/>
    <cellStyle name="표준 56 9 2 21 2" xfId="46630"/>
    <cellStyle name="표준 56 9 2 22" xfId="46631"/>
    <cellStyle name="표준 56 9 2 22 2" xfId="46632"/>
    <cellStyle name="표준 56 9 2 23" xfId="46633"/>
    <cellStyle name="표준 56 9 2 23 2" xfId="46634"/>
    <cellStyle name="표준 56 9 2 24" xfId="46635"/>
    <cellStyle name="표준 56 9 2 24 2" xfId="46636"/>
    <cellStyle name="표준 56 9 2 25" xfId="46637"/>
    <cellStyle name="표준 56 9 2 25 2" xfId="46638"/>
    <cellStyle name="표준 56 9 2 26" xfId="46639"/>
    <cellStyle name="표준 56 9 2 26 2" xfId="46640"/>
    <cellStyle name="표준 56 9 2 27" xfId="46641"/>
    <cellStyle name="표준 56 9 2 27 2" xfId="46642"/>
    <cellStyle name="표준 56 9 2 28" xfId="46643"/>
    <cellStyle name="표준 56 9 2 28 2" xfId="46644"/>
    <cellStyle name="표준 56 9 2 29" xfId="46645"/>
    <cellStyle name="표준 56 9 2 3" xfId="46646"/>
    <cellStyle name="표준 56 9 2 3 2" xfId="46647"/>
    <cellStyle name="표준 56 9 2 4" xfId="46648"/>
    <cellStyle name="표준 56 9 2 4 2" xfId="46649"/>
    <cellStyle name="표준 56 9 2 5" xfId="46650"/>
    <cellStyle name="표준 56 9 2 5 2" xfId="46651"/>
    <cellStyle name="표준 56 9 2 6" xfId="46652"/>
    <cellStyle name="표준 56 9 2 6 2" xfId="46653"/>
    <cellStyle name="표준 56 9 2 7" xfId="46654"/>
    <cellStyle name="표준 56 9 2 7 2" xfId="46655"/>
    <cellStyle name="표준 56 9 2 8" xfId="46656"/>
    <cellStyle name="표준 56 9 2 8 2" xfId="46657"/>
    <cellStyle name="표준 56 9 2 9" xfId="46658"/>
    <cellStyle name="표준 56 9 2 9 2" xfId="46659"/>
    <cellStyle name="표준 56 9 20" xfId="46660"/>
    <cellStyle name="표준 56 9 20 2" xfId="46661"/>
    <cellStyle name="표준 56 9 21" xfId="46662"/>
    <cellStyle name="표준 56 9 21 2" xfId="46663"/>
    <cellStyle name="표준 56 9 22" xfId="46664"/>
    <cellStyle name="표준 56 9 22 2" xfId="46665"/>
    <cellStyle name="표준 56 9 23" xfId="46666"/>
    <cellStyle name="표준 56 9 23 2" xfId="46667"/>
    <cellStyle name="표준 56 9 24" xfId="46668"/>
    <cellStyle name="표준 56 9 24 2" xfId="46669"/>
    <cellStyle name="표준 56 9 25" xfId="46670"/>
    <cellStyle name="표준 56 9 25 2" xfId="46671"/>
    <cellStyle name="표준 56 9 26" xfId="46672"/>
    <cellStyle name="표준 56 9 26 2" xfId="46673"/>
    <cellStyle name="표준 56 9 27" xfId="46674"/>
    <cellStyle name="표준 56 9 27 2" xfId="46675"/>
    <cellStyle name="표준 56 9 28" xfId="46676"/>
    <cellStyle name="표준 56 9 28 2" xfId="46677"/>
    <cellStyle name="표준 56 9 29" xfId="46678"/>
    <cellStyle name="표준 56 9 29 2" xfId="46679"/>
    <cellStyle name="표준 56 9 3" xfId="46680"/>
    <cellStyle name="표준 56 9 3 10" xfId="46681"/>
    <cellStyle name="표준 56 9 3 10 2" xfId="46682"/>
    <cellStyle name="표준 56 9 3 11" xfId="46683"/>
    <cellStyle name="표준 56 9 3 11 2" xfId="46684"/>
    <cellStyle name="표준 56 9 3 12" xfId="46685"/>
    <cellStyle name="표준 56 9 3 12 2" xfId="46686"/>
    <cellStyle name="표준 56 9 3 13" xfId="46687"/>
    <cellStyle name="표준 56 9 3 13 2" xfId="46688"/>
    <cellStyle name="표준 56 9 3 14" xfId="46689"/>
    <cellStyle name="표준 56 9 3 14 2" xfId="46690"/>
    <cellStyle name="표준 56 9 3 15" xfId="46691"/>
    <cellStyle name="표준 56 9 3 15 2" xfId="46692"/>
    <cellStyle name="표준 56 9 3 16" xfId="46693"/>
    <cellStyle name="표준 56 9 3 16 2" xfId="46694"/>
    <cellStyle name="표준 56 9 3 17" xfId="46695"/>
    <cellStyle name="표준 56 9 3 17 2" xfId="46696"/>
    <cellStyle name="표준 56 9 3 18" xfId="46697"/>
    <cellStyle name="표준 56 9 3 18 2" xfId="46698"/>
    <cellStyle name="표준 56 9 3 19" xfId="46699"/>
    <cellStyle name="표준 56 9 3 19 2" xfId="46700"/>
    <cellStyle name="표준 56 9 3 2" xfId="46701"/>
    <cellStyle name="표준 56 9 3 2 2" xfId="46702"/>
    <cellStyle name="표준 56 9 3 20" xfId="46703"/>
    <cellStyle name="표준 56 9 3 20 2" xfId="46704"/>
    <cellStyle name="표준 56 9 3 21" xfId="46705"/>
    <cellStyle name="표준 56 9 3 21 2" xfId="46706"/>
    <cellStyle name="표준 56 9 3 22" xfId="46707"/>
    <cellStyle name="표준 56 9 3 22 2" xfId="46708"/>
    <cellStyle name="표준 56 9 3 23" xfId="46709"/>
    <cellStyle name="표준 56 9 3 23 2" xfId="46710"/>
    <cellStyle name="표준 56 9 3 24" xfId="46711"/>
    <cellStyle name="표준 56 9 3 24 2" xfId="46712"/>
    <cellStyle name="표준 56 9 3 25" xfId="46713"/>
    <cellStyle name="표준 56 9 3 25 2" xfId="46714"/>
    <cellStyle name="표준 56 9 3 26" xfId="46715"/>
    <cellStyle name="표준 56 9 3 26 2" xfId="46716"/>
    <cellStyle name="표준 56 9 3 27" xfId="46717"/>
    <cellStyle name="표준 56 9 3 27 2" xfId="46718"/>
    <cellStyle name="표준 56 9 3 28" xfId="46719"/>
    <cellStyle name="표준 56 9 3 28 2" xfId="46720"/>
    <cellStyle name="표준 56 9 3 29" xfId="46721"/>
    <cellStyle name="표준 56 9 3 3" xfId="46722"/>
    <cellStyle name="표준 56 9 3 3 2" xfId="46723"/>
    <cellStyle name="표준 56 9 3 4" xfId="46724"/>
    <cellStyle name="표준 56 9 3 4 2" xfId="46725"/>
    <cellStyle name="표준 56 9 3 5" xfId="46726"/>
    <cellStyle name="표준 56 9 3 5 2" xfId="46727"/>
    <cellStyle name="표준 56 9 3 6" xfId="46728"/>
    <cellStyle name="표준 56 9 3 6 2" xfId="46729"/>
    <cellStyle name="표준 56 9 3 7" xfId="46730"/>
    <cellStyle name="표준 56 9 3 7 2" xfId="46731"/>
    <cellStyle name="표준 56 9 3 8" xfId="46732"/>
    <cellStyle name="표준 56 9 3 8 2" xfId="46733"/>
    <cellStyle name="표준 56 9 3 9" xfId="46734"/>
    <cellStyle name="표준 56 9 3 9 2" xfId="46735"/>
    <cellStyle name="표준 56 9 30" xfId="46736"/>
    <cellStyle name="표준 56 9 30 2" xfId="46737"/>
    <cellStyle name="표준 56 9 31" xfId="46738"/>
    <cellStyle name="표준 56 9 31 2" xfId="46739"/>
    <cellStyle name="표준 56 9 32" xfId="46740"/>
    <cellStyle name="표준 56 9 32 2" xfId="46741"/>
    <cellStyle name="표준 56 9 33" xfId="46742"/>
    <cellStyle name="표준 56 9 33 2" xfId="46743"/>
    <cellStyle name="표준 56 9 34" xfId="46744"/>
    <cellStyle name="표준 56 9 34 2" xfId="46745"/>
    <cellStyle name="표준 56 9 35" xfId="46746"/>
    <cellStyle name="표준 56 9 36" xfId="46747"/>
    <cellStyle name="표준 56 9 37" xfId="46748"/>
    <cellStyle name="표준 56 9 38" xfId="46749"/>
    <cellStyle name="표준 56 9 39" xfId="46750"/>
    <cellStyle name="표준 56 9 4" xfId="46751"/>
    <cellStyle name="표준 56 9 4 10" xfId="46752"/>
    <cellStyle name="표준 56 9 4 10 2" xfId="46753"/>
    <cellStyle name="표준 56 9 4 11" xfId="46754"/>
    <cellStyle name="표준 56 9 4 11 2" xfId="46755"/>
    <cellStyle name="표준 56 9 4 12" xfId="46756"/>
    <cellStyle name="표준 56 9 4 12 2" xfId="46757"/>
    <cellStyle name="표준 56 9 4 13" xfId="46758"/>
    <cellStyle name="표준 56 9 4 13 2" xfId="46759"/>
    <cellStyle name="표준 56 9 4 14" xfId="46760"/>
    <cellStyle name="표준 56 9 4 14 2" xfId="46761"/>
    <cellStyle name="표준 56 9 4 15" xfId="46762"/>
    <cellStyle name="표준 56 9 4 15 2" xfId="46763"/>
    <cellStyle name="표준 56 9 4 16" xfId="46764"/>
    <cellStyle name="표준 56 9 4 16 2" xfId="46765"/>
    <cellStyle name="표준 56 9 4 17" xfId="46766"/>
    <cellStyle name="표준 56 9 4 17 2" xfId="46767"/>
    <cellStyle name="표준 56 9 4 18" xfId="46768"/>
    <cellStyle name="표준 56 9 4 18 2" xfId="46769"/>
    <cellStyle name="표준 56 9 4 19" xfId="46770"/>
    <cellStyle name="표준 56 9 4 19 2" xfId="46771"/>
    <cellStyle name="표준 56 9 4 2" xfId="46772"/>
    <cellStyle name="표준 56 9 4 2 2" xfId="46773"/>
    <cellStyle name="표준 56 9 4 20" xfId="46774"/>
    <cellStyle name="표준 56 9 4 20 2" xfId="46775"/>
    <cellStyle name="표준 56 9 4 21" xfId="46776"/>
    <cellStyle name="표준 56 9 4 21 2" xfId="46777"/>
    <cellStyle name="표준 56 9 4 22" xfId="46778"/>
    <cellStyle name="표준 56 9 4 22 2" xfId="46779"/>
    <cellStyle name="표준 56 9 4 23" xfId="46780"/>
    <cellStyle name="표준 56 9 4 23 2" xfId="46781"/>
    <cellStyle name="표준 56 9 4 24" xfId="46782"/>
    <cellStyle name="표준 56 9 4 24 2" xfId="46783"/>
    <cellStyle name="표준 56 9 4 25" xfId="46784"/>
    <cellStyle name="표준 56 9 4 25 2" xfId="46785"/>
    <cellStyle name="표준 56 9 4 26" xfId="46786"/>
    <cellStyle name="표준 56 9 4 26 2" xfId="46787"/>
    <cellStyle name="표준 56 9 4 27" xfId="46788"/>
    <cellStyle name="표준 56 9 4 27 2" xfId="46789"/>
    <cellStyle name="표준 56 9 4 28" xfId="46790"/>
    <cellStyle name="표준 56 9 4 28 2" xfId="46791"/>
    <cellStyle name="표준 56 9 4 29" xfId="46792"/>
    <cellStyle name="표준 56 9 4 3" xfId="46793"/>
    <cellStyle name="표준 56 9 4 3 2" xfId="46794"/>
    <cellStyle name="표준 56 9 4 4" xfId="46795"/>
    <cellStyle name="표준 56 9 4 4 2" xfId="46796"/>
    <cellStyle name="표준 56 9 4 5" xfId="46797"/>
    <cellStyle name="표준 56 9 4 5 2" xfId="46798"/>
    <cellStyle name="표준 56 9 4 6" xfId="46799"/>
    <cellStyle name="표준 56 9 4 6 2" xfId="46800"/>
    <cellStyle name="표준 56 9 4 7" xfId="46801"/>
    <cellStyle name="표준 56 9 4 7 2" xfId="46802"/>
    <cellStyle name="표준 56 9 4 8" xfId="46803"/>
    <cellStyle name="표준 56 9 4 8 2" xfId="46804"/>
    <cellStyle name="표준 56 9 4 9" xfId="46805"/>
    <cellStyle name="표준 56 9 4 9 2" xfId="46806"/>
    <cellStyle name="표준 56 9 40" xfId="46807"/>
    <cellStyle name="표준 56 9 41" xfId="46808"/>
    <cellStyle name="표준 56 9 42" xfId="46809"/>
    <cellStyle name="표준 56 9 43" xfId="46810"/>
    <cellStyle name="표준 56 9 44" xfId="46811"/>
    <cellStyle name="표준 56 9 45" xfId="46812"/>
    <cellStyle name="표준 56 9 46" xfId="46813"/>
    <cellStyle name="표준 56 9 47" xfId="46814"/>
    <cellStyle name="표준 56 9 48" xfId="46815"/>
    <cellStyle name="표준 56 9 49" xfId="46816"/>
    <cellStyle name="표준 56 9 5" xfId="46817"/>
    <cellStyle name="표준 56 9 5 10" xfId="46818"/>
    <cellStyle name="표준 56 9 5 10 2" xfId="46819"/>
    <cellStyle name="표준 56 9 5 11" xfId="46820"/>
    <cellStyle name="표준 56 9 5 11 2" xfId="46821"/>
    <cellStyle name="표준 56 9 5 12" xfId="46822"/>
    <cellStyle name="표준 56 9 5 12 2" xfId="46823"/>
    <cellStyle name="표준 56 9 5 13" xfId="46824"/>
    <cellStyle name="표준 56 9 5 13 2" xfId="46825"/>
    <cellStyle name="표준 56 9 5 14" xfId="46826"/>
    <cellStyle name="표준 56 9 5 14 2" xfId="46827"/>
    <cellStyle name="표준 56 9 5 15" xfId="46828"/>
    <cellStyle name="표준 56 9 5 15 2" xfId="46829"/>
    <cellStyle name="표준 56 9 5 16" xfId="46830"/>
    <cellStyle name="표준 56 9 5 16 2" xfId="46831"/>
    <cellStyle name="표준 56 9 5 17" xfId="46832"/>
    <cellStyle name="표준 56 9 5 17 2" xfId="46833"/>
    <cellStyle name="표준 56 9 5 18" xfId="46834"/>
    <cellStyle name="표준 56 9 5 18 2" xfId="46835"/>
    <cellStyle name="표준 56 9 5 19" xfId="46836"/>
    <cellStyle name="표준 56 9 5 19 2" xfId="46837"/>
    <cellStyle name="표준 56 9 5 2" xfId="46838"/>
    <cellStyle name="표준 56 9 5 2 2" xfId="46839"/>
    <cellStyle name="표준 56 9 5 20" xfId="46840"/>
    <cellStyle name="표준 56 9 5 20 2" xfId="46841"/>
    <cellStyle name="표준 56 9 5 21" xfId="46842"/>
    <cellStyle name="표준 56 9 5 21 2" xfId="46843"/>
    <cellStyle name="표준 56 9 5 22" xfId="46844"/>
    <cellStyle name="표준 56 9 5 22 2" xfId="46845"/>
    <cellStyle name="표준 56 9 5 23" xfId="46846"/>
    <cellStyle name="표준 56 9 5 23 2" xfId="46847"/>
    <cellStyle name="표준 56 9 5 24" xfId="46848"/>
    <cellStyle name="표준 56 9 5 24 2" xfId="46849"/>
    <cellStyle name="표준 56 9 5 25" xfId="46850"/>
    <cellStyle name="표준 56 9 5 25 2" xfId="46851"/>
    <cellStyle name="표준 56 9 5 26" xfId="46852"/>
    <cellStyle name="표준 56 9 5 26 2" xfId="46853"/>
    <cellStyle name="표준 56 9 5 27" xfId="46854"/>
    <cellStyle name="표준 56 9 5 27 2" xfId="46855"/>
    <cellStyle name="표준 56 9 5 28" xfId="46856"/>
    <cellStyle name="표준 56 9 5 28 2" xfId="46857"/>
    <cellStyle name="표준 56 9 5 29" xfId="46858"/>
    <cellStyle name="표준 56 9 5 3" xfId="46859"/>
    <cellStyle name="표준 56 9 5 3 2" xfId="46860"/>
    <cellStyle name="표준 56 9 5 4" xfId="46861"/>
    <cellStyle name="표준 56 9 5 4 2" xfId="46862"/>
    <cellStyle name="표준 56 9 5 5" xfId="46863"/>
    <cellStyle name="표준 56 9 5 5 2" xfId="46864"/>
    <cellStyle name="표준 56 9 5 6" xfId="46865"/>
    <cellStyle name="표준 56 9 5 6 2" xfId="46866"/>
    <cellStyle name="표준 56 9 5 7" xfId="46867"/>
    <cellStyle name="표준 56 9 5 7 2" xfId="46868"/>
    <cellStyle name="표준 56 9 5 8" xfId="46869"/>
    <cellStyle name="표준 56 9 5 8 2" xfId="46870"/>
    <cellStyle name="표준 56 9 5 9" xfId="46871"/>
    <cellStyle name="표준 56 9 5 9 2" xfId="46872"/>
    <cellStyle name="표준 56 9 50" xfId="46873"/>
    <cellStyle name="표준 56 9 51" xfId="46874"/>
    <cellStyle name="표준 56 9 52" xfId="46875"/>
    <cellStyle name="표준 56 9 53" xfId="46876"/>
    <cellStyle name="표준 56 9 54" xfId="46877"/>
    <cellStyle name="표준 56 9 55" xfId="46878"/>
    <cellStyle name="표준 56 9 56" xfId="46879"/>
    <cellStyle name="표준 56 9 57" xfId="46880"/>
    <cellStyle name="표준 56 9 58" xfId="46881"/>
    <cellStyle name="표준 56 9 6" xfId="46882"/>
    <cellStyle name="표준 56 9 6 10" xfId="46883"/>
    <cellStyle name="표준 56 9 6 10 2" xfId="46884"/>
    <cellStyle name="표준 56 9 6 11" xfId="46885"/>
    <cellStyle name="표준 56 9 6 11 2" xfId="46886"/>
    <cellStyle name="표준 56 9 6 12" xfId="46887"/>
    <cellStyle name="표준 56 9 6 12 2" xfId="46888"/>
    <cellStyle name="표준 56 9 6 13" xfId="46889"/>
    <cellStyle name="표준 56 9 6 13 2" xfId="46890"/>
    <cellStyle name="표준 56 9 6 14" xfId="46891"/>
    <cellStyle name="표준 56 9 6 14 2" xfId="46892"/>
    <cellStyle name="표준 56 9 6 15" xfId="46893"/>
    <cellStyle name="표준 56 9 6 15 2" xfId="46894"/>
    <cellStyle name="표준 56 9 6 16" xfId="46895"/>
    <cellStyle name="표준 56 9 6 16 2" xfId="46896"/>
    <cellStyle name="표준 56 9 6 17" xfId="46897"/>
    <cellStyle name="표준 56 9 6 17 2" xfId="46898"/>
    <cellStyle name="표준 56 9 6 18" xfId="46899"/>
    <cellStyle name="표준 56 9 6 18 2" xfId="46900"/>
    <cellStyle name="표준 56 9 6 19" xfId="46901"/>
    <cellStyle name="표준 56 9 6 19 2" xfId="46902"/>
    <cellStyle name="표준 56 9 6 2" xfId="46903"/>
    <cellStyle name="표준 56 9 6 2 2" xfId="46904"/>
    <cellStyle name="표준 56 9 6 20" xfId="46905"/>
    <cellStyle name="표준 56 9 6 20 2" xfId="46906"/>
    <cellStyle name="표준 56 9 6 21" xfId="46907"/>
    <cellStyle name="표준 56 9 6 21 2" xfId="46908"/>
    <cellStyle name="표준 56 9 6 22" xfId="46909"/>
    <cellStyle name="표준 56 9 6 22 2" xfId="46910"/>
    <cellStyle name="표준 56 9 6 23" xfId="46911"/>
    <cellStyle name="표준 56 9 6 23 2" xfId="46912"/>
    <cellStyle name="표준 56 9 6 24" xfId="46913"/>
    <cellStyle name="표준 56 9 6 24 2" xfId="46914"/>
    <cellStyle name="표준 56 9 6 25" xfId="46915"/>
    <cellStyle name="표준 56 9 6 25 2" xfId="46916"/>
    <cellStyle name="표준 56 9 6 26" xfId="46917"/>
    <cellStyle name="표준 56 9 6 26 2" xfId="46918"/>
    <cellStyle name="표준 56 9 6 27" xfId="46919"/>
    <cellStyle name="표준 56 9 6 27 2" xfId="46920"/>
    <cellStyle name="표준 56 9 6 28" xfId="46921"/>
    <cellStyle name="표준 56 9 6 28 2" xfId="46922"/>
    <cellStyle name="표준 56 9 6 29" xfId="46923"/>
    <cellStyle name="표준 56 9 6 3" xfId="46924"/>
    <cellStyle name="표준 56 9 6 3 2" xfId="46925"/>
    <cellStyle name="표준 56 9 6 4" xfId="46926"/>
    <cellStyle name="표준 56 9 6 4 2" xfId="46927"/>
    <cellStyle name="표준 56 9 6 5" xfId="46928"/>
    <cellStyle name="표준 56 9 6 5 2" xfId="46929"/>
    <cellStyle name="표준 56 9 6 6" xfId="46930"/>
    <cellStyle name="표준 56 9 6 6 2" xfId="46931"/>
    <cellStyle name="표준 56 9 6 7" xfId="46932"/>
    <cellStyle name="표준 56 9 6 7 2" xfId="46933"/>
    <cellStyle name="표준 56 9 6 8" xfId="46934"/>
    <cellStyle name="표준 56 9 6 8 2" xfId="46935"/>
    <cellStyle name="표준 56 9 6 9" xfId="46936"/>
    <cellStyle name="표준 56 9 6 9 2" xfId="46937"/>
    <cellStyle name="표준 56 9 7" xfId="46938"/>
    <cellStyle name="표준 56 9 7 10" xfId="46939"/>
    <cellStyle name="표준 56 9 7 10 2" xfId="46940"/>
    <cellStyle name="표준 56 9 7 11" xfId="46941"/>
    <cellStyle name="표준 56 9 7 11 2" xfId="46942"/>
    <cellStyle name="표준 56 9 7 12" xfId="46943"/>
    <cellStyle name="표준 56 9 7 12 2" xfId="46944"/>
    <cellStyle name="표준 56 9 7 13" xfId="46945"/>
    <cellStyle name="표준 56 9 7 13 2" xfId="46946"/>
    <cellStyle name="표준 56 9 7 14" xfId="46947"/>
    <cellStyle name="표준 56 9 7 14 2" xfId="46948"/>
    <cellStyle name="표준 56 9 7 15" xfId="46949"/>
    <cellStyle name="표준 56 9 7 15 2" xfId="46950"/>
    <cellStyle name="표준 56 9 7 16" xfId="46951"/>
    <cellStyle name="표준 56 9 7 16 2" xfId="46952"/>
    <cellStyle name="표준 56 9 7 17" xfId="46953"/>
    <cellStyle name="표준 56 9 7 17 2" xfId="46954"/>
    <cellStyle name="표준 56 9 7 18" xfId="46955"/>
    <cellStyle name="표준 56 9 7 18 2" xfId="46956"/>
    <cellStyle name="표준 56 9 7 19" xfId="46957"/>
    <cellStyle name="표준 56 9 7 19 2" xfId="46958"/>
    <cellStyle name="표준 56 9 7 2" xfId="46959"/>
    <cellStyle name="표준 56 9 7 2 2" xfId="46960"/>
    <cellStyle name="표준 56 9 7 20" xfId="46961"/>
    <cellStyle name="표준 56 9 7 20 2" xfId="46962"/>
    <cellStyle name="표준 56 9 7 21" xfId="46963"/>
    <cellStyle name="표준 56 9 7 21 2" xfId="46964"/>
    <cellStyle name="표준 56 9 7 22" xfId="46965"/>
    <cellStyle name="표준 56 9 7 22 2" xfId="46966"/>
    <cellStyle name="표준 56 9 7 23" xfId="46967"/>
    <cellStyle name="표준 56 9 7 23 2" xfId="46968"/>
    <cellStyle name="표준 56 9 7 24" xfId="46969"/>
    <cellStyle name="표준 56 9 7 24 2" xfId="46970"/>
    <cellStyle name="표준 56 9 7 25" xfId="46971"/>
    <cellStyle name="표준 56 9 7 25 2" xfId="46972"/>
    <cellStyle name="표준 56 9 7 26" xfId="46973"/>
    <cellStyle name="표준 56 9 7 26 2" xfId="46974"/>
    <cellStyle name="표준 56 9 7 27" xfId="46975"/>
    <cellStyle name="표준 56 9 7 27 2" xfId="46976"/>
    <cellStyle name="표준 56 9 7 28" xfId="46977"/>
    <cellStyle name="표준 56 9 7 28 2" xfId="46978"/>
    <cellStyle name="표준 56 9 7 29" xfId="46979"/>
    <cellStyle name="표준 56 9 7 3" xfId="46980"/>
    <cellStyle name="표준 56 9 7 3 2" xfId="46981"/>
    <cellStyle name="표준 56 9 7 4" xfId="46982"/>
    <cellStyle name="표준 56 9 7 4 2" xfId="46983"/>
    <cellStyle name="표준 56 9 7 5" xfId="46984"/>
    <cellStyle name="표준 56 9 7 5 2" xfId="46985"/>
    <cellStyle name="표준 56 9 7 6" xfId="46986"/>
    <cellStyle name="표준 56 9 7 6 2" xfId="46987"/>
    <cellStyle name="표준 56 9 7 7" xfId="46988"/>
    <cellStyle name="표준 56 9 7 7 2" xfId="46989"/>
    <cellStyle name="표준 56 9 7 8" xfId="46990"/>
    <cellStyle name="표준 56 9 7 8 2" xfId="46991"/>
    <cellStyle name="표준 56 9 7 9" xfId="46992"/>
    <cellStyle name="표준 56 9 7 9 2" xfId="46993"/>
    <cellStyle name="표준 56 9 8" xfId="46994"/>
    <cellStyle name="표준 56 9 8 2" xfId="46995"/>
    <cellStyle name="표준 56 9 9" xfId="46996"/>
    <cellStyle name="표준 56 9 9 2" xfId="46997"/>
    <cellStyle name="표준 56_전체동향(국가별)" xfId="46998"/>
    <cellStyle name="표준 57" xfId="587"/>
    <cellStyle name="표준 57 2" xfId="46999"/>
    <cellStyle name="표준 57 3" xfId="47000"/>
    <cellStyle name="표준 57 4" xfId="47001"/>
    <cellStyle name="표준 58" xfId="588"/>
    <cellStyle name="표준 58 10" xfId="47002"/>
    <cellStyle name="표준 58 10 10" xfId="47003"/>
    <cellStyle name="표준 58 10 10 2" xfId="47004"/>
    <cellStyle name="표준 58 10 11" xfId="47005"/>
    <cellStyle name="표준 58 10 11 2" xfId="47006"/>
    <cellStyle name="표준 58 10 12" xfId="47007"/>
    <cellStyle name="표준 58 10 12 2" xfId="47008"/>
    <cellStyle name="표준 58 10 13" xfId="47009"/>
    <cellStyle name="표준 58 10 13 2" xfId="47010"/>
    <cellStyle name="표준 58 10 14" xfId="47011"/>
    <cellStyle name="표준 58 10 14 2" xfId="47012"/>
    <cellStyle name="표준 58 10 15" xfId="47013"/>
    <cellStyle name="표준 58 10 15 2" xfId="47014"/>
    <cellStyle name="표준 58 10 16" xfId="47015"/>
    <cellStyle name="표준 58 10 16 2" xfId="47016"/>
    <cellStyle name="표준 58 10 17" xfId="47017"/>
    <cellStyle name="표준 58 10 17 2" xfId="47018"/>
    <cellStyle name="표준 58 10 18" xfId="47019"/>
    <cellStyle name="표준 58 10 18 2" xfId="47020"/>
    <cellStyle name="표준 58 10 19" xfId="47021"/>
    <cellStyle name="표준 58 10 19 2" xfId="47022"/>
    <cellStyle name="표준 58 10 2" xfId="47023"/>
    <cellStyle name="표준 58 10 2 10" xfId="47024"/>
    <cellStyle name="표준 58 10 2 10 2" xfId="47025"/>
    <cellStyle name="표준 58 10 2 11" xfId="47026"/>
    <cellStyle name="표준 58 10 2 11 2" xfId="47027"/>
    <cellStyle name="표준 58 10 2 12" xfId="47028"/>
    <cellStyle name="표준 58 10 2 12 2" xfId="47029"/>
    <cellStyle name="표준 58 10 2 13" xfId="47030"/>
    <cellStyle name="표준 58 10 2 13 2" xfId="47031"/>
    <cellStyle name="표준 58 10 2 14" xfId="47032"/>
    <cellStyle name="표준 58 10 2 14 2" xfId="47033"/>
    <cellStyle name="표준 58 10 2 15" xfId="47034"/>
    <cellStyle name="표준 58 10 2 15 2" xfId="47035"/>
    <cellStyle name="표준 58 10 2 16" xfId="47036"/>
    <cellStyle name="표준 58 10 2 16 2" xfId="47037"/>
    <cellStyle name="표준 58 10 2 17" xfId="47038"/>
    <cellStyle name="표준 58 10 2 17 2" xfId="47039"/>
    <cellStyle name="표준 58 10 2 18" xfId="47040"/>
    <cellStyle name="표준 58 10 2 18 2" xfId="47041"/>
    <cellStyle name="표준 58 10 2 19" xfId="47042"/>
    <cellStyle name="표준 58 10 2 19 2" xfId="47043"/>
    <cellStyle name="표준 58 10 2 2" xfId="47044"/>
    <cellStyle name="표준 58 10 2 2 2" xfId="47045"/>
    <cellStyle name="표준 58 10 2 20" xfId="47046"/>
    <cellStyle name="표준 58 10 2 20 2" xfId="47047"/>
    <cellStyle name="표준 58 10 2 21" xfId="47048"/>
    <cellStyle name="표준 58 10 2 21 2" xfId="47049"/>
    <cellStyle name="표준 58 10 2 22" xfId="47050"/>
    <cellStyle name="표준 58 10 2 22 2" xfId="47051"/>
    <cellStyle name="표준 58 10 2 23" xfId="47052"/>
    <cellStyle name="표준 58 10 2 23 2" xfId="47053"/>
    <cellStyle name="표준 58 10 2 24" xfId="47054"/>
    <cellStyle name="표준 58 10 2 24 2" xfId="47055"/>
    <cellStyle name="표준 58 10 2 25" xfId="47056"/>
    <cellStyle name="표준 58 10 2 25 2" xfId="47057"/>
    <cellStyle name="표준 58 10 2 26" xfId="47058"/>
    <cellStyle name="표준 58 10 2 26 2" xfId="47059"/>
    <cellStyle name="표준 58 10 2 27" xfId="47060"/>
    <cellStyle name="표준 58 10 2 27 2" xfId="47061"/>
    <cellStyle name="표준 58 10 2 28" xfId="47062"/>
    <cellStyle name="표준 58 10 2 28 2" xfId="47063"/>
    <cellStyle name="표준 58 10 2 29" xfId="47064"/>
    <cellStyle name="표준 58 10 2 3" xfId="47065"/>
    <cellStyle name="표준 58 10 2 3 2" xfId="47066"/>
    <cellStyle name="표준 58 10 2 4" xfId="47067"/>
    <cellStyle name="표준 58 10 2 4 2" xfId="47068"/>
    <cellStyle name="표준 58 10 2 5" xfId="47069"/>
    <cellStyle name="표준 58 10 2 5 2" xfId="47070"/>
    <cellStyle name="표준 58 10 2 6" xfId="47071"/>
    <cellStyle name="표준 58 10 2 6 2" xfId="47072"/>
    <cellStyle name="표준 58 10 2 7" xfId="47073"/>
    <cellStyle name="표준 58 10 2 7 2" xfId="47074"/>
    <cellStyle name="표준 58 10 2 8" xfId="47075"/>
    <cellStyle name="표준 58 10 2 8 2" xfId="47076"/>
    <cellStyle name="표준 58 10 2 9" xfId="47077"/>
    <cellStyle name="표준 58 10 2 9 2" xfId="47078"/>
    <cellStyle name="표준 58 10 20" xfId="47079"/>
    <cellStyle name="표준 58 10 20 2" xfId="47080"/>
    <cellStyle name="표준 58 10 21" xfId="47081"/>
    <cellStyle name="표준 58 10 21 2" xfId="47082"/>
    <cellStyle name="표준 58 10 22" xfId="47083"/>
    <cellStyle name="표준 58 10 22 2" xfId="47084"/>
    <cellStyle name="표준 58 10 23" xfId="47085"/>
    <cellStyle name="표준 58 10 23 2" xfId="47086"/>
    <cellStyle name="표준 58 10 24" xfId="47087"/>
    <cellStyle name="표준 58 10 24 2" xfId="47088"/>
    <cellStyle name="표준 58 10 25" xfId="47089"/>
    <cellStyle name="표준 58 10 25 2" xfId="47090"/>
    <cellStyle name="표준 58 10 26" xfId="47091"/>
    <cellStyle name="표준 58 10 26 2" xfId="47092"/>
    <cellStyle name="표준 58 10 27" xfId="47093"/>
    <cellStyle name="표준 58 10 27 2" xfId="47094"/>
    <cellStyle name="표준 58 10 28" xfId="47095"/>
    <cellStyle name="표준 58 10 28 2" xfId="47096"/>
    <cellStyle name="표준 58 10 29" xfId="47097"/>
    <cellStyle name="표준 58 10 29 2" xfId="47098"/>
    <cellStyle name="표준 58 10 3" xfId="47099"/>
    <cellStyle name="표준 58 10 3 10" xfId="47100"/>
    <cellStyle name="표준 58 10 3 10 2" xfId="47101"/>
    <cellStyle name="표준 58 10 3 11" xfId="47102"/>
    <cellStyle name="표준 58 10 3 11 2" xfId="47103"/>
    <cellStyle name="표준 58 10 3 12" xfId="47104"/>
    <cellStyle name="표준 58 10 3 12 2" xfId="47105"/>
    <cellStyle name="표준 58 10 3 13" xfId="47106"/>
    <cellStyle name="표준 58 10 3 13 2" xfId="47107"/>
    <cellStyle name="표준 58 10 3 14" xfId="47108"/>
    <cellStyle name="표준 58 10 3 14 2" xfId="47109"/>
    <cellStyle name="표준 58 10 3 15" xfId="47110"/>
    <cellStyle name="표준 58 10 3 15 2" xfId="47111"/>
    <cellStyle name="표준 58 10 3 16" xfId="47112"/>
    <cellStyle name="표준 58 10 3 16 2" xfId="47113"/>
    <cellStyle name="표준 58 10 3 17" xfId="47114"/>
    <cellStyle name="표준 58 10 3 17 2" xfId="47115"/>
    <cellStyle name="표준 58 10 3 18" xfId="47116"/>
    <cellStyle name="표준 58 10 3 18 2" xfId="47117"/>
    <cellStyle name="표준 58 10 3 19" xfId="47118"/>
    <cellStyle name="표준 58 10 3 19 2" xfId="47119"/>
    <cellStyle name="표준 58 10 3 2" xfId="47120"/>
    <cellStyle name="표준 58 10 3 2 2" xfId="47121"/>
    <cellStyle name="표준 58 10 3 20" xfId="47122"/>
    <cellStyle name="표준 58 10 3 20 2" xfId="47123"/>
    <cellStyle name="표준 58 10 3 21" xfId="47124"/>
    <cellStyle name="표준 58 10 3 21 2" xfId="47125"/>
    <cellStyle name="표준 58 10 3 22" xfId="47126"/>
    <cellStyle name="표준 58 10 3 22 2" xfId="47127"/>
    <cellStyle name="표준 58 10 3 23" xfId="47128"/>
    <cellStyle name="표준 58 10 3 23 2" xfId="47129"/>
    <cellStyle name="표준 58 10 3 24" xfId="47130"/>
    <cellStyle name="표준 58 10 3 24 2" xfId="47131"/>
    <cellStyle name="표준 58 10 3 25" xfId="47132"/>
    <cellStyle name="표준 58 10 3 25 2" xfId="47133"/>
    <cellStyle name="표준 58 10 3 26" xfId="47134"/>
    <cellStyle name="표준 58 10 3 26 2" xfId="47135"/>
    <cellStyle name="표준 58 10 3 27" xfId="47136"/>
    <cellStyle name="표준 58 10 3 27 2" xfId="47137"/>
    <cellStyle name="표준 58 10 3 28" xfId="47138"/>
    <cellStyle name="표준 58 10 3 28 2" xfId="47139"/>
    <cellStyle name="표준 58 10 3 29" xfId="47140"/>
    <cellStyle name="표준 58 10 3 3" xfId="47141"/>
    <cellStyle name="표준 58 10 3 3 2" xfId="47142"/>
    <cellStyle name="표준 58 10 3 4" xfId="47143"/>
    <cellStyle name="표준 58 10 3 4 2" xfId="47144"/>
    <cellStyle name="표준 58 10 3 5" xfId="47145"/>
    <cellStyle name="표준 58 10 3 5 2" xfId="47146"/>
    <cellStyle name="표준 58 10 3 6" xfId="47147"/>
    <cellStyle name="표준 58 10 3 6 2" xfId="47148"/>
    <cellStyle name="표준 58 10 3 7" xfId="47149"/>
    <cellStyle name="표준 58 10 3 7 2" xfId="47150"/>
    <cellStyle name="표준 58 10 3 8" xfId="47151"/>
    <cellStyle name="표준 58 10 3 8 2" xfId="47152"/>
    <cellStyle name="표준 58 10 3 9" xfId="47153"/>
    <cellStyle name="표준 58 10 3 9 2" xfId="47154"/>
    <cellStyle name="표준 58 10 30" xfId="47155"/>
    <cellStyle name="표준 58 10 30 2" xfId="47156"/>
    <cellStyle name="표준 58 10 31" xfId="47157"/>
    <cellStyle name="표준 58 10 31 2" xfId="47158"/>
    <cellStyle name="표준 58 10 32" xfId="47159"/>
    <cellStyle name="표준 58 10 32 2" xfId="47160"/>
    <cellStyle name="표준 58 10 33" xfId="47161"/>
    <cellStyle name="표준 58 10 33 2" xfId="47162"/>
    <cellStyle name="표준 58 10 34" xfId="47163"/>
    <cellStyle name="표준 58 10 34 2" xfId="47164"/>
    <cellStyle name="표준 58 10 35" xfId="47165"/>
    <cellStyle name="표준 58 10 36" xfId="47166"/>
    <cellStyle name="표준 58 10 37" xfId="47167"/>
    <cellStyle name="표준 58 10 38" xfId="47168"/>
    <cellStyle name="표준 58 10 39" xfId="47169"/>
    <cellStyle name="표준 58 10 4" xfId="47170"/>
    <cellStyle name="표준 58 10 4 10" xfId="47171"/>
    <cellStyle name="표준 58 10 4 10 2" xfId="47172"/>
    <cellStyle name="표준 58 10 4 11" xfId="47173"/>
    <cellStyle name="표준 58 10 4 11 2" xfId="47174"/>
    <cellStyle name="표준 58 10 4 12" xfId="47175"/>
    <cellStyle name="표준 58 10 4 12 2" xfId="47176"/>
    <cellStyle name="표준 58 10 4 13" xfId="47177"/>
    <cellStyle name="표준 58 10 4 13 2" xfId="47178"/>
    <cellStyle name="표준 58 10 4 14" xfId="47179"/>
    <cellStyle name="표준 58 10 4 14 2" xfId="47180"/>
    <cellStyle name="표준 58 10 4 15" xfId="47181"/>
    <cellStyle name="표준 58 10 4 15 2" xfId="47182"/>
    <cellStyle name="표준 58 10 4 16" xfId="47183"/>
    <cellStyle name="표준 58 10 4 16 2" xfId="47184"/>
    <cellStyle name="표준 58 10 4 17" xfId="47185"/>
    <cellStyle name="표준 58 10 4 17 2" xfId="47186"/>
    <cellStyle name="표준 58 10 4 18" xfId="47187"/>
    <cellStyle name="표준 58 10 4 18 2" xfId="47188"/>
    <cellStyle name="표준 58 10 4 19" xfId="47189"/>
    <cellStyle name="표준 58 10 4 19 2" xfId="47190"/>
    <cellStyle name="표준 58 10 4 2" xfId="47191"/>
    <cellStyle name="표준 58 10 4 2 2" xfId="47192"/>
    <cellStyle name="표준 58 10 4 20" xfId="47193"/>
    <cellStyle name="표준 58 10 4 20 2" xfId="47194"/>
    <cellStyle name="표준 58 10 4 21" xfId="47195"/>
    <cellStyle name="표준 58 10 4 21 2" xfId="47196"/>
    <cellStyle name="표준 58 10 4 22" xfId="47197"/>
    <cellStyle name="표준 58 10 4 22 2" xfId="47198"/>
    <cellStyle name="표준 58 10 4 23" xfId="47199"/>
    <cellStyle name="표준 58 10 4 23 2" xfId="47200"/>
    <cellStyle name="표준 58 10 4 24" xfId="47201"/>
    <cellStyle name="표준 58 10 4 24 2" xfId="47202"/>
    <cellStyle name="표준 58 10 4 25" xfId="47203"/>
    <cellStyle name="표준 58 10 4 25 2" xfId="47204"/>
    <cellStyle name="표준 58 10 4 26" xfId="47205"/>
    <cellStyle name="표준 58 10 4 26 2" xfId="47206"/>
    <cellStyle name="표준 58 10 4 27" xfId="47207"/>
    <cellStyle name="표준 58 10 4 27 2" xfId="47208"/>
    <cellStyle name="표준 58 10 4 28" xfId="47209"/>
    <cellStyle name="표준 58 10 4 28 2" xfId="47210"/>
    <cellStyle name="표준 58 10 4 29" xfId="47211"/>
    <cellStyle name="표준 58 10 4 3" xfId="47212"/>
    <cellStyle name="표준 58 10 4 3 2" xfId="47213"/>
    <cellStyle name="표준 58 10 4 4" xfId="47214"/>
    <cellStyle name="표준 58 10 4 4 2" xfId="47215"/>
    <cellStyle name="표준 58 10 4 5" xfId="47216"/>
    <cellStyle name="표준 58 10 4 5 2" xfId="47217"/>
    <cellStyle name="표준 58 10 4 6" xfId="47218"/>
    <cellStyle name="표준 58 10 4 6 2" xfId="47219"/>
    <cellStyle name="표준 58 10 4 7" xfId="47220"/>
    <cellStyle name="표준 58 10 4 7 2" xfId="47221"/>
    <cellStyle name="표준 58 10 4 8" xfId="47222"/>
    <cellStyle name="표준 58 10 4 8 2" xfId="47223"/>
    <cellStyle name="표준 58 10 4 9" xfId="47224"/>
    <cellStyle name="표준 58 10 4 9 2" xfId="47225"/>
    <cellStyle name="표준 58 10 40" xfId="47226"/>
    <cellStyle name="표준 58 10 41" xfId="47227"/>
    <cellStyle name="표준 58 10 42" xfId="47228"/>
    <cellStyle name="표준 58 10 43" xfId="47229"/>
    <cellStyle name="표준 58 10 44" xfId="47230"/>
    <cellStyle name="표준 58 10 45" xfId="47231"/>
    <cellStyle name="표준 58 10 46" xfId="47232"/>
    <cellStyle name="표준 58 10 47" xfId="47233"/>
    <cellStyle name="표준 58 10 48" xfId="47234"/>
    <cellStyle name="표준 58 10 49" xfId="47235"/>
    <cellStyle name="표준 58 10 5" xfId="47236"/>
    <cellStyle name="표준 58 10 5 10" xfId="47237"/>
    <cellStyle name="표준 58 10 5 10 2" xfId="47238"/>
    <cellStyle name="표준 58 10 5 11" xfId="47239"/>
    <cellStyle name="표준 58 10 5 11 2" xfId="47240"/>
    <cellStyle name="표준 58 10 5 12" xfId="47241"/>
    <cellStyle name="표준 58 10 5 12 2" xfId="47242"/>
    <cellStyle name="표준 58 10 5 13" xfId="47243"/>
    <cellStyle name="표준 58 10 5 13 2" xfId="47244"/>
    <cellStyle name="표준 58 10 5 14" xfId="47245"/>
    <cellStyle name="표준 58 10 5 14 2" xfId="47246"/>
    <cellStyle name="표준 58 10 5 15" xfId="47247"/>
    <cellStyle name="표준 58 10 5 15 2" xfId="47248"/>
    <cellStyle name="표준 58 10 5 16" xfId="47249"/>
    <cellStyle name="표준 58 10 5 16 2" xfId="47250"/>
    <cellStyle name="표준 58 10 5 17" xfId="47251"/>
    <cellStyle name="표준 58 10 5 17 2" xfId="47252"/>
    <cellStyle name="표준 58 10 5 18" xfId="47253"/>
    <cellStyle name="표준 58 10 5 18 2" xfId="47254"/>
    <cellStyle name="표준 58 10 5 19" xfId="47255"/>
    <cellStyle name="표준 58 10 5 19 2" xfId="47256"/>
    <cellStyle name="표준 58 10 5 2" xfId="47257"/>
    <cellStyle name="표준 58 10 5 2 2" xfId="47258"/>
    <cellStyle name="표준 58 10 5 20" xfId="47259"/>
    <cellStyle name="표준 58 10 5 20 2" xfId="47260"/>
    <cellStyle name="표준 58 10 5 21" xfId="47261"/>
    <cellStyle name="표준 58 10 5 21 2" xfId="47262"/>
    <cellStyle name="표준 58 10 5 22" xfId="47263"/>
    <cellStyle name="표준 58 10 5 22 2" xfId="47264"/>
    <cellStyle name="표준 58 10 5 23" xfId="47265"/>
    <cellStyle name="표준 58 10 5 23 2" xfId="47266"/>
    <cellStyle name="표준 58 10 5 24" xfId="47267"/>
    <cellStyle name="표준 58 10 5 24 2" xfId="47268"/>
    <cellStyle name="표준 58 10 5 25" xfId="47269"/>
    <cellStyle name="표준 58 10 5 25 2" xfId="47270"/>
    <cellStyle name="표준 58 10 5 26" xfId="47271"/>
    <cellStyle name="표준 58 10 5 26 2" xfId="47272"/>
    <cellStyle name="표준 58 10 5 27" xfId="47273"/>
    <cellStyle name="표준 58 10 5 27 2" xfId="47274"/>
    <cellStyle name="표준 58 10 5 28" xfId="47275"/>
    <cellStyle name="표준 58 10 5 28 2" xfId="47276"/>
    <cellStyle name="표준 58 10 5 29" xfId="47277"/>
    <cellStyle name="표준 58 10 5 3" xfId="47278"/>
    <cellStyle name="표준 58 10 5 3 2" xfId="47279"/>
    <cellStyle name="표준 58 10 5 4" xfId="47280"/>
    <cellStyle name="표준 58 10 5 4 2" xfId="47281"/>
    <cellStyle name="표준 58 10 5 5" xfId="47282"/>
    <cellStyle name="표준 58 10 5 5 2" xfId="47283"/>
    <cellStyle name="표준 58 10 5 6" xfId="47284"/>
    <cellStyle name="표준 58 10 5 6 2" xfId="47285"/>
    <cellStyle name="표준 58 10 5 7" xfId="47286"/>
    <cellStyle name="표준 58 10 5 7 2" xfId="47287"/>
    <cellStyle name="표준 58 10 5 8" xfId="47288"/>
    <cellStyle name="표준 58 10 5 8 2" xfId="47289"/>
    <cellStyle name="표준 58 10 5 9" xfId="47290"/>
    <cellStyle name="표준 58 10 5 9 2" xfId="47291"/>
    <cellStyle name="표준 58 10 50" xfId="47292"/>
    <cellStyle name="표준 58 10 51" xfId="47293"/>
    <cellStyle name="표준 58 10 52" xfId="47294"/>
    <cellStyle name="표준 58 10 53" xfId="47295"/>
    <cellStyle name="표준 58 10 54" xfId="47296"/>
    <cellStyle name="표준 58 10 55" xfId="47297"/>
    <cellStyle name="표준 58 10 56" xfId="47298"/>
    <cellStyle name="표준 58 10 57" xfId="47299"/>
    <cellStyle name="표준 58 10 58" xfId="47300"/>
    <cellStyle name="표준 58 10 6" xfId="47301"/>
    <cellStyle name="표준 58 10 6 10" xfId="47302"/>
    <cellStyle name="표준 58 10 6 10 2" xfId="47303"/>
    <cellStyle name="표준 58 10 6 11" xfId="47304"/>
    <cellStyle name="표준 58 10 6 11 2" xfId="47305"/>
    <cellStyle name="표준 58 10 6 12" xfId="47306"/>
    <cellStyle name="표준 58 10 6 12 2" xfId="47307"/>
    <cellStyle name="표준 58 10 6 13" xfId="47308"/>
    <cellStyle name="표준 58 10 6 13 2" xfId="47309"/>
    <cellStyle name="표준 58 10 6 14" xfId="47310"/>
    <cellStyle name="표준 58 10 6 14 2" xfId="47311"/>
    <cellStyle name="표준 58 10 6 15" xfId="47312"/>
    <cellStyle name="표준 58 10 6 15 2" xfId="47313"/>
    <cellStyle name="표준 58 10 6 16" xfId="47314"/>
    <cellStyle name="표준 58 10 6 16 2" xfId="47315"/>
    <cellStyle name="표준 58 10 6 17" xfId="47316"/>
    <cellStyle name="표준 58 10 6 17 2" xfId="47317"/>
    <cellStyle name="표준 58 10 6 18" xfId="47318"/>
    <cellStyle name="표준 58 10 6 18 2" xfId="47319"/>
    <cellStyle name="표준 58 10 6 19" xfId="47320"/>
    <cellStyle name="표준 58 10 6 19 2" xfId="47321"/>
    <cellStyle name="표준 58 10 6 2" xfId="47322"/>
    <cellStyle name="표준 58 10 6 2 2" xfId="47323"/>
    <cellStyle name="표준 58 10 6 20" xfId="47324"/>
    <cellStyle name="표준 58 10 6 20 2" xfId="47325"/>
    <cellStyle name="표준 58 10 6 21" xfId="47326"/>
    <cellStyle name="표준 58 10 6 21 2" xfId="47327"/>
    <cellStyle name="표준 58 10 6 22" xfId="47328"/>
    <cellStyle name="표준 58 10 6 22 2" xfId="47329"/>
    <cellStyle name="표준 58 10 6 23" xfId="47330"/>
    <cellStyle name="표준 58 10 6 23 2" xfId="47331"/>
    <cellStyle name="표준 58 10 6 24" xfId="47332"/>
    <cellStyle name="표준 58 10 6 24 2" xfId="47333"/>
    <cellStyle name="표준 58 10 6 25" xfId="47334"/>
    <cellStyle name="표준 58 10 6 25 2" xfId="47335"/>
    <cellStyle name="표준 58 10 6 26" xfId="47336"/>
    <cellStyle name="표준 58 10 6 26 2" xfId="47337"/>
    <cellStyle name="표준 58 10 6 27" xfId="47338"/>
    <cellStyle name="표준 58 10 6 27 2" xfId="47339"/>
    <cellStyle name="표준 58 10 6 28" xfId="47340"/>
    <cellStyle name="표준 58 10 6 28 2" xfId="47341"/>
    <cellStyle name="표준 58 10 6 29" xfId="47342"/>
    <cellStyle name="표준 58 10 6 3" xfId="47343"/>
    <cellStyle name="표준 58 10 6 3 2" xfId="47344"/>
    <cellStyle name="표준 58 10 6 4" xfId="47345"/>
    <cellStyle name="표준 58 10 6 4 2" xfId="47346"/>
    <cellStyle name="표준 58 10 6 5" xfId="47347"/>
    <cellStyle name="표준 58 10 6 5 2" xfId="47348"/>
    <cellStyle name="표준 58 10 6 6" xfId="47349"/>
    <cellStyle name="표준 58 10 6 6 2" xfId="47350"/>
    <cellStyle name="표준 58 10 6 7" xfId="47351"/>
    <cellStyle name="표준 58 10 6 7 2" xfId="47352"/>
    <cellStyle name="표준 58 10 6 8" xfId="47353"/>
    <cellStyle name="표준 58 10 6 8 2" xfId="47354"/>
    <cellStyle name="표준 58 10 6 9" xfId="47355"/>
    <cellStyle name="표준 58 10 6 9 2" xfId="47356"/>
    <cellStyle name="표준 58 10 7" xfId="47357"/>
    <cellStyle name="표준 58 10 7 10" xfId="47358"/>
    <cellStyle name="표준 58 10 7 10 2" xfId="47359"/>
    <cellStyle name="표준 58 10 7 11" xfId="47360"/>
    <cellStyle name="표준 58 10 7 11 2" xfId="47361"/>
    <cellStyle name="표준 58 10 7 12" xfId="47362"/>
    <cellStyle name="표준 58 10 7 12 2" xfId="47363"/>
    <cellStyle name="표준 58 10 7 13" xfId="47364"/>
    <cellStyle name="표준 58 10 7 13 2" xfId="47365"/>
    <cellStyle name="표준 58 10 7 14" xfId="47366"/>
    <cellStyle name="표준 58 10 7 14 2" xfId="47367"/>
    <cellStyle name="표준 58 10 7 15" xfId="47368"/>
    <cellStyle name="표준 58 10 7 15 2" xfId="47369"/>
    <cellStyle name="표준 58 10 7 16" xfId="47370"/>
    <cellStyle name="표준 58 10 7 16 2" xfId="47371"/>
    <cellStyle name="표준 58 10 7 17" xfId="47372"/>
    <cellStyle name="표준 58 10 7 17 2" xfId="47373"/>
    <cellStyle name="표준 58 10 7 18" xfId="47374"/>
    <cellStyle name="표준 58 10 7 18 2" xfId="47375"/>
    <cellStyle name="표준 58 10 7 19" xfId="47376"/>
    <cellStyle name="표준 58 10 7 19 2" xfId="47377"/>
    <cellStyle name="표준 58 10 7 2" xfId="47378"/>
    <cellStyle name="표준 58 10 7 2 2" xfId="47379"/>
    <cellStyle name="표준 58 10 7 20" xfId="47380"/>
    <cellStyle name="표준 58 10 7 20 2" xfId="47381"/>
    <cellStyle name="표준 58 10 7 21" xfId="47382"/>
    <cellStyle name="표준 58 10 7 21 2" xfId="47383"/>
    <cellStyle name="표준 58 10 7 22" xfId="47384"/>
    <cellStyle name="표준 58 10 7 22 2" xfId="47385"/>
    <cellStyle name="표준 58 10 7 23" xfId="47386"/>
    <cellStyle name="표준 58 10 7 23 2" xfId="47387"/>
    <cellStyle name="표준 58 10 7 24" xfId="47388"/>
    <cellStyle name="표준 58 10 7 24 2" xfId="47389"/>
    <cellStyle name="표준 58 10 7 25" xfId="47390"/>
    <cellStyle name="표준 58 10 7 25 2" xfId="47391"/>
    <cellStyle name="표준 58 10 7 26" xfId="47392"/>
    <cellStyle name="표준 58 10 7 26 2" xfId="47393"/>
    <cellStyle name="표준 58 10 7 27" xfId="47394"/>
    <cellStyle name="표준 58 10 7 27 2" xfId="47395"/>
    <cellStyle name="표준 58 10 7 28" xfId="47396"/>
    <cellStyle name="표준 58 10 7 28 2" xfId="47397"/>
    <cellStyle name="표준 58 10 7 29" xfId="47398"/>
    <cellStyle name="표준 58 10 7 3" xfId="47399"/>
    <cellStyle name="표준 58 10 7 3 2" xfId="47400"/>
    <cellStyle name="표준 58 10 7 4" xfId="47401"/>
    <cellStyle name="표준 58 10 7 4 2" xfId="47402"/>
    <cellStyle name="표준 58 10 7 5" xfId="47403"/>
    <cellStyle name="표준 58 10 7 5 2" xfId="47404"/>
    <cellStyle name="표준 58 10 7 6" xfId="47405"/>
    <cellStyle name="표준 58 10 7 6 2" xfId="47406"/>
    <cellStyle name="표준 58 10 7 7" xfId="47407"/>
    <cellStyle name="표준 58 10 7 7 2" xfId="47408"/>
    <cellStyle name="표준 58 10 7 8" xfId="47409"/>
    <cellStyle name="표준 58 10 7 8 2" xfId="47410"/>
    <cellStyle name="표준 58 10 7 9" xfId="47411"/>
    <cellStyle name="표준 58 10 7 9 2" xfId="47412"/>
    <cellStyle name="표준 58 10 8" xfId="47413"/>
    <cellStyle name="표준 58 10 8 2" xfId="47414"/>
    <cellStyle name="표준 58 10 9" xfId="47415"/>
    <cellStyle name="표준 58 10 9 2" xfId="47416"/>
    <cellStyle name="표준 58 11" xfId="47417"/>
    <cellStyle name="표준 58 11 10" xfId="47418"/>
    <cellStyle name="표준 58 11 10 2" xfId="47419"/>
    <cellStyle name="표준 58 11 11" xfId="47420"/>
    <cellStyle name="표준 58 11 11 2" xfId="47421"/>
    <cellStyle name="표준 58 11 12" xfId="47422"/>
    <cellStyle name="표준 58 11 12 2" xfId="47423"/>
    <cellStyle name="표준 58 11 13" xfId="47424"/>
    <cellStyle name="표준 58 11 13 2" xfId="47425"/>
    <cellStyle name="표준 58 11 14" xfId="47426"/>
    <cellStyle name="표준 58 11 14 2" xfId="47427"/>
    <cellStyle name="표준 58 11 15" xfId="47428"/>
    <cellStyle name="표준 58 11 15 2" xfId="47429"/>
    <cellStyle name="표준 58 11 16" xfId="47430"/>
    <cellStyle name="표준 58 11 16 2" xfId="47431"/>
    <cellStyle name="표준 58 11 17" xfId="47432"/>
    <cellStyle name="표준 58 11 17 2" xfId="47433"/>
    <cellStyle name="표준 58 11 18" xfId="47434"/>
    <cellStyle name="표준 58 11 18 2" xfId="47435"/>
    <cellStyle name="표준 58 11 19" xfId="47436"/>
    <cellStyle name="표준 58 11 19 2" xfId="47437"/>
    <cellStyle name="표준 58 11 2" xfId="47438"/>
    <cellStyle name="표준 58 11 2 10" xfId="47439"/>
    <cellStyle name="표준 58 11 2 10 2" xfId="47440"/>
    <cellStyle name="표준 58 11 2 11" xfId="47441"/>
    <cellStyle name="표준 58 11 2 11 2" xfId="47442"/>
    <cellStyle name="표준 58 11 2 12" xfId="47443"/>
    <cellStyle name="표준 58 11 2 12 2" xfId="47444"/>
    <cellStyle name="표준 58 11 2 13" xfId="47445"/>
    <cellStyle name="표준 58 11 2 13 2" xfId="47446"/>
    <cellStyle name="표준 58 11 2 14" xfId="47447"/>
    <cellStyle name="표준 58 11 2 14 2" xfId="47448"/>
    <cellStyle name="표준 58 11 2 15" xfId="47449"/>
    <cellStyle name="표준 58 11 2 15 2" xfId="47450"/>
    <cellStyle name="표준 58 11 2 16" xfId="47451"/>
    <cellStyle name="표준 58 11 2 16 2" xfId="47452"/>
    <cellStyle name="표준 58 11 2 17" xfId="47453"/>
    <cellStyle name="표준 58 11 2 17 2" xfId="47454"/>
    <cellStyle name="표준 58 11 2 18" xfId="47455"/>
    <cellStyle name="표준 58 11 2 18 2" xfId="47456"/>
    <cellStyle name="표준 58 11 2 19" xfId="47457"/>
    <cellStyle name="표준 58 11 2 19 2" xfId="47458"/>
    <cellStyle name="표준 58 11 2 2" xfId="47459"/>
    <cellStyle name="표준 58 11 2 2 2" xfId="47460"/>
    <cellStyle name="표준 58 11 2 20" xfId="47461"/>
    <cellStyle name="표준 58 11 2 20 2" xfId="47462"/>
    <cellStyle name="표준 58 11 2 21" xfId="47463"/>
    <cellStyle name="표준 58 11 2 21 2" xfId="47464"/>
    <cellStyle name="표준 58 11 2 22" xfId="47465"/>
    <cellStyle name="표준 58 11 2 22 2" xfId="47466"/>
    <cellStyle name="표준 58 11 2 23" xfId="47467"/>
    <cellStyle name="표준 58 11 2 23 2" xfId="47468"/>
    <cellStyle name="표준 58 11 2 24" xfId="47469"/>
    <cellStyle name="표준 58 11 2 24 2" xfId="47470"/>
    <cellStyle name="표준 58 11 2 25" xfId="47471"/>
    <cellStyle name="표준 58 11 2 25 2" xfId="47472"/>
    <cellStyle name="표준 58 11 2 26" xfId="47473"/>
    <cellStyle name="표준 58 11 2 26 2" xfId="47474"/>
    <cellStyle name="표준 58 11 2 27" xfId="47475"/>
    <cellStyle name="표준 58 11 2 27 2" xfId="47476"/>
    <cellStyle name="표준 58 11 2 28" xfId="47477"/>
    <cellStyle name="표준 58 11 2 28 2" xfId="47478"/>
    <cellStyle name="표준 58 11 2 29" xfId="47479"/>
    <cellStyle name="표준 58 11 2 3" xfId="47480"/>
    <cellStyle name="표준 58 11 2 3 2" xfId="47481"/>
    <cellStyle name="표준 58 11 2 4" xfId="47482"/>
    <cellStyle name="표준 58 11 2 4 2" xfId="47483"/>
    <cellStyle name="표준 58 11 2 5" xfId="47484"/>
    <cellStyle name="표준 58 11 2 5 2" xfId="47485"/>
    <cellStyle name="표준 58 11 2 6" xfId="47486"/>
    <cellStyle name="표준 58 11 2 6 2" xfId="47487"/>
    <cellStyle name="표준 58 11 2 7" xfId="47488"/>
    <cellStyle name="표준 58 11 2 7 2" xfId="47489"/>
    <cellStyle name="표준 58 11 2 8" xfId="47490"/>
    <cellStyle name="표준 58 11 2 8 2" xfId="47491"/>
    <cellStyle name="표준 58 11 2 9" xfId="47492"/>
    <cellStyle name="표준 58 11 2 9 2" xfId="47493"/>
    <cellStyle name="표준 58 11 20" xfId="47494"/>
    <cellStyle name="표준 58 11 20 2" xfId="47495"/>
    <cellStyle name="표준 58 11 21" xfId="47496"/>
    <cellStyle name="표준 58 11 21 2" xfId="47497"/>
    <cellStyle name="표준 58 11 22" xfId="47498"/>
    <cellStyle name="표준 58 11 22 2" xfId="47499"/>
    <cellStyle name="표준 58 11 23" xfId="47500"/>
    <cellStyle name="표준 58 11 23 2" xfId="47501"/>
    <cellStyle name="표준 58 11 24" xfId="47502"/>
    <cellStyle name="표준 58 11 24 2" xfId="47503"/>
    <cellStyle name="표준 58 11 25" xfId="47504"/>
    <cellStyle name="표준 58 11 25 2" xfId="47505"/>
    <cellStyle name="표준 58 11 26" xfId="47506"/>
    <cellStyle name="표준 58 11 26 2" xfId="47507"/>
    <cellStyle name="표준 58 11 27" xfId="47508"/>
    <cellStyle name="표준 58 11 27 2" xfId="47509"/>
    <cellStyle name="표준 58 11 28" xfId="47510"/>
    <cellStyle name="표준 58 11 28 2" xfId="47511"/>
    <cellStyle name="표준 58 11 29" xfId="47512"/>
    <cellStyle name="표준 58 11 29 2" xfId="47513"/>
    <cellStyle name="표준 58 11 3" xfId="47514"/>
    <cellStyle name="표준 58 11 3 10" xfId="47515"/>
    <cellStyle name="표준 58 11 3 10 2" xfId="47516"/>
    <cellStyle name="표준 58 11 3 11" xfId="47517"/>
    <cellStyle name="표준 58 11 3 11 2" xfId="47518"/>
    <cellStyle name="표준 58 11 3 12" xfId="47519"/>
    <cellStyle name="표준 58 11 3 12 2" xfId="47520"/>
    <cellStyle name="표준 58 11 3 13" xfId="47521"/>
    <cellStyle name="표준 58 11 3 13 2" xfId="47522"/>
    <cellStyle name="표준 58 11 3 14" xfId="47523"/>
    <cellStyle name="표준 58 11 3 14 2" xfId="47524"/>
    <cellStyle name="표준 58 11 3 15" xfId="47525"/>
    <cellStyle name="표준 58 11 3 15 2" xfId="47526"/>
    <cellStyle name="표준 58 11 3 16" xfId="47527"/>
    <cellStyle name="표준 58 11 3 16 2" xfId="47528"/>
    <cellStyle name="표준 58 11 3 17" xfId="47529"/>
    <cellStyle name="표준 58 11 3 17 2" xfId="47530"/>
    <cellStyle name="표준 58 11 3 18" xfId="47531"/>
    <cellStyle name="표준 58 11 3 18 2" xfId="47532"/>
    <cellStyle name="표준 58 11 3 19" xfId="47533"/>
    <cellStyle name="표준 58 11 3 19 2" xfId="47534"/>
    <cellStyle name="표준 58 11 3 2" xfId="47535"/>
    <cellStyle name="표준 58 11 3 2 2" xfId="47536"/>
    <cellStyle name="표준 58 11 3 20" xfId="47537"/>
    <cellStyle name="표준 58 11 3 20 2" xfId="47538"/>
    <cellStyle name="표준 58 11 3 21" xfId="47539"/>
    <cellStyle name="표준 58 11 3 21 2" xfId="47540"/>
    <cellStyle name="표준 58 11 3 22" xfId="47541"/>
    <cellStyle name="표준 58 11 3 22 2" xfId="47542"/>
    <cellStyle name="표준 58 11 3 23" xfId="47543"/>
    <cellStyle name="표준 58 11 3 23 2" xfId="47544"/>
    <cellStyle name="표준 58 11 3 24" xfId="47545"/>
    <cellStyle name="표준 58 11 3 24 2" xfId="47546"/>
    <cellStyle name="표준 58 11 3 25" xfId="47547"/>
    <cellStyle name="표준 58 11 3 25 2" xfId="47548"/>
    <cellStyle name="표준 58 11 3 26" xfId="47549"/>
    <cellStyle name="표준 58 11 3 26 2" xfId="47550"/>
    <cellStyle name="표준 58 11 3 27" xfId="47551"/>
    <cellStyle name="표준 58 11 3 27 2" xfId="47552"/>
    <cellStyle name="표준 58 11 3 28" xfId="47553"/>
    <cellStyle name="표준 58 11 3 28 2" xfId="47554"/>
    <cellStyle name="표준 58 11 3 29" xfId="47555"/>
    <cellStyle name="표준 58 11 3 3" xfId="47556"/>
    <cellStyle name="표준 58 11 3 3 2" xfId="47557"/>
    <cellStyle name="표준 58 11 3 4" xfId="47558"/>
    <cellStyle name="표준 58 11 3 4 2" xfId="47559"/>
    <cellStyle name="표준 58 11 3 5" xfId="47560"/>
    <cellStyle name="표준 58 11 3 5 2" xfId="47561"/>
    <cellStyle name="표준 58 11 3 6" xfId="47562"/>
    <cellStyle name="표준 58 11 3 6 2" xfId="47563"/>
    <cellStyle name="표준 58 11 3 7" xfId="47564"/>
    <cellStyle name="표준 58 11 3 7 2" xfId="47565"/>
    <cellStyle name="표준 58 11 3 8" xfId="47566"/>
    <cellStyle name="표준 58 11 3 8 2" xfId="47567"/>
    <cellStyle name="표준 58 11 3 9" xfId="47568"/>
    <cellStyle name="표준 58 11 3 9 2" xfId="47569"/>
    <cellStyle name="표준 58 11 30" xfId="47570"/>
    <cellStyle name="표준 58 11 30 2" xfId="47571"/>
    <cellStyle name="표준 58 11 31" xfId="47572"/>
    <cellStyle name="표준 58 11 31 2" xfId="47573"/>
    <cellStyle name="표준 58 11 32" xfId="47574"/>
    <cellStyle name="표준 58 11 32 2" xfId="47575"/>
    <cellStyle name="표준 58 11 33" xfId="47576"/>
    <cellStyle name="표준 58 11 33 2" xfId="47577"/>
    <cellStyle name="표준 58 11 34" xfId="47578"/>
    <cellStyle name="표준 58 11 34 2" xfId="47579"/>
    <cellStyle name="표준 58 11 35" xfId="47580"/>
    <cellStyle name="표준 58 11 36" xfId="47581"/>
    <cellStyle name="표준 58 11 37" xfId="47582"/>
    <cellStyle name="표준 58 11 38" xfId="47583"/>
    <cellStyle name="표준 58 11 39" xfId="47584"/>
    <cellStyle name="표준 58 11 4" xfId="47585"/>
    <cellStyle name="표준 58 11 4 10" xfId="47586"/>
    <cellStyle name="표준 58 11 4 10 2" xfId="47587"/>
    <cellStyle name="표준 58 11 4 11" xfId="47588"/>
    <cellStyle name="표준 58 11 4 11 2" xfId="47589"/>
    <cellStyle name="표준 58 11 4 12" xfId="47590"/>
    <cellStyle name="표준 58 11 4 12 2" xfId="47591"/>
    <cellStyle name="표준 58 11 4 13" xfId="47592"/>
    <cellStyle name="표준 58 11 4 13 2" xfId="47593"/>
    <cellStyle name="표준 58 11 4 14" xfId="47594"/>
    <cellStyle name="표준 58 11 4 14 2" xfId="47595"/>
    <cellStyle name="표준 58 11 4 15" xfId="47596"/>
    <cellStyle name="표준 58 11 4 15 2" xfId="47597"/>
    <cellStyle name="표준 58 11 4 16" xfId="47598"/>
    <cellStyle name="표준 58 11 4 16 2" xfId="47599"/>
    <cellStyle name="표준 58 11 4 17" xfId="47600"/>
    <cellStyle name="표준 58 11 4 17 2" xfId="47601"/>
    <cellStyle name="표준 58 11 4 18" xfId="47602"/>
    <cellStyle name="표준 58 11 4 18 2" xfId="47603"/>
    <cellStyle name="표준 58 11 4 19" xfId="47604"/>
    <cellStyle name="표준 58 11 4 19 2" xfId="47605"/>
    <cellStyle name="표준 58 11 4 2" xfId="47606"/>
    <cellStyle name="표준 58 11 4 2 2" xfId="47607"/>
    <cellStyle name="표준 58 11 4 20" xfId="47608"/>
    <cellStyle name="표준 58 11 4 20 2" xfId="47609"/>
    <cellStyle name="표준 58 11 4 21" xfId="47610"/>
    <cellStyle name="표준 58 11 4 21 2" xfId="47611"/>
    <cellStyle name="표준 58 11 4 22" xfId="47612"/>
    <cellStyle name="표준 58 11 4 22 2" xfId="47613"/>
    <cellStyle name="표준 58 11 4 23" xfId="47614"/>
    <cellStyle name="표준 58 11 4 23 2" xfId="47615"/>
    <cellStyle name="표준 58 11 4 24" xfId="47616"/>
    <cellStyle name="표준 58 11 4 24 2" xfId="47617"/>
    <cellStyle name="표준 58 11 4 25" xfId="47618"/>
    <cellStyle name="표준 58 11 4 25 2" xfId="47619"/>
    <cellStyle name="표준 58 11 4 26" xfId="47620"/>
    <cellStyle name="표준 58 11 4 26 2" xfId="47621"/>
    <cellStyle name="표준 58 11 4 27" xfId="47622"/>
    <cellStyle name="표준 58 11 4 27 2" xfId="47623"/>
    <cellStyle name="표준 58 11 4 28" xfId="47624"/>
    <cellStyle name="표준 58 11 4 28 2" xfId="47625"/>
    <cellStyle name="표준 58 11 4 29" xfId="47626"/>
    <cellStyle name="표준 58 11 4 3" xfId="47627"/>
    <cellStyle name="표준 58 11 4 3 2" xfId="47628"/>
    <cellStyle name="표준 58 11 4 4" xfId="47629"/>
    <cellStyle name="표준 58 11 4 4 2" xfId="47630"/>
    <cellStyle name="표준 58 11 4 5" xfId="47631"/>
    <cellStyle name="표준 58 11 4 5 2" xfId="47632"/>
    <cellStyle name="표준 58 11 4 6" xfId="47633"/>
    <cellStyle name="표준 58 11 4 6 2" xfId="47634"/>
    <cellStyle name="표준 58 11 4 7" xfId="47635"/>
    <cellStyle name="표준 58 11 4 7 2" xfId="47636"/>
    <cellStyle name="표준 58 11 4 8" xfId="47637"/>
    <cellStyle name="표준 58 11 4 8 2" xfId="47638"/>
    <cellStyle name="표준 58 11 4 9" xfId="47639"/>
    <cellStyle name="표준 58 11 4 9 2" xfId="47640"/>
    <cellStyle name="표준 58 11 40" xfId="47641"/>
    <cellStyle name="표준 58 11 41" xfId="47642"/>
    <cellStyle name="표준 58 11 42" xfId="47643"/>
    <cellStyle name="표준 58 11 43" xfId="47644"/>
    <cellStyle name="표준 58 11 44" xfId="47645"/>
    <cellStyle name="표준 58 11 45" xfId="47646"/>
    <cellStyle name="표준 58 11 46" xfId="47647"/>
    <cellStyle name="표준 58 11 47" xfId="47648"/>
    <cellStyle name="표준 58 11 48" xfId="47649"/>
    <cellStyle name="표준 58 11 49" xfId="47650"/>
    <cellStyle name="표준 58 11 5" xfId="47651"/>
    <cellStyle name="표준 58 11 5 10" xfId="47652"/>
    <cellStyle name="표준 58 11 5 10 2" xfId="47653"/>
    <cellStyle name="표준 58 11 5 11" xfId="47654"/>
    <cellStyle name="표준 58 11 5 11 2" xfId="47655"/>
    <cellStyle name="표준 58 11 5 12" xfId="47656"/>
    <cellStyle name="표준 58 11 5 12 2" xfId="47657"/>
    <cellStyle name="표준 58 11 5 13" xfId="47658"/>
    <cellStyle name="표준 58 11 5 13 2" xfId="47659"/>
    <cellStyle name="표준 58 11 5 14" xfId="47660"/>
    <cellStyle name="표준 58 11 5 14 2" xfId="47661"/>
    <cellStyle name="표준 58 11 5 15" xfId="47662"/>
    <cellStyle name="표준 58 11 5 15 2" xfId="47663"/>
    <cellStyle name="표준 58 11 5 16" xfId="47664"/>
    <cellStyle name="표준 58 11 5 16 2" xfId="47665"/>
    <cellStyle name="표준 58 11 5 17" xfId="47666"/>
    <cellStyle name="표준 58 11 5 17 2" xfId="47667"/>
    <cellStyle name="표준 58 11 5 18" xfId="47668"/>
    <cellStyle name="표준 58 11 5 18 2" xfId="47669"/>
    <cellStyle name="표준 58 11 5 19" xfId="47670"/>
    <cellStyle name="표준 58 11 5 19 2" xfId="47671"/>
    <cellStyle name="표준 58 11 5 2" xfId="47672"/>
    <cellStyle name="표준 58 11 5 2 2" xfId="47673"/>
    <cellStyle name="표준 58 11 5 20" xfId="47674"/>
    <cellStyle name="표준 58 11 5 20 2" xfId="47675"/>
    <cellStyle name="표준 58 11 5 21" xfId="47676"/>
    <cellStyle name="표준 58 11 5 21 2" xfId="47677"/>
    <cellStyle name="표준 58 11 5 22" xfId="47678"/>
    <cellStyle name="표준 58 11 5 22 2" xfId="47679"/>
    <cellStyle name="표준 58 11 5 23" xfId="47680"/>
    <cellStyle name="표준 58 11 5 23 2" xfId="47681"/>
    <cellStyle name="표준 58 11 5 24" xfId="47682"/>
    <cellStyle name="표준 58 11 5 24 2" xfId="47683"/>
    <cellStyle name="표준 58 11 5 25" xfId="47684"/>
    <cellStyle name="표준 58 11 5 25 2" xfId="47685"/>
    <cellStyle name="표준 58 11 5 26" xfId="47686"/>
    <cellStyle name="표준 58 11 5 26 2" xfId="47687"/>
    <cellStyle name="표준 58 11 5 27" xfId="47688"/>
    <cellStyle name="표준 58 11 5 27 2" xfId="47689"/>
    <cellStyle name="표준 58 11 5 28" xfId="47690"/>
    <cellStyle name="표준 58 11 5 28 2" xfId="47691"/>
    <cellStyle name="표준 58 11 5 29" xfId="47692"/>
    <cellStyle name="표준 58 11 5 3" xfId="47693"/>
    <cellStyle name="표준 58 11 5 3 2" xfId="47694"/>
    <cellStyle name="표준 58 11 5 4" xfId="47695"/>
    <cellStyle name="표준 58 11 5 4 2" xfId="47696"/>
    <cellStyle name="표준 58 11 5 5" xfId="47697"/>
    <cellStyle name="표준 58 11 5 5 2" xfId="47698"/>
    <cellStyle name="표준 58 11 5 6" xfId="47699"/>
    <cellStyle name="표준 58 11 5 6 2" xfId="47700"/>
    <cellStyle name="표준 58 11 5 7" xfId="47701"/>
    <cellStyle name="표준 58 11 5 7 2" xfId="47702"/>
    <cellStyle name="표준 58 11 5 8" xfId="47703"/>
    <cellStyle name="표준 58 11 5 8 2" xfId="47704"/>
    <cellStyle name="표준 58 11 5 9" xfId="47705"/>
    <cellStyle name="표준 58 11 5 9 2" xfId="47706"/>
    <cellStyle name="표준 58 11 50" xfId="47707"/>
    <cellStyle name="표준 58 11 51" xfId="47708"/>
    <cellStyle name="표준 58 11 52" xfId="47709"/>
    <cellStyle name="표준 58 11 53" xfId="47710"/>
    <cellStyle name="표준 58 11 54" xfId="47711"/>
    <cellStyle name="표준 58 11 55" xfId="47712"/>
    <cellStyle name="표준 58 11 56" xfId="47713"/>
    <cellStyle name="표준 58 11 57" xfId="47714"/>
    <cellStyle name="표준 58 11 58" xfId="47715"/>
    <cellStyle name="표준 58 11 6" xfId="47716"/>
    <cellStyle name="표준 58 11 6 10" xfId="47717"/>
    <cellStyle name="표준 58 11 6 10 2" xfId="47718"/>
    <cellStyle name="표준 58 11 6 11" xfId="47719"/>
    <cellStyle name="표준 58 11 6 11 2" xfId="47720"/>
    <cellStyle name="표준 58 11 6 12" xfId="47721"/>
    <cellStyle name="표준 58 11 6 12 2" xfId="47722"/>
    <cellStyle name="표준 58 11 6 13" xfId="47723"/>
    <cellStyle name="표준 58 11 6 13 2" xfId="47724"/>
    <cellStyle name="표준 58 11 6 14" xfId="47725"/>
    <cellStyle name="표준 58 11 6 14 2" xfId="47726"/>
    <cellStyle name="표준 58 11 6 15" xfId="47727"/>
    <cellStyle name="표준 58 11 6 15 2" xfId="47728"/>
    <cellStyle name="표준 58 11 6 16" xfId="47729"/>
    <cellStyle name="표준 58 11 6 16 2" xfId="47730"/>
    <cellStyle name="표준 58 11 6 17" xfId="47731"/>
    <cellStyle name="표준 58 11 6 17 2" xfId="47732"/>
    <cellStyle name="표준 58 11 6 18" xfId="47733"/>
    <cellStyle name="표준 58 11 6 18 2" xfId="47734"/>
    <cellStyle name="표준 58 11 6 19" xfId="47735"/>
    <cellStyle name="표준 58 11 6 19 2" xfId="47736"/>
    <cellStyle name="표준 58 11 6 2" xfId="47737"/>
    <cellStyle name="표준 58 11 6 2 2" xfId="47738"/>
    <cellStyle name="표준 58 11 6 20" xfId="47739"/>
    <cellStyle name="표준 58 11 6 20 2" xfId="47740"/>
    <cellStyle name="표준 58 11 6 21" xfId="47741"/>
    <cellStyle name="표준 58 11 6 21 2" xfId="47742"/>
    <cellStyle name="표준 58 11 6 22" xfId="47743"/>
    <cellStyle name="표준 58 11 6 22 2" xfId="47744"/>
    <cellStyle name="표준 58 11 6 23" xfId="47745"/>
    <cellStyle name="표준 58 11 6 23 2" xfId="47746"/>
    <cellStyle name="표준 58 11 6 24" xfId="47747"/>
    <cellStyle name="표준 58 11 6 24 2" xfId="47748"/>
    <cellStyle name="표준 58 11 6 25" xfId="47749"/>
    <cellStyle name="표준 58 11 6 25 2" xfId="47750"/>
    <cellStyle name="표준 58 11 6 26" xfId="47751"/>
    <cellStyle name="표준 58 11 6 26 2" xfId="47752"/>
    <cellStyle name="표준 58 11 6 27" xfId="47753"/>
    <cellStyle name="표준 58 11 6 27 2" xfId="47754"/>
    <cellStyle name="표준 58 11 6 28" xfId="47755"/>
    <cellStyle name="표준 58 11 6 28 2" xfId="47756"/>
    <cellStyle name="표준 58 11 6 29" xfId="47757"/>
    <cellStyle name="표준 58 11 6 3" xfId="47758"/>
    <cellStyle name="표준 58 11 6 3 2" xfId="47759"/>
    <cellStyle name="표준 58 11 6 4" xfId="47760"/>
    <cellStyle name="표준 58 11 6 4 2" xfId="47761"/>
    <cellStyle name="표준 58 11 6 5" xfId="47762"/>
    <cellStyle name="표준 58 11 6 5 2" xfId="47763"/>
    <cellStyle name="표준 58 11 6 6" xfId="47764"/>
    <cellStyle name="표준 58 11 6 6 2" xfId="47765"/>
    <cellStyle name="표준 58 11 6 7" xfId="47766"/>
    <cellStyle name="표준 58 11 6 7 2" xfId="47767"/>
    <cellStyle name="표준 58 11 6 8" xfId="47768"/>
    <cellStyle name="표준 58 11 6 8 2" xfId="47769"/>
    <cellStyle name="표준 58 11 6 9" xfId="47770"/>
    <cellStyle name="표준 58 11 6 9 2" xfId="47771"/>
    <cellStyle name="표준 58 11 7" xfId="47772"/>
    <cellStyle name="표준 58 11 7 10" xfId="47773"/>
    <cellStyle name="표준 58 11 7 10 2" xfId="47774"/>
    <cellStyle name="표준 58 11 7 11" xfId="47775"/>
    <cellStyle name="표준 58 11 7 11 2" xfId="47776"/>
    <cellStyle name="표준 58 11 7 12" xfId="47777"/>
    <cellStyle name="표준 58 11 7 12 2" xfId="47778"/>
    <cellStyle name="표준 58 11 7 13" xfId="47779"/>
    <cellStyle name="표준 58 11 7 13 2" xfId="47780"/>
    <cellStyle name="표준 58 11 7 14" xfId="47781"/>
    <cellStyle name="표준 58 11 7 14 2" xfId="47782"/>
    <cellStyle name="표준 58 11 7 15" xfId="47783"/>
    <cellStyle name="표준 58 11 7 15 2" xfId="47784"/>
    <cellStyle name="표준 58 11 7 16" xfId="47785"/>
    <cellStyle name="표준 58 11 7 16 2" xfId="47786"/>
    <cellStyle name="표준 58 11 7 17" xfId="47787"/>
    <cellStyle name="표준 58 11 7 17 2" xfId="47788"/>
    <cellStyle name="표준 58 11 7 18" xfId="47789"/>
    <cellStyle name="표준 58 11 7 18 2" xfId="47790"/>
    <cellStyle name="표준 58 11 7 19" xfId="47791"/>
    <cellStyle name="표준 58 11 7 19 2" xfId="47792"/>
    <cellStyle name="표준 58 11 7 2" xfId="47793"/>
    <cellStyle name="표준 58 11 7 2 2" xfId="47794"/>
    <cellStyle name="표준 58 11 7 20" xfId="47795"/>
    <cellStyle name="표준 58 11 7 20 2" xfId="47796"/>
    <cellStyle name="표준 58 11 7 21" xfId="47797"/>
    <cellStyle name="표준 58 11 7 21 2" xfId="47798"/>
    <cellStyle name="표준 58 11 7 22" xfId="47799"/>
    <cellStyle name="표준 58 11 7 22 2" xfId="47800"/>
    <cellStyle name="표준 58 11 7 23" xfId="47801"/>
    <cellStyle name="표준 58 11 7 23 2" xfId="47802"/>
    <cellStyle name="표준 58 11 7 24" xfId="47803"/>
    <cellStyle name="표준 58 11 7 24 2" xfId="47804"/>
    <cellStyle name="표준 58 11 7 25" xfId="47805"/>
    <cellStyle name="표준 58 11 7 25 2" xfId="47806"/>
    <cellStyle name="표준 58 11 7 26" xfId="47807"/>
    <cellStyle name="표준 58 11 7 26 2" xfId="47808"/>
    <cellStyle name="표준 58 11 7 27" xfId="47809"/>
    <cellStyle name="표준 58 11 7 27 2" xfId="47810"/>
    <cellStyle name="표준 58 11 7 28" xfId="47811"/>
    <cellStyle name="표준 58 11 7 28 2" xfId="47812"/>
    <cellStyle name="표준 58 11 7 29" xfId="47813"/>
    <cellStyle name="표준 58 11 7 3" xfId="47814"/>
    <cellStyle name="표준 58 11 7 3 2" xfId="47815"/>
    <cellStyle name="표준 58 11 7 4" xfId="47816"/>
    <cellStyle name="표준 58 11 7 4 2" xfId="47817"/>
    <cellStyle name="표준 58 11 7 5" xfId="47818"/>
    <cellStyle name="표준 58 11 7 5 2" xfId="47819"/>
    <cellStyle name="표준 58 11 7 6" xfId="47820"/>
    <cellStyle name="표준 58 11 7 6 2" xfId="47821"/>
    <cellStyle name="표준 58 11 7 7" xfId="47822"/>
    <cellStyle name="표준 58 11 7 7 2" xfId="47823"/>
    <cellStyle name="표준 58 11 7 8" xfId="47824"/>
    <cellStyle name="표준 58 11 7 8 2" xfId="47825"/>
    <cellStyle name="표준 58 11 7 9" xfId="47826"/>
    <cellStyle name="표준 58 11 7 9 2" xfId="47827"/>
    <cellStyle name="표준 58 11 8" xfId="47828"/>
    <cellStyle name="표준 58 11 8 2" xfId="47829"/>
    <cellStyle name="표준 58 11 9" xfId="47830"/>
    <cellStyle name="표준 58 11 9 2" xfId="47831"/>
    <cellStyle name="표준 58 12" xfId="47832"/>
    <cellStyle name="표준 58 12 10" xfId="47833"/>
    <cellStyle name="표준 58 12 10 2" xfId="47834"/>
    <cellStyle name="표준 58 12 11" xfId="47835"/>
    <cellStyle name="표준 58 12 11 2" xfId="47836"/>
    <cellStyle name="표준 58 12 12" xfId="47837"/>
    <cellStyle name="표준 58 12 12 2" xfId="47838"/>
    <cellStyle name="표준 58 12 13" xfId="47839"/>
    <cellStyle name="표준 58 12 13 2" xfId="47840"/>
    <cellStyle name="표준 58 12 14" xfId="47841"/>
    <cellStyle name="표준 58 12 14 2" xfId="47842"/>
    <cellStyle name="표준 58 12 15" xfId="47843"/>
    <cellStyle name="표준 58 12 15 2" xfId="47844"/>
    <cellStyle name="표준 58 12 16" xfId="47845"/>
    <cellStyle name="표준 58 12 16 2" xfId="47846"/>
    <cellStyle name="표준 58 12 17" xfId="47847"/>
    <cellStyle name="표준 58 12 17 2" xfId="47848"/>
    <cellStyle name="표준 58 12 18" xfId="47849"/>
    <cellStyle name="표준 58 12 18 2" xfId="47850"/>
    <cellStyle name="표준 58 12 19" xfId="47851"/>
    <cellStyle name="표준 58 12 19 2" xfId="47852"/>
    <cellStyle name="표준 58 12 2" xfId="47853"/>
    <cellStyle name="표준 58 12 2 10" xfId="47854"/>
    <cellStyle name="표준 58 12 2 10 2" xfId="47855"/>
    <cellStyle name="표준 58 12 2 11" xfId="47856"/>
    <cellStyle name="표준 58 12 2 11 2" xfId="47857"/>
    <cellStyle name="표준 58 12 2 12" xfId="47858"/>
    <cellStyle name="표준 58 12 2 12 2" xfId="47859"/>
    <cellStyle name="표준 58 12 2 13" xfId="47860"/>
    <cellStyle name="표준 58 12 2 13 2" xfId="47861"/>
    <cellStyle name="표준 58 12 2 14" xfId="47862"/>
    <cellStyle name="표준 58 12 2 14 2" xfId="47863"/>
    <cellStyle name="표준 58 12 2 15" xfId="47864"/>
    <cellStyle name="표준 58 12 2 15 2" xfId="47865"/>
    <cellStyle name="표준 58 12 2 16" xfId="47866"/>
    <cellStyle name="표준 58 12 2 16 2" xfId="47867"/>
    <cellStyle name="표준 58 12 2 17" xfId="47868"/>
    <cellStyle name="표준 58 12 2 17 2" xfId="47869"/>
    <cellStyle name="표준 58 12 2 18" xfId="47870"/>
    <cellStyle name="표준 58 12 2 18 2" xfId="47871"/>
    <cellStyle name="표준 58 12 2 19" xfId="47872"/>
    <cellStyle name="표준 58 12 2 19 2" xfId="47873"/>
    <cellStyle name="표준 58 12 2 2" xfId="47874"/>
    <cellStyle name="표준 58 12 2 2 2" xfId="47875"/>
    <cellStyle name="표준 58 12 2 20" xfId="47876"/>
    <cellStyle name="표준 58 12 2 20 2" xfId="47877"/>
    <cellStyle name="표준 58 12 2 21" xfId="47878"/>
    <cellStyle name="표준 58 12 2 21 2" xfId="47879"/>
    <cellStyle name="표준 58 12 2 22" xfId="47880"/>
    <cellStyle name="표준 58 12 2 22 2" xfId="47881"/>
    <cellStyle name="표준 58 12 2 23" xfId="47882"/>
    <cellStyle name="표준 58 12 2 23 2" xfId="47883"/>
    <cellStyle name="표준 58 12 2 24" xfId="47884"/>
    <cellStyle name="표준 58 12 2 24 2" xfId="47885"/>
    <cellStyle name="표준 58 12 2 25" xfId="47886"/>
    <cellStyle name="표준 58 12 2 25 2" xfId="47887"/>
    <cellStyle name="표준 58 12 2 26" xfId="47888"/>
    <cellStyle name="표준 58 12 2 26 2" xfId="47889"/>
    <cellStyle name="표준 58 12 2 27" xfId="47890"/>
    <cellStyle name="표준 58 12 2 27 2" xfId="47891"/>
    <cellStyle name="표준 58 12 2 28" xfId="47892"/>
    <cellStyle name="표준 58 12 2 28 2" xfId="47893"/>
    <cellStyle name="표준 58 12 2 29" xfId="47894"/>
    <cellStyle name="표준 58 12 2 3" xfId="47895"/>
    <cellStyle name="표준 58 12 2 3 2" xfId="47896"/>
    <cellStyle name="표준 58 12 2 4" xfId="47897"/>
    <cellStyle name="표준 58 12 2 4 2" xfId="47898"/>
    <cellStyle name="표준 58 12 2 5" xfId="47899"/>
    <cellStyle name="표준 58 12 2 5 2" xfId="47900"/>
    <cellStyle name="표준 58 12 2 6" xfId="47901"/>
    <cellStyle name="표준 58 12 2 6 2" xfId="47902"/>
    <cellStyle name="표준 58 12 2 7" xfId="47903"/>
    <cellStyle name="표준 58 12 2 7 2" xfId="47904"/>
    <cellStyle name="표준 58 12 2 8" xfId="47905"/>
    <cellStyle name="표준 58 12 2 8 2" xfId="47906"/>
    <cellStyle name="표준 58 12 2 9" xfId="47907"/>
    <cellStyle name="표준 58 12 2 9 2" xfId="47908"/>
    <cellStyle name="표준 58 12 20" xfId="47909"/>
    <cellStyle name="표준 58 12 20 2" xfId="47910"/>
    <cellStyle name="표준 58 12 21" xfId="47911"/>
    <cellStyle name="표준 58 12 21 2" xfId="47912"/>
    <cellStyle name="표준 58 12 22" xfId="47913"/>
    <cellStyle name="표준 58 12 22 2" xfId="47914"/>
    <cellStyle name="표준 58 12 23" xfId="47915"/>
    <cellStyle name="표준 58 12 23 2" xfId="47916"/>
    <cellStyle name="표준 58 12 24" xfId="47917"/>
    <cellStyle name="표준 58 12 24 2" xfId="47918"/>
    <cellStyle name="표준 58 12 25" xfId="47919"/>
    <cellStyle name="표준 58 12 25 2" xfId="47920"/>
    <cellStyle name="표준 58 12 26" xfId="47921"/>
    <cellStyle name="표준 58 12 26 2" xfId="47922"/>
    <cellStyle name="표준 58 12 27" xfId="47923"/>
    <cellStyle name="표준 58 12 27 2" xfId="47924"/>
    <cellStyle name="표준 58 12 28" xfId="47925"/>
    <cellStyle name="표준 58 12 28 2" xfId="47926"/>
    <cellStyle name="표준 58 12 29" xfId="47927"/>
    <cellStyle name="표준 58 12 29 2" xfId="47928"/>
    <cellStyle name="표준 58 12 3" xfId="47929"/>
    <cellStyle name="표준 58 12 3 10" xfId="47930"/>
    <cellStyle name="표준 58 12 3 10 2" xfId="47931"/>
    <cellStyle name="표준 58 12 3 11" xfId="47932"/>
    <cellStyle name="표준 58 12 3 11 2" xfId="47933"/>
    <cellStyle name="표준 58 12 3 12" xfId="47934"/>
    <cellStyle name="표준 58 12 3 12 2" xfId="47935"/>
    <cellStyle name="표준 58 12 3 13" xfId="47936"/>
    <cellStyle name="표준 58 12 3 13 2" xfId="47937"/>
    <cellStyle name="표준 58 12 3 14" xfId="47938"/>
    <cellStyle name="표준 58 12 3 14 2" xfId="47939"/>
    <cellStyle name="표준 58 12 3 15" xfId="47940"/>
    <cellStyle name="표준 58 12 3 15 2" xfId="47941"/>
    <cellStyle name="표준 58 12 3 16" xfId="47942"/>
    <cellStyle name="표준 58 12 3 16 2" xfId="47943"/>
    <cellStyle name="표준 58 12 3 17" xfId="47944"/>
    <cellStyle name="표준 58 12 3 17 2" xfId="47945"/>
    <cellStyle name="표준 58 12 3 18" xfId="47946"/>
    <cellStyle name="표준 58 12 3 18 2" xfId="47947"/>
    <cellStyle name="표준 58 12 3 19" xfId="47948"/>
    <cellStyle name="표준 58 12 3 19 2" xfId="47949"/>
    <cellStyle name="표준 58 12 3 2" xfId="47950"/>
    <cellStyle name="표준 58 12 3 2 2" xfId="47951"/>
    <cellStyle name="표준 58 12 3 20" xfId="47952"/>
    <cellStyle name="표준 58 12 3 20 2" xfId="47953"/>
    <cellStyle name="표준 58 12 3 21" xfId="47954"/>
    <cellStyle name="표준 58 12 3 21 2" xfId="47955"/>
    <cellStyle name="표준 58 12 3 22" xfId="47956"/>
    <cellStyle name="표준 58 12 3 22 2" xfId="47957"/>
    <cellStyle name="표준 58 12 3 23" xfId="47958"/>
    <cellStyle name="표준 58 12 3 23 2" xfId="47959"/>
    <cellStyle name="표준 58 12 3 24" xfId="47960"/>
    <cellStyle name="표준 58 12 3 24 2" xfId="47961"/>
    <cellStyle name="표준 58 12 3 25" xfId="47962"/>
    <cellStyle name="표준 58 12 3 25 2" xfId="47963"/>
    <cellStyle name="표준 58 12 3 26" xfId="47964"/>
    <cellStyle name="표준 58 12 3 26 2" xfId="47965"/>
    <cellStyle name="표준 58 12 3 27" xfId="47966"/>
    <cellStyle name="표준 58 12 3 27 2" xfId="47967"/>
    <cellStyle name="표준 58 12 3 28" xfId="47968"/>
    <cellStyle name="표준 58 12 3 28 2" xfId="47969"/>
    <cellStyle name="표준 58 12 3 29" xfId="47970"/>
    <cellStyle name="표준 58 12 3 3" xfId="47971"/>
    <cellStyle name="표준 58 12 3 3 2" xfId="47972"/>
    <cellStyle name="표준 58 12 3 4" xfId="47973"/>
    <cellStyle name="표준 58 12 3 4 2" xfId="47974"/>
    <cellStyle name="표준 58 12 3 5" xfId="47975"/>
    <cellStyle name="표준 58 12 3 5 2" xfId="47976"/>
    <cellStyle name="표준 58 12 3 6" xfId="47977"/>
    <cellStyle name="표준 58 12 3 6 2" xfId="47978"/>
    <cellStyle name="표준 58 12 3 7" xfId="47979"/>
    <cellStyle name="표준 58 12 3 7 2" xfId="47980"/>
    <cellStyle name="표준 58 12 3 8" xfId="47981"/>
    <cellStyle name="표준 58 12 3 8 2" xfId="47982"/>
    <cellStyle name="표준 58 12 3 9" xfId="47983"/>
    <cellStyle name="표준 58 12 3 9 2" xfId="47984"/>
    <cellStyle name="표준 58 12 30" xfId="47985"/>
    <cellStyle name="표준 58 12 30 2" xfId="47986"/>
    <cellStyle name="표준 58 12 31" xfId="47987"/>
    <cellStyle name="표준 58 12 31 2" xfId="47988"/>
    <cellStyle name="표준 58 12 32" xfId="47989"/>
    <cellStyle name="표준 58 12 32 2" xfId="47990"/>
    <cellStyle name="표준 58 12 33" xfId="47991"/>
    <cellStyle name="표준 58 12 33 2" xfId="47992"/>
    <cellStyle name="표준 58 12 34" xfId="47993"/>
    <cellStyle name="표준 58 12 34 2" xfId="47994"/>
    <cellStyle name="표준 58 12 35" xfId="47995"/>
    <cellStyle name="표준 58 12 36" xfId="47996"/>
    <cellStyle name="표준 58 12 37" xfId="47997"/>
    <cellStyle name="표준 58 12 38" xfId="47998"/>
    <cellStyle name="표준 58 12 39" xfId="47999"/>
    <cellStyle name="표준 58 12 4" xfId="48000"/>
    <cellStyle name="표준 58 12 4 10" xfId="48001"/>
    <cellStyle name="표준 58 12 4 10 2" xfId="48002"/>
    <cellStyle name="표준 58 12 4 11" xfId="48003"/>
    <cellStyle name="표준 58 12 4 11 2" xfId="48004"/>
    <cellStyle name="표준 58 12 4 12" xfId="48005"/>
    <cellStyle name="표준 58 12 4 12 2" xfId="48006"/>
    <cellStyle name="표준 58 12 4 13" xfId="48007"/>
    <cellStyle name="표준 58 12 4 13 2" xfId="48008"/>
    <cellStyle name="표준 58 12 4 14" xfId="48009"/>
    <cellStyle name="표준 58 12 4 14 2" xfId="48010"/>
    <cellStyle name="표준 58 12 4 15" xfId="48011"/>
    <cellStyle name="표준 58 12 4 15 2" xfId="48012"/>
    <cellStyle name="표준 58 12 4 16" xfId="48013"/>
    <cellStyle name="표준 58 12 4 16 2" xfId="48014"/>
    <cellStyle name="표준 58 12 4 17" xfId="48015"/>
    <cellStyle name="표준 58 12 4 17 2" xfId="48016"/>
    <cellStyle name="표준 58 12 4 18" xfId="48017"/>
    <cellStyle name="표준 58 12 4 18 2" xfId="48018"/>
    <cellStyle name="표준 58 12 4 19" xfId="48019"/>
    <cellStyle name="표준 58 12 4 19 2" xfId="48020"/>
    <cellStyle name="표준 58 12 4 2" xfId="48021"/>
    <cellStyle name="표준 58 12 4 2 2" xfId="48022"/>
    <cellStyle name="표준 58 12 4 20" xfId="48023"/>
    <cellStyle name="표준 58 12 4 20 2" xfId="48024"/>
    <cellStyle name="표준 58 12 4 21" xfId="48025"/>
    <cellStyle name="표준 58 12 4 21 2" xfId="48026"/>
    <cellStyle name="표준 58 12 4 22" xfId="48027"/>
    <cellStyle name="표준 58 12 4 22 2" xfId="48028"/>
    <cellStyle name="표준 58 12 4 23" xfId="48029"/>
    <cellStyle name="표준 58 12 4 23 2" xfId="48030"/>
    <cellStyle name="표준 58 12 4 24" xfId="48031"/>
    <cellStyle name="표준 58 12 4 24 2" xfId="48032"/>
    <cellStyle name="표준 58 12 4 25" xfId="48033"/>
    <cellStyle name="표준 58 12 4 25 2" xfId="48034"/>
    <cellStyle name="표준 58 12 4 26" xfId="48035"/>
    <cellStyle name="표준 58 12 4 26 2" xfId="48036"/>
    <cellStyle name="표준 58 12 4 27" xfId="48037"/>
    <cellStyle name="표준 58 12 4 27 2" xfId="48038"/>
    <cellStyle name="표준 58 12 4 28" xfId="48039"/>
    <cellStyle name="표준 58 12 4 28 2" xfId="48040"/>
    <cellStyle name="표준 58 12 4 29" xfId="48041"/>
    <cellStyle name="표준 58 12 4 3" xfId="48042"/>
    <cellStyle name="표준 58 12 4 3 2" xfId="48043"/>
    <cellStyle name="표준 58 12 4 4" xfId="48044"/>
    <cellStyle name="표준 58 12 4 4 2" xfId="48045"/>
    <cellStyle name="표준 58 12 4 5" xfId="48046"/>
    <cellStyle name="표준 58 12 4 5 2" xfId="48047"/>
    <cellStyle name="표준 58 12 4 6" xfId="48048"/>
    <cellStyle name="표준 58 12 4 6 2" xfId="48049"/>
    <cellStyle name="표준 58 12 4 7" xfId="48050"/>
    <cellStyle name="표준 58 12 4 7 2" xfId="48051"/>
    <cellStyle name="표준 58 12 4 8" xfId="48052"/>
    <cellStyle name="표준 58 12 4 8 2" xfId="48053"/>
    <cellStyle name="표준 58 12 4 9" xfId="48054"/>
    <cellStyle name="표준 58 12 4 9 2" xfId="48055"/>
    <cellStyle name="표준 58 12 40" xfId="48056"/>
    <cellStyle name="표준 58 12 41" xfId="48057"/>
    <cellStyle name="표준 58 12 42" xfId="48058"/>
    <cellStyle name="표준 58 12 43" xfId="48059"/>
    <cellStyle name="표준 58 12 44" xfId="48060"/>
    <cellStyle name="표준 58 12 45" xfId="48061"/>
    <cellStyle name="표준 58 12 46" xfId="48062"/>
    <cellStyle name="표준 58 12 47" xfId="48063"/>
    <cellStyle name="표준 58 12 48" xfId="48064"/>
    <cellStyle name="표준 58 12 49" xfId="48065"/>
    <cellStyle name="표준 58 12 5" xfId="48066"/>
    <cellStyle name="표준 58 12 5 10" xfId="48067"/>
    <cellStyle name="표준 58 12 5 10 2" xfId="48068"/>
    <cellStyle name="표준 58 12 5 11" xfId="48069"/>
    <cellStyle name="표준 58 12 5 11 2" xfId="48070"/>
    <cellStyle name="표준 58 12 5 12" xfId="48071"/>
    <cellStyle name="표준 58 12 5 12 2" xfId="48072"/>
    <cellStyle name="표준 58 12 5 13" xfId="48073"/>
    <cellStyle name="표준 58 12 5 13 2" xfId="48074"/>
    <cellStyle name="표준 58 12 5 14" xfId="48075"/>
    <cellStyle name="표준 58 12 5 14 2" xfId="48076"/>
    <cellStyle name="표준 58 12 5 15" xfId="48077"/>
    <cellStyle name="표준 58 12 5 15 2" xfId="48078"/>
    <cellStyle name="표준 58 12 5 16" xfId="48079"/>
    <cellStyle name="표준 58 12 5 16 2" xfId="48080"/>
    <cellStyle name="표준 58 12 5 17" xfId="48081"/>
    <cellStyle name="표준 58 12 5 17 2" xfId="48082"/>
    <cellStyle name="표준 58 12 5 18" xfId="48083"/>
    <cellStyle name="표준 58 12 5 18 2" xfId="48084"/>
    <cellStyle name="표준 58 12 5 19" xfId="48085"/>
    <cellStyle name="표준 58 12 5 19 2" xfId="48086"/>
    <cellStyle name="표준 58 12 5 2" xfId="48087"/>
    <cellStyle name="표준 58 12 5 2 2" xfId="48088"/>
    <cellStyle name="표준 58 12 5 20" xfId="48089"/>
    <cellStyle name="표준 58 12 5 20 2" xfId="48090"/>
    <cellStyle name="표준 58 12 5 21" xfId="48091"/>
    <cellStyle name="표준 58 12 5 21 2" xfId="48092"/>
    <cellStyle name="표준 58 12 5 22" xfId="48093"/>
    <cellStyle name="표준 58 12 5 22 2" xfId="48094"/>
    <cellStyle name="표준 58 12 5 23" xfId="48095"/>
    <cellStyle name="표준 58 12 5 23 2" xfId="48096"/>
    <cellStyle name="표준 58 12 5 24" xfId="48097"/>
    <cellStyle name="표준 58 12 5 24 2" xfId="48098"/>
    <cellStyle name="표준 58 12 5 25" xfId="48099"/>
    <cellStyle name="표준 58 12 5 25 2" xfId="48100"/>
    <cellStyle name="표준 58 12 5 26" xfId="48101"/>
    <cellStyle name="표준 58 12 5 26 2" xfId="48102"/>
    <cellStyle name="표준 58 12 5 27" xfId="48103"/>
    <cellStyle name="표준 58 12 5 27 2" xfId="48104"/>
    <cellStyle name="표준 58 12 5 28" xfId="48105"/>
    <cellStyle name="표준 58 12 5 28 2" xfId="48106"/>
    <cellStyle name="표준 58 12 5 29" xfId="48107"/>
    <cellStyle name="표준 58 12 5 3" xfId="48108"/>
    <cellStyle name="표준 58 12 5 3 2" xfId="48109"/>
    <cellStyle name="표준 58 12 5 4" xfId="48110"/>
    <cellStyle name="표준 58 12 5 4 2" xfId="48111"/>
    <cellStyle name="표준 58 12 5 5" xfId="48112"/>
    <cellStyle name="표준 58 12 5 5 2" xfId="48113"/>
    <cellStyle name="표준 58 12 5 6" xfId="48114"/>
    <cellStyle name="표준 58 12 5 6 2" xfId="48115"/>
    <cellStyle name="표준 58 12 5 7" xfId="48116"/>
    <cellStyle name="표준 58 12 5 7 2" xfId="48117"/>
    <cellStyle name="표준 58 12 5 8" xfId="48118"/>
    <cellStyle name="표준 58 12 5 8 2" xfId="48119"/>
    <cellStyle name="표준 58 12 5 9" xfId="48120"/>
    <cellStyle name="표준 58 12 5 9 2" xfId="48121"/>
    <cellStyle name="표준 58 12 50" xfId="48122"/>
    <cellStyle name="표준 58 12 51" xfId="48123"/>
    <cellStyle name="표준 58 12 52" xfId="48124"/>
    <cellStyle name="표준 58 12 53" xfId="48125"/>
    <cellStyle name="표준 58 12 54" xfId="48126"/>
    <cellStyle name="표준 58 12 55" xfId="48127"/>
    <cellStyle name="표준 58 12 56" xfId="48128"/>
    <cellStyle name="표준 58 12 57" xfId="48129"/>
    <cellStyle name="표준 58 12 58" xfId="48130"/>
    <cellStyle name="표준 58 12 6" xfId="48131"/>
    <cellStyle name="표준 58 12 6 10" xfId="48132"/>
    <cellStyle name="표준 58 12 6 10 2" xfId="48133"/>
    <cellStyle name="표준 58 12 6 11" xfId="48134"/>
    <cellStyle name="표준 58 12 6 11 2" xfId="48135"/>
    <cellStyle name="표준 58 12 6 12" xfId="48136"/>
    <cellStyle name="표준 58 12 6 12 2" xfId="48137"/>
    <cellStyle name="표준 58 12 6 13" xfId="48138"/>
    <cellStyle name="표준 58 12 6 13 2" xfId="48139"/>
    <cellStyle name="표준 58 12 6 14" xfId="48140"/>
    <cellStyle name="표준 58 12 6 14 2" xfId="48141"/>
    <cellStyle name="표준 58 12 6 15" xfId="48142"/>
    <cellStyle name="표준 58 12 6 15 2" xfId="48143"/>
    <cellStyle name="표준 58 12 6 16" xfId="48144"/>
    <cellStyle name="표준 58 12 6 16 2" xfId="48145"/>
    <cellStyle name="표준 58 12 6 17" xfId="48146"/>
    <cellStyle name="표준 58 12 6 17 2" xfId="48147"/>
    <cellStyle name="표준 58 12 6 18" xfId="48148"/>
    <cellStyle name="표준 58 12 6 18 2" xfId="48149"/>
    <cellStyle name="표준 58 12 6 19" xfId="48150"/>
    <cellStyle name="표준 58 12 6 19 2" xfId="48151"/>
    <cellStyle name="표준 58 12 6 2" xfId="48152"/>
    <cellStyle name="표준 58 12 6 2 2" xfId="48153"/>
    <cellStyle name="표준 58 12 6 20" xfId="48154"/>
    <cellStyle name="표준 58 12 6 20 2" xfId="48155"/>
    <cellStyle name="표준 58 12 6 21" xfId="48156"/>
    <cellStyle name="표준 58 12 6 21 2" xfId="48157"/>
    <cellStyle name="표준 58 12 6 22" xfId="48158"/>
    <cellStyle name="표준 58 12 6 22 2" xfId="48159"/>
    <cellStyle name="표준 58 12 6 23" xfId="48160"/>
    <cellStyle name="표준 58 12 6 23 2" xfId="48161"/>
    <cellStyle name="표준 58 12 6 24" xfId="48162"/>
    <cellStyle name="표준 58 12 6 24 2" xfId="48163"/>
    <cellStyle name="표준 58 12 6 25" xfId="48164"/>
    <cellStyle name="표준 58 12 6 25 2" xfId="48165"/>
    <cellStyle name="표준 58 12 6 26" xfId="48166"/>
    <cellStyle name="표준 58 12 6 26 2" xfId="48167"/>
    <cellStyle name="표준 58 12 6 27" xfId="48168"/>
    <cellStyle name="표준 58 12 6 27 2" xfId="48169"/>
    <cellStyle name="표준 58 12 6 28" xfId="48170"/>
    <cellStyle name="표준 58 12 6 28 2" xfId="48171"/>
    <cellStyle name="표준 58 12 6 29" xfId="48172"/>
    <cellStyle name="표준 58 12 6 3" xfId="48173"/>
    <cellStyle name="표준 58 12 6 3 2" xfId="48174"/>
    <cellStyle name="표준 58 12 6 4" xfId="48175"/>
    <cellStyle name="표준 58 12 6 4 2" xfId="48176"/>
    <cellStyle name="표준 58 12 6 5" xfId="48177"/>
    <cellStyle name="표준 58 12 6 5 2" xfId="48178"/>
    <cellStyle name="표준 58 12 6 6" xfId="48179"/>
    <cellStyle name="표준 58 12 6 6 2" xfId="48180"/>
    <cellStyle name="표준 58 12 6 7" xfId="48181"/>
    <cellStyle name="표준 58 12 6 7 2" xfId="48182"/>
    <cellStyle name="표준 58 12 6 8" xfId="48183"/>
    <cellStyle name="표준 58 12 6 8 2" xfId="48184"/>
    <cellStyle name="표준 58 12 6 9" xfId="48185"/>
    <cellStyle name="표준 58 12 6 9 2" xfId="48186"/>
    <cellStyle name="표준 58 12 7" xfId="48187"/>
    <cellStyle name="표준 58 12 7 10" xfId="48188"/>
    <cellStyle name="표준 58 12 7 10 2" xfId="48189"/>
    <cellStyle name="표준 58 12 7 11" xfId="48190"/>
    <cellStyle name="표준 58 12 7 11 2" xfId="48191"/>
    <cellStyle name="표준 58 12 7 12" xfId="48192"/>
    <cellStyle name="표준 58 12 7 12 2" xfId="48193"/>
    <cellStyle name="표준 58 12 7 13" xfId="48194"/>
    <cellStyle name="표준 58 12 7 13 2" xfId="48195"/>
    <cellStyle name="표준 58 12 7 14" xfId="48196"/>
    <cellStyle name="표준 58 12 7 14 2" xfId="48197"/>
    <cellStyle name="표준 58 12 7 15" xfId="48198"/>
    <cellStyle name="표준 58 12 7 15 2" xfId="48199"/>
    <cellStyle name="표준 58 12 7 16" xfId="48200"/>
    <cellStyle name="표준 58 12 7 16 2" xfId="48201"/>
    <cellStyle name="표준 58 12 7 17" xfId="48202"/>
    <cellStyle name="표준 58 12 7 17 2" xfId="48203"/>
    <cellStyle name="표준 58 12 7 18" xfId="48204"/>
    <cellStyle name="표준 58 12 7 18 2" xfId="48205"/>
    <cellStyle name="표준 58 12 7 19" xfId="48206"/>
    <cellStyle name="표준 58 12 7 19 2" xfId="48207"/>
    <cellStyle name="표준 58 12 7 2" xfId="48208"/>
    <cellStyle name="표준 58 12 7 2 2" xfId="48209"/>
    <cellStyle name="표준 58 12 7 20" xfId="48210"/>
    <cellStyle name="표준 58 12 7 20 2" xfId="48211"/>
    <cellStyle name="표준 58 12 7 21" xfId="48212"/>
    <cellStyle name="표준 58 12 7 21 2" xfId="48213"/>
    <cellStyle name="표준 58 12 7 22" xfId="48214"/>
    <cellStyle name="표준 58 12 7 22 2" xfId="48215"/>
    <cellStyle name="표준 58 12 7 23" xfId="48216"/>
    <cellStyle name="표준 58 12 7 23 2" xfId="48217"/>
    <cellStyle name="표준 58 12 7 24" xfId="48218"/>
    <cellStyle name="표준 58 12 7 24 2" xfId="48219"/>
    <cellStyle name="표준 58 12 7 25" xfId="48220"/>
    <cellStyle name="표준 58 12 7 25 2" xfId="48221"/>
    <cellStyle name="표준 58 12 7 26" xfId="48222"/>
    <cellStyle name="표준 58 12 7 26 2" xfId="48223"/>
    <cellStyle name="표준 58 12 7 27" xfId="48224"/>
    <cellStyle name="표준 58 12 7 27 2" xfId="48225"/>
    <cellStyle name="표준 58 12 7 28" xfId="48226"/>
    <cellStyle name="표준 58 12 7 28 2" xfId="48227"/>
    <cellStyle name="표준 58 12 7 29" xfId="48228"/>
    <cellStyle name="표준 58 12 7 3" xfId="48229"/>
    <cellStyle name="표준 58 12 7 3 2" xfId="48230"/>
    <cellStyle name="표준 58 12 7 4" xfId="48231"/>
    <cellStyle name="표준 58 12 7 4 2" xfId="48232"/>
    <cellStyle name="표준 58 12 7 5" xfId="48233"/>
    <cellStyle name="표준 58 12 7 5 2" xfId="48234"/>
    <cellStyle name="표준 58 12 7 6" xfId="48235"/>
    <cellStyle name="표준 58 12 7 6 2" xfId="48236"/>
    <cellStyle name="표준 58 12 7 7" xfId="48237"/>
    <cellStyle name="표준 58 12 7 7 2" xfId="48238"/>
    <cellStyle name="표준 58 12 7 8" xfId="48239"/>
    <cellStyle name="표준 58 12 7 8 2" xfId="48240"/>
    <cellStyle name="표준 58 12 7 9" xfId="48241"/>
    <cellStyle name="표준 58 12 7 9 2" xfId="48242"/>
    <cellStyle name="표준 58 12 8" xfId="48243"/>
    <cellStyle name="표준 58 12 8 2" xfId="48244"/>
    <cellStyle name="표준 58 12 9" xfId="48245"/>
    <cellStyle name="표준 58 12 9 2" xfId="48246"/>
    <cellStyle name="표준 58 13" xfId="48247"/>
    <cellStyle name="표준 58 13 10" xfId="48248"/>
    <cellStyle name="표준 58 13 10 2" xfId="48249"/>
    <cellStyle name="표준 58 13 11" xfId="48250"/>
    <cellStyle name="표준 58 13 11 2" xfId="48251"/>
    <cellStyle name="표준 58 13 12" xfId="48252"/>
    <cellStyle name="표준 58 13 12 2" xfId="48253"/>
    <cellStyle name="표준 58 13 13" xfId="48254"/>
    <cellStyle name="표준 58 13 13 2" xfId="48255"/>
    <cellStyle name="표준 58 13 14" xfId="48256"/>
    <cellStyle name="표준 58 13 14 2" xfId="48257"/>
    <cellStyle name="표준 58 13 15" xfId="48258"/>
    <cellStyle name="표준 58 13 15 2" xfId="48259"/>
    <cellStyle name="표준 58 13 16" xfId="48260"/>
    <cellStyle name="표준 58 13 16 2" xfId="48261"/>
    <cellStyle name="표준 58 13 17" xfId="48262"/>
    <cellStyle name="표준 58 13 17 2" xfId="48263"/>
    <cellStyle name="표준 58 13 18" xfId="48264"/>
    <cellStyle name="표준 58 13 18 2" xfId="48265"/>
    <cellStyle name="표준 58 13 19" xfId="48266"/>
    <cellStyle name="표준 58 13 19 2" xfId="48267"/>
    <cellStyle name="표준 58 13 2" xfId="48268"/>
    <cellStyle name="표준 58 13 2 10" xfId="48269"/>
    <cellStyle name="표준 58 13 2 10 2" xfId="48270"/>
    <cellStyle name="표준 58 13 2 11" xfId="48271"/>
    <cellStyle name="표준 58 13 2 11 2" xfId="48272"/>
    <cellStyle name="표준 58 13 2 12" xfId="48273"/>
    <cellStyle name="표준 58 13 2 12 2" xfId="48274"/>
    <cellStyle name="표준 58 13 2 13" xfId="48275"/>
    <cellStyle name="표준 58 13 2 13 2" xfId="48276"/>
    <cellStyle name="표준 58 13 2 14" xfId="48277"/>
    <cellStyle name="표준 58 13 2 14 2" xfId="48278"/>
    <cellStyle name="표준 58 13 2 15" xfId="48279"/>
    <cellStyle name="표준 58 13 2 15 2" xfId="48280"/>
    <cellStyle name="표준 58 13 2 16" xfId="48281"/>
    <cellStyle name="표준 58 13 2 16 2" xfId="48282"/>
    <cellStyle name="표준 58 13 2 17" xfId="48283"/>
    <cellStyle name="표준 58 13 2 17 2" xfId="48284"/>
    <cellStyle name="표준 58 13 2 18" xfId="48285"/>
    <cellStyle name="표준 58 13 2 18 2" xfId="48286"/>
    <cellStyle name="표준 58 13 2 19" xfId="48287"/>
    <cellStyle name="표준 58 13 2 19 2" xfId="48288"/>
    <cellStyle name="표준 58 13 2 2" xfId="48289"/>
    <cellStyle name="표준 58 13 2 2 2" xfId="48290"/>
    <cellStyle name="표준 58 13 2 20" xfId="48291"/>
    <cellStyle name="표준 58 13 2 20 2" xfId="48292"/>
    <cellStyle name="표준 58 13 2 21" xfId="48293"/>
    <cellStyle name="표준 58 13 2 21 2" xfId="48294"/>
    <cellStyle name="표준 58 13 2 22" xfId="48295"/>
    <cellStyle name="표준 58 13 2 22 2" xfId="48296"/>
    <cellStyle name="표준 58 13 2 23" xfId="48297"/>
    <cellStyle name="표준 58 13 2 23 2" xfId="48298"/>
    <cellStyle name="표준 58 13 2 24" xfId="48299"/>
    <cellStyle name="표준 58 13 2 24 2" xfId="48300"/>
    <cellStyle name="표준 58 13 2 25" xfId="48301"/>
    <cellStyle name="표준 58 13 2 25 2" xfId="48302"/>
    <cellStyle name="표준 58 13 2 26" xfId="48303"/>
    <cellStyle name="표준 58 13 2 26 2" xfId="48304"/>
    <cellStyle name="표준 58 13 2 27" xfId="48305"/>
    <cellStyle name="표준 58 13 2 27 2" xfId="48306"/>
    <cellStyle name="표준 58 13 2 28" xfId="48307"/>
    <cellStyle name="표준 58 13 2 28 2" xfId="48308"/>
    <cellStyle name="표준 58 13 2 29" xfId="48309"/>
    <cellStyle name="표준 58 13 2 3" xfId="48310"/>
    <cellStyle name="표준 58 13 2 3 2" xfId="48311"/>
    <cellStyle name="표준 58 13 2 4" xfId="48312"/>
    <cellStyle name="표준 58 13 2 4 2" xfId="48313"/>
    <cellStyle name="표준 58 13 2 5" xfId="48314"/>
    <cellStyle name="표준 58 13 2 5 2" xfId="48315"/>
    <cellStyle name="표준 58 13 2 6" xfId="48316"/>
    <cellStyle name="표준 58 13 2 6 2" xfId="48317"/>
    <cellStyle name="표준 58 13 2 7" xfId="48318"/>
    <cellStyle name="표준 58 13 2 7 2" xfId="48319"/>
    <cellStyle name="표준 58 13 2 8" xfId="48320"/>
    <cellStyle name="표준 58 13 2 8 2" xfId="48321"/>
    <cellStyle name="표준 58 13 2 9" xfId="48322"/>
    <cellStyle name="표준 58 13 2 9 2" xfId="48323"/>
    <cellStyle name="표준 58 13 20" xfId="48324"/>
    <cellStyle name="표준 58 13 20 2" xfId="48325"/>
    <cellStyle name="표준 58 13 21" xfId="48326"/>
    <cellStyle name="표준 58 13 21 2" xfId="48327"/>
    <cellStyle name="표준 58 13 22" xfId="48328"/>
    <cellStyle name="표준 58 13 22 2" xfId="48329"/>
    <cellStyle name="표준 58 13 23" xfId="48330"/>
    <cellStyle name="표준 58 13 23 2" xfId="48331"/>
    <cellStyle name="표준 58 13 24" xfId="48332"/>
    <cellStyle name="표준 58 13 24 2" xfId="48333"/>
    <cellStyle name="표준 58 13 25" xfId="48334"/>
    <cellStyle name="표준 58 13 25 2" xfId="48335"/>
    <cellStyle name="표준 58 13 26" xfId="48336"/>
    <cellStyle name="표준 58 13 26 2" xfId="48337"/>
    <cellStyle name="표준 58 13 27" xfId="48338"/>
    <cellStyle name="표준 58 13 27 2" xfId="48339"/>
    <cellStyle name="표준 58 13 28" xfId="48340"/>
    <cellStyle name="표준 58 13 28 2" xfId="48341"/>
    <cellStyle name="표준 58 13 29" xfId="48342"/>
    <cellStyle name="표준 58 13 29 2" xfId="48343"/>
    <cellStyle name="표준 58 13 3" xfId="48344"/>
    <cellStyle name="표준 58 13 3 10" xfId="48345"/>
    <cellStyle name="표준 58 13 3 10 2" xfId="48346"/>
    <cellStyle name="표준 58 13 3 11" xfId="48347"/>
    <cellStyle name="표준 58 13 3 11 2" xfId="48348"/>
    <cellStyle name="표준 58 13 3 12" xfId="48349"/>
    <cellStyle name="표준 58 13 3 12 2" xfId="48350"/>
    <cellStyle name="표준 58 13 3 13" xfId="48351"/>
    <cellStyle name="표준 58 13 3 13 2" xfId="48352"/>
    <cellStyle name="표준 58 13 3 14" xfId="48353"/>
    <cellStyle name="표준 58 13 3 14 2" xfId="48354"/>
    <cellStyle name="표준 58 13 3 15" xfId="48355"/>
    <cellStyle name="표준 58 13 3 15 2" xfId="48356"/>
    <cellStyle name="표준 58 13 3 16" xfId="48357"/>
    <cellStyle name="표준 58 13 3 16 2" xfId="48358"/>
    <cellStyle name="표준 58 13 3 17" xfId="48359"/>
    <cellStyle name="표준 58 13 3 17 2" xfId="48360"/>
    <cellStyle name="표준 58 13 3 18" xfId="48361"/>
    <cellStyle name="표준 58 13 3 18 2" xfId="48362"/>
    <cellStyle name="표준 58 13 3 19" xfId="48363"/>
    <cellStyle name="표준 58 13 3 19 2" xfId="48364"/>
    <cellStyle name="표준 58 13 3 2" xfId="48365"/>
    <cellStyle name="표준 58 13 3 2 2" xfId="48366"/>
    <cellStyle name="표준 58 13 3 20" xfId="48367"/>
    <cellStyle name="표준 58 13 3 20 2" xfId="48368"/>
    <cellStyle name="표준 58 13 3 21" xfId="48369"/>
    <cellStyle name="표준 58 13 3 21 2" xfId="48370"/>
    <cellStyle name="표준 58 13 3 22" xfId="48371"/>
    <cellStyle name="표준 58 13 3 22 2" xfId="48372"/>
    <cellStyle name="표준 58 13 3 23" xfId="48373"/>
    <cellStyle name="표준 58 13 3 23 2" xfId="48374"/>
    <cellStyle name="표준 58 13 3 24" xfId="48375"/>
    <cellStyle name="표준 58 13 3 24 2" xfId="48376"/>
    <cellStyle name="표준 58 13 3 25" xfId="48377"/>
    <cellStyle name="표준 58 13 3 25 2" xfId="48378"/>
    <cellStyle name="표준 58 13 3 26" xfId="48379"/>
    <cellStyle name="표준 58 13 3 26 2" xfId="48380"/>
    <cellStyle name="표준 58 13 3 27" xfId="48381"/>
    <cellStyle name="표준 58 13 3 27 2" xfId="48382"/>
    <cellStyle name="표준 58 13 3 28" xfId="48383"/>
    <cellStyle name="표준 58 13 3 28 2" xfId="48384"/>
    <cellStyle name="표준 58 13 3 29" xfId="48385"/>
    <cellStyle name="표준 58 13 3 3" xfId="48386"/>
    <cellStyle name="표준 58 13 3 3 2" xfId="48387"/>
    <cellStyle name="표준 58 13 3 4" xfId="48388"/>
    <cellStyle name="표준 58 13 3 4 2" xfId="48389"/>
    <cellStyle name="표준 58 13 3 5" xfId="48390"/>
    <cellStyle name="표준 58 13 3 5 2" xfId="48391"/>
    <cellStyle name="표준 58 13 3 6" xfId="48392"/>
    <cellStyle name="표준 58 13 3 6 2" xfId="48393"/>
    <cellStyle name="표준 58 13 3 7" xfId="48394"/>
    <cellStyle name="표준 58 13 3 7 2" xfId="48395"/>
    <cellStyle name="표준 58 13 3 8" xfId="48396"/>
    <cellStyle name="표준 58 13 3 8 2" xfId="48397"/>
    <cellStyle name="표준 58 13 3 9" xfId="48398"/>
    <cellStyle name="표준 58 13 3 9 2" xfId="48399"/>
    <cellStyle name="표준 58 13 30" xfId="48400"/>
    <cellStyle name="표준 58 13 30 2" xfId="48401"/>
    <cellStyle name="표준 58 13 31" xfId="48402"/>
    <cellStyle name="표준 58 13 31 2" xfId="48403"/>
    <cellStyle name="표준 58 13 32" xfId="48404"/>
    <cellStyle name="표준 58 13 32 2" xfId="48405"/>
    <cellStyle name="표준 58 13 33" xfId="48406"/>
    <cellStyle name="표준 58 13 34" xfId="48407"/>
    <cellStyle name="표준 58 13 35" xfId="48408"/>
    <cellStyle name="표준 58 13 36" xfId="48409"/>
    <cellStyle name="표준 58 13 37" xfId="48410"/>
    <cellStyle name="표준 58 13 38" xfId="48411"/>
    <cellStyle name="표준 58 13 39" xfId="48412"/>
    <cellStyle name="표준 58 13 4" xfId="48413"/>
    <cellStyle name="표준 58 13 4 10" xfId="48414"/>
    <cellStyle name="표준 58 13 4 10 2" xfId="48415"/>
    <cellStyle name="표준 58 13 4 11" xfId="48416"/>
    <cellStyle name="표준 58 13 4 11 2" xfId="48417"/>
    <cellStyle name="표준 58 13 4 12" xfId="48418"/>
    <cellStyle name="표준 58 13 4 12 2" xfId="48419"/>
    <cellStyle name="표준 58 13 4 13" xfId="48420"/>
    <cellStyle name="표준 58 13 4 13 2" xfId="48421"/>
    <cellStyle name="표준 58 13 4 14" xfId="48422"/>
    <cellStyle name="표준 58 13 4 14 2" xfId="48423"/>
    <cellStyle name="표준 58 13 4 15" xfId="48424"/>
    <cellStyle name="표준 58 13 4 15 2" xfId="48425"/>
    <cellStyle name="표준 58 13 4 16" xfId="48426"/>
    <cellStyle name="표준 58 13 4 16 2" xfId="48427"/>
    <cellStyle name="표준 58 13 4 17" xfId="48428"/>
    <cellStyle name="표준 58 13 4 17 2" xfId="48429"/>
    <cellStyle name="표준 58 13 4 18" xfId="48430"/>
    <cellStyle name="표준 58 13 4 18 2" xfId="48431"/>
    <cellStyle name="표준 58 13 4 19" xfId="48432"/>
    <cellStyle name="표준 58 13 4 19 2" xfId="48433"/>
    <cellStyle name="표준 58 13 4 2" xfId="48434"/>
    <cellStyle name="표준 58 13 4 2 2" xfId="48435"/>
    <cellStyle name="표준 58 13 4 20" xfId="48436"/>
    <cellStyle name="표준 58 13 4 20 2" xfId="48437"/>
    <cellStyle name="표준 58 13 4 21" xfId="48438"/>
    <cellStyle name="표준 58 13 4 21 2" xfId="48439"/>
    <cellStyle name="표준 58 13 4 22" xfId="48440"/>
    <cellStyle name="표준 58 13 4 22 2" xfId="48441"/>
    <cellStyle name="표준 58 13 4 23" xfId="48442"/>
    <cellStyle name="표준 58 13 4 23 2" xfId="48443"/>
    <cellStyle name="표준 58 13 4 24" xfId="48444"/>
    <cellStyle name="표준 58 13 4 24 2" xfId="48445"/>
    <cellStyle name="표준 58 13 4 25" xfId="48446"/>
    <cellStyle name="표준 58 13 4 25 2" xfId="48447"/>
    <cellStyle name="표준 58 13 4 26" xfId="48448"/>
    <cellStyle name="표준 58 13 4 26 2" xfId="48449"/>
    <cellStyle name="표준 58 13 4 27" xfId="48450"/>
    <cellStyle name="표준 58 13 4 27 2" xfId="48451"/>
    <cellStyle name="표준 58 13 4 28" xfId="48452"/>
    <cellStyle name="표준 58 13 4 28 2" xfId="48453"/>
    <cellStyle name="표준 58 13 4 29" xfId="48454"/>
    <cellStyle name="표준 58 13 4 3" xfId="48455"/>
    <cellStyle name="표준 58 13 4 3 2" xfId="48456"/>
    <cellStyle name="표준 58 13 4 4" xfId="48457"/>
    <cellStyle name="표준 58 13 4 4 2" xfId="48458"/>
    <cellStyle name="표준 58 13 4 5" xfId="48459"/>
    <cellStyle name="표준 58 13 4 5 2" xfId="48460"/>
    <cellStyle name="표준 58 13 4 6" xfId="48461"/>
    <cellStyle name="표준 58 13 4 6 2" xfId="48462"/>
    <cellStyle name="표준 58 13 4 7" xfId="48463"/>
    <cellStyle name="표준 58 13 4 7 2" xfId="48464"/>
    <cellStyle name="표준 58 13 4 8" xfId="48465"/>
    <cellStyle name="표준 58 13 4 8 2" xfId="48466"/>
    <cellStyle name="표준 58 13 4 9" xfId="48467"/>
    <cellStyle name="표준 58 13 4 9 2" xfId="48468"/>
    <cellStyle name="표준 58 13 40" xfId="48469"/>
    <cellStyle name="표준 58 13 41" xfId="48470"/>
    <cellStyle name="표준 58 13 42" xfId="48471"/>
    <cellStyle name="표준 58 13 43" xfId="48472"/>
    <cellStyle name="표준 58 13 44" xfId="48473"/>
    <cellStyle name="표준 58 13 45" xfId="48474"/>
    <cellStyle name="표준 58 13 46" xfId="48475"/>
    <cellStyle name="표준 58 13 47" xfId="48476"/>
    <cellStyle name="표준 58 13 48" xfId="48477"/>
    <cellStyle name="표준 58 13 49" xfId="48478"/>
    <cellStyle name="표준 58 13 5" xfId="48479"/>
    <cellStyle name="표준 58 13 5 10" xfId="48480"/>
    <cellStyle name="표준 58 13 5 10 2" xfId="48481"/>
    <cellStyle name="표준 58 13 5 11" xfId="48482"/>
    <cellStyle name="표준 58 13 5 11 2" xfId="48483"/>
    <cellStyle name="표준 58 13 5 12" xfId="48484"/>
    <cellStyle name="표준 58 13 5 12 2" xfId="48485"/>
    <cellStyle name="표준 58 13 5 13" xfId="48486"/>
    <cellStyle name="표준 58 13 5 13 2" xfId="48487"/>
    <cellStyle name="표준 58 13 5 14" xfId="48488"/>
    <cellStyle name="표준 58 13 5 14 2" xfId="48489"/>
    <cellStyle name="표준 58 13 5 15" xfId="48490"/>
    <cellStyle name="표준 58 13 5 15 2" xfId="48491"/>
    <cellStyle name="표준 58 13 5 16" xfId="48492"/>
    <cellStyle name="표준 58 13 5 16 2" xfId="48493"/>
    <cellStyle name="표준 58 13 5 17" xfId="48494"/>
    <cellStyle name="표준 58 13 5 17 2" xfId="48495"/>
    <cellStyle name="표준 58 13 5 18" xfId="48496"/>
    <cellStyle name="표준 58 13 5 18 2" xfId="48497"/>
    <cellStyle name="표준 58 13 5 19" xfId="48498"/>
    <cellStyle name="표준 58 13 5 19 2" xfId="48499"/>
    <cellStyle name="표준 58 13 5 2" xfId="48500"/>
    <cellStyle name="표준 58 13 5 2 2" xfId="48501"/>
    <cellStyle name="표준 58 13 5 20" xfId="48502"/>
    <cellStyle name="표준 58 13 5 20 2" xfId="48503"/>
    <cellStyle name="표준 58 13 5 21" xfId="48504"/>
    <cellStyle name="표준 58 13 5 21 2" xfId="48505"/>
    <cellStyle name="표준 58 13 5 22" xfId="48506"/>
    <cellStyle name="표준 58 13 5 22 2" xfId="48507"/>
    <cellStyle name="표준 58 13 5 23" xfId="48508"/>
    <cellStyle name="표준 58 13 5 23 2" xfId="48509"/>
    <cellStyle name="표준 58 13 5 24" xfId="48510"/>
    <cellStyle name="표준 58 13 5 24 2" xfId="48511"/>
    <cellStyle name="표준 58 13 5 25" xfId="48512"/>
    <cellStyle name="표준 58 13 5 25 2" xfId="48513"/>
    <cellStyle name="표준 58 13 5 26" xfId="48514"/>
    <cellStyle name="표준 58 13 5 26 2" xfId="48515"/>
    <cellStyle name="표준 58 13 5 27" xfId="48516"/>
    <cellStyle name="표준 58 13 5 27 2" xfId="48517"/>
    <cellStyle name="표준 58 13 5 28" xfId="48518"/>
    <cellStyle name="표준 58 13 5 28 2" xfId="48519"/>
    <cellStyle name="표준 58 13 5 29" xfId="48520"/>
    <cellStyle name="표준 58 13 5 3" xfId="48521"/>
    <cellStyle name="표준 58 13 5 3 2" xfId="48522"/>
    <cellStyle name="표준 58 13 5 4" xfId="48523"/>
    <cellStyle name="표준 58 13 5 4 2" xfId="48524"/>
    <cellStyle name="표준 58 13 5 5" xfId="48525"/>
    <cellStyle name="표준 58 13 5 5 2" xfId="48526"/>
    <cellStyle name="표준 58 13 5 6" xfId="48527"/>
    <cellStyle name="표준 58 13 5 6 2" xfId="48528"/>
    <cellStyle name="표준 58 13 5 7" xfId="48529"/>
    <cellStyle name="표준 58 13 5 7 2" xfId="48530"/>
    <cellStyle name="표준 58 13 5 8" xfId="48531"/>
    <cellStyle name="표준 58 13 5 8 2" xfId="48532"/>
    <cellStyle name="표준 58 13 5 9" xfId="48533"/>
    <cellStyle name="표준 58 13 5 9 2" xfId="48534"/>
    <cellStyle name="표준 58 13 50" xfId="48535"/>
    <cellStyle name="표준 58 13 51" xfId="48536"/>
    <cellStyle name="표준 58 13 52" xfId="48537"/>
    <cellStyle name="표준 58 13 53" xfId="48538"/>
    <cellStyle name="표준 58 13 54" xfId="48539"/>
    <cellStyle name="표준 58 13 55" xfId="48540"/>
    <cellStyle name="표준 58 13 56" xfId="48541"/>
    <cellStyle name="표준 58 13 6" xfId="48542"/>
    <cellStyle name="표준 58 13 6 2" xfId="48543"/>
    <cellStyle name="표준 58 13 7" xfId="48544"/>
    <cellStyle name="표준 58 13 7 2" xfId="48545"/>
    <cellStyle name="표준 58 13 8" xfId="48546"/>
    <cellStyle name="표준 58 13 8 2" xfId="48547"/>
    <cellStyle name="표준 58 13 9" xfId="48548"/>
    <cellStyle name="표준 58 13 9 2" xfId="48549"/>
    <cellStyle name="표준 58 14" xfId="48550"/>
    <cellStyle name="표준 58 14 10" xfId="48551"/>
    <cellStyle name="표준 58 14 10 2" xfId="48552"/>
    <cellStyle name="표준 58 14 11" xfId="48553"/>
    <cellStyle name="표준 58 14 11 2" xfId="48554"/>
    <cellStyle name="표준 58 14 12" xfId="48555"/>
    <cellStyle name="표준 58 14 12 2" xfId="48556"/>
    <cellStyle name="표준 58 14 13" xfId="48557"/>
    <cellStyle name="표준 58 14 13 2" xfId="48558"/>
    <cellStyle name="표준 58 14 14" xfId="48559"/>
    <cellStyle name="표준 58 14 14 2" xfId="48560"/>
    <cellStyle name="표준 58 14 15" xfId="48561"/>
    <cellStyle name="표준 58 14 15 2" xfId="48562"/>
    <cellStyle name="표준 58 14 16" xfId="48563"/>
    <cellStyle name="표준 58 14 16 2" xfId="48564"/>
    <cellStyle name="표준 58 14 17" xfId="48565"/>
    <cellStyle name="표준 58 14 17 2" xfId="48566"/>
    <cellStyle name="표준 58 14 18" xfId="48567"/>
    <cellStyle name="표준 58 14 18 2" xfId="48568"/>
    <cellStyle name="표준 58 14 19" xfId="48569"/>
    <cellStyle name="표준 58 14 19 2" xfId="48570"/>
    <cellStyle name="표준 58 14 2" xfId="48571"/>
    <cellStyle name="표준 58 14 2 10" xfId="48572"/>
    <cellStyle name="표준 58 14 2 10 2" xfId="48573"/>
    <cellStyle name="표준 58 14 2 11" xfId="48574"/>
    <cellStyle name="표준 58 14 2 11 2" xfId="48575"/>
    <cellStyle name="표준 58 14 2 12" xfId="48576"/>
    <cellStyle name="표준 58 14 2 12 2" xfId="48577"/>
    <cellStyle name="표준 58 14 2 13" xfId="48578"/>
    <cellStyle name="표준 58 14 2 13 2" xfId="48579"/>
    <cellStyle name="표준 58 14 2 14" xfId="48580"/>
    <cellStyle name="표준 58 14 2 14 2" xfId="48581"/>
    <cellStyle name="표준 58 14 2 15" xfId="48582"/>
    <cellStyle name="표준 58 14 2 15 2" xfId="48583"/>
    <cellStyle name="표준 58 14 2 16" xfId="48584"/>
    <cellStyle name="표준 58 14 2 16 2" xfId="48585"/>
    <cellStyle name="표준 58 14 2 17" xfId="48586"/>
    <cellStyle name="표준 58 14 2 17 2" xfId="48587"/>
    <cellStyle name="표준 58 14 2 18" xfId="48588"/>
    <cellStyle name="표준 58 14 2 18 2" xfId="48589"/>
    <cellStyle name="표준 58 14 2 19" xfId="48590"/>
    <cellStyle name="표준 58 14 2 19 2" xfId="48591"/>
    <cellStyle name="표준 58 14 2 2" xfId="48592"/>
    <cellStyle name="표준 58 14 2 2 2" xfId="48593"/>
    <cellStyle name="표준 58 14 2 20" xfId="48594"/>
    <cellStyle name="표준 58 14 2 20 2" xfId="48595"/>
    <cellStyle name="표준 58 14 2 21" xfId="48596"/>
    <cellStyle name="표준 58 14 2 21 2" xfId="48597"/>
    <cellStyle name="표준 58 14 2 22" xfId="48598"/>
    <cellStyle name="표준 58 14 2 22 2" xfId="48599"/>
    <cellStyle name="표준 58 14 2 23" xfId="48600"/>
    <cellStyle name="표준 58 14 2 23 2" xfId="48601"/>
    <cellStyle name="표준 58 14 2 24" xfId="48602"/>
    <cellStyle name="표준 58 14 2 24 2" xfId="48603"/>
    <cellStyle name="표준 58 14 2 25" xfId="48604"/>
    <cellStyle name="표준 58 14 2 25 2" xfId="48605"/>
    <cellStyle name="표준 58 14 2 26" xfId="48606"/>
    <cellStyle name="표준 58 14 2 26 2" xfId="48607"/>
    <cellStyle name="표준 58 14 2 27" xfId="48608"/>
    <cellStyle name="표준 58 14 2 27 2" xfId="48609"/>
    <cellStyle name="표준 58 14 2 28" xfId="48610"/>
    <cellStyle name="표준 58 14 2 28 2" xfId="48611"/>
    <cellStyle name="표준 58 14 2 29" xfId="48612"/>
    <cellStyle name="표준 58 14 2 3" xfId="48613"/>
    <cellStyle name="표준 58 14 2 3 2" xfId="48614"/>
    <cellStyle name="표준 58 14 2 4" xfId="48615"/>
    <cellStyle name="표준 58 14 2 4 2" xfId="48616"/>
    <cellStyle name="표준 58 14 2 5" xfId="48617"/>
    <cellStyle name="표준 58 14 2 5 2" xfId="48618"/>
    <cellStyle name="표준 58 14 2 6" xfId="48619"/>
    <cellStyle name="표준 58 14 2 6 2" xfId="48620"/>
    <cellStyle name="표준 58 14 2 7" xfId="48621"/>
    <cellStyle name="표준 58 14 2 7 2" xfId="48622"/>
    <cellStyle name="표준 58 14 2 8" xfId="48623"/>
    <cellStyle name="표준 58 14 2 8 2" xfId="48624"/>
    <cellStyle name="표준 58 14 2 9" xfId="48625"/>
    <cellStyle name="표준 58 14 2 9 2" xfId="48626"/>
    <cellStyle name="표준 58 14 20" xfId="48627"/>
    <cellStyle name="표준 58 14 20 2" xfId="48628"/>
    <cellStyle name="표준 58 14 21" xfId="48629"/>
    <cellStyle name="표준 58 14 21 2" xfId="48630"/>
    <cellStyle name="표준 58 14 22" xfId="48631"/>
    <cellStyle name="표준 58 14 22 2" xfId="48632"/>
    <cellStyle name="표준 58 14 23" xfId="48633"/>
    <cellStyle name="표준 58 14 23 2" xfId="48634"/>
    <cellStyle name="표준 58 14 24" xfId="48635"/>
    <cellStyle name="표준 58 14 24 2" xfId="48636"/>
    <cellStyle name="표준 58 14 25" xfId="48637"/>
    <cellStyle name="표준 58 14 25 2" xfId="48638"/>
    <cellStyle name="표준 58 14 26" xfId="48639"/>
    <cellStyle name="표준 58 14 26 2" xfId="48640"/>
    <cellStyle name="표준 58 14 27" xfId="48641"/>
    <cellStyle name="표준 58 14 27 2" xfId="48642"/>
    <cellStyle name="표준 58 14 28" xfId="48643"/>
    <cellStyle name="표준 58 14 28 2" xfId="48644"/>
    <cellStyle name="표준 58 14 29" xfId="48645"/>
    <cellStyle name="표준 58 14 29 2" xfId="48646"/>
    <cellStyle name="표준 58 14 3" xfId="48647"/>
    <cellStyle name="표준 58 14 3 10" xfId="48648"/>
    <cellStyle name="표준 58 14 3 10 2" xfId="48649"/>
    <cellStyle name="표준 58 14 3 11" xfId="48650"/>
    <cellStyle name="표준 58 14 3 11 2" xfId="48651"/>
    <cellStyle name="표준 58 14 3 12" xfId="48652"/>
    <cellStyle name="표준 58 14 3 12 2" xfId="48653"/>
    <cellStyle name="표준 58 14 3 13" xfId="48654"/>
    <cellStyle name="표준 58 14 3 13 2" xfId="48655"/>
    <cellStyle name="표준 58 14 3 14" xfId="48656"/>
    <cellStyle name="표준 58 14 3 14 2" xfId="48657"/>
    <cellStyle name="표준 58 14 3 15" xfId="48658"/>
    <cellStyle name="표준 58 14 3 15 2" xfId="48659"/>
    <cellStyle name="표준 58 14 3 16" xfId="48660"/>
    <cellStyle name="표준 58 14 3 16 2" xfId="48661"/>
    <cellStyle name="표준 58 14 3 17" xfId="48662"/>
    <cellStyle name="표준 58 14 3 17 2" xfId="48663"/>
    <cellStyle name="표준 58 14 3 18" xfId="48664"/>
    <cellStyle name="표준 58 14 3 18 2" xfId="48665"/>
    <cellStyle name="표준 58 14 3 19" xfId="48666"/>
    <cellStyle name="표준 58 14 3 19 2" xfId="48667"/>
    <cellStyle name="표준 58 14 3 2" xfId="48668"/>
    <cellStyle name="표준 58 14 3 2 2" xfId="48669"/>
    <cellStyle name="표준 58 14 3 20" xfId="48670"/>
    <cellStyle name="표준 58 14 3 20 2" xfId="48671"/>
    <cellStyle name="표준 58 14 3 21" xfId="48672"/>
    <cellStyle name="표준 58 14 3 21 2" xfId="48673"/>
    <cellStyle name="표준 58 14 3 22" xfId="48674"/>
    <cellStyle name="표준 58 14 3 22 2" xfId="48675"/>
    <cellStyle name="표준 58 14 3 23" xfId="48676"/>
    <cellStyle name="표준 58 14 3 23 2" xfId="48677"/>
    <cellStyle name="표준 58 14 3 24" xfId="48678"/>
    <cellStyle name="표준 58 14 3 24 2" xfId="48679"/>
    <cellStyle name="표준 58 14 3 25" xfId="48680"/>
    <cellStyle name="표준 58 14 3 25 2" xfId="48681"/>
    <cellStyle name="표준 58 14 3 26" xfId="48682"/>
    <cellStyle name="표준 58 14 3 26 2" xfId="48683"/>
    <cellStyle name="표준 58 14 3 27" xfId="48684"/>
    <cellStyle name="표준 58 14 3 27 2" xfId="48685"/>
    <cellStyle name="표준 58 14 3 28" xfId="48686"/>
    <cellStyle name="표준 58 14 3 28 2" xfId="48687"/>
    <cellStyle name="표준 58 14 3 29" xfId="48688"/>
    <cellStyle name="표준 58 14 3 3" xfId="48689"/>
    <cellStyle name="표준 58 14 3 3 2" xfId="48690"/>
    <cellStyle name="표준 58 14 3 4" xfId="48691"/>
    <cellStyle name="표준 58 14 3 4 2" xfId="48692"/>
    <cellStyle name="표준 58 14 3 5" xfId="48693"/>
    <cellStyle name="표준 58 14 3 5 2" xfId="48694"/>
    <cellStyle name="표준 58 14 3 6" xfId="48695"/>
    <cellStyle name="표준 58 14 3 6 2" xfId="48696"/>
    <cellStyle name="표준 58 14 3 7" xfId="48697"/>
    <cellStyle name="표준 58 14 3 7 2" xfId="48698"/>
    <cellStyle name="표준 58 14 3 8" xfId="48699"/>
    <cellStyle name="표준 58 14 3 8 2" xfId="48700"/>
    <cellStyle name="표준 58 14 3 9" xfId="48701"/>
    <cellStyle name="표준 58 14 3 9 2" xfId="48702"/>
    <cellStyle name="표준 58 14 30" xfId="48703"/>
    <cellStyle name="표준 58 14 30 2" xfId="48704"/>
    <cellStyle name="표준 58 14 31" xfId="48705"/>
    <cellStyle name="표준 58 14 31 2" xfId="48706"/>
    <cellStyle name="표준 58 14 32" xfId="48707"/>
    <cellStyle name="표준 58 14 32 2" xfId="48708"/>
    <cellStyle name="표준 58 14 33" xfId="48709"/>
    <cellStyle name="표준 58 14 34" xfId="48710"/>
    <cellStyle name="표준 58 14 35" xfId="48711"/>
    <cellStyle name="표준 58 14 36" xfId="48712"/>
    <cellStyle name="표준 58 14 37" xfId="48713"/>
    <cellStyle name="표준 58 14 38" xfId="48714"/>
    <cellStyle name="표준 58 14 39" xfId="48715"/>
    <cellStyle name="표준 58 14 4" xfId="48716"/>
    <cellStyle name="표준 58 14 4 10" xfId="48717"/>
    <cellStyle name="표준 58 14 4 10 2" xfId="48718"/>
    <cellStyle name="표준 58 14 4 11" xfId="48719"/>
    <cellStyle name="표준 58 14 4 11 2" xfId="48720"/>
    <cellStyle name="표준 58 14 4 12" xfId="48721"/>
    <cellStyle name="표준 58 14 4 12 2" xfId="48722"/>
    <cellStyle name="표준 58 14 4 13" xfId="48723"/>
    <cellStyle name="표준 58 14 4 13 2" xfId="48724"/>
    <cellStyle name="표준 58 14 4 14" xfId="48725"/>
    <cellStyle name="표준 58 14 4 14 2" xfId="48726"/>
    <cellStyle name="표준 58 14 4 15" xfId="48727"/>
    <cellStyle name="표준 58 14 4 15 2" xfId="48728"/>
    <cellStyle name="표준 58 14 4 16" xfId="48729"/>
    <cellStyle name="표준 58 14 4 16 2" xfId="48730"/>
    <cellStyle name="표준 58 14 4 17" xfId="48731"/>
    <cellStyle name="표준 58 14 4 17 2" xfId="48732"/>
    <cellStyle name="표준 58 14 4 18" xfId="48733"/>
    <cellStyle name="표준 58 14 4 18 2" xfId="48734"/>
    <cellStyle name="표준 58 14 4 19" xfId="48735"/>
    <cellStyle name="표준 58 14 4 19 2" xfId="48736"/>
    <cellStyle name="표준 58 14 4 2" xfId="48737"/>
    <cellStyle name="표준 58 14 4 2 2" xfId="48738"/>
    <cellStyle name="표준 58 14 4 20" xfId="48739"/>
    <cellStyle name="표준 58 14 4 20 2" xfId="48740"/>
    <cellStyle name="표준 58 14 4 21" xfId="48741"/>
    <cellStyle name="표준 58 14 4 21 2" xfId="48742"/>
    <cellStyle name="표준 58 14 4 22" xfId="48743"/>
    <cellStyle name="표준 58 14 4 22 2" xfId="48744"/>
    <cellStyle name="표준 58 14 4 23" xfId="48745"/>
    <cellStyle name="표준 58 14 4 23 2" xfId="48746"/>
    <cellStyle name="표준 58 14 4 24" xfId="48747"/>
    <cellStyle name="표준 58 14 4 24 2" xfId="48748"/>
    <cellStyle name="표준 58 14 4 25" xfId="48749"/>
    <cellStyle name="표준 58 14 4 25 2" xfId="48750"/>
    <cellStyle name="표준 58 14 4 26" xfId="48751"/>
    <cellStyle name="표준 58 14 4 26 2" xfId="48752"/>
    <cellStyle name="표준 58 14 4 27" xfId="48753"/>
    <cellStyle name="표준 58 14 4 27 2" xfId="48754"/>
    <cellStyle name="표준 58 14 4 28" xfId="48755"/>
    <cellStyle name="표준 58 14 4 28 2" xfId="48756"/>
    <cellStyle name="표준 58 14 4 29" xfId="48757"/>
    <cellStyle name="표준 58 14 4 3" xfId="48758"/>
    <cellStyle name="표준 58 14 4 3 2" xfId="48759"/>
    <cellStyle name="표준 58 14 4 4" xfId="48760"/>
    <cellStyle name="표준 58 14 4 4 2" xfId="48761"/>
    <cellStyle name="표준 58 14 4 5" xfId="48762"/>
    <cellStyle name="표준 58 14 4 5 2" xfId="48763"/>
    <cellStyle name="표준 58 14 4 6" xfId="48764"/>
    <cellStyle name="표준 58 14 4 6 2" xfId="48765"/>
    <cellStyle name="표준 58 14 4 7" xfId="48766"/>
    <cellStyle name="표준 58 14 4 7 2" xfId="48767"/>
    <cellStyle name="표준 58 14 4 8" xfId="48768"/>
    <cellStyle name="표준 58 14 4 8 2" xfId="48769"/>
    <cellStyle name="표준 58 14 4 9" xfId="48770"/>
    <cellStyle name="표준 58 14 4 9 2" xfId="48771"/>
    <cellStyle name="표준 58 14 40" xfId="48772"/>
    <cellStyle name="표준 58 14 41" xfId="48773"/>
    <cellStyle name="표준 58 14 42" xfId="48774"/>
    <cellStyle name="표준 58 14 43" xfId="48775"/>
    <cellStyle name="표준 58 14 44" xfId="48776"/>
    <cellStyle name="표준 58 14 45" xfId="48777"/>
    <cellStyle name="표준 58 14 46" xfId="48778"/>
    <cellStyle name="표준 58 14 47" xfId="48779"/>
    <cellStyle name="표준 58 14 48" xfId="48780"/>
    <cellStyle name="표준 58 14 49" xfId="48781"/>
    <cellStyle name="표준 58 14 5" xfId="48782"/>
    <cellStyle name="표준 58 14 5 10" xfId="48783"/>
    <cellStyle name="표준 58 14 5 10 2" xfId="48784"/>
    <cellStyle name="표준 58 14 5 11" xfId="48785"/>
    <cellStyle name="표준 58 14 5 11 2" xfId="48786"/>
    <cellStyle name="표준 58 14 5 12" xfId="48787"/>
    <cellStyle name="표준 58 14 5 12 2" xfId="48788"/>
    <cellStyle name="표준 58 14 5 13" xfId="48789"/>
    <cellStyle name="표준 58 14 5 13 2" xfId="48790"/>
    <cellStyle name="표준 58 14 5 14" xfId="48791"/>
    <cellStyle name="표준 58 14 5 14 2" xfId="48792"/>
    <cellStyle name="표준 58 14 5 15" xfId="48793"/>
    <cellStyle name="표준 58 14 5 15 2" xfId="48794"/>
    <cellStyle name="표준 58 14 5 16" xfId="48795"/>
    <cellStyle name="표준 58 14 5 16 2" xfId="48796"/>
    <cellStyle name="표준 58 14 5 17" xfId="48797"/>
    <cellStyle name="표준 58 14 5 17 2" xfId="48798"/>
    <cellStyle name="표준 58 14 5 18" xfId="48799"/>
    <cellStyle name="표준 58 14 5 18 2" xfId="48800"/>
    <cellStyle name="표준 58 14 5 19" xfId="48801"/>
    <cellStyle name="표준 58 14 5 19 2" xfId="48802"/>
    <cellStyle name="표준 58 14 5 2" xfId="48803"/>
    <cellStyle name="표준 58 14 5 2 2" xfId="48804"/>
    <cellStyle name="표준 58 14 5 20" xfId="48805"/>
    <cellStyle name="표준 58 14 5 20 2" xfId="48806"/>
    <cellStyle name="표준 58 14 5 21" xfId="48807"/>
    <cellStyle name="표준 58 14 5 21 2" xfId="48808"/>
    <cellStyle name="표준 58 14 5 22" xfId="48809"/>
    <cellStyle name="표준 58 14 5 22 2" xfId="48810"/>
    <cellStyle name="표준 58 14 5 23" xfId="48811"/>
    <cellStyle name="표준 58 14 5 23 2" xfId="48812"/>
    <cellStyle name="표준 58 14 5 24" xfId="48813"/>
    <cellStyle name="표준 58 14 5 24 2" xfId="48814"/>
    <cellStyle name="표준 58 14 5 25" xfId="48815"/>
    <cellStyle name="표준 58 14 5 25 2" xfId="48816"/>
    <cellStyle name="표준 58 14 5 26" xfId="48817"/>
    <cellStyle name="표준 58 14 5 26 2" xfId="48818"/>
    <cellStyle name="표준 58 14 5 27" xfId="48819"/>
    <cellStyle name="표준 58 14 5 27 2" xfId="48820"/>
    <cellStyle name="표준 58 14 5 28" xfId="48821"/>
    <cellStyle name="표준 58 14 5 28 2" xfId="48822"/>
    <cellStyle name="표준 58 14 5 29" xfId="48823"/>
    <cellStyle name="표준 58 14 5 3" xfId="48824"/>
    <cellStyle name="표준 58 14 5 3 2" xfId="48825"/>
    <cellStyle name="표준 58 14 5 4" xfId="48826"/>
    <cellStyle name="표준 58 14 5 4 2" xfId="48827"/>
    <cellStyle name="표준 58 14 5 5" xfId="48828"/>
    <cellStyle name="표준 58 14 5 5 2" xfId="48829"/>
    <cellStyle name="표준 58 14 5 6" xfId="48830"/>
    <cellStyle name="표준 58 14 5 6 2" xfId="48831"/>
    <cellStyle name="표준 58 14 5 7" xfId="48832"/>
    <cellStyle name="표준 58 14 5 7 2" xfId="48833"/>
    <cellStyle name="표준 58 14 5 8" xfId="48834"/>
    <cellStyle name="표준 58 14 5 8 2" xfId="48835"/>
    <cellStyle name="표준 58 14 5 9" xfId="48836"/>
    <cellStyle name="표준 58 14 5 9 2" xfId="48837"/>
    <cellStyle name="표준 58 14 50" xfId="48838"/>
    <cellStyle name="표준 58 14 51" xfId="48839"/>
    <cellStyle name="표준 58 14 52" xfId="48840"/>
    <cellStyle name="표준 58 14 53" xfId="48841"/>
    <cellStyle name="표준 58 14 54" xfId="48842"/>
    <cellStyle name="표준 58 14 55" xfId="48843"/>
    <cellStyle name="표준 58 14 56" xfId="48844"/>
    <cellStyle name="표준 58 14 6" xfId="48845"/>
    <cellStyle name="표준 58 14 6 2" xfId="48846"/>
    <cellStyle name="표준 58 14 7" xfId="48847"/>
    <cellStyle name="표준 58 14 7 2" xfId="48848"/>
    <cellStyle name="표준 58 14 8" xfId="48849"/>
    <cellStyle name="표준 58 14 8 2" xfId="48850"/>
    <cellStyle name="표준 58 14 9" xfId="48851"/>
    <cellStyle name="표준 58 14 9 2" xfId="48852"/>
    <cellStyle name="표준 58 15" xfId="48853"/>
    <cellStyle name="표준 58 15 10" xfId="48854"/>
    <cellStyle name="표준 58 15 10 2" xfId="48855"/>
    <cellStyle name="표준 58 15 11" xfId="48856"/>
    <cellStyle name="표준 58 15 11 2" xfId="48857"/>
    <cellStyle name="표준 58 15 12" xfId="48858"/>
    <cellStyle name="표준 58 15 12 2" xfId="48859"/>
    <cellStyle name="표준 58 15 13" xfId="48860"/>
    <cellStyle name="표준 58 15 13 2" xfId="48861"/>
    <cellStyle name="표준 58 15 14" xfId="48862"/>
    <cellStyle name="표준 58 15 14 2" xfId="48863"/>
    <cellStyle name="표준 58 15 15" xfId="48864"/>
    <cellStyle name="표준 58 15 15 2" xfId="48865"/>
    <cellStyle name="표준 58 15 16" xfId="48866"/>
    <cellStyle name="표준 58 15 16 2" xfId="48867"/>
    <cellStyle name="표준 58 15 17" xfId="48868"/>
    <cellStyle name="표준 58 15 17 2" xfId="48869"/>
    <cellStyle name="표준 58 15 18" xfId="48870"/>
    <cellStyle name="표준 58 15 18 2" xfId="48871"/>
    <cellStyle name="표준 58 15 19" xfId="48872"/>
    <cellStyle name="표준 58 15 19 2" xfId="48873"/>
    <cellStyle name="표준 58 15 2" xfId="48874"/>
    <cellStyle name="표준 58 15 2 2" xfId="48875"/>
    <cellStyle name="표준 58 15 20" xfId="48876"/>
    <cellStyle name="표준 58 15 20 2" xfId="48877"/>
    <cellStyle name="표준 58 15 21" xfId="48878"/>
    <cellStyle name="표준 58 15 21 2" xfId="48879"/>
    <cellStyle name="표준 58 15 22" xfId="48880"/>
    <cellStyle name="표준 58 15 22 2" xfId="48881"/>
    <cellStyle name="표준 58 15 23" xfId="48882"/>
    <cellStyle name="표준 58 15 23 2" xfId="48883"/>
    <cellStyle name="표준 58 15 24" xfId="48884"/>
    <cellStyle name="표준 58 15 24 2" xfId="48885"/>
    <cellStyle name="표준 58 15 25" xfId="48886"/>
    <cellStyle name="표준 58 15 25 2" xfId="48887"/>
    <cellStyle name="표준 58 15 26" xfId="48888"/>
    <cellStyle name="표준 58 15 26 2" xfId="48889"/>
    <cellStyle name="표준 58 15 27" xfId="48890"/>
    <cellStyle name="표준 58 15 27 2" xfId="48891"/>
    <cellStyle name="표준 58 15 28" xfId="48892"/>
    <cellStyle name="표준 58 15 28 2" xfId="48893"/>
    <cellStyle name="표준 58 15 29" xfId="48894"/>
    <cellStyle name="표준 58 15 3" xfId="48895"/>
    <cellStyle name="표준 58 15 3 2" xfId="48896"/>
    <cellStyle name="표준 58 15 4" xfId="48897"/>
    <cellStyle name="표준 58 15 4 2" xfId="48898"/>
    <cellStyle name="표준 58 15 5" xfId="48899"/>
    <cellStyle name="표준 58 15 5 2" xfId="48900"/>
    <cellStyle name="표준 58 15 6" xfId="48901"/>
    <cellStyle name="표준 58 15 6 2" xfId="48902"/>
    <cellStyle name="표준 58 15 7" xfId="48903"/>
    <cellStyle name="표준 58 15 7 2" xfId="48904"/>
    <cellStyle name="표준 58 15 8" xfId="48905"/>
    <cellStyle name="표준 58 15 8 2" xfId="48906"/>
    <cellStyle name="표준 58 15 9" xfId="48907"/>
    <cellStyle name="표준 58 15 9 2" xfId="48908"/>
    <cellStyle name="표준 58 16" xfId="48909"/>
    <cellStyle name="표준 58 16 10" xfId="48910"/>
    <cellStyle name="표준 58 16 10 2" xfId="48911"/>
    <cellStyle name="표준 58 16 11" xfId="48912"/>
    <cellStyle name="표준 58 16 11 2" xfId="48913"/>
    <cellStyle name="표준 58 16 12" xfId="48914"/>
    <cellStyle name="표준 58 16 12 2" xfId="48915"/>
    <cellStyle name="표준 58 16 13" xfId="48916"/>
    <cellStyle name="표준 58 16 13 2" xfId="48917"/>
    <cellStyle name="표준 58 16 14" xfId="48918"/>
    <cellStyle name="표준 58 16 14 2" xfId="48919"/>
    <cellStyle name="표준 58 16 15" xfId="48920"/>
    <cellStyle name="표준 58 16 15 2" xfId="48921"/>
    <cellStyle name="표준 58 16 16" xfId="48922"/>
    <cellStyle name="표준 58 16 16 2" xfId="48923"/>
    <cellStyle name="표준 58 16 17" xfId="48924"/>
    <cellStyle name="표준 58 16 17 2" xfId="48925"/>
    <cellStyle name="표준 58 16 18" xfId="48926"/>
    <cellStyle name="표준 58 16 18 2" xfId="48927"/>
    <cellStyle name="표준 58 16 19" xfId="48928"/>
    <cellStyle name="표준 58 16 19 2" xfId="48929"/>
    <cellStyle name="표준 58 16 2" xfId="48930"/>
    <cellStyle name="표준 58 16 2 2" xfId="48931"/>
    <cellStyle name="표준 58 16 20" xfId="48932"/>
    <cellStyle name="표준 58 16 20 2" xfId="48933"/>
    <cellStyle name="표준 58 16 21" xfId="48934"/>
    <cellStyle name="표준 58 16 21 2" xfId="48935"/>
    <cellStyle name="표준 58 16 22" xfId="48936"/>
    <cellStyle name="표준 58 16 22 2" xfId="48937"/>
    <cellStyle name="표준 58 16 23" xfId="48938"/>
    <cellStyle name="표준 58 16 23 2" xfId="48939"/>
    <cellStyle name="표준 58 16 24" xfId="48940"/>
    <cellStyle name="표준 58 16 24 2" xfId="48941"/>
    <cellStyle name="표준 58 16 25" xfId="48942"/>
    <cellStyle name="표준 58 16 25 2" xfId="48943"/>
    <cellStyle name="표준 58 16 26" xfId="48944"/>
    <cellStyle name="표준 58 16 26 2" xfId="48945"/>
    <cellStyle name="표준 58 16 27" xfId="48946"/>
    <cellStyle name="표준 58 16 27 2" xfId="48947"/>
    <cellStyle name="표준 58 16 28" xfId="48948"/>
    <cellStyle name="표준 58 16 28 2" xfId="48949"/>
    <cellStyle name="표준 58 16 29" xfId="48950"/>
    <cellStyle name="표준 58 16 3" xfId="48951"/>
    <cellStyle name="표준 58 16 3 2" xfId="48952"/>
    <cellStyle name="표준 58 16 4" xfId="48953"/>
    <cellStyle name="표준 58 16 4 2" xfId="48954"/>
    <cellStyle name="표준 58 16 5" xfId="48955"/>
    <cellStyle name="표준 58 16 5 2" xfId="48956"/>
    <cellStyle name="표준 58 16 6" xfId="48957"/>
    <cellStyle name="표준 58 16 6 2" xfId="48958"/>
    <cellStyle name="표준 58 16 7" xfId="48959"/>
    <cellStyle name="표준 58 16 7 2" xfId="48960"/>
    <cellStyle name="표준 58 16 8" xfId="48961"/>
    <cellStyle name="표준 58 16 8 2" xfId="48962"/>
    <cellStyle name="표준 58 16 9" xfId="48963"/>
    <cellStyle name="표준 58 16 9 2" xfId="48964"/>
    <cellStyle name="표준 58 17" xfId="48965"/>
    <cellStyle name="표준 58 17 10" xfId="48966"/>
    <cellStyle name="표준 58 17 10 2" xfId="48967"/>
    <cellStyle name="표준 58 17 11" xfId="48968"/>
    <cellStyle name="표준 58 17 11 2" xfId="48969"/>
    <cellStyle name="표준 58 17 12" xfId="48970"/>
    <cellStyle name="표준 58 17 12 2" xfId="48971"/>
    <cellStyle name="표준 58 17 13" xfId="48972"/>
    <cellStyle name="표준 58 17 13 2" xfId="48973"/>
    <cellStyle name="표준 58 17 14" xfId="48974"/>
    <cellStyle name="표준 58 17 14 2" xfId="48975"/>
    <cellStyle name="표준 58 17 15" xfId="48976"/>
    <cellStyle name="표준 58 17 15 2" xfId="48977"/>
    <cellStyle name="표준 58 17 16" xfId="48978"/>
    <cellStyle name="표준 58 17 16 2" xfId="48979"/>
    <cellStyle name="표준 58 17 17" xfId="48980"/>
    <cellStyle name="표준 58 17 17 2" xfId="48981"/>
    <cellStyle name="표준 58 17 18" xfId="48982"/>
    <cellStyle name="표준 58 17 18 2" xfId="48983"/>
    <cellStyle name="표준 58 17 19" xfId="48984"/>
    <cellStyle name="표준 58 17 19 2" xfId="48985"/>
    <cellStyle name="표준 58 17 2" xfId="48986"/>
    <cellStyle name="표준 58 17 2 2" xfId="48987"/>
    <cellStyle name="표준 58 17 20" xfId="48988"/>
    <cellStyle name="표준 58 17 20 2" xfId="48989"/>
    <cellStyle name="표준 58 17 21" xfId="48990"/>
    <cellStyle name="표준 58 17 21 2" xfId="48991"/>
    <cellStyle name="표준 58 17 22" xfId="48992"/>
    <cellStyle name="표준 58 17 22 2" xfId="48993"/>
    <cellStyle name="표준 58 17 23" xfId="48994"/>
    <cellStyle name="표준 58 17 23 2" xfId="48995"/>
    <cellStyle name="표준 58 17 24" xfId="48996"/>
    <cellStyle name="표준 58 17 24 2" xfId="48997"/>
    <cellStyle name="표준 58 17 25" xfId="48998"/>
    <cellStyle name="표준 58 17 25 2" xfId="48999"/>
    <cellStyle name="표준 58 17 26" xfId="49000"/>
    <cellStyle name="표준 58 17 26 2" xfId="49001"/>
    <cellStyle name="표준 58 17 27" xfId="49002"/>
    <cellStyle name="표준 58 17 27 2" xfId="49003"/>
    <cellStyle name="표준 58 17 28" xfId="49004"/>
    <cellStyle name="표준 58 17 28 2" xfId="49005"/>
    <cellStyle name="표준 58 17 29" xfId="49006"/>
    <cellStyle name="표준 58 17 3" xfId="49007"/>
    <cellStyle name="표준 58 17 3 2" xfId="49008"/>
    <cellStyle name="표준 58 17 4" xfId="49009"/>
    <cellStyle name="표준 58 17 4 2" xfId="49010"/>
    <cellStyle name="표준 58 17 5" xfId="49011"/>
    <cellStyle name="표준 58 17 5 2" xfId="49012"/>
    <cellStyle name="표준 58 17 6" xfId="49013"/>
    <cellStyle name="표준 58 17 6 2" xfId="49014"/>
    <cellStyle name="표준 58 17 7" xfId="49015"/>
    <cellStyle name="표준 58 17 7 2" xfId="49016"/>
    <cellStyle name="표준 58 17 8" xfId="49017"/>
    <cellStyle name="표준 58 17 8 2" xfId="49018"/>
    <cellStyle name="표준 58 17 9" xfId="49019"/>
    <cellStyle name="표준 58 17 9 2" xfId="49020"/>
    <cellStyle name="표준 58 18" xfId="49021"/>
    <cellStyle name="표준 58 18 10" xfId="49022"/>
    <cellStyle name="표준 58 18 10 2" xfId="49023"/>
    <cellStyle name="표준 58 18 11" xfId="49024"/>
    <cellStyle name="표준 58 18 11 2" xfId="49025"/>
    <cellStyle name="표준 58 18 12" xfId="49026"/>
    <cellStyle name="표준 58 18 12 2" xfId="49027"/>
    <cellStyle name="표준 58 18 13" xfId="49028"/>
    <cellStyle name="표준 58 18 13 2" xfId="49029"/>
    <cellStyle name="표준 58 18 14" xfId="49030"/>
    <cellStyle name="표준 58 18 14 2" xfId="49031"/>
    <cellStyle name="표준 58 18 15" xfId="49032"/>
    <cellStyle name="표준 58 18 15 2" xfId="49033"/>
    <cellStyle name="표준 58 18 16" xfId="49034"/>
    <cellStyle name="표준 58 18 16 2" xfId="49035"/>
    <cellStyle name="표준 58 18 17" xfId="49036"/>
    <cellStyle name="표준 58 18 17 2" xfId="49037"/>
    <cellStyle name="표준 58 18 18" xfId="49038"/>
    <cellStyle name="표준 58 18 18 2" xfId="49039"/>
    <cellStyle name="표준 58 18 19" xfId="49040"/>
    <cellStyle name="표준 58 18 19 2" xfId="49041"/>
    <cellStyle name="표준 58 18 2" xfId="49042"/>
    <cellStyle name="표준 58 18 2 2" xfId="49043"/>
    <cellStyle name="표준 58 18 20" xfId="49044"/>
    <cellStyle name="표준 58 18 20 2" xfId="49045"/>
    <cellStyle name="표준 58 18 21" xfId="49046"/>
    <cellStyle name="표준 58 18 21 2" xfId="49047"/>
    <cellStyle name="표준 58 18 22" xfId="49048"/>
    <cellStyle name="표준 58 18 22 2" xfId="49049"/>
    <cellStyle name="표준 58 18 23" xfId="49050"/>
    <cellStyle name="표준 58 18 23 2" xfId="49051"/>
    <cellStyle name="표준 58 18 24" xfId="49052"/>
    <cellStyle name="표준 58 18 24 2" xfId="49053"/>
    <cellStyle name="표준 58 18 25" xfId="49054"/>
    <cellStyle name="표준 58 18 25 2" xfId="49055"/>
    <cellStyle name="표준 58 18 26" xfId="49056"/>
    <cellStyle name="표준 58 18 26 2" xfId="49057"/>
    <cellStyle name="표준 58 18 27" xfId="49058"/>
    <cellStyle name="표준 58 18 27 2" xfId="49059"/>
    <cellStyle name="표준 58 18 28" xfId="49060"/>
    <cellStyle name="표준 58 18 28 2" xfId="49061"/>
    <cellStyle name="표준 58 18 29" xfId="49062"/>
    <cellStyle name="표준 58 18 3" xfId="49063"/>
    <cellStyle name="표준 58 18 3 2" xfId="49064"/>
    <cellStyle name="표준 58 18 4" xfId="49065"/>
    <cellStyle name="표준 58 18 4 2" xfId="49066"/>
    <cellStyle name="표준 58 18 5" xfId="49067"/>
    <cellStyle name="표준 58 18 5 2" xfId="49068"/>
    <cellStyle name="표준 58 18 6" xfId="49069"/>
    <cellStyle name="표준 58 18 6 2" xfId="49070"/>
    <cellStyle name="표준 58 18 7" xfId="49071"/>
    <cellStyle name="표준 58 18 7 2" xfId="49072"/>
    <cellStyle name="표준 58 18 8" xfId="49073"/>
    <cellStyle name="표준 58 18 8 2" xfId="49074"/>
    <cellStyle name="표준 58 18 9" xfId="49075"/>
    <cellStyle name="표준 58 18 9 2" xfId="49076"/>
    <cellStyle name="표준 58 19" xfId="49077"/>
    <cellStyle name="표준 58 19 10" xfId="49078"/>
    <cellStyle name="표준 58 19 10 2" xfId="49079"/>
    <cellStyle name="표준 58 19 11" xfId="49080"/>
    <cellStyle name="표준 58 19 11 2" xfId="49081"/>
    <cellStyle name="표준 58 19 12" xfId="49082"/>
    <cellStyle name="표준 58 19 12 2" xfId="49083"/>
    <cellStyle name="표준 58 19 13" xfId="49084"/>
    <cellStyle name="표준 58 19 13 2" xfId="49085"/>
    <cellStyle name="표준 58 19 14" xfId="49086"/>
    <cellStyle name="표준 58 19 14 2" xfId="49087"/>
    <cellStyle name="표준 58 19 15" xfId="49088"/>
    <cellStyle name="표준 58 19 15 2" xfId="49089"/>
    <cellStyle name="표준 58 19 16" xfId="49090"/>
    <cellStyle name="표준 58 19 16 2" xfId="49091"/>
    <cellStyle name="표준 58 19 17" xfId="49092"/>
    <cellStyle name="표준 58 19 17 2" xfId="49093"/>
    <cellStyle name="표준 58 19 18" xfId="49094"/>
    <cellStyle name="표준 58 19 18 2" xfId="49095"/>
    <cellStyle name="표준 58 19 19" xfId="49096"/>
    <cellStyle name="표준 58 19 19 2" xfId="49097"/>
    <cellStyle name="표준 58 19 2" xfId="49098"/>
    <cellStyle name="표준 58 19 2 2" xfId="49099"/>
    <cellStyle name="표준 58 19 20" xfId="49100"/>
    <cellStyle name="표준 58 19 20 2" xfId="49101"/>
    <cellStyle name="표준 58 19 21" xfId="49102"/>
    <cellStyle name="표준 58 19 21 2" xfId="49103"/>
    <cellStyle name="표준 58 19 22" xfId="49104"/>
    <cellStyle name="표준 58 19 22 2" xfId="49105"/>
    <cellStyle name="표준 58 19 23" xfId="49106"/>
    <cellStyle name="표준 58 19 23 2" xfId="49107"/>
    <cellStyle name="표준 58 19 24" xfId="49108"/>
    <cellStyle name="표준 58 19 24 2" xfId="49109"/>
    <cellStyle name="표준 58 19 25" xfId="49110"/>
    <cellStyle name="표준 58 19 25 2" xfId="49111"/>
    <cellStyle name="표준 58 19 26" xfId="49112"/>
    <cellStyle name="표준 58 19 26 2" xfId="49113"/>
    <cellStyle name="표준 58 19 27" xfId="49114"/>
    <cellStyle name="표준 58 19 27 2" xfId="49115"/>
    <cellStyle name="표준 58 19 28" xfId="49116"/>
    <cellStyle name="표준 58 19 28 2" xfId="49117"/>
    <cellStyle name="표준 58 19 29" xfId="49118"/>
    <cellStyle name="표준 58 19 3" xfId="49119"/>
    <cellStyle name="표준 58 19 3 2" xfId="49120"/>
    <cellStyle name="표준 58 19 4" xfId="49121"/>
    <cellStyle name="표준 58 19 4 2" xfId="49122"/>
    <cellStyle name="표준 58 19 5" xfId="49123"/>
    <cellStyle name="표준 58 19 5 2" xfId="49124"/>
    <cellStyle name="표준 58 19 6" xfId="49125"/>
    <cellStyle name="표준 58 19 6 2" xfId="49126"/>
    <cellStyle name="표준 58 19 7" xfId="49127"/>
    <cellStyle name="표준 58 19 7 2" xfId="49128"/>
    <cellStyle name="표준 58 19 8" xfId="49129"/>
    <cellStyle name="표준 58 19 8 2" xfId="49130"/>
    <cellStyle name="표준 58 19 9" xfId="49131"/>
    <cellStyle name="표준 58 19 9 2" xfId="49132"/>
    <cellStyle name="표준 58 2" xfId="49133"/>
    <cellStyle name="표준 58 2 10" xfId="49134"/>
    <cellStyle name="표준 58 2 10 2" xfId="49135"/>
    <cellStyle name="표준 58 2 11" xfId="49136"/>
    <cellStyle name="표준 58 2 11 2" xfId="49137"/>
    <cellStyle name="표준 58 2 12" xfId="49138"/>
    <cellStyle name="표준 58 2 12 2" xfId="49139"/>
    <cellStyle name="표준 58 2 13" xfId="49140"/>
    <cellStyle name="표준 58 2 13 2" xfId="49141"/>
    <cellStyle name="표준 58 2 14" xfId="49142"/>
    <cellStyle name="표준 58 2 14 2" xfId="49143"/>
    <cellStyle name="표준 58 2 15" xfId="49144"/>
    <cellStyle name="표준 58 2 15 2" xfId="49145"/>
    <cellStyle name="표준 58 2 16" xfId="49146"/>
    <cellStyle name="표준 58 2 16 2" xfId="49147"/>
    <cellStyle name="표준 58 2 17" xfId="49148"/>
    <cellStyle name="표준 58 2 17 2" xfId="49149"/>
    <cellStyle name="표준 58 2 18" xfId="49150"/>
    <cellStyle name="표준 58 2 18 2" xfId="49151"/>
    <cellStyle name="표준 58 2 19" xfId="49152"/>
    <cellStyle name="표준 58 2 19 2" xfId="49153"/>
    <cellStyle name="표준 58 2 2" xfId="49154"/>
    <cellStyle name="표준 58 2 2 10" xfId="49155"/>
    <cellStyle name="표준 58 2 2 10 2" xfId="49156"/>
    <cellStyle name="표준 58 2 2 11" xfId="49157"/>
    <cellStyle name="표준 58 2 2 11 2" xfId="49158"/>
    <cellStyle name="표준 58 2 2 12" xfId="49159"/>
    <cellStyle name="표준 58 2 2 12 2" xfId="49160"/>
    <cellStyle name="표준 58 2 2 13" xfId="49161"/>
    <cellStyle name="표준 58 2 2 13 2" xfId="49162"/>
    <cellStyle name="표준 58 2 2 14" xfId="49163"/>
    <cellStyle name="표준 58 2 2 14 2" xfId="49164"/>
    <cellStyle name="표준 58 2 2 15" xfId="49165"/>
    <cellStyle name="표준 58 2 2 15 2" xfId="49166"/>
    <cellStyle name="표준 58 2 2 16" xfId="49167"/>
    <cellStyle name="표준 58 2 2 16 2" xfId="49168"/>
    <cellStyle name="표준 58 2 2 17" xfId="49169"/>
    <cellStyle name="표준 58 2 2 17 2" xfId="49170"/>
    <cellStyle name="표준 58 2 2 18" xfId="49171"/>
    <cellStyle name="표준 58 2 2 18 2" xfId="49172"/>
    <cellStyle name="표준 58 2 2 19" xfId="49173"/>
    <cellStyle name="표준 58 2 2 19 2" xfId="49174"/>
    <cellStyle name="표준 58 2 2 2" xfId="49175"/>
    <cellStyle name="표준 58 2 2 2 2" xfId="49176"/>
    <cellStyle name="표준 58 2 2 20" xfId="49177"/>
    <cellStyle name="표준 58 2 2 20 2" xfId="49178"/>
    <cellStyle name="표준 58 2 2 21" xfId="49179"/>
    <cellStyle name="표준 58 2 2 21 2" xfId="49180"/>
    <cellStyle name="표준 58 2 2 22" xfId="49181"/>
    <cellStyle name="표준 58 2 2 22 2" xfId="49182"/>
    <cellStyle name="표준 58 2 2 23" xfId="49183"/>
    <cellStyle name="표준 58 2 2 23 2" xfId="49184"/>
    <cellStyle name="표준 58 2 2 24" xfId="49185"/>
    <cellStyle name="표준 58 2 2 24 2" xfId="49186"/>
    <cellStyle name="표준 58 2 2 25" xfId="49187"/>
    <cellStyle name="표준 58 2 2 25 2" xfId="49188"/>
    <cellStyle name="표준 58 2 2 26" xfId="49189"/>
    <cellStyle name="표준 58 2 2 26 2" xfId="49190"/>
    <cellStyle name="표준 58 2 2 27" xfId="49191"/>
    <cellStyle name="표준 58 2 2 27 2" xfId="49192"/>
    <cellStyle name="표준 58 2 2 28" xfId="49193"/>
    <cellStyle name="표준 58 2 2 28 2" xfId="49194"/>
    <cellStyle name="표준 58 2 2 29" xfId="49195"/>
    <cellStyle name="표준 58 2 2 3" xfId="49196"/>
    <cellStyle name="표준 58 2 2 3 2" xfId="49197"/>
    <cellStyle name="표준 58 2 2 4" xfId="49198"/>
    <cellStyle name="표준 58 2 2 4 2" xfId="49199"/>
    <cellStyle name="표준 58 2 2 5" xfId="49200"/>
    <cellStyle name="표준 58 2 2 5 2" xfId="49201"/>
    <cellStyle name="표준 58 2 2 6" xfId="49202"/>
    <cellStyle name="표준 58 2 2 6 2" xfId="49203"/>
    <cellStyle name="표준 58 2 2 7" xfId="49204"/>
    <cellStyle name="표준 58 2 2 7 2" xfId="49205"/>
    <cellStyle name="표준 58 2 2 8" xfId="49206"/>
    <cellStyle name="표준 58 2 2 8 2" xfId="49207"/>
    <cellStyle name="표준 58 2 2 9" xfId="49208"/>
    <cellStyle name="표준 58 2 2 9 2" xfId="49209"/>
    <cellStyle name="표준 58 2 20" xfId="49210"/>
    <cellStyle name="표준 58 2 20 2" xfId="49211"/>
    <cellStyle name="표준 58 2 21" xfId="49212"/>
    <cellStyle name="표준 58 2 21 2" xfId="49213"/>
    <cellStyle name="표준 58 2 22" xfId="49214"/>
    <cellStyle name="표준 58 2 22 2" xfId="49215"/>
    <cellStyle name="표준 58 2 23" xfId="49216"/>
    <cellStyle name="표준 58 2 23 2" xfId="49217"/>
    <cellStyle name="표준 58 2 24" xfId="49218"/>
    <cellStyle name="표준 58 2 24 2" xfId="49219"/>
    <cellStyle name="표준 58 2 25" xfId="49220"/>
    <cellStyle name="표준 58 2 25 2" xfId="49221"/>
    <cellStyle name="표준 58 2 26" xfId="49222"/>
    <cellStyle name="표준 58 2 26 2" xfId="49223"/>
    <cellStyle name="표준 58 2 27" xfId="49224"/>
    <cellStyle name="표준 58 2 27 2" xfId="49225"/>
    <cellStyle name="표준 58 2 28" xfId="49226"/>
    <cellStyle name="표준 58 2 28 2" xfId="49227"/>
    <cellStyle name="표준 58 2 29" xfId="49228"/>
    <cellStyle name="표준 58 2 29 2" xfId="49229"/>
    <cellStyle name="표준 58 2 3" xfId="49230"/>
    <cellStyle name="표준 58 2 3 10" xfId="49231"/>
    <cellStyle name="표준 58 2 3 10 2" xfId="49232"/>
    <cellStyle name="표준 58 2 3 11" xfId="49233"/>
    <cellStyle name="표준 58 2 3 11 2" xfId="49234"/>
    <cellStyle name="표준 58 2 3 12" xfId="49235"/>
    <cellStyle name="표준 58 2 3 12 2" xfId="49236"/>
    <cellStyle name="표준 58 2 3 13" xfId="49237"/>
    <cellStyle name="표준 58 2 3 13 2" xfId="49238"/>
    <cellStyle name="표준 58 2 3 14" xfId="49239"/>
    <cellStyle name="표준 58 2 3 14 2" xfId="49240"/>
    <cellStyle name="표준 58 2 3 15" xfId="49241"/>
    <cellStyle name="표준 58 2 3 15 2" xfId="49242"/>
    <cellStyle name="표준 58 2 3 16" xfId="49243"/>
    <cellStyle name="표준 58 2 3 16 2" xfId="49244"/>
    <cellStyle name="표준 58 2 3 17" xfId="49245"/>
    <cellStyle name="표준 58 2 3 17 2" xfId="49246"/>
    <cellStyle name="표준 58 2 3 18" xfId="49247"/>
    <cellStyle name="표준 58 2 3 18 2" xfId="49248"/>
    <cellStyle name="표준 58 2 3 19" xfId="49249"/>
    <cellStyle name="표준 58 2 3 19 2" xfId="49250"/>
    <cellStyle name="표준 58 2 3 2" xfId="49251"/>
    <cellStyle name="표준 58 2 3 2 2" xfId="49252"/>
    <cellStyle name="표준 58 2 3 20" xfId="49253"/>
    <cellStyle name="표준 58 2 3 20 2" xfId="49254"/>
    <cellStyle name="표준 58 2 3 21" xfId="49255"/>
    <cellStyle name="표준 58 2 3 21 2" xfId="49256"/>
    <cellStyle name="표준 58 2 3 22" xfId="49257"/>
    <cellStyle name="표준 58 2 3 22 2" xfId="49258"/>
    <cellStyle name="표준 58 2 3 23" xfId="49259"/>
    <cellStyle name="표준 58 2 3 23 2" xfId="49260"/>
    <cellStyle name="표준 58 2 3 24" xfId="49261"/>
    <cellStyle name="표준 58 2 3 24 2" xfId="49262"/>
    <cellStyle name="표준 58 2 3 25" xfId="49263"/>
    <cellStyle name="표준 58 2 3 25 2" xfId="49264"/>
    <cellStyle name="표준 58 2 3 26" xfId="49265"/>
    <cellStyle name="표준 58 2 3 26 2" xfId="49266"/>
    <cellStyle name="표준 58 2 3 27" xfId="49267"/>
    <cellStyle name="표준 58 2 3 27 2" xfId="49268"/>
    <cellStyle name="표준 58 2 3 28" xfId="49269"/>
    <cellStyle name="표준 58 2 3 28 2" xfId="49270"/>
    <cellStyle name="표준 58 2 3 29" xfId="49271"/>
    <cellStyle name="표준 58 2 3 3" xfId="49272"/>
    <cellStyle name="표준 58 2 3 3 2" xfId="49273"/>
    <cellStyle name="표준 58 2 3 4" xfId="49274"/>
    <cellStyle name="표준 58 2 3 4 2" xfId="49275"/>
    <cellStyle name="표준 58 2 3 5" xfId="49276"/>
    <cellStyle name="표준 58 2 3 5 2" xfId="49277"/>
    <cellStyle name="표준 58 2 3 6" xfId="49278"/>
    <cellStyle name="표준 58 2 3 6 2" xfId="49279"/>
    <cellStyle name="표준 58 2 3 7" xfId="49280"/>
    <cellStyle name="표준 58 2 3 7 2" xfId="49281"/>
    <cellStyle name="표준 58 2 3 8" xfId="49282"/>
    <cellStyle name="표준 58 2 3 8 2" xfId="49283"/>
    <cellStyle name="표준 58 2 3 9" xfId="49284"/>
    <cellStyle name="표준 58 2 3 9 2" xfId="49285"/>
    <cellStyle name="표준 58 2 30" xfId="49286"/>
    <cellStyle name="표준 58 2 30 2" xfId="49287"/>
    <cellStyle name="표준 58 2 31" xfId="49288"/>
    <cellStyle name="표준 58 2 31 2" xfId="49289"/>
    <cellStyle name="표준 58 2 32" xfId="49290"/>
    <cellStyle name="표준 58 2 32 2" xfId="49291"/>
    <cellStyle name="표준 58 2 33" xfId="49292"/>
    <cellStyle name="표준 58 2 33 2" xfId="49293"/>
    <cellStyle name="표준 58 2 34" xfId="49294"/>
    <cellStyle name="표준 58 2 34 2" xfId="49295"/>
    <cellStyle name="표준 58 2 35" xfId="49296"/>
    <cellStyle name="표준 58 2 36" xfId="49297"/>
    <cellStyle name="표준 58 2 37" xfId="49298"/>
    <cellStyle name="표준 58 2 38" xfId="49299"/>
    <cellStyle name="표준 58 2 39" xfId="49300"/>
    <cellStyle name="표준 58 2 4" xfId="49301"/>
    <cellStyle name="표준 58 2 4 10" xfId="49302"/>
    <cellStyle name="표준 58 2 4 10 2" xfId="49303"/>
    <cellStyle name="표준 58 2 4 11" xfId="49304"/>
    <cellStyle name="표준 58 2 4 11 2" xfId="49305"/>
    <cellStyle name="표준 58 2 4 12" xfId="49306"/>
    <cellStyle name="표준 58 2 4 12 2" xfId="49307"/>
    <cellStyle name="표준 58 2 4 13" xfId="49308"/>
    <cellStyle name="표준 58 2 4 13 2" xfId="49309"/>
    <cellStyle name="표준 58 2 4 14" xfId="49310"/>
    <cellStyle name="표준 58 2 4 14 2" xfId="49311"/>
    <cellStyle name="표준 58 2 4 15" xfId="49312"/>
    <cellStyle name="표준 58 2 4 15 2" xfId="49313"/>
    <cellStyle name="표준 58 2 4 16" xfId="49314"/>
    <cellStyle name="표준 58 2 4 16 2" xfId="49315"/>
    <cellStyle name="표준 58 2 4 17" xfId="49316"/>
    <cellStyle name="표준 58 2 4 17 2" xfId="49317"/>
    <cellStyle name="표준 58 2 4 18" xfId="49318"/>
    <cellStyle name="표준 58 2 4 18 2" xfId="49319"/>
    <cellStyle name="표준 58 2 4 19" xfId="49320"/>
    <cellStyle name="표준 58 2 4 19 2" xfId="49321"/>
    <cellStyle name="표준 58 2 4 2" xfId="49322"/>
    <cellStyle name="표준 58 2 4 2 2" xfId="49323"/>
    <cellStyle name="표준 58 2 4 20" xfId="49324"/>
    <cellStyle name="표준 58 2 4 20 2" xfId="49325"/>
    <cellStyle name="표준 58 2 4 21" xfId="49326"/>
    <cellStyle name="표준 58 2 4 21 2" xfId="49327"/>
    <cellStyle name="표준 58 2 4 22" xfId="49328"/>
    <cellStyle name="표준 58 2 4 22 2" xfId="49329"/>
    <cellStyle name="표준 58 2 4 23" xfId="49330"/>
    <cellStyle name="표준 58 2 4 23 2" xfId="49331"/>
    <cellStyle name="표준 58 2 4 24" xfId="49332"/>
    <cellStyle name="표준 58 2 4 24 2" xfId="49333"/>
    <cellStyle name="표준 58 2 4 25" xfId="49334"/>
    <cellStyle name="표준 58 2 4 25 2" xfId="49335"/>
    <cellStyle name="표준 58 2 4 26" xfId="49336"/>
    <cellStyle name="표준 58 2 4 26 2" xfId="49337"/>
    <cellStyle name="표준 58 2 4 27" xfId="49338"/>
    <cellStyle name="표준 58 2 4 27 2" xfId="49339"/>
    <cellStyle name="표준 58 2 4 28" xfId="49340"/>
    <cellStyle name="표준 58 2 4 28 2" xfId="49341"/>
    <cellStyle name="표준 58 2 4 29" xfId="49342"/>
    <cellStyle name="표준 58 2 4 3" xfId="49343"/>
    <cellStyle name="표준 58 2 4 3 2" xfId="49344"/>
    <cellStyle name="표준 58 2 4 4" xfId="49345"/>
    <cellStyle name="표준 58 2 4 4 2" xfId="49346"/>
    <cellStyle name="표준 58 2 4 5" xfId="49347"/>
    <cellStyle name="표준 58 2 4 5 2" xfId="49348"/>
    <cellStyle name="표준 58 2 4 6" xfId="49349"/>
    <cellStyle name="표준 58 2 4 6 2" xfId="49350"/>
    <cellStyle name="표준 58 2 4 7" xfId="49351"/>
    <cellStyle name="표준 58 2 4 7 2" xfId="49352"/>
    <cellStyle name="표준 58 2 4 8" xfId="49353"/>
    <cellStyle name="표준 58 2 4 8 2" xfId="49354"/>
    <cellStyle name="표준 58 2 4 9" xfId="49355"/>
    <cellStyle name="표준 58 2 4 9 2" xfId="49356"/>
    <cellStyle name="표준 58 2 40" xfId="49357"/>
    <cellStyle name="표준 58 2 41" xfId="49358"/>
    <cellStyle name="표준 58 2 42" xfId="49359"/>
    <cellStyle name="표준 58 2 43" xfId="49360"/>
    <cellStyle name="표준 58 2 44" xfId="49361"/>
    <cellStyle name="표준 58 2 45" xfId="49362"/>
    <cellStyle name="표준 58 2 46" xfId="49363"/>
    <cellStyle name="표준 58 2 47" xfId="49364"/>
    <cellStyle name="표준 58 2 48" xfId="49365"/>
    <cellStyle name="표준 58 2 49" xfId="49366"/>
    <cellStyle name="표준 58 2 5" xfId="49367"/>
    <cellStyle name="표준 58 2 5 10" xfId="49368"/>
    <cellStyle name="표준 58 2 5 10 2" xfId="49369"/>
    <cellStyle name="표준 58 2 5 11" xfId="49370"/>
    <cellStyle name="표준 58 2 5 11 2" xfId="49371"/>
    <cellStyle name="표준 58 2 5 12" xfId="49372"/>
    <cellStyle name="표준 58 2 5 12 2" xfId="49373"/>
    <cellStyle name="표준 58 2 5 13" xfId="49374"/>
    <cellStyle name="표준 58 2 5 13 2" xfId="49375"/>
    <cellStyle name="표준 58 2 5 14" xfId="49376"/>
    <cellStyle name="표준 58 2 5 14 2" xfId="49377"/>
    <cellStyle name="표준 58 2 5 15" xfId="49378"/>
    <cellStyle name="표준 58 2 5 15 2" xfId="49379"/>
    <cellStyle name="표준 58 2 5 16" xfId="49380"/>
    <cellStyle name="표준 58 2 5 16 2" xfId="49381"/>
    <cellStyle name="표준 58 2 5 17" xfId="49382"/>
    <cellStyle name="표준 58 2 5 17 2" xfId="49383"/>
    <cellStyle name="표준 58 2 5 18" xfId="49384"/>
    <cellStyle name="표준 58 2 5 18 2" xfId="49385"/>
    <cellStyle name="표준 58 2 5 19" xfId="49386"/>
    <cellStyle name="표준 58 2 5 19 2" xfId="49387"/>
    <cellStyle name="표준 58 2 5 2" xfId="49388"/>
    <cellStyle name="표준 58 2 5 2 2" xfId="49389"/>
    <cellStyle name="표준 58 2 5 20" xfId="49390"/>
    <cellStyle name="표준 58 2 5 20 2" xfId="49391"/>
    <cellStyle name="표준 58 2 5 21" xfId="49392"/>
    <cellStyle name="표준 58 2 5 21 2" xfId="49393"/>
    <cellStyle name="표준 58 2 5 22" xfId="49394"/>
    <cellStyle name="표준 58 2 5 22 2" xfId="49395"/>
    <cellStyle name="표준 58 2 5 23" xfId="49396"/>
    <cellStyle name="표준 58 2 5 23 2" xfId="49397"/>
    <cellStyle name="표준 58 2 5 24" xfId="49398"/>
    <cellStyle name="표준 58 2 5 24 2" xfId="49399"/>
    <cellStyle name="표준 58 2 5 25" xfId="49400"/>
    <cellStyle name="표준 58 2 5 25 2" xfId="49401"/>
    <cellStyle name="표준 58 2 5 26" xfId="49402"/>
    <cellStyle name="표준 58 2 5 26 2" xfId="49403"/>
    <cellStyle name="표준 58 2 5 27" xfId="49404"/>
    <cellStyle name="표준 58 2 5 27 2" xfId="49405"/>
    <cellStyle name="표준 58 2 5 28" xfId="49406"/>
    <cellStyle name="표준 58 2 5 28 2" xfId="49407"/>
    <cellStyle name="표준 58 2 5 29" xfId="49408"/>
    <cellStyle name="표준 58 2 5 3" xfId="49409"/>
    <cellStyle name="표준 58 2 5 3 2" xfId="49410"/>
    <cellStyle name="표준 58 2 5 4" xfId="49411"/>
    <cellStyle name="표준 58 2 5 4 2" xfId="49412"/>
    <cellStyle name="표준 58 2 5 5" xfId="49413"/>
    <cellStyle name="표준 58 2 5 5 2" xfId="49414"/>
    <cellStyle name="표준 58 2 5 6" xfId="49415"/>
    <cellStyle name="표준 58 2 5 6 2" xfId="49416"/>
    <cellStyle name="표준 58 2 5 7" xfId="49417"/>
    <cellStyle name="표준 58 2 5 7 2" xfId="49418"/>
    <cellStyle name="표준 58 2 5 8" xfId="49419"/>
    <cellStyle name="표준 58 2 5 8 2" xfId="49420"/>
    <cellStyle name="표준 58 2 5 9" xfId="49421"/>
    <cellStyle name="표준 58 2 5 9 2" xfId="49422"/>
    <cellStyle name="표준 58 2 50" xfId="49423"/>
    <cellStyle name="표준 58 2 51" xfId="49424"/>
    <cellStyle name="표준 58 2 52" xfId="49425"/>
    <cellStyle name="표준 58 2 53" xfId="49426"/>
    <cellStyle name="표준 58 2 54" xfId="49427"/>
    <cellStyle name="표준 58 2 55" xfId="49428"/>
    <cellStyle name="표준 58 2 56" xfId="49429"/>
    <cellStyle name="표준 58 2 57" xfId="49430"/>
    <cellStyle name="표준 58 2 58" xfId="49431"/>
    <cellStyle name="표준 58 2 6" xfId="49432"/>
    <cellStyle name="표준 58 2 6 10" xfId="49433"/>
    <cellStyle name="표준 58 2 6 10 2" xfId="49434"/>
    <cellStyle name="표준 58 2 6 11" xfId="49435"/>
    <cellStyle name="표준 58 2 6 11 2" xfId="49436"/>
    <cellStyle name="표준 58 2 6 12" xfId="49437"/>
    <cellStyle name="표준 58 2 6 12 2" xfId="49438"/>
    <cellStyle name="표준 58 2 6 13" xfId="49439"/>
    <cellStyle name="표준 58 2 6 13 2" xfId="49440"/>
    <cellStyle name="표준 58 2 6 14" xfId="49441"/>
    <cellStyle name="표준 58 2 6 14 2" xfId="49442"/>
    <cellStyle name="표준 58 2 6 15" xfId="49443"/>
    <cellStyle name="표준 58 2 6 15 2" xfId="49444"/>
    <cellStyle name="표준 58 2 6 16" xfId="49445"/>
    <cellStyle name="표준 58 2 6 16 2" xfId="49446"/>
    <cellStyle name="표준 58 2 6 17" xfId="49447"/>
    <cellStyle name="표준 58 2 6 17 2" xfId="49448"/>
    <cellStyle name="표준 58 2 6 18" xfId="49449"/>
    <cellStyle name="표준 58 2 6 18 2" xfId="49450"/>
    <cellStyle name="표준 58 2 6 19" xfId="49451"/>
    <cellStyle name="표준 58 2 6 19 2" xfId="49452"/>
    <cellStyle name="표준 58 2 6 2" xfId="49453"/>
    <cellStyle name="표준 58 2 6 2 2" xfId="49454"/>
    <cellStyle name="표준 58 2 6 20" xfId="49455"/>
    <cellStyle name="표준 58 2 6 20 2" xfId="49456"/>
    <cellStyle name="표준 58 2 6 21" xfId="49457"/>
    <cellStyle name="표준 58 2 6 21 2" xfId="49458"/>
    <cellStyle name="표준 58 2 6 22" xfId="49459"/>
    <cellStyle name="표준 58 2 6 22 2" xfId="49460"/>
    <cellStyle name="표준 58 2 6 23" xfId="49461"/>
    <cellStyle name="표준 58 2 6 23 2" xfId="49462"/>
    <cellStyle name="표준 58 2 6 24" xfId="49463"/>
    <cellStyle name="표준 58 2 6 24 2" xfId="49464"/>
    <cellStyle name="표준 58 2 6 25" xfId="49465"/>
    <cellStyle name="표준 58 2 6 25 2" xfId="49466"/>
    <cellStyle name="표준 58 2 6 26" xfId="49467"/>
    <cellStyle name="표준 58 2 6 26 2" xfId="49468"/>
    <cellStyle name="표준 58 2 6 27" xfId="49469"/>
    <cellStyle name="표준 58 2 6 27 2" xfId="49470"/>
    <cellStyle name="표준 58 2 6 28" xfId="49471"/>
    <cellStyle name="표준 58 2 6 28 2" xfId="49472"/>
    <cellStyle name="표준 58 2 6 29" xfId="49473"/>
    <cellStyle name="표준 58 2 6 3" xfId="49474"/>
    <cellStyle name="표준 58 2 6 3 2" xfId="49475"/>
    <cellStyle name="표준 58 2 6 4" xfId="49476"/>
    <cellStyle name="표준 58 2 6 4 2" xfId="49477"/>
    <cellStyle name="표준 58 2 6 5" xfId="49478"/>
    <cellStyle name="표준 58 2 6 5 2" xfId="49479"/>
    <cellStyle name="표준 58 2 6 6" xfId="49480"/>
    <cellStyle name="표준 58 2 6 6 2" xfId="49481"/>
    <cellStyle name="표준 58 2 6 7" xfId="49482"/>
    <cellStyle name="표준 58 2 6 7 2" xfId="49483"/>
    <cellStyle name="표준 58 2 6 8" xfId="49484"/>
    <cellStyle name="표준 58 2 6 8 2" xfId="49485"/>
    <cellStyle name="표준 58 2 6 9" xfId="49486"/>
    <cellStyle name="표준 58 2 6 9 2" xfId="49487"/>
    <cellStyle name="표준 58 2 7" xfId="49488"/>
    <cellStyle name="표준 58 2 7 10" xfId="49489"/>
    <cellStyle name="표준 58 2 7 10 2" xfId="49490"/>
    <cellStyle name="표준 58 2 7 11" xfId="49491"/>
    <cellStyle name="표준 58 2 7 11 2" xfId="49492"/>
    <cellStyle name="표준 58 2 7 12" xfId="49493"/>
    <cellStyle name="표준 58 2 7 12 2" xfId="49494"/>
    <cellStyle name="표준 58 2 7 13" xfId="49495"/>
    <cellStyle name="표준 58 2 7 13 2" xfId="49496"/>
    <cellStyle name="표준 58 2 7 14" xfId="49497"/>
    <cellStyle name="표준 58 2 7 14 2" xfId="49498"/>
    <cellStyle name="표준 58 2 7 15" xfId="49499"/>
    <cellStyle name="표준 58 2 7 15 2" xfId="49500"/>
    <cellStyle name="표준 58 2 7 16" xfId="49501"/>
    <cellStyle name="표준 58 2 7 16 2" xfId="49502"/>
    <cellStyle name="표준 58 2 7 17" xfId="49503"/>
    <cellStyle name="표준 58 2 7 17 2" xfId="49504"/>
    <cellStyle name="표준 58 2 7 18" xfId="49505"/>
    <cellStyle name="표준 58 2 7 18 2" xfId="49506"/>
    <cellStyle name="표준 58 2 7 19" xfId="49507"/>
    <cellStyle name="표준 58 2 7 19 2" xfId="49508"/>
    <cellStyle name="표준 58 2 7 2" xfId="49509"/>
    <cellStyle name="표준 58 2 7 2 2" xfId="49510"/>
    <cellStyle name="표준 58 2 7 20" xfId="49511"/>
    <cellStyle name="표준 58 2 7 20 2" xfId="49512"/>
    <cellStyle name="표준 58 2 7 21" xfId="49513"/>
    <cellStyle name="표준 58 2 7 21 2" xfId="49514"/>
    <cellStyle name="표준 58 2 7 22" xfId="49515"/>
    <cellStyle name="표준 58 2 7 22 2" xfId="49516"/>
    <cellStyle name="표준 58 2 7 23" xfId="49517"/>
    <cellStyle name="표준 58 2 7 23 2" xfId="49518"/>
    <cellStyle name="표준 58 2 7 24" xfId="49519"/>
    <cellStyle name="표준 58 2 7 24 2" xfId="49520"/>
    <cellStyle name="표준 58 2 7 25" xfId="49521"/>
    <cellStyle name="표준 58 2 7 25 2" xfId="49522"/>
    <cellStyle name="표준 58 2 7 26" xfId="49523"/>
    <cellStyle name="표준 58 2 7 26 2" xfId="49524"/>
    <cellStyle name="표준 58 2 7 27" xfId="49525"/>
    <cellStyle name="표준 58 2 7 27 2" xfId="49526"/>
    <cellStyle name="표준 58 2 7 28" xfId="49527"/>
    <cellStyle name="표준 58 2 7 28 2" xfId="49528"/>
    <cellStyle name="표준 58 2 7 29" xfId="49529"/>
    <cellStyle name="표준 58 2 7 3" xfId="49530"/>
    <cellStyle name="표준 58 2 7 3 2" xfId="49531"/>
    <cellStyle name="표준 58 2 7 4" xfId="49532"/>
    <cellStyle name="표준 58 2 7 4 2" xfId="49533"/>
    <cellStyle name="표준 58 2 7 5" xfId="49534"/>
    <cellStyle name="표준 58 2 7 5 2" xfId="49535"/>
    <cellStyle name="표준 58 2 7 6" xfId="49536"/>
    <cellStyle name="표준 58 2 7 6 2" xfId="49537"/>
    <cellStyle name="표준 58 2 7 7" xfId="49538"/>
    <cellStyle name="표준 58 2 7 7 2" xfId="49539"/>
    <cellStyle name="표준 58 2 7 8" xfId="49540"/>
    <cellStyle name="표준 58 2 7 8 2" xfId="49541"/>
    <cellStyle name="표준 58 2 7 9" xfId="49542"/>
    <cellStyle name="표준 58 2 7 9 2" xfId="49543"/>
    <cellStyle name="표준 58 2 8" xfId="49544"/>
    <cellStyle name="표준 58 2 8 2" xfId="49545"/>
    <cellStyle name="표준 58 2 9" xfId="49546"/>
    <cellStyle name="표준 58 2 9 2" xfId="49547"/>
    <cellStyle name="표준 58 20" xfId="49548"/>
    <cellStyle name="표준 58 20 10" xfId="49549"/>
    <cellStyle name="표준 58 20 10 2" xfId="49550"/>
    <cellStyle name="표준 58 20 11" xfId="49551"/>
    <cellStyle name="표준 58 20 11 2" xfId="49552"/>
    <cellStyle name="표준 58 20 12" xfId="49553"/>
    <cellStyle name="표준 58 20 12 2" xfId="49554"/>
    <cellStyle name="표준 58 20 13" xfId="49555"/>
    <cellStyle name="표준 58 20 13 2" xfId="49556"/>
    <cellStyle name="표준 58 20 14" xfId="49557"/>
    <cellStyle name="표준 58 20 14 2" xfId="49558"/>
    <cellStyle name="표준 58 20 15" xfId="49559"/>
    <cellStyle name="표준 58 20 15 2" xfId="49560"/>
    <cellStyle name="표준 58 20 16" xfId="49561"/>
    <cellStyle name="표준 58 20 16 2" xfId="49562"/>
    <cellStyle name="표준 58 20 17" xfId="49563"/>
    <cellStyle name="표준 58 20 17 2" xfId="49564"/>
    <cellStyle name="표준 58 20 18" xfId="49565"/>
    <cellStyle name="표준 58 20 18 2" xfId="49566"/>
    <cellStyle name="표준 58 20 19" xfId="49567"/>
    <cellStyle name="표준 58 20 19 2" xfId="49568"/>
    <cellStyle name="표준 58 20 2" xfId="49569"/>
    <cellStyle name="표준 58 20 2 2" xfId="49570"/>
    <cellStyle name="표준 58 20 20" xfId="49571"/>
    <cellStyle name="표준 58 20 20 2" xfId="49572"/>
    <cellStyle name="표준 58 20 21" xfId="49573"/>
    <cellStyle name="표준 58 20 21 2" xfId="49574"/>
    <cellStyle name="표준 58 20 22" xfId="49575"/>
    <cellStyle name="표준 58 20 22 2" xfId="49576"/>
    <cellStyle name="표준 58 20 23" xfId="49577"/>
    <cellStyle name="표준 58 20 23 2" xfId="49578"/>
    <cellStyle name="표준 58 20 24" xfId="49579"/>
    <cellStyle name="표준 58 20 24 2" xfId="49580"/>
    <cellStyle name="표준 58 20 25" xfId="49581"/>
    <cellStyle name="표준 58 20 25 2" xfId="49582"/>
    <cellStyle name="표준 58 20 26" xfId="49583"/>
    <cellStyle name="표준 58 20 26 2" xfId="49584"/>
    <cellStyle name="표준 58 20 27" xfId="49585"/>
    <cellStyle name="표준 58 20 27 2" xfId="49586"/>
    <cellStyle name="표준 58 20 28" xfId="49587"/>
    <cellStyle name="표준 58 20 28 2" xfId="49588"/>
    <cellStyle name="표준 58 20 29" xfId="49589"/>
    <cellStyle name="표준 58 20 3" xfId="49590"/>
    <cellStyle name="표준 58 20 3 2" xfId="49591"/>
    <cellStyle name="표준 58 20 4" xfId="49592"/>
    <cellStyle name="표준 58 20 4 2" xfId="49593"/>
    <cellStyle name="표준 58 20 5" xfId="49594"/>
    <cellStyle name="표준 58 20 5 2" xfId="49595"/>
    <cellStyle name="표준 58 20 6" xfId="49596"/>
    <cellStyle name="표준 58 20 6 2" xfId="49597"/>
    <cellStyle name="표준 58 20 7" xfId="49598"/>
    <cellStyle name="표준 58 20 7 2" xfId="49599"/>
    <cellStyle name="표준 58 20 8" xfId="49600"/>
    <cellStyle name="표준 58 20 8 2" xfId="49601"/>
    <cellStyle name="표준 58 20 9" xfId="49602"/>
    <cellStyle name="표준 58 20 9 2" xfId="49603"/>
    <cellStyle name="표준 58 21" xfId="49604"/>
    <cellStyle name="표준 58 21 2" xfId="49605"/>
    <cellStyle name="표준 58 22" xfId="49606"/>
    <cellStyle name="표준 58 22 2" xfId="49607"/>
    <cellStyle name="표준 58 23" xfId="49608"/>
    <cellStyle name="표준 58 23 2" xfId="49609"/>
    <cellStyle name="표준 58 24" xfId="49610"/>
    <cellStyle name="표준 58 24 2" xfId="49611"/>
    <cellStyle name="표준 58 25" xfId="49612"/>
    <cellStyle name="표준 58 25 2" xfId="49613"/>
    <cellStyle name="표준 58 26" xfId="49614"/>
    <cellStyle name="표준 58 26 2" xfId="49615"/>
    <cellStyle name="표준 58 27" xfId="49616"/>
    <cellStyle name="표준 58 27 2" xfId="49617"/>
    <cellStyle name="표준 58 28" xfId="49618"/>
    <cellStyle name="표준 58 28 2" xfId="49619"/>
    <cellStyle name="표준 58 29" xfId="49620"/>
    <cellStyle name="표준 58 29 2" xfId="49621"/>
    <cellStyle name="표준 58 3" xfId="49622"/>
    <cellStyle name="표준 58 3 10" xfId="49623"/>
    <cellStyle name="표준 58 3 10 2" xfId="49624"/>
    <cellStyle name="표준 58 3 11" xfId="49625"/>
    <cellStyle name="표준 58 3 11 2" xfId="49626"/>
    <cellStyle name="표준 58 3 12" xfId="49627"/>
    <cellStyle name="표준 58 3 12 2" xfId="49628"/>
    <cellStyle name="표준 58 3 13" xfId="49629"/>
    <cellStyle name="표준 58 3 13 2" xfId="49630"/>
    <cellStyle name="표준 58 3 14" xfId="49631"/>
    <cellStyle name="표준 58 3 14 2" xfId="49632"/>
    <cellStyle name="표준 58 3 15" xfId="49633"/>
    <cellStyle name="표준 58 3 15 2" xfId="49634"/>
    <cellStyle name="표준 58 3 16" xfId="49635"/>
    <cellStyle name="표준 58 3 16 2" xfId="49636"/>
    <cellStyle name="표준 58 3 17" xfId="49637"/>
    <cellStyle name="표준 58 3 17 2" xfId="49638"/>
    <cellStyle name="표준 58 3 18" xfId="49639"/>
    <cellStyle name="표준 58 3 18 2" xfId="49640"/>
    <cellStyle name="표준 58 3 19" xfId="49641"/>
    <cellStyle name="표준 58 3 19 2" xfId="49642"/>
    <cellStyle name="표준 58 3 2" xfId="49643"/>
    <cellStyle name="표준 58 3 2 10" xfId="49644"/>
    <cellStyle name="표준 58 3 2 10 2" xfId="49645"/>
    <cellStyle name="표준 58 3 2 11" xfId="49646"/>
    <cellStyle name="표준 58 3 2 11 2" xfId="49647"/>
    <cellStyle name="표준 58 3 2 12" xfId="49648"/>
    <cellStyle name="표준 58 3 2 12 2" xfId="49649"/>
    <cellStyle name="표준 58 3 2 13" xfId="49650"/>
    <cellStyle name="표준 58 3 2 13 2" xfId="49651"/>
    <cellStyle name="표준 58 3 2 14" xfId="49652"/>
    <cellStyle name="표준 58 3 2 14 2" xfId="49653"/>
    <cellStyle name="표준 58 3 2 15" xfId="49654"/>
    <cellStyle name="표준 58 3 2 15 2" xfId="49655"/>
    <cellStyle name="표준 58 3 2 16" xfId="49656"/>
    <cellStyle name="표준 58 3 2 16 2" xfId="49657"/>
    <cellStyle name="표준 58 3 2 17" xfId="49658"/>
    <cellStyle name="표준 58 3 2 17 2" xfId="49659"/>
    <cellStyle name="표준 58 3 2 18" xfId="49660"/>
    <cellStyle name="표준 58 3 2 18 2" xfId="49661"/>
    <cellStyle name="표준 58 3 2 19" xfId="49662"/>
    <cellStyle name="표준 58 3 2 19 2" xfId="49663"/>
    <cellStyle name="표준 58 3 2 2" xfId="49664"/>
    <cellStyle name="표준 58 3 2 2 2" xfId="49665"/>
    <cellStyle name="표준 58 3 2 20" xfId="49666"/>
    <cellStyle name="표준 58 3 2 20 2" xfId="49667"/>
    <cellStyle name="표준 58 3 2 21" xfId="49668"/>
    <cellStyle name="표준 58 3 2 21 2" xfId="49669"/>
    <cellStyle name="표준 58 3 2 22" xfId="49670"/>
    <cellStyle name="표준 58 3 2 22 2" xfId="49671"/>
    <cellStyle name="표준 58 3 2 23" xfId="49672"/>
    <cellStyle name="표준 58 3 2 23 2" xfId="49673"/>
    <cellStyle name="표준 58 3 2 24" xfId="49674"/>
    <cellStyle name="표준 58 3 2 24 2" xfId="49675"/>
    <cellStyle name="표준 58 3 2 25" xfId="49676"/>
    <cellStyle name="표준 58 3 2 25 2" xfId="49677"/>
    <cellStyle name="표준 58 3 2 26" xfId="49678"/>
    <cellStyle name="표준 58 3 2 26 2" xfId="49679"/>
    <cellStyle name="표준 58 3 2 27" xfId="49680"/>
    <cellStyle name="표준 58 3 2 27 2" xfId="49681"/>
    <cellStyle name="표준 58 3 2 28" xfId="49682"/>
    <cellStyle name="표준 58 3 2 28 2" xfId="49683"/>
    <cellStyle name="표준 58 3 2 29" xfId="49684"/>
    <cellStyle name="표준 58 3 2 3" xfId="49685"/>
    <cellStyle name="표준 58 3 2 3 2" xfId="49686"/>
    <cellStyle name="표준 58 3 2 4" xfId="49687"/>
    <cellStyle name="표준 58 3 2 4 2" xfId="49688"/>
    <cellStyle name="표준 58 3 2 5" xfId="49689"/>
    <cellStyle name="표준 58 3 2 5 2" xfId="49690"/>
    <cellStyle name="표준 58 3 2 6" xfId="49691"/>
    <cellStyle name="표준 58 3 2 6 2" xfId="49692"/>
    <cellStyle name="표준 58 3 2 7" xfId="49693"/>
    <cellStyle name="표준 58 3 2 7 2" xfId="49694"/>
    <cellStyle name="표준 58 3 2 8" xfId="49695"/>
    <cellStyle name="표준 58 3 2 8 2" xfId="49696"/>
    <cellStyle name="표준 58 3 2 9" xfId="49697"/>
    <cellStyle name="표준 58 3 2 9 2" xfId="49698"/>
    <cellStyle name="표준 58 3 20" xfId="49699"/>
    <cellStyle name="표준 58 3 20 2" xfId="49700"/>
    <cellStyle name="표준 58 3 21" xfId="49701"/>
    <cellStyle name="표준 58 3 21 2" xfId="49702"/>
    <cellStyle name="표준 58 3 22" xfId="49703"/>
    <cellStyle name="표준 58 3 22 2" xfId="49704"/>
    <cellStyle name="표준 58 3 23" xfId="49705"/>
    <cellStyle name="표준 58 3 23 2" xfId="49706"/>
    <cellStyle name="표준 58 3 24" xfId="49707"/>
    <cellStyle name="표준 58 3 24 2" xfId="49708"/>
    <cellStyle name="표준 58 3 25" xfId="49709"/>
    <cellStyle name="표준 58 3 25 2" xfId="49710"/>
    <cellStyle name="표준 58 3 26" xfId="49711"/>
    <cellStyle name="표준 58 3 26 2" xfId="49712"/>
    <cellStyle name="표준 58 3 27" xfId="49713"/>
    <cellStyle name="표준 58 3 27 2" xfId="49714"/>
    <cellStyle name="표준 58 3 28" xfId="49715"/>
    <cellStyle name="표준 58 3 28 2" xfId="49716"/>
    <cellStyle name="표준 58 3 29" xfId="49717"/>
    <cellStyle name="표준 58 3 29 2" xfId="49718"/>
    <cellStyle name="표준 58 3 3" xfId="49719"/>
    <cellStyle name="표준 58 3 3 10" xfId="49720"/>
    <cellStyle name="표준 58 3 3 10 2" xfId="49721"/>
    <cellStyle name="표준 58 3 3 11" xfId="49722"/>
    <cellStyle name="표준 58 3 3 11 2" xfId="49723"/>
    <cellStyle name="표준 58 3 3 12" xfId="49724"/>
    <cellStyle name="표준 58 3 3 12 2" xfId="49725"/>
    <cellStyle name="표준 58 3 3 13" xfId="49726"/>
    <cellStyle name="표준 58 3 3 13 2" xfId="49727"/>
    <cellStyle name="표준 58 3 3 14" xfId="49728"/>
    <cellStyle name="표준 58 3 3 14 2" xfId="49729"/>
    <cellStyle name="표준 58 3 3 15" xfId="49730"/>
    <cellStyle name="표준 58 3 3 15 2" xfId="49731"/>
    <cellStyle name="표준 58 3 3 16" xfId="49732"/>
    <cellStyle name="표준 58 3 3 16 2" xfId="49733"/>
    <cellStyle name="표준 58 3 3 17" xfId="49734"/>
    <cellStyle name="표준 58 3 3 17 2" xfId="49735"/>
    <cellStyle name="표준 58 3 3 18" xfId="49736"/>
    <cellStyle name="표준 58 3 3 18 2" xfId="49737"/>
    <cellStyle name="표준 58 3 3 19" xfId="49738"/>
    <cellStyle name="표준 58 3 3 19 2" xfId="49739"/>
    <cellStyle name="표준 58 3 3 2" xfId="49740"/>
    <cellStyle name="표준 58 3 3 2 2" xfId="49741"/>
    <cellStyle name="표준 58 3 3 20" xfId="49742"/>
    <cellStyle name="표준 58 3 3 20 2" xfId="49743"/>
    <cellStyle name="표준 58 3 3 21" xfId="49744"/>
    <cellStyle name="표준 58 3 3 21 2" xfId="49745"/>
    <cellStyle name="표준 58 3 3 22" xfId="49746"/>
    <cellStyle name="표준 58 3 3 22 2" xfId="49747"/>
    <cellStyle name="표준 58 3 3 23" xfId="49748"/>
    <cellStyle name="표준 58 3 3 23 2" xfId="49749"/>
    <cellStyle name="표준 58 3 3 24" xfId="49750"/>
    <cellStyle name="표준 58 3 3 24 2" xfId="49751"/>
    <cellStyle name="표준 58 3 3 25" xfId="49752"/>
    <cellStyle name="표준 58 3 3 25 2" xfId="49753"/>
    <cellStyle name="표준 58 3 3 26" xfId="49754"/>
    <cellStyle name="표준 58 3 3 26 2" xfId="49755"/>
    <cellStyle name="표준 58 3 3 27" xfId="49756"/>
    <cellStyle name="표준 58 3 3 27 2" xfId="49757"/>
    <cellStyle name="표준 58 3 3 28" xfId="49758"/>
    <cellStyle name="표준 58 3 3 28 2" xfId="49759"/>
    <cellStyle name="표준 58 3 3 29" xfId="49760"/>
    <cellStyle name="표준 58 3 3 3" xfId="49761"/>
    <cellStyle name="표준 58 3 3 3 2" xfId="49762"/>
    <cellStyle name="표준 58 3 3 4" xfId="49763"/>
    <cellStyle name="표준 58 3 3 4 2" xfId="49764"/>
    <cellStyle name="표준 58 3 3 5" xfId="49765"/>
    <cellStyle name="표준 58 3 3 5 2" xfId="49766"/>
    <cellStyle name="표준 58 3 3 6" xfId="49767"/>
    <cellStyle name="표준 58 3 3 6 2" xfId="49768"/>
    <cellStyle name="표준 58 3 3 7" xfId="49769"/>
    <cellStyle name="표준 58 3 3 7 2" xfId="49770"/>
    <cellStyle name="표준 58 3 3 8" xfId="49771"/>
    <cellStyle name="표준 58 3 3 8 2" xfId="49772"/>
    <cellStyle name="표준 58 3 3 9" xfId="49773"/>
    <cellStyle name="표준 58 3 3 9 2" xfId="49774"/>
    <cellStyle name="표준 58 3 30" xfId="49775"/>
    <cellStyle name="표준 58 3 30 2" xfId="49776"/>
    <cellStyle name="표준 58 3 31" xfId="49777"/>
    <cellStyle name="표준 58 3 31 2" xfId="49778"/>
    <cellStyle name="표준 58 3 32" xfId="49779"/>
    <cellStyle name="표준 58 3 32 2" xfId="49780"/>
    <cellStyle name="표준 58 3 33" xfId="49781"/>
    <cellStyle name="표준 58 3 33 2" xfId="49782"/>
    <cellStyle name="표준 58 3 34" xfId="49783"/>
    <cellStyle name="표준 58 3 34 2" xfId="49784"/>
    <cellStyle name="표준 58 3 35" xfId="49785"/>
    <cellStyle name="표준 58 3 36" xfId="49786"/>
    <cellStyle name="표준 58 3 37" xfId="49787"/>
    <cellStyle name="표준 58 3 38" xfId="49788"/>
    <cellStyle name="표준 58 3 39" xfId="49789"/>
    <cellStyle name="표준 58 3 4" xfId="49790"/>
    <cellStyle name="표준 58 3 4 10" xfId="49791"/>
    <cellStyle name="표준 58 3 4 10 2" xfId="49792"/>
    <cellStyle name="표준 58 3 4 11" xfId="49793"/>
    <cellStyle name="표준 58 3 4 11 2" xfId="49794"/>
    <cellStyle name="표준 58 3 4 12" xfId="49795"/>
    <cellStyle name="표준 58 3 4 12 2" xfId="49796"/>
    <cellStyle name="표준 58 3 4 13" xfId="49797"/>
    <cellStyle name="표준 58 3 4 13 2" xfId="49798"/>
    <cellStyle name="표준 58 3 4 14" xfId="49799"/>
    <cellStyle name="표준 58 3 4 14 2" xfId="49800"/>
    <cellStyle name="표준 58 3 4 15" xfId="49801"/>
    <cellStyle name="표준 58 3 4 15 2" xfId="49802"/>
    <cellStyle name="표준 58 3 4 16" xfId="49803"/>
    <cellStyle name="표준 58 3 4 16 2" xfId="49804"/>
    <cellStyle name="표준 58 3 4 17" xfId="49805"/>
    <cellStyle name="표준 58 3 4 17 2" xfId="49806"/>
    <cellStyle name="표준 58 3 4 18" xfId="49807"/>
    <cellStyle name="표준 58 3 4 18 2" xfId="49808"/>
    <cellStyle name="표준 58 3 4 19" xfId="49809"/>
    <cellStyle name="표준 58 3 4 19 2" xfId="49810"/>
    <cellStyle name="표준 58 3 4 2" xfId="49811"/>
    <cellStyle name="표준 58 3 4 2 2" xfId="49812"/>
    <cellStyle name="표준 58 3 4 20" xfId="49813"/>
    <cellStyle name="표준 58 3 4 20 2" xfId="49814"/>
    <cellStyle name="표준 58 3 4 21" xfId="49815"/>
    <cellStyle name="표준 58 3 4 21 2" xfId="49816"/>
    <cellStyle name="표준 58 3 4 22" xfId="49817"/>
    <cellStyle name="표준 58 3 4 22 2" xfId="49818"/>
    <cellStyle name="표준 58 3 4 23" xfId="49819"/>
    <cellStyle name="표준 58 3 4 23 2" xfId="49820"/>
    <cellStyle name="표준 58 3 4 24" xfId="49821"/>
    <cellStyle name="표준 58 3 4 24 2" xfId="49822"/>
    <cellStyle name="표준 58 3 4 25" xfId="49823"/>
    <cellStyle name="표준 58 3 4 25 2" xfId="49824"/>
    <cellStyle name="표준 58 3 4 26" xfId="49825"/>
    <cellStyle name="표준 58 3 4 26 2" xfId="49826"/>
    <cellStyle name="표준 58 3 4 27" xfId="49827"/>
    <cellStyle name="표준 58 3 4 27 2" xfId="49828"/>
    <cellStyle name="표준 58 3 4 28" xfId="49829"/>
    <cellStyle name="표준 58 3 4 28 2" xfId="49830"/>
    <cellStyle name="표준 58 3 4 29" xfId="49831"/>
    <cellStyle name="표준 58 3 4 3" xfId="49832"/>
    <cellStyle name="표준 58 3 4 3 2" xfId="49833"/>
    <cellStyle name="표준 58 3 4 4" xfId="49834"/>
    <cellStyle name="표준 58 3 4 4 2" xfId="49835"/>
    <cellStyle name="표준 58 3 4 5" xfId="49836"/>
    <cellStyle name="표준 58 3 4 5 2" xfId="49837"/>
    <cellStyle name="표준 58 3 4 6" xfId="49838"/>
    <cellStyle name="표준 58 3 4 6 2" xfId="49839"/>
    <cellStyle name="표준 58 3 4 7" xfId="49840"/>
    <cellStyle name="표준 58 3 4 7 2" xfId="49841"/>
    <cellStyle name="표준 58 3 4 8" xfId="49842"/>
    <cellStyle name="표준 58 3 4 8 2" xfId="49843"/>
    <cellStyle name="표준 58 3 4 9" xfId="49844"/>
    <cellStyle name="표준 58 3 4 9 2" xfId="49845"/>
    <cellStyle name="표준 58 3 40" xfId="49846"/>
    <cellStyle name="표준 58 3 41" xfId="49847"/>
    <cellStyle name="표준 58 3 42" xfId="49848"/>
    <cellStyle name="표준 58 3 43" xfId="49849"/>
    <cellStyle name="표준 58 3 44" xfId="49850"/>
    <cellStyle name="표준 58 3 45" xfId="49851"/>
    <cellStyle name="표준 58 3 46" xfId="49852"/>
    <cellStyle name="표준 58 3 47" xfId="49853"/>
    <cellStyle name="표준 58 3 48" xfId="49854"/>
    <cellStyle name="표준 58 3 49" xfId="49855"/>
    <cellStyle name="표준 58 3 5" xfId="49856"/>
    <cellStyle name="표준 58 3 5 10" xfId="49857"/>
    <cellStyle name="표준 58 3 5 10 2" xfId="49858"/>
    <cellStyle name="표준 58 3 5 11" xfId="49859"/>
    <cellStyle name="표준 58 3 5 11 2" xfId="49860"/>
    <cellStyle name="표준 58 3 5 12" xfId="49861"/>
    <cellStyle name="표준 58 3 5 12 2" xfId="49862"/>
    <cellStyle name="표준 58 3 5 13" xfId="49863"/>
    <cellStyle name="표준 58 3 5 13 2" xfId="49864"/>
    <cellStyle name="표준 58 3 5 14" xfId="49865"/>
    <cellStyle name="표준 58 3 5 14 2" xfId="49866"/>
    <cellStyle name="표준 58 3 5 15" xfId="49867"/>
    <cellStyle name="표준 58 3 5 15 2" xfId="49868"/>
    <cellStyle name="표준 58 3 5 16" xfId="49869"/>
    <cellStyle name="표준 58 3 5 16 2" xfId="49870"/>
    <cellStyle name="표준 58 3 5 17" xfId="49871"/>
    <cellStyle name="표준 58 3 5 17 2" xfId="49872"/>
    <cellStyle name="표준 58 3 5 18" xfId="49873"/>
    <cellStyle name="표준 58 3 5 18 2" xfId="49874"/>
    <cellStyle name="표준 58 3 5 19" xfId="49875"/>
    <cellStyle name="표준 58 3 5 19 2" xfId="49876"/>
    <cellStyle name="표준 58 3 5 2" xfId="49877"/>
    <cellStyle name="표준 58 3 5 2 2" xfId="49878"/>
    <cellStyle name="표준 58 3 5 20" xfId="49879"/>
    <cellStyle name="표준 58 3 5 20 2" xfId="49880"/>
    <cellStyle name="표준 58 3 5 21" xfId="49881"/>
    <cellStyle name="표준 58 3 5 21 2" xfId="49882"/>
    <cellStyle name="표준 58 3 5 22" xfId="49883"/>
    <cellStyle name="표준 58 3 5 22 2" xfId="49884"/>
    <cellStyle name="표준 58 3 5 23" xfId="49885"/>
    <cellStyle name="표준 58 3 5 23 2" xfId="49886"/>
    <cellStyle name="표준 58 3 5 24" xfId="49887"/>
    <cellStyle name="표준 58 3 5 24 2" xfId="49888"/>
    <cellStyle name="표준 58 3 5 25" xfId="49889"/>
    <cellStyle name="표준 58 3 5 25 2" xfId="49890"/>
    <cellStyle name="표준 58 3 5 26" xfId="49891"/>
    <cellStyle name="표준 58 3 5 26 2" xfId="49892"/>
    <cellStyle name="표준 58 3 5 27" xfId="49893"/>
    <cellStyle name="표준 58 3 5 27 2" xfId="49894"/>
    <cellStyle name="표준 58 3 5 28" xfId="49895"/>
    <cellStyle name="표준 58 3 5 28 2" xfId="49896"/>
    <cellStyle name="표준 58 3 5 29" xfId="49897"/>
    <cellStyle name="표준 58 3 5 3" xfId="49898"/>
    <cellStyle name="표준 58 3 5 3 2" xfId="49899"/>
    <cellStyle name="표준 58 3 5 4" xfId="49900"/>
    <cellStyle name="표준 58 3 5 4 2" xfId="49901"/>
    <cellStyle name="표준 58 3 5 5" xfId="49902"/>
    <cellStyle name="표준 58 3 5 5 2" xfId="49903"/>
    <cellStyle name="표준 58 3 5 6" xfId="49904"/>
    <cellStyle name="표준 58 3 5 6 2" xfId="49905"/>
    <cellStyle name="표준 58 3 5 7" xfId="49906"/>
    <cellStyle name="표준 58 3 5 7 2" xfId="49907"/>
    <cellStyle name="표준 58 3 5 8" xfId="49908"/>
    <cellStyle name="표준 58 3 5 8 2" xfId="49909"/>
    <cellStyle name="표준 58 3 5 9" xfId="49910"/>
    <cellStyle name="표준 58 3 5 9 2" xfId="49911"/>
    <cellStyle name="표준 58 3 50" xfId="49912"/>
    <cellStyle name="표준 58 3 51" xfId="49913"/>
    <cellStyle name="표준 58 3 52" xfId="49914"/>
    <cellStyle name="표준 58 3 53" xfId="49915"/>
    <cellStyle name="표준 58 3 54" xfId="49916"/>
    <cellStyle name="표준 58 3 55" xfId="49917"/>
    <cellStyle name="표준 58 3 56" xfId="49918"/>
    <cellStyle name="표준 58 3 57" xfId="49919"/>
    <cellStyle name="표준 58 3 58" xfId="49920"/>
    <cellStyle name="표준 58 3 6" xfId="49921"/>
    <cellStyle name="표준 58 3 6 10" xfId="49922"/>
    <cellStyle name="표준 58 3 6 10 2" xfId="49923"/>
    <cellStyle name="표준 58 3 6 11" xfId="49924"/>
    <cellStyle name="표준 58 3 6 11 2" xfId="49925"/>
    <cellStyle name="표준 58 3 6 12" xfId="49926"/>
    <cellStyle name="표준 58 3 6 12 2" xfId="49927"/>
    <cellStyle name="표준 58 3 6 13" xfId="49928"/>
    <cellStyle name="표준 58 3 6 13 2" xfId="49929"/>
    <cellStyle name="표준 58 3 6 14" xfId="49930"/>
    <cellStyle name="표준 58 3 6 14 2" xfId="49931"/>
    <cellStyle name="표준 58 3 6 15" xfId="49932"/>
    <cellStyle name="표준 58 3 6 15 2" xfId="49933"/>
    <cellStyle name="표준 58 3 6 16" xfId="49934"/>
    <cellStyle name="표준 58 3 6 16 2" xfId="49935"/>
    <cellStyle name="표준 58 3 6 17" xfId="49936"/>
    <cellStyle name="표준 58 3 6 17 2" xfId="49937"/>
    <cellStyle name="표준 58 3 6 18" xfId="49938"/>
    <cellStyle name="표준 58 3 6 18 2" xfId="49939"/>
    <cellStyle name="표준 58 3 6 19" xfId="49940"/>
    <cellStyle name="표준 58 3 6 19 2" xfId="49941"/>
    <cellStyle name="표준 58 3 6 2" xfId="49942"/>
    <cellStyle name="표준 58 3 6 2 2" xfId="49943"/>
    <cellStyle name="표준 58 3 6 20" xfId="49944"/>
    <cellStyle name="표준 58 3 6 20 2" xfId="49945"/>
    <cellStyle name="표준 58 3 6 21" xfId="49946"/>
    <cellStyle name="표준 58 3 6 21 2" xfId="49947"/>
    <cellStyle name="표준 58 3 6 22" xfId="49948"/>
    <cellStyle name="표준 58 3 6 22 2" xfId="49949"/>
    <cellStyle name="표준 58 3 6 23" xfId="49950"/>
    <cellStyle name="표준 58 3 6 23 2" xfId="49951"/>
    <cellStyle name="표준 58 3 6 24" xfId="49952"/>
    <cellStyle name="표준 58 3 6 24 2" xfId="49953"/>
    <cellStyle name="표준 58 3 6 25" xfId="49954"/>
    <cellStyle name="표준 58 3 6 25 2" xfId="49955"/>
    <cellStyle name="표준 58 3 6 26" xfId="49956"/>
    <cellStyle name="표준 58 3 6 26 2" xfId="49957"/>
    <cellStyle name="표준 58 3 6 27" xfId="49958"/>
    <cellStyle name="표준 58 3 6 27 2" xfId="49959"/>
    <cellStyle name="표준 58 3 6 28" xfId="49960"/>
    <cellStyle name="표준 58 3 6 28 2" xfId="49961"/>
    <cellStyle name="표준 58 3 6 29" xfId="49962"/>
    <cellStyle name="표준 58 3 6 3" xfId="49963"/>
    <cellStyle name="표준 58 3 6 3 2" xfId="49964"/>
    <cellStyle name="표준 58 3 6 4" xfId="49965"/>
    <cellStyle name="표준 58 3 6 4 2" xfId="49966"/>
    <cellStyle name="표준 58 3 6 5" xfId="49967"/>
    <cellStyle name="표준 58 3 6 5 2" xfId="49968"/>
    <cellStyle name="표준 58 3 6 6" xfId="49969"/>
    <cellStyle name="표준 58 3 6 6 2" xfId="49970"/>
    <cellStyle name="표준 58 3 6 7" xfId="49971"/>
    <cellStyle name="표준 58 3 6 7 2" xfId="49972"/>
    <cellStyle name="표준 58 3 6 8" xfId="49973"/>
    <cellStyle name="표준 58 3 6 8 2" xfId="49974"/>
    <cellStyle name="표준 58 3 6 9" xfId="49975"/>
    <cellStyle name="표준 58 3 6 9 2" xfId="49976"/>
    <cellStyle name="표준 58 3 7" xfId="49977"/>
    <cellStyle name="표준 58 3 7 10" xfId="49978"/>
    <cellStyle name="표준 58 3 7 10 2" xfId="49979"/>
    <cellStyle name="표준 58 3 7 11" xfId="49980"/>
    <cellStyle name="표준 58 3 7 11 2" xfId="49981"/>
    <cellStyle name="표준 58 3 7 12" xfId="49982"/>
    <cellStyle name="표준 58 3 7 12 2" xfId="49983"/>
    <cellStyle name="표준 58 3 7 13" xfId="49984"/>
    <cellStyle name="표준 58 3 7 13 2" xfId="49985"/>
    <cellStyle name="표준 58 3 7 14" xfId="49986"/>
    <cellStyle name="표준 58 3 7 14 2" xfId="49987"/>
    <cellStyle name="표준 58 3 7 15" xfId="49988"/>
    <cellStyle name="표준 58 3 7 15 2" xfId="49989"/>
    <cellStyle name="표준 58 3 7 16" xfId="49990"/>
    <cellStyle name="표준 58 3 7 16 2" xfId="49991"/>
    <cellStyle name="표준 58 3 7 17" xfId="49992"/>
    <cellStyle name="표준 58 3 7 17 2" xfId="49993"/>
    <cellStyle name="표준 58 3 7 18" xfId="49994"/>
    <cellStyle name="표준 58 3 7 18 2" xfId="49995"/>
    <cellStyle name="표준 58 3 7 19" xfId="49996"/>
    <cellStyle name="표준 58 3 7 19 2" xfId="49997"/>
    <cellStyle name="표준 58 3 7 2" xfId="49998"/>
    <cellStyle name="표준 58 3 7 2 2" xfId="49999"/>
    <cellStyle name="표준 58 3 7 20" xfId="50000"/>
    <cellStyle name="표준 58 3 7 20 2" xfId="50001"/>
    <cellStyle name="표준 58 3 7 21" xfId="50002"/>
    <cellStyle name="표준 58 3 7 21 2" xfId="50003"/>
    <cellStyle name="표준 58 3 7 22" xfId="50004"/>
    <cellStyle name="표준 58 3 7 22 2" xfId="50005"/>
    <cellStyle name="표준 58 3 7 23" xfId="50006"/>
    <cellStyle name="표준 58 3 7 23 2" xfId="50007"/>
    <cellStyle name="표준 58 3 7 24" xfId="50008"/>
    <cellStyle name="표준 58 3 7 24 2" xfId="50009"/>
    <cellStyle name="표준 58 3 7 25" xfId="50010"/>
    <cellStyle name="표준 58 3 7 25 2" xfId="50011"/>
    <cellStyle name="표준 58 3 7 26" xfId="50012"/>
    <cellStyle name="표준 58 3 7 26 2" xfId="50013"/>
    <cellStyle name="표준 58 3 7 27" xfId="50014"/>
    <cellStyle name="표준 58 3 7 27 2" xfId="50015"/>
    <cellStyle name="표준 58 3 7 28" xfId="50016"/>
    <cellStyle name="표준 58 3 7 28 2" xfId="50017"/>
    <cellStyle name="표준 58 3 7 29" xfId="50018"/>
    <cellStyle name="표준 58 3 7 3" xfId="50019"/>
    <cellStyle name="표준 58 3 7 3 2" xfId="50020"/>
    <cellStyle name="표준 58 3 7 4" xfId="50021"/>
    <cellStyle name="표준 58 3 7 4 2" xfId="50022"/>
    <cellStyle name="표준 58 3 7 5" xfId="50023"/>
    <cellStyle name="표준 58 3 7 5 2" xfId="50024"/>
    <cellStyle name="표준 58 3 7 6" xfId="50025"/>
    <cellStyle name="표준 58 3 7 6 2" xfId="50026"/>
    <cellStyle name="표준 58 3 7 7" xfId="50027"/>
    <cellStyle name="표준 58 3 7 7 2" xfId="50028"/>
    <cellStyle name="표준 58 3 7 8" xfId="50029"/>
    <cellStyle name="표준 58 3 7 8 2" xfId="50030"/>
    <cellStyle name="표준 58 3 7 9" xfId="50031"/>
    <cellStyle name="표준 58 3 7 9 2" xfId="50032"/>
    <cellStyle name="표준 58 3 8" xfId="50033"/>
    <cellStyle name="표준 58 3 8 2" xfId="50034"/>
    <cellStyle name="표준 58 3 9" xfId="50035"/>
    <cellStyle name="표준 58 3 9 2" xfId="50036"/>
    <cellStyle name="표준 58 30" xfId="50037"/>
    <cellStyle name="표준 58 30 2" xfId="50038"/>
    <cellStyle name="표준 58 31" xfId="50039"/>
    <cellStyle name="표준 58 31 2" xfId="50040"/>
    <cellStyle name="표준 58 32" xfId="50041"/>
    <cellStyle name="표준 58 32 2" xfId="50042"/>
    <cellStyle name="표준 58 33" xfId="50043"/>
    <cellStyle name="표준 58 33 2" xfId="50044"/>
    <cellStyle name="표준 58 34" xfId="50045"/>
    <cellStyle name="표준 58 34 2" xfId="50046"/>
    <cellStyle name="표준 58 35" xfId="50047"/>
    <cellStyle name="표준 58 35 2" xfId="50048"/>
    <cellStyle name="표준 58 36" xfId="50049"/>
    <cellStyle name="표준 58 36 2" xfId="50050"/>
    <cellStyle name="표준 58 37" xfId="50051"/>
    <cellStyle name="표준 58 37 2" xfId="50052"/>
    <cellStyle name="표준 58 38" xfId="50053"/>
    <cellStyle name="표준 58 38 2" xfId="50054"/>
    <cellStyle name="표준 58 39" xfId="50055"/>
    <cellStyle name="표준 58 39 2" xfId="50056"/>
    <cellStyle name="표준 58 4" xfId="50057"/>
    <cellStyle name="표준 58 4 10" xfId="50058"/>
    <cellStyle name="표준 58 4 10 2" xfId="50059"/>
    <cellStyle name="표준 58 4 11" xfId="50060"/>
    <cellStyle name="표준 58 4 11 2" xfId="50061"/>
    <cellStyle name="표준 58 4 12" xfId="50062"/>
    <cellStyle name="표준 58 4 12 2" xfId="50063"/>
    <cellStyle name="표준 58 4 13" xfId="50064"/>
    <cellStyle name="표준 58 4 13 2" xfId="50065"/>
    <cellStyle name="표준 58 4 14" xfId="50066"/>
    <cellStyle name="표준 58 4 14 2" xfId="50067"/>
    <cellStyle name="표준 58 4 15" xfId="50068"/>
    <cellStyle name="표준 58 4 15 2" xfId="50069"/>
    <cellStyle name="표준 58 4 16" xfId="50070"/>
    <cellStyle name="표준 58 4 16 2" xfId="50071"/>
    <cellStyle name="표준 58 4 17" xfId="50072"/>
    <cellStyle name="표준 58 4 17 2" xfId="50073"/>
    <cellStyle name="표준 58 4 18" xfId="50074"/>
    <cellStyle name="표준 58 4 18 2" xfId="50075"/>
    <cellStyle name="표준 58 4 19" xfId="50076"/>
    <cellStyle name="표준 58 4 19 2" xfId="50077"/>
    <cellStyle name="표준 58 4 2" xfId="50078"/>
    <cellStyle name="표준 58 4 2 10" xfId="50079"/>
    <cellStyle name="표준 58 4 2 10 2" xfId="50080"/>
    <cellStyle name="표준 58 4 2 11" xfId="50081"/>
    <cellStyle name="표준 58 4 2 11 2" xfId="50082"/>
    <cellStyle name="표준 58 4 2 12" xfId="50083"/>
    <cellStyle name="표준 58 4 2 12 2" xfId="50084"/>
    <cellStyle name="표준 58 4 2 13" xfId="50085"/>
    <cellStyle name="표준 58 4 2 13 2" xfId="50086"/>
    <cellStyle name="표준 58 4 2 14" xfId="50087"/>
    <cellStyle name="표준 58 4 2 14 2" xfId="50088"/>
    <cellStyle name="표준 58 4 2 15" xfId="50089"/>
    <cellStyle name="표준 58 4 2 15 2" xfId="50090"/>
    <cellStyle name="표준 58 4 2 16" xfId="50091"/>
    <cellStyle name="표준 58 4 2 16 2" xfId="50092"/>
    <cellStyle name="표준 58 4 2 17" xfId="50093"/>
    <cellStyle name="표준 58 4 2 17 2" xfId="50094"/>
    <cellStyle name="표준 58 4 2 18" xfId="50095"/>
    <cellStyle name="표준 58 4 2 18 2" xfId="50096"/>
    <cellStyle name="표준 58 4 2 19" xfId="50097"/>
    <cellStyle name="표준 58 4 2 19 2" xfId="50098"/>
    <cellStyle name="표준 58 4 2 2" xfId="50099"/>
    <cellStyle name="표준 58 4 2 2 2" xfId="50100"/>
    <cellStyle name="표준 58 4 2 20" xfId="50101"/>
    <cellStyle name="표준 58 4 2 20 2" xfId="50102"/>
    <cellStyle name="표준 58 4 2 21" xfId="50103"/>
    <cellStyle name="표준 58 4 2 21 2" xfId="50104"/>
    <cellStyle name="표준 58 4 2 22" xfId="50105"/>
    <cellStyle name="표준 58 4 2 22 2" xfId="50106"/>
    <cellStyle name="표준 58 4 2 23" xfId="50107"/>
    <cellStyle name="표준 58 4 2 23 2" xfId="50108"/>
    <cellStyle name="표준 58 4 2 24" xfId="50109"/>
    <cellStyle name="표준 58 4 2 24 2" xfId="50110"/>
    <cellStyle name="표준 58 4 2 25" xfId="50111"/>
    <cellStyle name="표준 58 4 2 25 2" xfId="50112"/>
    <cellStyle name="표준 58 4 2 26" xfId="50113"/>
    <cellStyle name="표준 58 4 2 26 2" xfId="50114"/>
    <cellStyle name="표준 58 4 2 27" xfId="50115"/>
    <cellStyle name="표준 58 4 2 27 2" xfId="50116"/>
    <cellStyle name="표준 58 4 2 28" xfId="50117"/>
    <cellStyle name="표준 58 4 2 28 2" xfId="50118"/>
    <cellStyle name="표준 58 4 2 29" xfId="50119"/>
    <cellStyle name="표준 58 4 2 3" xfId="50120"/>
    <cellStyle name="표준 58 4 2 3 2" xfId="50121"/>
    <cellStyle name="표준 58 4 2 4" xfId="50122"/>
    <cellStyle name="표준 58 4 2 4 2" xfId="50123"/>
    <cellStyle name="표준 58 4 2 5" xfId="50124"/>
    <cellStyle name="표준 58 4 2 5 2" xfId="50125"/>
    <cellStyle name="표준 58 4 2 6" xfId="50126"/>
    <cellStyle name="표준 58 4 2 6 2" xfId="50127"/>
    <cellStyle name="표준 58 4 2 7" xfId="50128"/>
    <cellStyle name="표준 58 4 2 7 2" xfId="50129"/>
    <cellStyle name="표준 58 4 2 8" xfId="50130"/>
    <cellStyle name="표준 58 4 2 8 2" xfId="50131"/>
    <cellStyle name="표준 58 4 2 9" xfId="50132"/>
    <cellStyle name="표준 58 4 2 9 2" xfId="50133"/>
    <cellStyle name="표준 58 4 20" xfId="50134"/>
    <cellStyle name="표준 58 4 20 2" xfId="50135"/>
    <cellStyle name="표준 58 4 21" xfId="50136"/>
    <cellStyle name="표준 58 4 21 2" xfId="50137"/>
    <cellStyle name="표준 58 4 22" xfId="50138"/>
    <cellStyle name="표준 58 4 22 2" xfId="50139"/>
    <cellStyle name="표준 58 4 23" xfId="50140"/>
    <cellStyle name="표준 58 4 23 2" xfId="50141"/>
    <cellStyle name="표준 58 4 24" xfId="50142"/>
    <cellStyle name="표준 58 4 24 2" xfId="50143"/>
    <cellStyle name="표준 58 4 25" xfId="50144"/>
    <cellStyle name="표준 58 4 25 2" xfId="50145"/>
    <cellStyle name="표준 58 4 26" xfId="50146"/>
    <cellStyle name="표준 58 4 26 2" xfId="50147"/>
    <cellStyle name="표준 58 4 27" xfId="50148"/>
    <cellStyle name="표준 58 4 27 2" xfId="50149"/>
    <cellStyle name="표준 58 4 28" xfId="50150"/>
    <cellStyle name="표준 58 4 28 2" xfId="50151"/>
    <cellStyle name="표준 58 4 29" xfId="50152"/>
    <cellStyle name="표준 58 4 29 2" xfId="50153"/>
    <cellStyle name="표준 58 4 3" xfId="50154"/>
    <cellStyle name="표준 58 4 3 10" xfId="50155"/>
    <cellStyle name="표준 58 4 3 10 2" xfId="50156"/>
    <cellStyle name="표준 58 4 3 11" xfId="50157"/>
    <cellStyle name="표준 58 4 3 11 2" xfId="50158"/>
    <cellStyle name="표준 58 4 3 12" xfId="50159"/>
    <cellStyle name="표준 58 4 3 12 2" xfId="50160"/>
    <cellStyle name="표준 58 4 3 13" xfId="50161"/>
    <cellStyle name="표준 58 4 3 13 2" xfId="50162"/>
    <cellStyle name="표준 58 4 3 14" xfId="50163"/>
    <cellStyle name="표준 58 4 3 14 2" xfId="50164"/>
    <cellStyle name="표준 58 4 3 15" xfId="50165"/>
    <cellStyle name="표준 58 4 3 15 2" xfId="50166"/>
    <cellStyle name="표준 58 4 3 16" xfId="50167"/>
    <cellStyle name="표준 58 4 3 16 2" xfId="50168"/>
    <cellStyle name="표준 58 4 3 17" xfId="50169"/>
    <cellStyle name="표준 58 4 3 17 2" xfId="50170"/>
    <cellStyle name="표준 58 4 3 18" xfId="50171"/>
    <cellStyle name="표준 58 4 3 18 2" xfId="50172"/>
    <cellStyle name="표준 58 4 3 19" xfId="50173"/>
    <cellStyle name="표준 58 4 3 19 2" xfId="50174"/>
    <cellStyle name="표준 58 4 3 2" xfId="50175"/>
    <cellStyle name="표준 58 4 3 2 2" xfId="50176"/>
    <cellStyle name="표준 58 4 3 20" xfId="50177"/>
    <cellStyle name="표준 58 4 3 20 2" xfId="50178"/>
    <cellStyle name="표준 58 4 3 21" xfId="50179"/>
    <cellStyle name="표준 58 4 3 21 2" xfId="50180"/>
    <cellStyle name="표준 58 4 3 22" xfId="50181"/>
    <cellStyle name="표준 58 4 3 22 2" xfId="50182"/>
    <cellStyle name="표준 58 4 3 23" xfId="50183"/>
    <cellStyle name="표준 58 4 3 23 2" xfId="50184"/>
    <cellStyle name="표준 58 4 3 24" xfId="50185"/>
    <cellStyle name="표준 58 4 3 24 2" xfId="50186"/>
    <cellStyle name="표준 58 4 3 25" xfId="50187"/>
    <cellStyle name="표준 58 4 3 25 2" xfId="50188"/>
    <cellStyle name="표준 58 4 3 26" xfId="50189"/>
    <cellStyle name="표준 58 4 3 26 2" xfId="50190"/>
    <cellStyle name="표준 58 4 3 27" xfId="50191"/>
    <cellStyle name="표준 58 4 3 27 2" xfId="50192"/>
    <cellStyle name="표준 58 4 3 28" xfId="50193"/>
    <cellStyle name="표준 58 4 3 28 2" xfId="50194"/>
    <cellStyle name="표준 58 4 3 29" xfId="50195"/>
    <cellStyle name="표준 58 4 3 3" xfId="50196"/>
    <cellStyle name="표준 58 4 3 3 2" xfId="50197"/>
    <cellStyle name="표준 58 4 3 4" xfId="50198"/>
    <cellStyle name="표준 58 4 3 4 2" xfId="50199"/>
    <cellStyle name="표준 58 4 3 5" xfId="50200"/>
    <cellStyle name="표준 58 4 3 5 2" xfId="50201"/>
    <cellStyle name="표준 58 4 3 6" xfId="50202"/>
    <cellStyle name="표준 58 4 3 6 2" xfId="50203"/>
    <cellStyle name="표준 58 4 3 7" xfId="50204"/>
    <cellStyle name="표준 58 4 3 7 2" xfId="50205"/>
    <cellStyle name="표준 58 4 3 8" xfId="50206"/>
    <cellStyle name="표준 58 4 3 8 2" xfId="50207"/>
    <cellStyle name="표준 58 4 3 9" xfId="50208"/>
    <cellStyle name="표준 58 4 3 9 2" xfId="50209"/>
    <cellStyle name="표준 58 4 30" xfId="50210"/>
    <cellStyle name="표준 58 4 30 2" xfId="50211"/>
    <cellStyle name="표준 58 4 31" xfId="50212"/>
    <cellStyle name="표준 58 4 31 2" xfId="50213"/>
    <cellStyle name="표준 58 4 32" xfId="50214"/>
    <cellStyle name="표준 58 4 32 2" xfId="50215"/>
    <cellStyle name="표준 58 4 33" xfId="50216"/>
    <cellStyle name="표준 58 4 33 2" xfId="50217"/>
    <cellStyle name="표준 58 4 34" xfId="50218"/>
    <cellStyle name="표준 58 4 34 2" xfId="50219"/>
    <cellStyle name="표준 58 4 35" xfId="50220"/>
    <cellStyle name="표준 58 4 36" xfId="50221"/>
    <cellStyle name="표준 58 4 37" xfId="50222"/>
    <cellStyle name="표준 58 4 38" xfId="50223"/>
    <cellStyle name="표준 58 4 39" xfId="50224"/>
    <cellStyle name="표준 58 4 4" xfId="50225"/>
    <cellStyle name="표준 58 4 4 10" xfId="50226"/>
    <cellStyle name="표준 58 4 4 10 2" xfId="50227"/>
    <cellStyle name="표준 58 4 4 11" xfId="50228"/>
    <cellStyle name="표준 58 4 4 11 2" xfId="50229"/>
    <cellStyle name="표준 58 4 4 12" xfId="50230"/>
    <cellStyle name="표준 58 4 4 12 2" xfId="50231"/>
    <cellStyle name="표준 58 4 4 13" xfId="50232"/>
    <cellStyle name="표준 58 4 4 13 2" xfId="50233"/>
    <cellStyle name="표준 58 4 4 14" xfId="50234"/>
    <cellStyle name="표준 58 4 4 14 2" xfId="50235"/>
    <cellStyle name="표준 58 4 4 15" xfId="50236"/>
    <cellStyle name="표준 58 4 4 15 2" xfId="50237"/>
    <cellStyle name="표준 58 4 4 16" xfId="50238"/>
    <cellStyle name="표준 58 4 4 16 2" xfId="50239"/>
    <cellStyle name="표준 58 4 4 17" xfId="50240"/>
    <cellStyle name="표준 58 4 4 17 2" xfId="50241"/>
    <cellStyle name="표준 58 4 4 18" xfId="50242"/>
    <cellStyle name="표준 58 4 4 18 2" xfId="50243"/>
    <cellStyle name="표준 58 4 4 19" xfId="50244"/>
    <cellStyle name="표준 58 4 4 19 2" xfId="50245"/>
    <cellStyle name="표준 58 4 4 2" xfId="50246"/>
    <cellStyle name="표준 58 4 4 2 2" xfId="50247"/>
    <cellStyle name="표준 58 4 4 20" xfId="50248"/>
    <cellStyle name="표준 58 4 4 20 2" xfId="50249"/>
    <cellStyle name="표준 58 4 4 21" xfId="50250"/>
    <cellStyle name="표준 58 4 4 21 2" xfId="50251"/>
    <cellStyle name="표준 58 4 4 22" xfId="50252"/>
    <cellStyle name="표준 58 4 4 22 2" xfId="50253"/>
    <cellStyle name="표준 58 4 4 23" xfId="50254"/>
    <cellStyle name="표준 58 4 4 23 2" xfId="50255"/>
    <cellStyle name="표준 58 4 4 24" xfId="50256"/>
    <cellStyle name="표준 58 4 4 24 2" xfId="50257"/>
    <cellStyle name="표준 58 4 4 25" xfId="50258"/>
    <cellStyle name="표준 58 4 4 25 2" xfId="50259"/>
    <cellStyle name="표준 58 4 4 26" xfId="50260"/>
    <cellStyle name="표준 58 4 4 26 2" xfId="50261"/>
    <cellStyle name="표준 58 4 4 27" xfId="50262"/>
    <cellStyle name="표준 58 4 4 27 2" xfId="50263"/>
    <cellStyle name="표준 58 4 4 28" xfId="50264"/>
    <cellStyle name="표준 58 4 4 28 2" xfId="50265"/>
    <cellStyle name="표준 58 4 4 29" xfId="50266"/>
    <cellStyle name="표준 58 4 4 3" xfId="50267"/>
    <cellStyle name="표준 58 4 4 3 2" xfId="50268"/>
    <cellStyle name="표준 58 4 4 4" xfId="50269"/>
    <cellStyle name="표준 58 4 4 4 2" xfId="50270"/>
    <cellStyle name="표준 58 4 4 5" xfId="50271"/>
    <cellStyle name="표준 58 4 4 5 2" xfId="50272"/>
    <cellStyle name="표준 58 4 4 6" xfId="50273"/>
    <cellStyle name="표준 58 4 4 6 2" xfId="50274"/>
    <cellStyle name="표준 58 4 4 7" xfId="50275"/>
    <cellStyle name="표준 58 4 4 7 2" xfId="50276"/>
    <cellStyle name="표준 58 4 4 8" xfId="50277"/>
    <cellStyle name="표준 58 4 4 8 2" xfId="50278"/>
    <cellStyle name="표준 58 4 4 9" xfId="50279"/>
    <cellStyle name="표준 58 4 4 9 2" xfId="50280"/>
    <cellStyle name="표준 58 4 40" xfId="50281"/>
    <cellStyle name="표준 58 4 41" xfId="50282"/>
    <cellStyle name="표준 58 4 42" xfId="50283"/>
    <cellStyle name="표준 58 4 43" xfId="50284"/>
    <cellStyle name="표준 58 4 44" xfId="50285"/>
    <cellStyle name="표준 58 4 45" xfId="50286"/>
    <cellStyle name="표준 58 4 46" xfId="50287"/>
    <cellStyle name="표준 58 4 47" xfId="50288"/>
    <cellStyle name="표준 58 4 48" xfId="50289"/>
    <cellStyle name="표준 58 4 49" xfId="50290"/>
    <cellStyle name="표준 58 4 5" xfId="50291"/>
    <cellStyle name="표준 58 4 5 10" xfId="50292"/>
    <cellStyle name="표준 58 4 5 10 2" xfId="50293"/>
    <cellStyle name="표준 58 4 5 11" xfId="50294"/>
    <cellStyle name="표준 58 4 5 11 2" xfId="50295"/>
    <cellStyle name="표준 58 4 5 12" xfId="50296"/>
    <cellStyle name="표준 58 4 5 12 2" xfId="50297"/>
    <cellStyle name="표준 58 4 5 13" xfId="50298"/>
    <cellStyle name="표준 58 4 5 13 2" xfId="50299"/>
    <cellStyle name="표준 58 4 5 14" xfId="50300"/>
    <cellStyle name="표준 58 4 5 14 2" xfId="50301"/>
    <cellStyle name="표준 58 4 5 15" xfId="50302"/>
    <cellStyle name="표준 58 4 5 15 2" xfId="50303"/>
    <cellStyle name="표준 58 4 5 16" xfId="50304"/>
    <cellStyle name="표준 58 4 5 16 2" xfId="50305"/>
    <cellStyle name="표준 58 4 5 17" xfId="50306"/>
    <cellStyle name="표준 58 4 5 17 2" xfId="50307"/>
    <cellStyle name="표준 58 4 5 18" xfId="50308"/>
    <cellStyle name="표준 58 4 5 18 2" xfId="50309"/>
    <cellStyle name="표준 58 4 5 19" xfId="50310"/>
    <cellStyle name="표준 58 4 5 19 2" xfId="50311"/>
    <cellStyle name="표준 58 4 5 2" xfId="50312"/>
    <cellStyle name="표준 58 4 5 2 2" xfId="50313"/>
    <cellStyle name="표준 58 4 5 20" xfId="50314"/>
    <cellStyle name="표준 58 4 5 20 2" xfId="50315"/>
    <cellStyle name="표준 58 4 5 21" xfId="50316"/>
    <cellStyle name="표준 58 4 5 21 2" xfId="50317"/>
    <cellStyle name="표준 58 4 5 22" xfId="50318"/>
    <cellStyle name="표준 58 4 5 22 2" xfId="50319"/>
    <cellStyle name="표준 58 4 5 23" xfId="50320"/>
    <cellStyle name="표준 58 4 5 23 2" xfId="50321"/>
    <cellStyle name="표준 58 4 5 24" xfId="50322"/>
    <cellStyle name="표준 58 4 5 24 2" xfId="50323"/>
    <cellStyle name="표준 58 4 5 25" xfId="50324"/>
    <cellStyle name="표준 58 4 5 25 2" xfId="50325"/>
    <cellStyle name="표준 58 4 5 26" xfId="50326"/>
    <cellStyle name="표준 58 4 5 26 2" xfId="50327"/>
    <cellStyle name="표준 58 4 5 27" xfId="50328"/>
    <cellStyle name="표준 58 4 5 27 2" xfId="50329"/>
    <cellStyle name="표준 58 4 5 28" xfId="50330"/>
    <cellStyle name="표준 58 4 5 28 2" xfId="50331"/>
    <cellStyle name="표준 58 4 5 29" xfId="50332"/>
    <cellStyle name="표준 58 4 5 3" xfId="50333"/>
    <cellStyle name="표준 58 4 5 3 2" xfId="50334"/>
    <cellStyle name="표준 58 4 5 4" xfId="50335"/>
    <cellStyle name="표준 58 4 5 4 2" xfId="50336"/>
    <cellStyle name="표준 58 4 5 5" xfId="50337"/>
    <cellStyle name="표준 58 4 5 5 2" xfId="50338"/>
    <cellStyle name="표준 58 4 5 6" xfId="50339"/>
    <cellStyle name="표준 58 4 5 6 2" xfId="50340"/>
    <cellStyle name="표준 58 4 5 7" xfId="50341"/>
    <cellStyle name="표준 58 4 5 7 2" xfId="50342"/>
    <cellStyle name="표준 58 4 5 8" xfId="50343"/>
    <cellStyle name="표준 58 4 5 8 2" xfId="50344"/>
    <cellStyle name="표준 58 4 5 9" xfId="50345"/>
    <cellStyle name="표준 58 4 5 9 2" xfId="50346"/>
    <cellStyle name="표준 58 4 50" xfId="50347"/>
    <cellStyle name="표준 58 4 51" xfId="50348"/>
    <cellStyle name="표준 58 4 52" xfId="50349"/>
    <cellStyle name="표준 58 4 53" xfId="50350"/>
    <cellStyle name="표준 58 4 54" xfId="50351"/>
    <cellStyle name="표준 58 4 55" xfId="50352"/>
    <cellStyle name="표준 58 4 56" xfId="50353"/>
    <cellStyle name="표준 58 4 57" xfId="50354"/>
    <cellStyle name="표준 58 4 58" xfId="50355"/>
    <cellStyle name="표준 58 4 6" xfId="50356"/>
    <cellStyle name="표준 58 4 6 10" xfId="50357"/>
    <cellStyle name="표준 58 4 6 10 2" xfId="50358"/>
    <cellStyle name="표준 58 4 6 11" xfId="50359"/>
    <cellStyle name="표준 58 4 6 11 2" xfId="50360"/>
    <cellStyle name="표준 58 4 6 12" xfId="50361"/>
    <cellStyle name="표준 58 4 6 12 2" xfId="50362"/>
    <cellStyle name="표준 58 4 6 13" xfId="50363"/>
    <cellStyle name="표준 58 4 6 13 2" xfId="50364"/>
    <cellStyle name="표준 58 4 6 14" xfId="50365"/>
    <cellStyle name="표준 58 4 6 14 2" xfId="50366"/>
    <cellStyle name="표준 58 4 6 15" xfId="50367"/>
    <cellStyle name="표준 58 4 6 15 2" xfId="50368"/>
    <cellStyle name="표준 58 4 6 16" xfId="50369"/>
    <cellStyle name="표준 58 4 6 16 2" xfId="50370"/>
    <cellStyle name="표준 58 4 6 17" xfId="50371"/>
    <cellStyle name="표준 58 4 6 17 2" xfId="50372"/>
    <cellStyle name="표준 58 4 6 18" xfId="50373"/>
    <cellStyle name="표준 58 4 6 18 2" xfId="50374"/>
    <cellStyle name="표준 58 4 6 19" xfId="50375"/>
    <cellStyle name="표준 58 4 6 19 2" xfId="50376"/>
    <cellStyle name="표준 58 4 6 2" xfId="50377"/>
    <cellStyle name="표준 58 4 6 2 2" xfId="50378"/>
    <cellStyle name="표준 58 4 6 20" xfId="50379"/>
    <cellStyle name="표준 58 4 6 20 2" xfId="50380"/>
    <cellStyle name="표준 58 4 6 21" xfId="50381"/>
    <cellStyle name="표준 58 4 6 21 2" xfId="50382"/>
    <cellStyle name="표준 58 4 6 22" xfId="50383"/>
    <cellStyle name="표준 58 4 6 22 2" xfId="50384"/>
    <cellStyle name="표준 58 4 6 23" xfId="50385"/>
    <cellStyle name="표준 58 4 6 23 2" xfId="50386"/>
    <cellStyle name="표준 58 4 6 24" xfId="50387"/>
    <cellStyle name="표준 58 4 6 24 2" xfId="50388"/>
    <cellStyle name="표준 58 4 6 25" xfId="50389"/>
    <cellStyle name="표준 58 4 6 25 2" xfId="50390"/>
    <cellStyle name="표준 58 4 6 26" xfId="50391"/>
    <cellStyle name="표준 58 4 6 26 2" xfId="50392"/>
    <cellStyle name="표준 58 4 6 27" xfId="50393"/>
    <cellStyle name="표준 58 4 6 27 2" xfId="50394"/>
    <cellStyle name="표준 58 4 6 28" xfId="50395"/>
    <cellStyle name="표준 58 4 6 28 2" xfId="50396"/>
    <cellStyle name="표준 58 4 6 29" xfId="50397"/>
    <cellStyle name="표준 58 4 6 3" xfId="50398"/>
    <cellStyle name="표준 58 4 6 3 2" xfId="50399"/>
    <cellStyle name="표준 58 4 6 4" xfId="50400"/>
    <cellStyle name="표준 58 4 6 4 2" xfId="50401"/>
    <cellStyle name="표준 58 4 6 5" xfId="50402"/>
    <cellStyle name="표준 58 4 6 5 2" xfId="50403"/>
    <cellStyle name="표준 58 4 6 6" xfId="50404"/>
    <cellStyle name="표준 58 4 6 6 2" xfId="50405"/>
    <cellStyle name="표준 58 4 6 7" xfId="50406"/>
    <cellStyle name="표준 58 4 6 7 2" xfId="50407"/>
    <cellStyle name="표준 58 4 6 8" xfId="50408"/>
    <cellStyle name="표준 58 4 6 8 2" xfId="50409"/>
    <cellStyle name="표준 58 4 6 9" xfId="50410"/>
    <cellStyle name="표준 58 4 6 9 2" xfId="50411"/>
    <cellStyle name="표준 58 4 7" xfId="50412"/>
    <cellStyle name="표준 58 4 7 10" xfId="50413"/>
    <cellStyle name="표준 58 4 7 10 2" xfId="50414"/>
    <cellStyle name="표준 58 4 7 11" xfId="50415"/>
    <cellStyle name="표준 58 4 7 11 2" xfId="50416"/>
    <cellStyle name="표준 58 4 7 12" xfId="50417"/>
    <cellStyle name="표준 58 4 7 12 2" xfId="50418"/>
    <cellStyle name="표준 58 4 7 13" xfId="50419"/>
    <cellStyle name="표준 58 4 7 13 2" xfId="50420"/>
    <cellStyle name="표준 58 4 7 14" xfId="50421"/>
    <cellStyle name="표준 58 4 7 14 2" xfId="50422"/>
    <cellStyle name="표준 58 4 7 15" xfId="50423"/>
    <cellStyle name="표준 58 4 7 15 2" xfId="50424"/>
    <cellStyle name="표준 58 4 7 16" xfId="50425"/>
    <cellStyle name="표준 58 4 7 16 2" xfId="50426"/>
    <cellStyle name="표준 58 4 7 17" xfId="50427"/>
    <cellStyle name="표준 58 4 7 17 2" xfId="50428"/>
    <cellStyle name="표준 58 4 7 18" xfId="50429"/>
    <cellStyle name="표준 58 4 7 18 2" xfId="50430"/>
    <cellStyle name="표준 58 4 7 19" xfId="50431"/>
    <cellStyle name="표준 58 4 7 19 2" xfId="50432"/>
    <cellStyle name="표준 58 4 7 2" xfId="50433"/>
    <cellStyle name="표준 58 4 7 2 2" xfId="50434"/>
    <cellStyle name="표준 58 4 7 20" xfId="50435"/>
    <cellStyle name="표준 58 4 7 20 2" xfId="50436"/>
    <cellStyle name="표준 58 4 7 21" xfId="50437"/>
    <cellStyle name="표준 58 4 7 21 2" xfId="50438"/>
    <cellStyle name="표준 58 4 7 22" xfId="50439"/>
    <cellStyle name="표준 58 4 7 22 2" xfId="50440"/>
    <cellStyle name="표준 58 4 7 23" xfId="50441"/>
    <cellStyle name="표준 58 4 7 23 2" xfId="50442"/>
    <cellStyle name="표준 58 4 7 24" xfId="50443"/>
    <cellStyle name="표준 58 4 7 24 2" xfId="50444"/>
    <cellStyle name="표준 58 4 7 25" xfId="50445"/>
    <cellStyle name="표준 58 4 7 25 2" xfId="50446"/>
    <cellStyle name="표준 58 4 7 26" xfId="50447"/>
    <cellStyle name="표준 58 4 7 26 2" xfId="50448"/>
    <cellStyle name="표준 58 4 7 27" xfId="50449"/>
    <cellStyle name="표준 58 4 7 27 2" xfId="50450"/>
    <cellStyle name="표준 58 4 7 28" xfId="50451"/>
    <cellStyle name="표준 58 4 7 28 2" xfId="50452"/>
    <cellStyle name="표준 58 4 7 29" xfId="50453"/>
    <cellStyle name="표준 58 4 7 3" xfId="50454"/>
    <cellStyle name="표준 58 4 7 3 2" xfId="50455"/>
    <cellStyle name="표준 58 4 7 4" xfId="50456"/>
    <cellStyle name="표준 58 4 7 4 2" xfId="50457"/>
    <cellStyle name="표준 58 4 7 5" xfId="50458"/>
    <cellStyle name="표준 58 4 7 5 2" xfId="50459"/>
    <cellStyle name="표준 58 4 7 6" xfId="50460"/>
    <cellStyle name="표준 58 4 7 6 2" xfId="50461"/>
    <cellStyle name="표준 58 4 7 7" xfId="50462"/>
    <cellStyle name="표준 58 4 7 7 2" xfId="50463"/>
    <cellStyle name="표준 58 4 7 8" xfId="50464"/>
    <cellStyle name="표준 58 4 7 8 2" xfId="50465"/>
    <cellStyle name="표준 58 4 7 9" xfId="50466"/>
    <cellStyle name="표준 58 4 7 9 2" xfId="50467"/>
    <cellStyle name="표준 58 4 8" xfId="50468"/>
    <cellStyle name="표준 58 4 8 2" xfId="50469"/>
    <cellStyle name="표준 58 4 9" xfId="50470"/>
    <cellStyle name="표준 58 4 9 2" xfId="50471"/>
    <cellStyle name="표준 58 40" xfId="50472"/>
    <cellStyle name="표준 58 40 2" xfId="50473"/>
    <cellStyle name="표준 58 41" xfId="50474"/>
    <cellStyle name="표준 58 41 2" xfId="50475"/>
    <cellStyle name="표준 58 42" xfId="50476"/>
    <cellStyle name="표준 58 42 2" xfId="50477"/>
    <cellStyle name="표준 58 43" xfId="50478"/>
    <cellStyle name="표준 58 43 2" xfId="50479"/>
    <cellStyle name="표준 58 44" xfId="50480"/>
    <cellStyle name="표준 58 44 2" xfId="50481"/>
    <cellStyle name="표준 58 45" xfId="50482"/>
    <cellStyle name="표준 58 45 2" xfId="50483"/>
    <cellStyle name="표준 58 46" xfId="50484"/>
    <cellStyle name="표준 58 46 2" xfId="50485"/>
    <cellStyle name="표준 58 47" xfId="50486"/>
    <cellStyle name="표준 58 47 2" xfId="50487"/>
    <cellStyle name="표준 58 48" xfId="50488"/>
    <cellStyle name="표준 58 49" xfId="50489"/>
    <cellStyle name="표준 58 5" xfId="50490"/>
    <cellStyle name="표준 58 5 10" xfId="50491"/>
    <cellStyle name="표준 58 5 10 2" xfId="50492"/>
    <cellStyle name="표준 58 5 11" xfId="50493"/>
    <cellStyle name="표준 58 5 11 2" xfId="50494"/>
    <cellStyle name="표준 58 5 12" xfId="50495"/>
    <cellStyle name="표준 58 5 12 2" xfId="50496"/>
    <cellStyle name="표준 58 5 13" xfId="50497"/>
    <cellStyle name="표준 58 5 13 2" xfId="50498"/>
    <cellStyle name="표준 58 5 14" xfId="50499"/>
    <cellStyle name="표준 58 5 14 2" xfId="50500"/>
    <cellStyle name="표준 58 5 15" xfId="50501"/>
    <cellStyle name="표준 58 5 15 2" xfId="50502"/>
    <cellStyle name="표준 58 5 16" xfId="50503"/>
    <cellStyle name="표준 58 5 16 2" xfId="50504"/>
    <cellStyle name="표준 58 5 17" xfId="50505"/>
    <cellStyle name="표준 58 5 17 2" xfId="50506"/>
    <cellStyle name="표준 58 5 18" xfId="50507"/>
    <cellStyle name="표준 58 5 18 2" xfId="50508"/>
    <cellStyle name="표준 58 5 19" xfId="50509"/>
    <cellStyle name="표준 58 5 19 2" xfId="50510"/>
    <cellStyle name="표준 58 5 2" xfId="50511"/>
    <cellStyle name="표준 58 5 2 10" xfId="50512"/>
    <cellStyle name="표준 58 5 2 10 2" xfId="50513"/>
    <cellStyle name="표준 58 5 2 11" xfId="50514"/>
    <cellStyle name="표준 58 5 2 11 2" xfId="50515"/>
    <cellStyle name="표준 58 5 2 12" xfId="50516"/>
    <cellStyle name="표준 58 5 2 12 2" xfId="50517"/>
    <cellStyle name="표준 58 5 2 13" xfId="50518"/>
    <cellStyle name="표준 58 5 2 13 2" xfId="50519"/>
    <cellStyle name="표준 58 5 2 14" xfId="50520"/>
    <cellStyle name="표준 58 5 2 14 2" xfId="50521"/>
    <cellStyle name="표준 58 5 2 15" xfId="50522"/>
    <cellStyle name="표준 58 5 2 15 2" xfId="50523"/>
    <cellStyle name="표준 58 5 2 16" xfId="50524"/>
    <cellStyle name="표준 58 5 2 16 2" xfId="50525"/>
    <cellStyle name="표준 58 5 2 17" xfId="50526"/>
    <cellStyle name="표준 58 5 2 17 2" xfId="50527"/>
    <cellStyle name="표준 58 5 2 18" xfId="50528"/>
    <cellStyle name="표준 58 5 2 18 2" xfId="50529"/>
    <cellStyle name="표준 58 5 2 19" xfId="50530"/>
    <cellStyle name="표준 58 5 2 19 2" xfId="50531"/>
    <cellStyle name="표준 58 5 2 2" xfId="50532"/>
    <cellStyle name="표준 58 5 2 2 2" xfId="50533"/>
    <cellStyle name="표준 58 5 2 20" xfId="50534"/>
    <cellStyle name="표준 58 5 2 20 2" xfId="50535"/>
    <cellStyle name="표준 58 5 2 21" xfId="50536"/>
    <cellStyle name="표준 58 5 2 21 2" xfId="50537"/>
    <cellStyle name="표준 58 5 2 22" xfId="50538"/>
    <cellStyle name="표준 58 5 2 22 2" xfId="50539"/>
    <cellStyle name="표준 58 5 2 23" xfId="50540"/>
    <cellStyle name="표준 58 5 2 23 2" xfId="50541"/>
    <cellStyle name="표준 58 5 2 24" xfId="50542"/>
    <cellStyle name="표준 58 5 2 24 2" xfId="50543"/>
    <cellStyle name="표준 58 5 2 25" xfId="50544"/>
    <cellStyle name="표준 58 5 2 25 2" xfId="50545"/>
    <cellStyle name="표준 58 5 2 26" xfId="50546"/>
    <cellStyle name="표준 58 5 2 26 2" xfId="50547"/>
    <cellStyle name="표준 58 5 2 27" xfId="50548"/>
    <cellStyle name="표준 58 5 2 27 2" xfId="50549"/>
    <cellStyle name="표준 58 5 2 28" xfId="50550"/>
    <cellStyle name="표준 58 5 2 28 2" xfId="50551"/>
    <cellStyle name="표준 58 5 2 29" xfId="50552"/>
    <cellStyle name="표준 58 5 2 3" xfId="50553"/>
    <cellStyle name="표준 58 5 2 3 2" xfId="50554"/>
    <cellStyle name="표준 58 5 2 4" xfId="50555"/>
    <cellStyle name="표준 58 5 2 4 2" xfId="50556"/>
    <cellStyle name="표준 58 5 2 5" xfId="50557"/>
    <cellStyle name="표준 58 5 2 5 2" xfId="50558"/>
    <cellStyle name="표준 58 5 2 6" xfId="50559"/>
    <cellStyle name="표준 58 5 2 6 2" xfId="50560"/>
    <cellStyle name="표준 58 5 2 7" xfId="50561"/>
    <cellStyle name="표준 58 5 2 7 2" xfId="50562"/>
    <cellStyle name="표준 58 5 2 8" xfId="50563"/>
    <cellStyle name="표준 58 5 2 8 2" xfId="50564"/>
    <cellStyle name="표준 58 5 2 9" xfId="50565"/>
    <cellStyle name="표준 58 5 2 9 2" xfId="50566"/>
    <cellStyle name="표준 58 5 20" xfId="50567"/>
    <cellStyle name="표준 58 5 20 2" xfId="50568"/>
    <cellStyle name="표준 58 5 21" xfId="50569"/>
    <cellStyle name="표준 58 5 21 2" xfId="50570"/>
    <cellStyle name="표준 58 5 22" xfId="50571"/>
    <cellStyle name="표준 58 5 22 2" xfId="50572"/>
    <cellStyle name="표준 58 5 23" xfId="50573"/>
    <cellStyle name="표준 58 5 23 2" xfId="50574"/>
    <cellStyle name="표준 58 5 24" xfId="50575"/>
    <cellStyle name="표준 58 5 24 2" xfId="50576"/>
    <cellStyle name="표준 58 5 25" xfId="50577"/>
    <cellStyle name="표준 58 5 25 2" xfId="50578"/>
    <cellStyle name="표준 58 5 26" xfId="50579"/>
    <cellStyle name="표준 58 5 26 2" xfId="50580"/>
    <cellStyle name="표준 58 5 27" xfId="50581"/>
    <cellStyle name="표준 58 5 27 2" xfId="50582"/>
    <cellStyle name="표준 58 5 28" xfId="50583"/>
    <cellStyle name="표준 58 5 28 2" xfId="50584"/>
    <cellStyle name="표준 58 5 29" xfId="50585"/>
    <cellStyle name="표준 58 5 29 2" xfId="50586"/>
    <cellStyle name="표준 58 5 3" xfId="50587"/>
    <cellStyle name="표준 58 5 3 10" xfId="50588"/>
    <cellStyle name="표준 58 5 3 10 2" xfId="50589"/>
    <cellStyle name="표준 58 5 3 11" xfId="50590"/>
    <cellStyle name="표준 58 5 3 11 2" xfId="50591"/>
    <cellStyle name="표준 58 5 3 12" xfId="50592"/>
    <cellStyle name="표준 58 5 3 12 2" xfId="50593"/>
    <cellStyle name="표준 58 5 3 13" xfId="50594"/>
    <cellStyle name="표준 58 5 3 13 2" xfId="50595"/>
    <cellStyle name="표준 58 5 3 14" xfId="50596"/>
    <cellStyle name="표준 58 5 3 14 2" xfId="50597"/>
    <cellStyle name="표준 58 5 3 15" xfId="50598"/>
    <cellStyle name="표준 58 5 3 15 2" xfId="50599"/>
    <cellStyle name="표준 58 5 3 16" xfId="50600"/>
    <cellStyle name="표준 58 5 3 16 2" xfId="50601"/>
    <cellStyle name="표준 58 5 3 17" xfId="50602"/>
    <cellStyle name="표준 58 5 3 17 2" xfId="50603"/>
    <cellStyle name="표준 58 5 3 18" xfId="50604"/>
    <cellStyle name="표준 58 5 3 18 2" xfId="50605"/>
    <cellStyle name="표준 58 5 3 19" xfId="50606"/>
    <cellStyle name="표준 58 5 3 19 2" xfId="50607"/>
    <cellStyle name="표준 58 5 3 2" xfId="50608"/>
    <cellStyle name="표준 58 5 3 2 2" xfId="50609"/>
    <cellStyle name="표준 58 5 3 20" xfId="50610"/>
    <cellStyle name="표준 58 5 3 20 2" xfId="50611"/>
    <cellStyle name="표준 58 5 3 21" xfId="50612"/>
    <cellStyle name="표준 58 5 3 21 2" xfId="50613"/>
    <cellStyle name="표준 58 5 3 22" xfId="50614"/>
    <cellStyle name="표준 58 5 3 22 2" xfId="50615"/>
    <cellStyle name="표준 58 5 3 23" xfId="50616"/>
    <cellStyle name="표준 58 5 3 23 2" xfId="50617"/>
    <cellStyle name="표준 58 5 3 24" xfId="50618"/>
    <cellStyle name="표준 58 5 3 24 2" xfId="50619"/>
    <cellStyle name="표준 58 5 3 25" xfId="50620"/>
    <cellStyle name="표준 58 5 3 25 2" xfId="50621"/>
    <cellStyle name="표준 58 5 3 26" xfId="50622"/>
    <cellStyle name="표준 58 5 3 26 2" xfId="50623"/>
    <cellStyle name="표준 58 5 3 27" xfId="50624"/>
    <cellStyle name="표준 58 5 3 27 2" xfId="50625"/>
    <cellStyle name="표준 58 5 3 28" xfId="50626"/>
    <cellStyle name="표준 58 5 3 28 2" xfId="50627"/>
    <cellStyle name="표준 58 5 3 29" xfId="50628"/>
    <cellStyle name="표준 58 5 3 3" xfId="50629"/>
    <cellStyle name="표준 58 5 3 3 2" xfId="50630"/>
    <cellStyle name="표준 58 5 3 4" xfId="50631"/>
    <cellStyle name="표준 58 5 3 4 2" xfId="50632"/>
    <cellStyle name="표준 58 5 3 5" xfId="50633"/>
    <cellStyle name="표준 58 5 3 5 2" xfId="50634"/>
    <cellStyle name="표준 58 5 3 6" xfId="50635"/>
    <cellStyle name="표준 58 5 3 6 2" xfId="50636"/>
    <cellStyle name="표준 58 5 3 7" xfId="50637"/>
    <cellStyle name="표준 58 5 3 7 2" xfId="50638"/>
    <cellStyle name="표준 58 5 3 8" xfId="50639"/>
    <cellStyle name="표준 58 5 3 8 2" xfId="50640"/>
    <cellStyle name="표준 58 5 3 9" xfId="50641"/>
    <cellStyle name="표준 58 5 3 9 2" xfId="50642"/>
    <cellStyle name="표준 58 5 30" xfId="50643"/>
    <cellStyle name="표준 58 5 30 2" xfId="50644"/>
    <cellStyle name="표준 58 5 31" xfId="50645"/>
    <cellStyle name="표준 58 5 31 2" xfId="50646"/>
    <cellStyle name="표준 58 5 32" xfId="50647"/>
    <cellStyle name="표준 58 5 32 2" xfId="50648"/>
    <cellStyle name="표준 58 5 33" xfId="50649"/>
    <cellStyle name="표준 58 5 33 2" xfId="50650"/>
    <cellStyle name="표준 58 5 34" xfId="50651"/>
    <cellStyle name="표준 58 5 34 2" xfId="50652"/>
    <cellStyle name="표준 58 5 35" xfId="50653"/>
    <cellStyle name="표준 58 5 36" xfId="50654"/>
    <cellStyle name="표준 58 5 37" xfId="50655"/>
    <cellStyle name="표준 58 5 38" xfId="50656"/>
    <cellStyle name="표준 58 5 39" xfId="50657"/>
    <cellStyle name="표준 58 5 4" xfId="50658"/>
    <cellStyle name="표준 58 5 4 10" xfId="50659"/>
    <cellStyle name="표준 58 5 4 10 2" xfId="50660"/>
    <cellStyle name="표준 58 5 4 11" xfId="50661"/>
    <cellStyle name="표준 58 5 4 11 2" xfId="50662"/>
    <cellStyle name="표준 58 5 4 12" xfId="50663"/>
    <cellStyle name="표준 58 5 4 12 2" xfId="50664"/>
    <cellStyle name="표준 58 5 4 13" xfId="50665"/>
    <cellStyle name="표준 58 5 4 13 2" xfId="50666"/>
    <cellStyle name="표준 58 5 4 14" xfId="50667"/>
    <cellStyle name="표준 58 5 4 14 2" xfId="50668"/>
    <cellStyle name="표준 58 5 4 15" xfId="50669"/>
    <cellStyle name="표준 58 5 4 15 2" xfId="50670"/>
    <cellStyle name="표준 58 5 4 16" xfId="50671"/>
    <cellStyle name="표준 58 5 4 16 2" xfId="50672"/>
    <cellStyle name="표준 58 5 4 17" xfId="50673"/>
    <cellStyle name="표준 58 5 4 17 2" xfId="50674"/>
    <cellStyle name="표준 58 5 4 18" xfId="50675"/>
    <cellStyle name="표준 58 5 4 18 2" xfId="50676"/>
    <cellStyle name="표준 58 5 4 19" xfId="50677"/>
    <cellStyle name="표준 58 5 4 19 2" xfId="50678"/>
    <cellStyle name="표준 58 5 4 2" xfId="50679"/>
    <cellStyle name="표준 58 5 4 2 2" xfId="50680"/>
    <cellStyle name="표준 58 5 4 20" xfId="50681"/>
    <cellStyle name="표준 58 5 4 20 2" xfId="50682"/>
    <cellStyle name="표준 58 5 4 21" xfId="50683"/>
    <cellStyle name="표준 58 5 4 21 2" xfId="50684"/>
    <cellStyle name="표준 58 5 4 22" xfId="50685"/>
    <cellStyle name="표준 58 5 4 22 2" xfId="50686"/>
    <cellStyle name="표준 58 5 4 23" xfId="50687"/>
    <cellStyle name="표준 58 5 4 23 2" xfId="50688"/>
    <cellStyle name="표준 58 5 4 24" xfId="50689"/>
    <cellStyle name="표준 58 5 4 24 2" xfId="50690"/>
    <cellStyle name="표준 58 5 4 25" xfId="50691"/>
    <cellStyle name="표준 58 5 4 25 2" xfId="50692"/>
    <cellStyle name="표준 58 5 4 26" xfId="50693"/>
    <cellStyle name="표준 58 5 4 26 2" xfId="50694"/>
    <cellStyle name="표준 58 5 4 27" xfId="50695"/>
    <cellStyle name="표준 58 5 4 27 2" xfId="50696"/>
    <cellStyle name="표준 58 5 4 28" xfId="50697"/>
    <cellStyle name="표준 58 5 4 28 2" xfId="50698"/>
    <cellStyle name="표준 58 5 4 29" xfId="50699"/>
    <cellStyle name="표준 58 5 4 3" xfId="50700"/>
    <cellStyle name="표준 58 5 4 3 2" xfId="50701"/>
    <cellStyle name="표준 58 5 4 4" xfId="50702"/>
    <cellStyle name="표준 58 5 4 4 2" xfId="50703"/>
    <cellStyle name="표준 58 5 4 5" xfId="50704"/>
    <cellStyle name="표준 58 5 4 5 2" xfId="50705"/>
    <cellStyle name="표준 58 5 4 6" xfId="50706"/>
    <cellStyle name="표준 58 5 4 6 2" xfId="50707"/>
    <cellStyle name="표준 58 5 4 7" xfId="50708"/>
    <cellStyle name="표준 58 5 4 7 2" xfId="50709"/>
    <cellStyle name="표준 58 5 4 8" xfId="50710"/>
    <cellStyle name="표준 58 5 4 8 2" xfId="50711"/>
    <cellStyle name="표준 58 5 4 9" xfId="50712"/>
    <cellStyle name="표준 58 5 4 9 2" xfId="50713"/>
    <cellStyle name="표준 58 5 40" xfId="50714"/>
    <cellStyle name="표준 58 5 41" xfId="50715"/>
    <cellStyle name="표준 58 5 42" xfId="50716"/>
    <cellStyle name="표준 58 5 43" xfId="50717"/>
    <cellStyle name="표준 58 5 44" xfId="50718"/>
    <cellStyle name="표준 58 5 45" xfId="50719"/>
    <cellStyle name="표준 58 5 46" xfId="50720"/>
    <cellStyle name="표준 58 5 47" xfId="50721"/>
    <cellStyle name="표준 58 5 48" xfId="50722"/>
    <cellStyle name="표준 58 5 49" xfId="50723"/>
    <cellStyle name="표준 58 5 5" xfId="50724"/>
    <cellStyle name="표준 58 5 5 10" xfId="50725"/>
    <cellStyle name="표준 58 5 5 10 2" xfId="50726"/>
    <cellStyle name="표준 58 5 5 11" xfId="50727"/>
    <cellStyle name="표준 58 5 5 11 2" xfId="50728"/>
    <cellStyle name="표준 58 5 5 12" xfId="50729"/>
    <cellStyle name="표준 58 5 5 12 2" xfId="50730"/>
    <cellStyle name="표준 58 5 5 13" xfId="50731"/>
    <cellStyle name="표준 58 5 5 13 2" xfId="50732"/>
    <cellStyle name="표준 58 5 5 14" xfId="50733"/>
    <cellStyle name="표준 58 5 5 14 2" xfId="50734"/>
    <cellStyle name="표준 58 5 5 15" xfId="50735"/>
    <cellStyle name="표준 58 5 5 15 2" xfId="50736"/>
    <cellStyle name="표준 58 5 5 16" xfId="50737"/>
    <cellStyle name="표준 58 5 5 16 2" xfId="50738"/>
    <cellStyle name="표준 58 5 5 17" xfId="50739"/>
    <cellStyle name="표준 58 5 5 17 2" xfId="50740"/>
    <cellStyle name="표준 58 5 5 18" xfId="50741"/>
    <cellStyle name="표준 58 5 5 18 2" xfId="50742"/>
    <cellStyle name="표준 58 5 5 19" xfId="50743"/>
    <cellStyle name="표준 58 5 5 19 2" xfId="50744"/>
    <cellStyle name="표준 58 5 5 2" xfId="50745"/>
    <cellStyle name="표준 58 5 5 2 2" xfId="50746"/>
    <cellStyle name="표준 58 5 5 20" xfId="50747"/>
    <cellStyle name="표준 58 5 5 20 2" xfId="50748"/>
    <cellStyle name="표준 58 5 5 21" xfId="50749"/>
    <cellStyle name="표준 58 5 5 21 2" xfId="50750"/>
    <cellStyle name="표준 58 5 5 22" xfId="50751"/>
    <cellStyle name="표준 58 5 5 22 2" xfId="50752"/>
    <cellStyle name="표준 58 5 5 23" xfId="50753"/>
    <cellStyle name="표준 58 5 5 23 2" xfId="50754"/>
    <cellStyle name="표준 58 5 5 24" xfId="50755"/>
    <cellStyle name="표준 58 5 5 24 2" xfId="50756"/>
    <cellStyle name="표준 58 5 5 25" xfId="50757"/>
    <cellStyle name="표준 58 5 5 25 2" xfId="50758"/>
    <cellStyle name="표준 58 5 5 26" xfId="50759"/>
    <cellStyle name="표준 58 5 5 26 2" xfId="50760"/>
    <cellStyle name="표준 58 5 5 27" xfId="50761"/>
    <cellStyle name="표준 58 5 5 27 2" xfId="50762"/>
    <cellStyle name="표준 58 5 5 28" xfId="50763"/>
    <cellStyle name="표준 58 5 5 28 2" xfId="50764"/>
    <cellStyle name="표준 58 5 5 29" xfId="50765"/>
    <cellStyle name="표준 58 5 5 3" xfId="50766"/>
    <cellStyle name="표준 58 5 5 3 2" xfId="50767"/>
    <cellStyle name="표준 58 5 5 4" xfId="50768"/>
    <cellStyle name="표준 58 5 5 4 2" xfId="50769"/>
    <cellStyle name="표준 58 5 5 5" xfId="50770"/>
    <cellStyle name="표준 58 5 5 5 2" xfId="50771"/>
    <cellStyle name="표준 58 5 5 6" xfId="50772"/>
    <cellStyle name="표준 58 5 5 6 2" xfId="50773"/>
    <cellStyle name="표준 58 5 5 7" xfId="50774"/>
    <cellStyle name="표준 58 5 5 7 2" xfId="50775"/>
    <cellStyle name="표준 58 5 5 8" xfId="50776"/>
    <cellStyle name="표준 58 5 5 8 2" xfId="50777"/>
    <cellStyle name="표준 58 5 5 9" xfId="50778"/>
    <cellStyle name="표준 58 5 5 9 2" xfId="50779"/>
    <cellStyle name="표준 58 5 50" xfId="50780"/>
    <cellStyle name="표준 58 5 51" xfId="50781"/>
    <cellStyle name="표준 58 5 52" xfId="50782"/>
    <cellStyle name="표준 58 5 53" xfId="50783"/>
    <cellStyle name="표준 58 5 54" xfId="50784"/>
    <cellStyle name="표준 58 5 55" xfId="50785"/>
    <cellStyle name="표준 58 5 56" xfId="50786"/>
    <cellStyle name="표준 58 5 57" xfId="50787"/>
    <cellStyle name="표준 58 5 58" xfId="50788"/>
    <cellStyle name="표준 58 5 6" xfId="50789"/>
    <cellStyle name="표준 58 5 6 10" xfId="50790"/>
    <cellStyle name="표준 58 5 6 10 2" xfId="50791"/>
    <cellStyle name="표준 58 5 6 11" xfId="50792"/>
    <cellStyle name="표준 58 5 6 11 2" xfId="50793"/>
    <cellStyle name="표준 58 5 6 12" xfId="50794"/>
    <cellStyle name="표준 58 5 6 12 2" xfId="50795"/>
    <cellStyle name="표준 58 5 6 13" xfId="50796"/>
    <cellStyle name="표준 58 5 6 13 2" xfId="50797"/>
    <cellStyle name="표준 58 5 6 14" xfId="50798"/>
    <cellStyle name="표준 58 5 6 14 2" xfId="50799"/>
    <cellStyle name="표준 58 5 6 15" xfId="50800"/>
    <cellStyle name="표준 58 5 6 15 2" xfId="50801"/>
    <cellStyle name="표준 58 5 6 16" xfId="50802"/>
    <cellStyle name="표준 58 5 6 16 2" xfId="50803"/>
    <cellStyle name="표준 58 5 6 17" xfId="50804"/>
    <cellStyle name="표준 58 5 6 17 2" xfId="50805"/>
    <cellStyle name="표준 58 5 6 18" xfId="50806"/>
    <cellStyle name="표준 58 5 6 18 2" xfId="50807"/>
    <cellStyle name="표준 58 5 6 19" xfId="50808"/>
    <cellStyle name="표준 58 5 6 19 2" xfId="50809"/>
    <cellStyle name="표준 58 5 6 2" xfId="50810"/>
    <cellStyle name="표준 58 5 6 2 2" xfId="50811"/>
    <cellStyle name="표준 58 5 6 20" xfId="50812"/>
    <cellStyle name="표준 58 5 6 20 2" xfId="50813"/>
    <cellStyle name="표준 58 5 6 21" xfId="50814"/>
    <cellStyle name="표준 58 5 6 21 2" xfId="50815"/>
    <cellStyle name="표준 58 5 6 22" xfId="50816"/>
    <cellStyle name="표준 58 5 6 22 2" xfId="50817"/>
    <cellStyle name="표준 58 5 6 23" xfId="50818"/>
    <cellStyle name="표준 58 5 6 23 2" xfId="50819"/>
    <cellStyle name="표준 58 5 6 24" xfId="50820"/>
    <cellStyle name="표준 58 5 6 24 2" xfId="50821"/>
    <cellStyle name="표준 58 5 6 25" xfId="50822"/>
    <cellStyle name="표준 58 5 6 25 2" xfId="50823"/>
    <cellStyle name="표준 58 5 6 26" xfId="50824"/>
    <cellStyle name="표준 58 5 6 26 2" xfId="50825"/>
    <cellStyle name="표준 58 5 6 27" xfId="50826"/>
    <cellStyle name="표준 58 5 6 27 2" xfId="50827"/>
    <cellStyle name="표준 58 5 6 28" xfId="50828"/>
    <cellStyle name="표준 58 5 6 28 2" xfId="50829"/>
    <cellStyle name="표준 58 5 6 29" xfId="50830"/>
    <cellStyle name="표준 58 5 6 3" xfId="50831"/>
    <cellStyle name="표준 58 5 6 3 2" xfId="50832"/>
    <cellStyle name="표준 58 5 6 4" xfId="50833"/>
    <cellStyle name="표준 58 5 6 4 2" xfId="50834"/>
    <cellStyle name="표준 58 5 6 5" xfId="50835"/>
    <cellStyle name="표준 58 5 6 5 2" xfId="50836"/>
    <cellStyle name="표준 58 5 6 6" xfId="50837"/>
    <cellStyle name="표준 58 5 6 6 2" xfId="50838"/>
    <cellStyle name="표준 58 5 6 7" xfId="50839"/>
    <cellStyle name="표준 58 5 6 7 2" xfId="50840"/>
    <cellStyle name="표준 58 5 6 8" xfId="50841"/>
    <cellStyle name="표준 58 5 6 8 2" xfId="50842"/>
    <cellStyle name="표준 58 5 6 9" xfId="50843"/>
    <cellStyle name="표준 58 5 6 9 2" xfId="50844"/>
    <cellStyle name="표준 58 5 7" xfId="50845"/>
    <cellStyle name="표준 58 5 7 10" xfId="50846"/>
    <cellStyle name="표준 58 5 7 10 2" xfId="50847"/>
    <cellStyle name="표준 58 5 7 11" xfId="50848"/>
    <cellStyle name="표준 58 5 7 11 2" xfId="50849"/>
    <cellStyle name="표준 58 5 7 12" xfId="50850"/>
    <cellStyle name="표준 58 5 7 12 2" xfId="50851"/>
    <cellStyle name="표준 58 5 7 13" xfId="50852"/>
    <cellStyle name="표준 58 5 7 13 2" xfId="50853"/>
    <cellStyle name="표준 58 5 7 14" xfId="50854"/>
    <cellStyle name="표준 58 5 7 14 2" xfId="50855"/>
    <cellStyle name="표준 58 5 7 15" xfId="50856"/>
    <cellStyle name="표준 58 5 7 15 2" xfId="50857"/>
    <cellStyle name="표준 58 5 7 16" xfId="50858"/>
    <cellStyle name="표준 58 5 7 16 2" xfId="50859"/>
    <cellStyle name="표준 58 5 7 17" xfId="50860"/>
    <cellStyle name="표준 58 5 7 17 2" xfId="50861"/>
    <cellStyle name="표준 58 5 7 18" xfId="50862"/>
    <cellStyle name="표준 58 5 7 18 2" xfId="50863"/>
    <cellStyle name="표준 58 5 7 19" xfId="50864"/>
    <cellStyle name="표준 58 5 7 19 2" xfId="50865"/>
    <cellStyle name="표준 58 5 7 2" xfId="50866"/>
    <cellStyle name="표준 58 5 7 2 2" xfId="50867"/>
    <cellStyle name="표준 58 5 7 20" xfId="50868"/>
    <cellStyle name="표준 58 5 7 20 2" xfId="50869"/>
    <cellStyle name="표준 58 5 7 21" xfId="50870"/>
    <cellStyle name="표준 58 5 7 21 2" xfId="50871"/>
    <cellStyle name="표준 58 5 7 22" xfId="50872"/>
    <cellStyle name="표준 58 5 7 22 2" xfId="50873"/>
    <cellStyle name="표준 58 5 7 23" xfId="50874"/>
    <cellStyle name="표준 58 5 7 23 2" xfId="50875"/>
    <cellStyle name="표준 58 5 7 24" xfId="50876"/>
    <cellStyle name="표준 58 5 7 24 2" xfId="50877"/>
    <cellStyle name="표준 58 5 7 25" xfId="50878"/>
    <cellStyle name="표준 58 5 7 25 2" xfId="50879"/>
    <cellStyle name="표준 58 5 7 26" xfId="50880"/>
    <cellStyle name="표준 58 5 7 26 2" xfId="50881"/>
    <cellStyle name="표준 58 5 7 27" xfId="50882"/>
    <cellStyle name="표준 58 5 7 27 2" xfId="50883"/>
    <cellStyle name="표준 58 5 7 28" xfId="50884"/>
    <cellStyle name="표준 58 5 7 28 2" xfId="50885"/>
    <cellStyle name="표준 58 5 7 29" xfId="50886"/>
    <cellStyle name="표준 58 5 7 3" xfId="50887"/>
    <cellStyle name="표준 58 5 7 3 2" xfId="50888"/>
    <cellStyle name="표준 58 5 7 4" xfId="50889"/>
    <cellStyle name="표준 58 5 7 4 2" xfId="50890"/>
    <cellStyle name="표준 58 5 7 5" xfId="50891"/>
    <cellStyle name="표준 58 5 7 5 2" xfId="50892"/>
    <cellStyle name="표준 58 5 7 6" xfId="50893"/>
    <cellStyle name="표준 58 5 7 6 2" xfId="50894"/>
    <cellStyle name="표준 58 5 7 7" xfId="50895"/>
    <cellStyle name="표준 58 5 7 7 2" xfId="50896"/>
    <cellStyle name="표준 58 5 7 8" xfId="50897"/>
    <cellStyle name="표준 58 5 7 8 2" xfId="50898"/>
    <cellStyle name="표준 58 5 7 9" xfId="50899"/>
    <cellStyle name="표준 58 5 7 9 2" xfId="50900"/>
    <cellStyle name="표준 58 5 8" xfId="50901"/>
    <cellStyle name="표준 58 5 8 2" xfId="50902"/>
    <cellStyle name="표준 58 5 9" xfId="50903"/>
    <cellStyle name="표준 58 5 9 2" xfId="50904"/>
    <cellStyle name="표준 58 50" xfId="50905"/>
    <cellStyle name="표준 58 51" xfId="50906"/>
    <cellStyle name="표준 58 52" xfId="50907"/>
    <cellStyle name="표준 58 53" xfId="50908"/>
    <cellStyle name="표준 58 54" xfId="50909"/>
    <cellStyle name="표준 58 55" xfId="50910"/>
    <cellStyle name="표준 58 56" xfId="50911"/>
    <cellStyle name="표준 58 57" xfId="50912"/>
    <cellStyle name="표준 58 58" xfId="50913"/>
    <cellStyle name="표준 58 59" xfId="50914"/>
    <cellStyle name="표준 58 6" xfId="50915"/>
    <cellStyle name="표준 58 6 10" xfId="50916"/>
    <cellStyle name="표준 58 6 10 2" xfId="50917"/>
    <cellStyle name="표준 58 6 11" xfId="50918"/>
    <cellStyle name="표준 58 6 11 2" xfId="50919"/>
    <cellStyle name="표준 58 6 12" xfId="50920"/>
    <cellStyle name="표준 58 6 12 2" xfId="50921"/>
    <cellStyle name="표준 58 6 13" xfId="50922"/>
    <cellStyle name="표준 58 6 13 2" xfId="50923"/>
    <cellStyle name="표준 58 6 14" xfId="50924"/>
    <cellStyle name="표준 58 6 14 2" xfId="50925"/>
    <cellStyle name="표준 58 6 15" xfId="50926"/>
    <cellStyle name="표준 58 6 15 2" xfId="50927"/>
    <cellStyle name="표준 58 6 16" xfId="50928"/>
    <cellStyle name="표준 58 6 16 2" xfId="50929"/>
    <cellStyle name="표준 58 6 17" xfId="50930"/>
    <cellStyle name="표준 58 6 17 2" xfId="50931"/>
    <cellStyle name="표준 58 6 18" xfId="50932"/>
    <cellStyle name="표준 58 6 18 2" xfId="50933"/>
    <cellStyle name="표준 58 6 19" xfId="50934"/>
    <cellStyle name="표준 58 6 19 2" xfId="50935"/>
    <cellStyle name="표준 58 6 2" xfId="50936"/>
    <cellStyle name="표준 58 6 2 10" xfId="50937"/>
    <cellStyle name="표준 58 6 2 10 2" xfId="50938"/>
    <cellStyle name="표준 58 6 2 11" xfId="50939"/>
    <cellStyle name="표준 58 6 2 11 2" xfId="50940"/>
    <cellStyle name="표준 58 6 2 12" xfId="50941"/>
    <cellStyle name="표준 58 6 2 12 2" xfId="50942"/>
    <cellStyle name="표준 58 6 2 13" xfId="50943"/>
    <cellStyle name="표준 58 6 2 13 2" xfId="50944"/>
    <cellStyle name="표준 58 6 2 14" xfId="50945"/>
    <cellStyle name="표준 58 6 2 14 2" xfId="50946"/>
    <cellStyle name="표준 58 6 2 15" xfId="50947"/>
    <cellStyle name="표준 58 6 2 15 2" xfId="50948"/>
    <cellStyle name="표준 58 6 2 16" xfId="50949"/>
    <cellStyle name="표준 58 6 2 16 2" xfId="50950"/>
    <cellStyle name="표준 58 6 2 17" xfId="50951"/>
    <cellStyle name="표준 58 6 2 17 2" xfId="50952"/>
    <cellStyle name="표준 58 6 2 18" xfId="50953"/>
    <cellStyle name="표준 58 6 2 18 2" xfId="50954"/>
    <cellStyle name="표준 58 6 2 19" xfId="50955"/>
    <cellStyle name="표준 58 6 2 19 2" xfId="50956"/>
    <cellStyle name="표준 58 6 2 2" xfId="50957"/>
    <cellStyle name="표준 58 6 2 2 2" xfId="50958"/>
    <cellStyle name="표준 58 6 2 20" xfId="50959"/>
    <cellStyle name="표준 58 6 2 20 2" xfId="50960"/>
    <cellStyle name="표준 58 6 2 21" xfId="50961"/>
    <cellStyle name="표준 58 6 2 21 2" xfId="50962"/>
    <cellStyle name="표준 58 6 2 22" xfId="50963"/>
    <cellStyle name="표준 58 6 2 22 2" xfId="50964"/>
    <cellStyle name="표준 58 6 2 23" xfId="50965"/>
    <cellStyle name="표준 58 6 2 23 2" xfId="50966"/>
    <cellStyle name="표준 58 6 2 24" xfId="50967"/>
    <cellStyle name="표준 58 6 2 24 2" xfId="50968"/>
    <cellStyle name="표준 58 6 2 25" xfId="50969"/>
    <cellStyle name="표준 58 6 2 25 2" xfId="50970"/>
    <cellStyle name="표준 58 6 2 26" xfId="50971"/>
    <cellStyle name="표준 58 6 2 26 2" xfId="50972"/>
    <cellStyle name="표준 58 6 2 27" xfId="50973"/>
    <cellStyle name="표준 58 6 2 27 2" xfId="50974"/>
    <cellStyle name="표준 58 6 2 28" xfId="50975"/>
    <cellStyle name="표준 58 6 2 28 2" xfId="50976"/>
    <cellStyle name="표준 58 6 2 29" xfId="50977"/>
    <cellStyle name="표준 58 6 2 3" xfId="50978"/>
    <cellStyle name="표준 58 6 2 3 2" xfId="50979"/>
    <cellStyle name="표준 58 6 2 4" xfId="50980"/>
    <cellStyle name="표준 58 6 2 4 2" xfId="50981"/>
    <cellStyle name="표준 58 6 2 5" xfId="50982"/>
    <cellStyle name="표준 58 6 2 5 2" xfId="50983"/>
    <cellStyle name="표준 58 6 2 6" xfId="50984"/>
    <cellStyle name="표준 58 6 2 6 2" xfId="50985"/>
    <cellStyle name="표준 58 6 2 7" xfId="50986"/>
    <cellStyle name="표준 58 6 2 7 2" xfId="50987"/>
    <cellStyle name="표준 58 6 2 8" xfId="50988"/>
    <cellStyle name="표준 58 6 2 8 2" xfId="50989"/>
    <cellStyle name="표준 58 6 2 9" xfId="50990"/>
    <cellStyle name="표준 58 6 2 9 2" xfId="50991"/>
    <cellStyle name="표준 58 6 20" xfId="50992"/>
    <cellStyle name="표준 58 6 20 2" xfId="50993"/>
    <cellStyle name="표준 58 6 21" xfId="50994"/>
    <cellStyle name="표준 58 6 21 2" xfId="50995"/>
    <cellStyle name="표준 58 6 22" xfId="50996"/>
    <cellStyle name="표준 58 6 22 2" xfId="50997"/>
    <cellStyle name="표준 58 6 23" xfId="50998"/>
    <cellStyle name="표준 58 6 23 2" xfId="50999"/>
    <cellStyle name="표준 58 6 24" xfId="51000"/>
    <cellStyle name="표준 58 6 24 2" xfId="51001"/>
    <cellStyle name="표준 58 6 25" xfId="51002"/>
    <cellStyle name="표준 58 6 25 2" xfId="51003"/>
    <cellStyle name="표준 58 6 26" xfId="51004"/>
    <cellStyle name="표준 58 6 26 2" xfId="51005"/>
    <cellStyle name="표준 58 6 27" xfId="51006"/>
    <cellStyle name="표준 58 6 27 2" xfId="51007"/>
    <cellStyle name="표준 58 6 28" xfId="51008"/>
    <cellStyle name="표준 58 6 28 2" xfId="51009"/>
    <cellStyle name="표준 58 6 29" xfId="51010"/>
    <cellStyle name="표준 58 6 29 2" xfId="51011"/>
    <cellStyle name="표준 58 6 3" xfId="51012"/>
    <cellStyle name="표준 58 6 3 10" xfId="51013"/>
    <cellStyle name="표준 58 6 3 10 2" xfId="51014"/>
    <cellStyle name="표준 58 6 3 11" xfId="51015"/>
    <cellStyle name="표준 58 6 3 11 2" xfId="51016"/>
    <cellStyle name="표준 58 6 3 12" xfId="51017"/>
    <cellStyle name="표준 58 6 3 12 2" xfId="51018"/>
    <cellStyle name="표준 58 6 3 13" xfId="51019"/>
    <cellStyle name="표준 58 6 3 13 2" xfId="51020"/>
    <cellStyle name="표준 58 6 3 14" xfId="51021"/>
    <cellStyle name="표준 58 6 3 14 2" xfId="51022"/>
    <cellStyle name="표준 58 6 3 15" xfId="51023"/>
    <cellStyle name="표준 58 6 3 15 2" xfId="51024"/>
    <cellStyle name="표준 58 6 3 16" xfId="51025"/>
    <cellStyle name="표준 58 6 3 16 2" xfId="51026"/>
    <cellStyle name="표준 58 6 3 17" xfId="51027"/>
    <cellStyle name="표준 58 6 3 17 2" xfId="51028"/>
    <cellStyle name="표준 58 6 3 18" xfId="51029"/>
    <cellStyle name="표준 58 6 3 18 2" xfId="51030"/>
    <cellStyle name="표준 58 6 3 19" xfId="51031"/>
    <cellStyle name="표준 58 6 3 19 2" xfId="51032"/>
    <cellStyle name="표준 58 6 3 2" xfId="51033"/>
    <cellStyle name="표준 58 6 3 2 2" xfId="51034"/>
    <cellStyle name="표준 58 6 3 20" xfId="51035"/>
    <cellStyle name="표준 58 6 3 20 2" xfId="51036"/>
    <cellStyle name="표준 58 6 3 21" xfId="51037"/>
    <cellStyle name="표준 58 6 3 21 2" xfId="51038"/>
    <cellStyle name="표준 58 6 3 22" xfId="51039"/>
    <cellStyle name="표준 58 6 3 22 2" xfId="51040"/>
    <cellStyle name="표준 58 6 3 23" xfId="51041"/>
    <cellStyle name="표준 58 6 3 23 2" xfId="51042"/>
    <cellStyle name="표준 58 6 3 24" xfId="51043"/>
    <cellStyle name="표준 58 6 3 24 2" xfId="51044"/>
    <cellStyle name="표준 58 6 3 25" xfId="51045"/>
    <cellStyle name="표준 58 6 3 25 2" xfId="51046"/>
    <cellStyle name="표준 58 6 3 26" xfId="51047"/>
    <cellStyle name="표준 58 6 3 26 2" xfId="51048"/>
    <cellStyle name="표준 58 6 3 27" xfId="51049"/>
    <cellStyle name="표준 58 6 3 27 2" xfId="51050"/>
    <cellStyle name="표준 58 6 3 28" xfId="51051"/>
    <cellStyle name="표준 58 6 3 28 2" xfId="51052"/>
    <cellStyle name="표준 58 6 3 29" xfId="51053"/>
    <cellStyle name="표준 58 6 3 3" xfId="51054"/>
    <cellStyle name="표준 58 6 3 3 2" xfId="51055"/>
    <cellStyle name="표준 58 6 3 4" xfId="51056"/>
    <cellStyle name="표준 58 6 3 4 2" xfId="51057"/>
    <cellStyle name="표준 58 6 3 5" xfId="51058"/>
    <cellStyle name="표준 58 6 3 5 2" xfId="51059"/>
    <cellStyle name="표준 58 6 3 6" xfId="51060"/>
    <cellStyle name="표준 58 6 3 6 2" xfId="51061"/>
    <cellStyle name="표준 58 6 3 7" xfId="51062"/>
    <cellStyle name="표준 58 6 3 7 2" xfId="51063"/>
    <cellStyle name="표준 58 6 3 8" xfId="51064"/>
    <cellStyle name="표준 58 6 3 8 2" xfId="51065"/>
    <cellStyle name="표준 58 6 3 9" xfId="51066"/>
    <cellStyle name="표준 58 6 3 9 2" xfId="51067"/>
    <cellStyle name="표준 58 6 30" xfId="51068"/>
    <cellStyle name="표준 58 6 30 2" xfId="51069"/>
    <cellStyle name="표준 58 6 31" xfId="51070"/>
    <cellStyle name="표준 58 6 31 2" xfId="51071"/>
    <cellStyle name="표준 58 6 32" xfId="51072"/>
    <cellStyle name="표준 58 6 32 2" xfId="51073"/>
    <cellStyle name="표준 58 6 33" xfId="51074"/>
    <cellStyle name="표준 58 6 33 2" xfId="51075"/>
    <cellStyle name="표준 58 6 34" xfId="51076"/>
    <cellStyle name="표준 58 6 34 2" xfId="51077"/>
    <cellStyle name="표준 58 6 35" xfId="51078"/>
    <cellStyle name="표준 58 6 36" xfId="51079"/>
    <cellStyle name="표준 58 6 37" xfId="51080"/>
    <cellStyle name="표준 58 6 38" xfId="51081"/>
    <cellStyle name="표준 58 6 39" xfId="51082"/>
    <cellStyle name="표준 58 6 4" xfId="51083"/>
    <cellStyle name="표준 58 6 4 10" xfId="51084"/>
    <cellStyle name="표준 58 6 4 10 2" xfId="51085"/>
    <cellStyle name="표준 58 6 4 11" xfId="51086"/>
    <cellStyle name="표준 58 6 4 11 2" xfId="51087"/>
    <cellStyle name="표준 58 6 4 12" xfId="51088"/>
    <cellStyle name="표준 58 6 4 12 2" xfId="51089"/>
    <cellStyle name="표준 58 6 4 13" xfId="51090"/>
    <cellStyle name="표준 58 6 4 13 2" xfId="51091"/>
    <cellStyle name="표준 58 6 4 14" xfId="51092"/>
    <cellStyle name="표준 58 6 4 14 2" xfId="51093"/>
    <cellStyle name="표준 58 6 4 15" xfId="51094"/>
    <cellStyle name="표준 58 6 4 15 2" xfId="51095"/>
    <cellStyle name="표준 58 6 4 16" xfId="51096"/>
    <cellStyle name="표준 58 6 4 16 2" xfId="51097"/>
    <cellStyle name="표준 58 6 4 17" xfId="51098"/>
    <cellStyle name="표준 58 6 4 17 2" xfId="51099"/>
    <cellStyle name="표준 58 6 4 18" xfId="51100"/>
    <cellStyle name="표준 58 6 4 18 2" xfId="51101"/>
    <cellStyle name="표준 58 6 4 19" xfId="51102"/>
    <cellStyle name="표준 58 6 4 19 2" xfId="51103"/>
    <cellStyle name="표준 58 6 4 2" xfId="51104"/>
    <cellStyle name="표준 58 6 4 2 2" xfId="51105"/>
    <cellStyle name="표준 58 6 4 20" xfId="51106"/>
    <cellStyle name="표준 58 6 4 20 2" xfId="51107"/>
    <cellStyle name="표준 58 6 4 21" xfId="51108"/>
    <cellStyle name="표준 58 6 4 21 2" xfId="51109"/>
    <cellStyle name="표준 58 6 4 22" xfId="51110"/>
    <cellStyle name="표준 58 6 4 22 2" xfId="51111"/>
    <cellStyle name="표준 58 6 4 23" xfId="51112"/>
    <cellStyle name="표준 58 6 4 23 2" xfId="51113"/>
    <cellStyle name="표준 58 6 4 24" xfId="51114"/>
    <cellStyle name="표준 58 6 4 24 2" xfId="51115"/>
    <cellStyle name="표준 58 6 4 25" xfId="51116"/>
    <cellStyle name="표준 58 6 4 25 2" xfId="51117"/>
    <cellStyle name="표준 58 6 4 26" xfId="51118"/>
    <cellStyle name="표준 58 6 4 26 2" xfId="51119"/>
    <cellStyle name="표준 58 6 4 27" xfId="51120"/>
    <cellStyle name="표준 58 6 4 27 2" xfId="51121"/>
    <cellStyle name="표준 58 6 4 28" xfId="51122"/>
    <cellStyle name="표준 58 6 4 28 2" xfId="51123"/>
    <cellStyle name="표준 58 6 4 29" xfId="51124"/>
    <cellStyle name="표준 58 6 4 3" xfId="51125"/>
    <cellStyle name="표준 58 6 4 3 2" xfId="51126"/>
    <cellStyle name="표준 58 6 4 4" xfId="51127"/>
    <cellStyle name="표준 58 6 4 4 2" xfId="51128"/>
    <cellStyle name="표준 58 6 4 5" xfId="51129"/>
    <cellStyle name="표준 58 6 4 5 2" xfId="51130"/>
    <cellStyle name="표준 58 6 4 6" xfId="51131"/>
    <cellStyle name="표준 58 6 4 6 2" xfId="51132"/>
    <cellStyle name="표준 58 6 4 7" xfId="51133"/>
    <cellStyle name="표준 58 6 4 7 2" xfId="51134"/>
    <cellStyle name="표준 58 6 4 8" xfId="51135"/>
    <cellStyle name="표준 58 6 4 8 2" xfId="51136"/>
    <cellStyle name="표준 58 6 4 9" xfId="51137"/>
    <cellStyle name="표준 58 6 4 9 2" xfId="51138"/>
    <cellStyle name="표준 58 6 40" xfId="51139"/>
    <cellStyle name="표준 58 6 41" xfId="51140"/>
    <cellStyle name="표준 58 6 42" xfId="51141"/>
    <cellStyle name="표준 58 6 43" xfId="51142"/>
    <cellStyle name="표준 58 6 44" xfId="51143"/>
    <cellStyle name="표준 58 6 45" xfId="51144"/>
    <cellStyle name="표준 58 6 46" xfId="51145"/>
    <cellStyle name="표준 58 6 47" xfId="51146"/>
    <cellStyle name="표준 58 6 48" xfId="51147"/>
    <cellStyle name="표준 58 6 49" xfId="51148"/>
    <cellStyle name="표준 58 6 5" xfId="51149"/>
    <cellStyle name="표준 58 6 5 10" xfId="51150"/>
    <cellStyle name="표준 58 6 5 10 2" xfId="51151"/>
    <cellStyle name="표준 58 6 5 11" xfId="51152"/>
    <cellStyle name="표준 58 6 5 11 2" xfId="51153"/>
    <cellStyle name="표준 58 6 5 12" xfId="51154"/>
    <cellStyle name="표준 58 6 5 12 2" xfId="51155"/>
    <cellStyle name="표준 58 6 5 13" xfId="51156"/>
    <cellStyle name="표준 58 6 5 13 2" xfId="51157"/>
    <cellStyle name="표준 58 6 5 14" xfId="51158"/>
    <cellStyle name="표준 58 6 5 14 2" xfId="51159"/>
    <cellStyle name="표준 58 6 5 15" xfId="51160"/>
    <cellStyle name="표준 58 6 5 15 2" xfId="51161"/>
    <cellStyle name="표준 58 6 5 16" xfId="51162"/>
    <cellStyle name="표준 58 6 5 16 2" xfId="51163"/>
    <cellStyle name="표준 58 6 5 17" xfId="51164"/>
    <cellStyle name="표준 58 6 5 17 2" xfId="51165"/>
    <cellStyle name="표준 58 6 5 18" xfId="51166"/>
    <cellStyle name="표준 58 6 5 18 2" xfId="51167"/>
    <cellStyle name="표준 58 6 5 19" xfId="51168"/>
    <cellStyle name="표준 58 6 5 19 2" xfId="51169"/>
    <cellStyle name="표준 58 6 5 2" xfId="51170"/>
    <cellStyle name="표준 58 6 5 2 2" xfId="51171"/>
    <cellStyle name="표준 58 6 5 20" xfId="51172"/>
    <cellStyle name="표준 58 6 5 20 2" xfId="51173"/>
    <cellStyle name="표준 58 6 5 21" xfId="51174"/>
    <cellStyle name="표준 58 6 5 21 2" xfId="51175"/>
    <cellStyle name="표준 58 6 5 22" xfId="51176"/>
    <cellStyle name="표준 58 6 5 22 2" xfId="51177"/>
    <cellStyle name="표준 58 6 5 23" xfId="51178"/>
    <cellStyle name="표준 58 6 5 23 2" xfId="51179"/>
    <cellStyle name="표준 58 6 5 24" xfId="51180"/>
    <cellStyle name="표준 58 6 5 24 2" xfId="51181"/>
    <cellStyle name="표준 58 6 5 25" xfId="51182"/>
    <cellStyle name="표준 58 6 5 25 2" xfId="51183"/>
    <cellStyle name="표준 58 6 5 26" xfId="51184"/>
    <cellStyle name="표준 58 6 5 26 2" xfId="51185"/>
    <cellStyle name="표준 58 6 5 27" xfId="51186"/>
    <cellStyle name="표준 58 6 5 27 2" xfId="51187"/>
    <cellStyle name="표준 58 6 5 28" xfId="51188"/>
    <cellStyle name="표준 58 6 5 28 2" xfId="51189"/>
    <cellStyle name="표준 58 6 5 29" xfId="51190"/>
    <cellStyle name="표준 58 6 5 3" xfId="51191"/>
    <cellStyle name="표준 58 6 5 3 2" xfId="51192"/>
    <cellStyle name="표준 58 6 5 4" xfId="51193"/>
    <cellStyle name="표준 58 6 5 4 2" xfId="51194"/>
    <cellStyle name="표준 58 6 5 5" xfId="51195"/>
    <cellStyle name="표준 58 6 5 5 2" xfId="51196"/>
    <cellStyle name="표준 58 6 5 6" xfId="51197"/>
    <cellStyle name="표준 58 6 5 6 2" xfId="51198"/>
    <cellStyle name="표준 58 6 5 7" xfId="51199"/>
    <cellStyle name="표준 58 6 5 7 2" xfId="51200"/>
    <cellStyle name="표준 58 6 5 8" xfId="51201"/>
    <cellStyle name="표준 58 6 5 8 2" xfId="51202"/>
    <cellStyle name="표준 58 6 5 9" xfId="51203"/>
    <cellStyle name="표준 58 6 5 9 2" xfId="51204"/>
    <cellStyle name="표준 58 6 50" xfId="51205"/>
    <cellStyle name="표준 58 6 51" xfId="51206"/>
    <cellStyle name="표준 58 6 52" xfId="51207"/>
    <cellStyle name="표준 58 6 53" xfId="51208"/>
    <cellStyle name="표준 58 6 54" xfId="51209"/>
    <cellStyle name="표준 58 6 55" xfId="51210"/>
    <cellStyle name="표준 58 6 56" xfId="51211"/>
    <cellStyle name="표준 58 6 57" xfId="51212"/>
    <cellStyle name="표준 58 6 58" xfId="51213"/>
    <cellStyle name="표준 58 6 6" xfId="51214"/>
    <cellStyle name="표준 58 6 6 10" xfId="51215"/>
    <cellStyle name="표준 58 6 6 10 2" xfId="51216"/>
    <cellStyle name="표준 58 6 6 11" xfId="51217"/>
    <cellStyle name="표준 58 6 6 11 2" xfId="51218"/>
    <cellStyle name="표준 58 6 6 12" xfId="51219"/>
    <cellStyle name="표준 58 6 6 12 2" xfId="51220"/>
    <cellStyle name="표준 58 6 6 13" xfId="51221"/>
    <cellStyle name="표준 58 6 6 13 2" xfId="51222"/>
    <cellStyle name="표준 58 6 6 14" xfId="51223"/>
    <cellStyle name="표준 58 6 6 14 2" xfId="51224"/>
    <cellStyle name="표준 58 6 6 15" xfId="51225"/>
    <cellStyle name="표준 58 6 6 15 2" xfId="51226"/>
    <cellStyle name="표준 58 6 6 16" xfId="51227"/>
    <cellStyle name="표준 58 6 6 16 2" xfId="51228"/>
    <cellStyle name="표준 58 6 6 17" xfId="51229"/>
    <cellStyle name="표준 58 6 6 17 2" xfId="51230"/>
    <cellStyle name="표준 58 6 6 18" xfId="51231"/>
    <cellStyle name="표준 58 6 6 18 2" xfId="51232"/>
    <cellStyle name="표준 58 6 6 19" xfId="51233"/>
    <cellStyle name="표준 58 6 6 19 2" xfId="51234"/>
    <cellStyle name="표준 58 6 6 2" xfId="51235"/>
    <cellStyle name="표준 58 6 6 2 2" xfId="51236"/>
    <cellStyle name="표준 58 6 6 20" xfId="51237"/>
    <cellStyle name="표준 58 6 6 20 2" xfId="51238"/>
    <cellStyle name="표준 58 6 6 21" xfId="51239"/>
    <cellStyle name="표준 58 6 6 21 2" xfId="51240"/>
    <cellStyle name="표준 58 6 6 22" xfId="51241"/>
    <cellStyle name="표준 58 6 6 22 2" xfId="51242"/>
    <cellStyle name="표준 58 6 6 23" xfId="51243"/>
    <cellStyle name="표준 58 6 6 23 2" xfId="51244"/>
    <cellStyle name="표준 58 6 6 24" xfId="51245"/>
    <cellStyle name="표준 58 6 6 24 2" xfId="51246"/>
    <cellStyle name="표준 58 6 6 25" xfId="51247"/>
    <cellStyle name="표준 58 6 6 25 2" xfId="51248"/>
    <cellStyle name="표준 58 6 6 26" xfId="51249"/>
    <cellStyle name="표준 58 6 6 26 2" xfId="51250"/>
    <cellStyle name="표준 58 6 6 27" xfId="51251"/>
    <cellStyle name="표준 58 6 6 27 2" xfId="51252"/>
    <cellStyle name="표준 58 6 6 28" xfId="51253"/>
    <cellStyle name="표준 58 6 6 28 2" xfId="51254"/>
    <cellStyle name="표준 58 6 6 29" xfId="51255"/>
    <cellStyle name="표준 58 6 6 3" xfId="51256"/>
    <cellStyle name="표준 58 6 6 3 2" xfId="51257"/>
    <cellStyle name="표준 58 6 6 4" xfId="51258"/>
    <cellStyle name="표준 58 6 6 4 2" xfId="51259"/>
    <cellStyle name="표준 58 6 6 5" xfId="51260"/>
    <cellStyle name="표준 58 6 6 5 2" xfId="51261"/>
    <cellStyle name="표준 58 6 6 6" xfId="51262"/>
    <cellStyle name="표준 58 6 6 6 2" xfId="51263"/>
    <cellStyle name="표준 58 6 6 7" xfId="51264"/>
    <cellStyle name="표준 58 6 6 7 2" xfId="51265"/>
    <cellStyle name="표준 58 6 6 8" xfId="51266"/>
    <cellStyle name="표준 58 6 6 8 2" xfId="51267"/>
    <cellStyle name="표준 58 6 6 9" xfId="51268"/>
    <cellStyle name="표준 58 6 6 9 2" xfId="51269"/>
    <cellStyle name="표준 58 6 7" xfId="51270"/>
    <cellStyle name="표준 58 6 7 10" xfId="51271"/>
    <cellStyle name="표준 58 6 7 10 2" xfId="51272"/>
    <cellStyle name="표준 58 6 7 11" xfId="51273"/>
    <cellStyle name="표준 58 6 7 11 2" xfId="51274"/>
    <cellStyle name="표준 58 6 7 12" xfId="51275"/>
    <cellStyle name="표준 58 6 7 12 2" xfId="51276"/>
    <cellStyle name="표준 58 6 7 13" xfId="51277"/>
    <cellStyle name="표준 58 6 7 13 2" xfId="51278"/>
    <cellStyle name="표준 58 6 7 14" xfId="51279"/>
    <cellStyle name="표준 58 6 7 14 2" xfId="51280"/>
    <cellStyle name="표준 58 6 7 15" xfId="51281"/>
    <cellStyle name="표준 58 6 7 15 2" xfId="51282"/>
    <cellStyle name="표준 58 6 7 16" xfId="51283"/>
    <cellStyle name="표준 58 6 7 16 2" xfId="51284"/>
    <cellStyle name="표준 58 6 7 17" xfId="51285"/>
    <cellStyle name="표준 58 6 7 17 2" xfId="51286"/>
    <cellStyle name="표준 58 6 7 18" xfId="51287"/>
    <cellStyle name="표준 58 6 7 18 2" xfId="51288"/>
    <cellStyle name="표준 58 6 7 19" xfId="51289"/>
    <cellStyle name="표준 58 6 7 19 2" xfId="51290"/>
    <cellStyle name="표준 58 6 7 2" xfId="51291"/>
    <cellStyle name="표준 58 6 7 2 2" xfId="51292"/>
    <cellStyle name="표준 58 6 7 20" xfId="51293"/>
    <cellStyle name="표준 58 6 7 20 2" xfId="51294"/>
    <cellStyle name="표준 58 6 7 21" xfId="51295"/>
    <cellStyle name="표준 58 6 7 21 2" xfId="51296"/>
    <cellStyle name="표준 58 6 7 22" xfId="51297"/>
    <cellStyle name="표준 58 6 7 22 2" xfId="51298"/>
    <cellStyle name="표준 58 6 7 23" xfId="51299"/>
    <cellStyle name="표준 58 6 7 23 2" xfId="51300"/>
    <cellStyle name="표준 58 6 7 24" xfId="51301"/>
    <cellStyle name="표준 58 6 7 24 2" xfId="51302"/>
    <cellStyle name="표준 58 6 7 25" xfId="51303"/>
    <cellStyle name="표준 58 6 7 25 2" xfId="51304"/>
    <cellStyle name="표준 58 6 7 26" xfId="51305"/>
    <cellStyle name="표준 58 6 7 26 2" xfId="51306"/>
    <cellStyle name="표준 58 6 7 27" xfId="51307"/>
    <cellStyle name="표준 58 6 7 27 2" xfId="51308"/>
    <cellStyle name="표준 58 6 7 28" xfId="51309"/>
    <cellStyle name="표준 58 6 7 28 2" xfId="51310"/>
    <cellStyle name="표준 58 6 7 29" xfId="51311"/>
    <cellStyle name="표준 58 6 7 3" xfId="51312"/>
    <cellStyle name="표준 58 6 7 3 2" xfId="51313"/>
    <cellStyle name="표준 58 6 7 4" xfId="51314"/>
    <cellStyle name="표준 58 6 7 4 2" xfId="51315"/>
    <cellStyle name="표준 58 6 7 5" xfId="51316"/>
    <cellStyle name="표준 58 6 7 5 2" xfId="51317"/>
    <cellStyle name="표준 58 6 7 6" xfId="51318"/>
    <cellStyle name="표준 58 6 7 6 2" xfId="51319"/>
    <cellStyle name="표준 58 6 7 7" xfId="51320"/>
    <cellStyle name="표준 58 6 7 7 2" xfId="51321"/>
    <cellStyle name="표준 58 6 7 8" xfId="51322"/>
    <cellStyle name="표준 58 6 7 8 2" xfId="51323"/>
    <cellStyle name="표준 58 6 7 9" xfId="51324"/>
    <cellStyle name="표준 58 6 7 9 2" xfId="51325"/>
    <cellStyle name="표준 58 6 8" xfId="51326"/>
    <cellStyle name="표준 58 6 8 2" xfId="51327"/>
    <cellStyle name="표준 58 6 9" xfId="51328"/>
    <cellStyle name="표준 58 6 9 2" xfId="51329"/>
    <cellStyle name="표준 58 60" xfId="51330"/>
    <cellStyle name="표준 58 61" xfId="51331"/>
    <cellStyle name="표준 58 62" xfId="51332"/>
    <cellStyle name="표준 58 63" xfId="51333"/>
    <cellStyle name="표준 58 64" xfId="51334"/>
    <cellStyle name="표준 58 65" xfId="51335"/>
    <cellStyle name="표준 58 66" xfId="51336"/>
    <cellStyle name="표준 58 67" xfId="51337"/>
    <cellStyle name="표준 58 68" xfId="51338"/>
    <cellStyle name="표준 58 69" xfId="51339"/>
    <cellStyle name="표준 58 7" xfId="51340"/>
    <cellStyle name="표준 58 7 10" xfId="51341"/>
    <cellStyle name="표준 58 7 10 2" xfId="51342"/>
    <cellStyle name="표준 58 7 11" xfId="51343"/>
    <cellStyle name="표준 58 7 11 2" xfId="51344"/>
    <cellStyle name="표준 58 7 12" xfId="51345"/>
    <cellStyle name="표준 58 7 12 2" xfId="51346"/>
    <cellStyle name="표준 58 7 13" xfId="51347"/>
    <cellStyle name="표준 58 7 13 2" xfId="51348"/>
    <cellStyle name="표준 58 7 14" xfId="51349"/>
    <cellStyle name="표준 58 7 14 2" xfId="51350"/>
    <cellStyle name="표준 58 7 15" xfId="51351"/>
    <cellStyle name="표준 58 7 15 2" xfId="51352"/>
    <cellStyle name="표준 58 7 16" xfId="51353"/>
    <cellStyle name="표준 58 7 16 2" xfId="51354"/>
    <cellStyle name="표준 58 7 17" xfId="51355"/>
    <cellStyle name="표준 58 7 17 2" xfId="51356"/>
    <cellStyle name="표준 58 7 18" xfId="51357"/>
    <cellStyle name="표준 58 7 18 2" xfId="51358"/>
    <cellStyle name="표준 58 7 19" xfId="51359"/>
    <cellStyle name="표준 58 7 19 2" xfId="51360"/>
    <cellStyle name="표준 58 7 2" xfId="51361"/>
    <cellStyle name="표준 58 7 2 10" xfId="51362"/>
    <cellStyle name="표준 58 7 2 10 2" xfId="51363"/>
    <cellStyle name="표준 58 7 2 11" xfId="51364"/>
    <cellStyle name="표준 58 7 2 11 2" xfId="51365"/>
    <cellStyle name="표준 58 7 2 12" xfId="51366"/>
    <cellStyle name="표준 58 7 2 12 2" xfId="51367"/>
    <cellStyle name="표준 58 7 2 13" xfId="51368"/>
    <cellStyle name="표준 58 7 2 13 2" xfId="51369"/>
    <cellStyle name="표준 58 7 2 14" xfId="51370"/>
    <cellStyle name="표준 58 7 2 14 2" xfId="51371"/>
    <cellStyle name="표준 58 7 2 15" xfId="51372"/>
    <cellStyle name="표준 58 7 2 15 2" xfId="51373"/>
    <cellStyle name="표준 58 7 2 16" xfId="51374"/>
    <cellStyle name="표준 58 7 2 16 2" xfId="51375"/>
    <cellStyle name="표준 58 7 2 17" xfId="51376"/>
    <cellStyle name="표준 58 7 2 17 2" xfId="51377"/>
    <cellStyle name="표준 58 7 2 18" xfId="51378"/>
    <cellStyle name="표준 58 7 2 18 2" xfId="51379"/>
    <cellStyle name="표준 58 7 2 19" xfId="51380"/>
    <cellStyle name="표준 58 7 2 19 2" xfId="51381"/>
    <cellStyle name="표준 58 7 2 2" xfId="51382"/>
    <cellStyle name="표준 58 7 2 2 2" xfId="51383"/>
    <cellStyle name="표준 58 7 2 20" xfId="51384"/>
    <cellStyle name="표준 58 7 2 20 2" xfId="51385"/>
    <cellStyle name="표준 58 7 2 21" xfId="51386"/>
    <cellStyle name="표준 58 7 2 21 2" xfId="51387"/>
    <cellStyle name="표준 58 7 2 22" xfId="51388"/>
    <cellStyle name="표준 58 7 2 22 2" xfId="51389"/>
    <cellStyle name="표준 58 7 2 23" xfId="51390"/>
    <cellStyle name="표준 58 7 2 23 2" xfId="51391"/>
    <cellStyle name="표준 58 7 2 24" xfId="51392"/>
    <cellStyle name="표준 58 7 2 24 2" xfId="51393"/>
    <cellStyle name="표준 58 7 2 25" xfId="51394"/>
    <cellStyle name="표준 58 7 2 25 2" xfId="51395"/>
    <cellStyle name="표준 58 7 2 26" xfId="51396"/>
    <cellStyle name="표준 58 7 2 26 2" xfId="51397"/>
    <cellStyle name="표준 58 7 2 27" xfId="51398"/>
    <cellStyle name="표준 58 7 2 27 2" xfId="51399"/>
    <cellStyle name="표준 58 7 2 28" xfId="51400"/>
    <cellStyle name="표준 58 7 2 28 2" xfId="51401"/>
    <cellStyle name="표준 58 7 2 29" xfId="51402"/>
    <cellStyle name="표준 58 7 2 3" xfId="51403"/>
    <cellStyle name="표준 58 7 2 3 2" xfId="51404"/>
    <cellStyle name="표준 58 7 2 4" xfId="51405"/>
    <cellStyle name="표준 58 7 2 4 2" xfId="51406"/>
    <cellStyle name="표준 58 7 2 5" xfId="51407"/>
    <cellStyle name="표준 58 7 2 5 2" xfId="51408"/>
    <cellStyle name="표준 58 7 2 6" xfId="51409"/>
    <cellStyle name="표준 58 7 2 6 2" xfId="51410"/>
    <cellStyle name="표준 58 7 2 7" xfId="51411"/>
    <cellStyle name="표준 58 7 2 7 2" xfId="51412"/>
    <cellStyle name="표준 58 7 2 8" xfId="51413"/>
    <cellStyle name="표준 58 7 2 8 2" xfId="51414"/>
    <cellStyle name="표준 58 7 2 9" xfId="51415"/>
    <cellStyle name="표준 58 7 2 9 2" xfId="51416"/>
    <cellStyle name="표준 58 7 20" xfId="51417"/>
    <cellStyle name="표준 58 7 20 2" xfId="51418"/>
    <cellStyle name="표준 58 7 21" xfId="51419"/>
    <cellStyle name="표준 58 7 21 2" xfId="51420"/>
    <cellStyle name="표준 58 7 22" xfId="51421"/>
    <cellStyle name="표준 58 7 22 2" xfId="51422"/>
    <cellStyle name="표준 58 7 23" xfId="51423"/>
    <cellStyle name="표준 58 7 23 2" xfId="51424"/>
    <cellStyle name="표준 58 7 24" xfId="51425"/>
    <cellStyle name="표준 58 7 24 2" xfId="51426"/>
    <cellStyle name="표준 58 7 25" xfId="51427"/>
    <cellStyle name="표준 58 7 25 2" xfId="51428"/>
    <cellStyle name="표준 58 7 26" xfId="51429"/>
    <cellStyle name="표준 58 7 26 2" xfId="51430"/>
    <cellStyle name="표준 58 7 27" xfId="51431"/>
    <cellStyle name="표준 58 7 27 2" xfId="51432"/>
    <cellStyle name="표준 58 7 28" xfId="51433"/>
    <cellStyle name="표준 58 7 28 2" xfId="51434"/>
    <cellStyle name="표준 58 7 29" xfId="51435"/>
    <cellStyle name="표준 58 7 29 2" xfId="51436"/>
    <cellStyle name="표준 58 7 3" xfId="51437"/>
    <cellStyle name="표준 58 7 3 10" xfId="51438"/>
    <cellStyle name="표준 58 7 3 10 2" xfId="51439"/>
    <cellStyle name="표준 58 7 3 11" xfId="51440"/>
    <cellStyle name="표준 58 7 3 11 2" xfId="51441"/>
    <cellStyle name="표준 58 7 3 12" xfId="51442"/>
    <cellStyle name="표준 58 7 3 12 2" xfId="51443"/>
    <cellStyle name="표준 58 7 3 13" xfId="51444"/>
    <cellStyle name="표준 58 7 3 13 2" xfId="51445"/>
    <cellStyle name="표준 58 7 3 14" xfId="51446"/>
    <cellStyle name="표준 58 7 3 14 2" xfId="51447"/>
    <cellStyle name="표준 58 7 3 15" xfId="51448"/>
    <cellStyle name="표준 58 7 3 15 2" xfId="51449"/>
    <cellStyle name="표준 58 7 3 16" xfId="51450"/>
    <cellStyle name="표준 58 7 3 16 2" xfId="51451"/>
    <cellStyle name="표준 58 7 3 17" xfId="51452"/>
    <cellStyle name="표준 58 7 3 17 2" xfId="51453"/>
    <cellStyle name="표준 58 7 3 18" xfId="51454"/>
    <cellStyle name="표준 58 7 3 18 2" xfId="51455"/>
    <cellStyle name="표준 58 7 3 19" xfId="51456"/>
    <cellStyle name="표준 58 7 3 19 2" xfId="51457"/>
    <cellStyle name="표준 58 7 3 2" xfId="51458"/>
    <cellStyle name="표준 58 7 3 2 2" xfId="51459"/>
    <cellStyle name="표준 58 7 3 20" xfId="51460"/>
    <cellStyle name="표준 58 7 3 20 2" xfId="51461"/>
    <cellStyle name="표준 58 7 3 21" xfId="51462"/>
    <cellStyle name="표준 58 7 3 21 2" xfId="51463"/>
    <cellStyle name="표준 58 7 3 22" xfId="51464"/>
    <cellStyle name="표준 58 7 3 22 2" xfId="51465"/>
    <cellStyle name="표준 58 7 3 23" xfId="51466"/>
    <cellStyle name="표준 58 7 3 23 2" xfId="51467"/>
    <cellStyle name="표준 58 7 3 24" xfId="51468"/>
    <cellStyle name="표준 58 7 3 24 2" xfId="51469"/>
    <cellStyle name="표준 58 7 3 25" xfId="51470"/>
    <cellStyle name="표준 58 7 3 25 2" xfId="51471"/>
    <cellStyle name="표준 58 7 3 26" xfId="51472"/>
    <cellStyle name="표준 58 7 3 26 2" xfId="51473"/>
    <cellStyle name="표준 58 7 3 27" xfId="51474"/>
    <cellStyle name="표준 58 7 3 27 2" xfId="51475"/>
    <cellStyle name="표준 58 7 3 28" xfId="51476"/>
    <cellStyle name="표준 58 7 3 28 2" xfId="51477"/>
    <cellStyle name="표준 58 7 3 29" xfId="51478"/>
    <cellStyle name="표준 58 7 3 3" xfId="51479"/>
    <cellStyle name="표준 58 7 3 3 2" xfId="51480"/>
    <cellStyle name="표준 58 7 3 4" xfId="51481"/>
    <cellStyle name="표준 58 7 3 4 2" xfId="51482"/>
    <cellStyle name="표준 58 7 3 5" xfId="51483"/>
    <cellStyle name="표준 58 7 3 5 2" xfId="51484"/>
    <cellStyle name="표준 58 7 3 6" xfId="51485"/>
    <cellStyle name="표준 58 7 3 6 2" xfId="51486"/>
    <cellStyle name="표준 58 7 3 7" xfId="51487"/>
    <cellStyle name="표준 58 7 3 7 2" xfId="51488"/>
    <cellStyle name="표준 58 7 3 8" xfId="51489"/>
    <cellStyle name="표준 58 7 3 8 2" xfId="51490"/>
    <cellStyle name="표준 58 7 3 9" xfId="51491"/>
    <cellStyle name="표준 58 7 3 9 2" xfId="51492"/>
    <cellStyle name="표준 58 7 30" xfId="51493"/>
    <cellStyle name="표준 58 7 30 2" xfId="51494"/>
    <cellStyle name="표준 58 7 31" xfId="51495"/>
    <cellStyle name="표준 58 7 31 2" xfId="51496"/>
    <cellStyle name="표준 58 7 32" xfId="51497"/>
    <cellStyle name="표준 58 7 32 2" xfId="51498"/>
    <cellStyle name="표준 58 7 33" xfId="51499"/>
    <cellStyle name="표준 58 7 33 2" xfId="51500"/>
    <cellStyle name="표준 58 7 34" xfId="51501"/>
    <cellStyle name="표준 58 7 34 2" xfId="51502"/>
    <cellStyle name="표준 58 7 35" xfId="51503"/>
    <cellStyle name="표준 58 7 36" xfId="51504"/>
    <cellStyle name="표준 58 7 37" xfId="51505"/>
    <cellStyle name="표준 58 7 38" xfId="51506"/>
    <cellStyle name="표준 58 7 39" xfId="51507"/>
    <cellStyle name="표준 58 7 4" xfId="51508"/>
    <cellStyle name="표준 58 7 4 10" xfId="51509"/>
    <cellStyle name="표준 58 7 4 10 2" xfId="51510"/>
    <cellStyle name="표준 58 7 4 11" xfId="51511"/>
    <cellStyle name="표준 58 7 4 11 2" xfId="51512"/>
    <cellStyle name="표준 58 7 4 12" xfId="51513"/>
    <cellStyle name="표준 58 7 4 12 2" xfId="51514"/>
    <cellStyle name="표준 58 7 4 13" xfId="51515"/>
    <cellStyle name="표준 58 7 4 13 2" xfId="51516"/>
    <cellStyle name="표준 58 7 4 14" xfId="51517"/>
    <cellStyle name="표준 58 7 4 14 2" xfId="51518"/>
    <cellStyle name="표준 58 7 4 15" xfId="51519"/>
    <cellStyle name="표준 58 7 4 15 2" xfId="51520"/>
    <cellStyle name="표준 58 7 4 16" xfId="51521"/>
    <cellStyle name="표준 58 7 4 16 2" xfId="51522"/>
    <cellStyle name="표준 58 7 4 17" xfId="51523"/>
    <cellStyle name="표준 58 7 4 17 2" xfId="51524"/>
    <cellStyle name="표준 58 7 4 18" xfId="51525"/>
    <cellStyle name="표준 58 7 4 18 2" xfId="51526"/>
    <cellStyle name="표준 58 7 4 19" xfId="51527"/>
    <cellStyle name="표준 58 7 4 19 2" xfId="51528"/>
    <cellStyle name="표준 58 7 4 2" xfId="51529"/>
    <cellStyle name="표준 58 7 4 2 2" xfId="51530"/>
    <cellStyle name="표준 58 7 4 20" xfId="51531"/>
    <cellStyle name="표준 58 7 4 20 2" xfId="51532"/>
    <cellStyle name="표준 58 7 4 21" xfId="51533"/>
    <cellStyle name="표준 58 7 4 21 2" xfId="51534"/>
    <cellStyle name="표준 58 7 4 22" xfId="51535"/>
    <cellStyle name="표준 58 7 4 22 2" xfId="51536"/>
    <cellStyle name="표준 58 7 4 23" xfId="51537"/>
    <cellStyle name="표준 58 7 4 23 2" xfId="51538"/>
    <cellStyle name="표준 58 7 4 24" xfId="51539"/>
    <cellStyle name="표준 58 7 4 24 2" xfId="51540"/>
    <cellStyle name="표준 58 7 4 25" xfId="51541"/>
    <cellStyle name="표준 58 7 4 25 2" xfId="51542"/>
    <cellStyle name="표준 58 7 4 26" xfId="51543"/>
    <cellStyle name="표준 58 7 4 26 2" xfId="51544"/>
    <cellStyle name="표준 58 7 4 27" xfId="51545"/>
    <cellStyle name="표준 58 7 4 27 2" xfId="51546"/>
    <cellStyle name="표준 58 7 4 28" xfId="51547"/>
    <cellStyle name="표준 58 7 4 28 2" xfId="51548"/>
    <cellStyle name="표준 58 7 4 29" xfId="51549"/>
    <cellStyle name="표준 58 7 4 3" xfId="51550"/>
    <cellStyle name="표준 58 7 4 3 2" xfId="51551"/>
    <cellStyle name="표준 58 7 4 4" xfId="51552"/>
    <cellStyle name="표준 58 7 4 4 2" xfId="51553"/>
    <cellStyle name="표준 58 7 4 5" xfId="51554"/>
    <cellStyle name="표준 58 7 4 5 2" xfId="51555"/>
    <cellStyle name="표준 58 7 4 6" xfId="51556"/>
    <cellStyle name="표준 58 7 4 6 2" xfId="51557"/>
    <cellStyle name="표준 58 7 4 7" xfId="51558"/>
    <cellStyle name="표준 58 7 4 7 2" xfId="51559"/>
    <cellStyle name="표준 58 7 4 8" xfId="51560"/>
    <cellStyle name="표준 58 7 4 8 2" xfId="51561"/>
    <cellStyle name="표준 58 7 4 9" xfId="51562"/>
    <cellStyle name="표준 58 7 4 9 2" xfId="51563"/>
    <cellStyle name="표준 58 7 40" xfId="51564"/>
    <cellStyle name="표준 58 7 41" xfId="51565"/>
    <cellStyle name="표준 58 7 42" xfId="51566"/>
    <cellStyle name="표준 58 7 43" xfId="51567"/>
    <cellStyle name="표준 58 7 44" xfId="51568"/>
    <cellStyle name="표준 58 7 45" xfId="51569"/>
    <cellStyle name="표준 58 7 46" xfId="51570"/>
    <cellStyle name="표준 58 7 47" xfId="51571"/>
    <cellStyle name="표준 58 7 48" xfId="51572"/>
    <cellStyle name="표준 58 7 49" xfId="51573"/>
    <cellStyle name="표준 58 7 5" xfId="51574"/>
    <cellStyle name="표준 58 7 5 10" xfId="51575"/>
    <cellStyle name="표준 58 7 5 10 2" xfId="51576"/>
    <cellStyle name="표준 58 7 5 11" xfId="51577"/>
    <cellStyle name="표준 58 7 5 11 2" xfId="51578"/>
    <cellStyle name="표준 58 7 5 12" xfId="51579"/>
    <cellStyle name="표준 58 7 5 12 2" xfId="51580"/>
    <cellStyle name="표준 58 7 5 13" xfId="51581"/>
    <cellStyle name="표준 58 7 5 13 2" xfId="51582"/>
    <cellStyle name="표준 58 7 5 14" xfId="51583"/>
    <cellStyle name="표준 58 7 5 14 2" xfId="51584"/>
    <cellStyle name="표준 58 7 5 15" xfId="51585"/>
    <cellStyle name="표준 58 7 5 15 2" xfId="51586"/>
    <cellStyle name="표준 58 7 5 16" xfId="51587"/>
    <cellStyle name="표준 58 7 5 16 2" xfId="51588"/>
    <cellStyle name="표준 58 7 5 17" xfId="51589"/>
    <cellStyle name="표준 58 7 5 17 2" xfId="51590"/>
    <cellStyle name="표준 58 7 5 18" xfId="51591"/>
    <cellStyle name="표준 58 7 5 18 2" xfId="51592"/>
    <cellStyle name="표준 58 7 5 19" xfId="51593"/>
    <cellStyle name="표준 58 7 5 19 2" xfId="51594"/>
    <cellStyle name="표준 58 7 5 2" xfId="51595"/>
    <cellStyle name="표준 58 7 5 2 2" xfId="51596"/>
    <cellStyle name="표준 58 7 5 20" xfId="51597"/>
    <cellStyle name="표준 58 7 5 20 2" xfId="51598"/>
    <cellStyle name="표준 58 7 5 21" xfId="51599"/>
    <cellStyle name="표준 58 7 5 21 2" xfId="51600"/>
    <cellStyle name="표준 58 7 5 22" xfId="51601"/>
    <cellStyle name="표준 58 7 5 22 2" xfId="51602"/>
    <cellStyle name="표준 58 7 5 23" xfId="51603"/>
    <cellStyle name="표준 58 7 5 23 2" xfId="51604"/>
    <cellStyle name="표준 58 7 5 24" xfId="51605"/>
    <cellStyle name="표준 58 7 5 24 2" xfId="51606"/>
    <cellStyle name="표준 58 7 5 25" xfId="51607"/>
    <cellStyle name="표준 58 7 5 25 2" xfId="51608"/>
    <cellStyle name="표준 58 7 5 26" xfId="51609"/>
    <cellStyle name="표준 58 7 5 26 2" xfId="51610"/>
    <cellStyle name="표준 58 7 5 27" xfId="51611"/>
    <cellStyle name="표준 58 7 5 27 2" xfId="51612"/>
    <cellStyle name="표준 58 7 5 28" xfId="51613"/>
    <cellStyle name="표준 58 7 5 28 2" xfId="51614"/>
    <cellStyle name="표준 58 7 5 29" xfId="51615"/>
    <cellStyle name="표준 58 7 5 3" xfId="51616"/>
    <cellStyle name="표준 58 7 5 3 2" xfId="51617"/>
    <cellStyle name="표준 58 7 5 4" xfId="51618"/>
    <cellStyle name="표준 58 7 5 4 2" xfId="51619"/>
    <cellStyle name="표준 58 7 5 5" xfId="51620"/>
    <cellStyle name="표준 58 7 5 5 2" xfId="51621"/>
    <cellStyle name="표준 58 7 5 6" xfId="51622"/>
    <cellStyle name="표준 58 7 5 6 2" xfId="51623"/>
    <cellStyle name="표준 58 7 5 7" xfId="51624"/>
    <cellStyle name="표준 58 7 5 7 2" xfId="51625"/>
    <cellStyle name="표준 58 7 5 8" xfId="51626"/>
    <cellStyle name="표준 58 7 5 8 2" xfId="51627"/>
    <cellStyle name="표준 58 7 5 9" xfId="51628"/>
    <cellStyle name="표준 58 7 5 9 2" xfId="51629"/>
    <cellStyle name="표준 58 7 50" xfId="51630"/>
    <cellStyle name="표준 58 7 51" xfId="51631"/>
    <cellStyle name="표준 58 7 52" xfId="51632"/>
    <cellStyle name="표준 58 7 53" xfId="51633"/>
    <cellStyle name="표준 58 7 54" xfId="51634"/>
    <cellStyle name="표준 58 7 55" xfId="51635"/>
    <cellStyle name="표준 58 7 56" xfId="51636"/>
    <cellStyle name="표준 58 7 57" xfId="51637"/>
    <cellStyle name="표준 58 7 58" xfId="51638"/>
    <cellStyle name="표준 58 7 6" xfId="51639"/>
    <cellStyle name="표준 58 7 6 10" xfId="51640"/>
    <cellStyle name="표준 58 7 6 10 2" xfId="51641"/>
    <cellStyle name="표준 58 7 6 11" xfId="51642"/>
    <cellStyle name="표준 58 7 6 11 2" xfId="51643"/>
    <cellStyle name="표준 58 7 6 12" xfId="51644"/>
    <cellStyle name="표준 58 7 6 12 2" xfId="51645"/>
    <cellStyle name="표준 58 7 6 13" xfId="51646"/>
    <cellStyle name="표준 58 7 6 13 2" xfId="51647"/>
    <cellStyle name="표준 58 7 6 14" xfId="51648"/>
    <cellStyle name="표준 58 7 6 14 2" xfId="51649"/>
    <cellStyle name="표준 58 7 6 15" xfId="51650"/>
    <cellStyle name="표준 58 7 6 15 2" xfId="51651"/>
    <cellStyle name="표준 58 7 6 16" xfId="51652"/>
    <cellStyle name="표준 58 7 6 16 2" xfId="51653"/>
    <cellStyle name="표준 58 7 6 17" xfId="51654"/>
    <cellStyle name="표준 58 7 6 17 2" xfId="51655"/>
    <cellStyle name="표준 58 7 6 18" xfId="51656"/>
    <cellStyle name="표준 58 7 6 18 2" xfId="51657"/>
    <cellStyle name="표준 58 7 6 19" xfId="51658"/>
    <cellStyle name="표준 58 7 6 19 2" xfId="51659"/>
    <cellStyle name="표준 58 7 6 2" xfId="51660"/>
    <cellStyle name="표준 58 7 6 2 2" xfId="51661"/>
    <cellStyle name="표준 58 7 6 20" xfId="51662"/>
    <cellStyle name="표준 58 7 6 20 2" xfId="51663"/>
    <cellStyle name="표준 58 7 6 21" xfId="51664"/>
    <cellStyle name="표준 58 7 6 21 2" xfId="51665"/>
    <cellStyle name="표준 58 7 6 22" xfId="51666"/>
    <cellStyle name="표준 58 7 6 22 2" xfId="51667"/>
    <cellStyle name="표준 58 7 6 23" xfId="51668"/>
    <cellStyle name="표준 58 7 6 23 2" xfId="51669"/>
    <cellStyle name="표준 58 7 6 24" xfId="51670"/>
    <cellStyle name="표준 58 7 6 24 2" xfId="51671"/>
    <cellStyle name="표준 58 7 6 25" xfId="51672"/>
    <cellStyle name="표준 58 7 6 25 2" xfId="51673"/>
    <cellStyle name="표준 58 7 6 26" xfId="51674"/>
    <cellStyle name="표준 58 7 6 26 2" xfId="51675"/>
    <cellStyle name="표준 58 7 6 27" xfId="51676"/>
    <cellStyle name="표준 58 7 6 27 2" xfId="51677"/>
    <cellStyle name="표준 58 7 6 28" xfId="51678"/>
    <cellStyle name="표준 58 7 6 28 2" xfId="51679"/>
    <cellStyle name="표준 58 7 6 29" xfId="51680"/>
    <cellStyle name="표준 58 7 6 3" xfId="51681"/>
    <cellStyle name="표준 58 7 6 3 2" xfId="51682"/>
    <cellStyle name="표준 58 7 6 4" xfId="51683"/>
    <cellStyle name="표준 58 7 6 4 2" xfId="51684"/>
    <cellStyle name="표준 58 7 6 5" xfId="51685"/>
    <cellStyle name="표준 58 7 6 5 2" xfId="51686"/>
    <cellStyle name="표준 58 7 6 6" xfId="51687"/>
    <cellStyle name="표준 58 7 6 6 2" xfId="51688"/>
    <cellStyle name="표준 58 7 6 7" xfId="51689"/>
    <cellStyle name="표준 58 7 6 7 2" xfId="51690"/>
    <cellStyle name="표준 58 7 6 8" xfId="51691"/>
    <cellStyle name="표준 58 7 6 8 2" xfId="51692"/>
    <cellStyle name="표준 58 7 6 9" xfId="51693"/>
    <cellStyle name="표준 58 7 6 9 2" xfId="51694"/>
    <cellStyle name="표준 58 7 7" xfId="51695"/>
    <cellStyle name="표준 58 7 7 10" xfId="51696"/>
    <cellStyle name="표준 58 7 7 10 2" xfId="51697"/>
    <cellStyle name="표준 58 7 7 11" xfId="51698"/>
    <cellStyle name="표준 58 7 7 11 2" xfId="51699"/>
    <cellStyle name="표준 58 7 7 12" xfId="51700"/>
    <cellStyle name="표준 58 7 7 12 2" xfId="51701"/>
    <cellStyle name="표준 58 7 7 13" xfId="51702"/>
    <cellStyle name="표준 58 7 7 13 2" xfId="51703"/>
    <cellStyle name="표준 58 7 7 14" xfId="51704"/>
    <cellStyle name="표준 58 7 7 14 2" xfId="51705"/>
    <cellStyle name="표준 58 7 7 15" xfId="51706"/>
    <cellStyle name="표준 58 7 7 15 2" xfId="51707"/>
    <cellStyle name="표준 58 7 7 16" xfId="51708"/>
    <cellStyle name="표준 58 7 7 16 2" xfId="51709"/>
    <cellStyle name="표준 58 7 7 17" xfId="51710"/>
    <cellStyle name="표준 58 7 7 17 2" xfId="51711"/>
    <cellStyle name="표준 58 7 7 18" xfId="51712"/>
    <cellStyle name="표준 58 7 7 18 2" xfId="51713"/>
    <cellStyle name="표준 58 7 7 19" xfId="51714"/>
    <cellStyle name="표준 58 7 7 19 2" xfId="51715"/>
    <cellStyle name="표준 58 7 7 2" xfId="51716"/>
    <cellStyle name="표준 58 7 7 2 2" xfId="51717"/>
    <cellStyle name="표준 58 7 7 20" xfId="51718"/>
    <cellStyle name="표준 58 7 7 20 2" xfId="51719"/>
    <cellStyle name="표준 58 7 7 21" xfId="51720"/>
    <cellStyle name="표준 58 7 7 21 2" xfId="51721"/>
    <cellStyle name="표준 58 7 7 22" xfId="51722"/>
    <cellStyle name="표준 58 7 7 22 2" xfId="51723"/>
    <cellStyle name="표준 58 7 7 23" xfId="51724"/>
    <cellStyle name="표준 58 7 7 23 2" xfId="51725"/>
    <cellStyle name="표준 58 7 7 24" xfId="51726"/>
    <cellStyle name="표준 58 7 7 24 2" xfId="51727"/>
    <cellStyle name="표준 58 7 7 25" xfId="51728"/>
    <cellStyle name="표준 58 7 7 25 2" xfId="51729"/>
    <cellStyle name="표준 58 7 7 26" xfId="51730"/>
    <cellStyle name="표준 58 7 7 26 2" xfId="51731"/>
    <cellStyle name="표준 58 7 7 27" xfId="51732"/>
    <cellStyle name="표준 58 7 7 27 2" xfId="51733"/>
    <cellStyle name="표준 58 7 7 28" xfId="51734"/>
    <cellStyle name="표준 58 7 7 28 2" xfId="51735"/>
    <cellStyle name="표준 58 7 7 29" xfId="51736"/>
    <cellStyle name="표준 58 7 7 3" xfId="51737"/>
    <cellStyle name="표준 58 7 7 3 2" xfId="51738"/>
    <cellStyle name="표준 58 7 7 4" xfId="51739"/>
    <cellStyle name="표준 58 7 7 4 2" xfId="51740"/>
    <cellStyle name="표준 58 7 7 5" xfId="51741"/>
    <cellStyle name="표준 58 7 7 5 2" xfId="51742"/>
    <cellStyle name="표준 58 7 7 6" xfId="51743"/>
    <cellStyle name="표준 58 7 7 6 2" xfId="51744"/>
    <cellStyle name="표준 58 7 7 7" xfId="51745"/>
    <cellStyle name="표준 58 7 7 7 2" xfId="51746"/>
    <cellStyle name="표준 58 7 7 8" xfId="51747"/>
    <cellStyle name="표준 58 7 7 8 2" xfId="51748"/>
    <cellStyle name="표준 58 7 7 9" xfId="51749"/>
    <cellStyle name="표준 58 7 7 9 2" xfId="51750"/>
    <cellStyle name="표준 58 7 8" xfId="51751"/>
    <cellStyle name="표준 58 7 8 2" xfId="51752"/>
    <cellStyle name="표준 58 7 9" xfId="51753"/>
    <cellStyle name="표준 58 7 9 2" xfId="51754"/>
    <cellStyle name="표준 58 70" xfId="51755"/>
    <cellStyle name="표준 58 71" xfId="51756"/>
    <cellStyle name="표준 58 8" xfId="51757"/>
    <cellStyle name="표준 58 8 10" xfId="51758"/>
    <cellStyle name="표준 58 8 10 2" xfId="51759"/>
    <cellStyle name="표준 58 8 11" xfId="51760"/>
    <cellStyle name="표준 58 8 11 2" xfId="51761"/>
    <cellStyle name="표준 58 8 12" xfId="51762"/>
    <cellStyle name="표준 58 8 12 2" xfId="51763"/>
    <cellStyle name="표준 58 8 13" xfId="51764"/>
    <cellStyle name="표준 58 8 13 2" xfId="51765"/>
    <cellStyle name="표준 58 8 14" xfId="51766"/>
    <cellStyle name="표준 58 8 14 2" xfId="51767"/>
    <cellStyle name="표준 58 8 15" xfId="51768"/>
    <cellStyle name="표준 58 8 15 2" xfId="51769"/>
    <cellStyle name="표준 58 8 16" xfId="51770"/>
    <cellStyle name="표준 58 8 16 2" xfId="51771"/>
    <cellStyle name="표준 58 8 17" xfId="51772"/>
    <cellStyle name="표준 58 8 17 2" xfId="51773"/>
    <cellStyle name="표준 58 8 18" xfId="51774"/>
    <cellStyle name="표준 58 8 18 2" xfId="51775"/>
    <cellStyle name="표준 58 8 19" xfId="51776"/>
    <cellStyle name="표준 58 8 19 2" xfId="51777"/>
    <cellStyle name="표준 58 8 2" xfId="51778"/>
    <cellStyle name="표준 58 8 2 10" xfId="51779"/>
    <cellStyle name="표준 58 8 2 10 2" xfId="51780"/>
    <cellStyle name="표준 58 8 2 11" xfId="51781"/>
    <cellStyle name="표준 58 8 2 11 2" xfId="51782"/>
    <cellStyle name="표준 58 8 2 12" xfId="51783"/>
    <cellStyle name="표준 58 8 2 12 2" xfId="51784"/>
    <cellStyle name="표준 58 8 2 13" xfId="51785"/>
    <cellStyle name="표준 58 8 2 13 2" xfId="51786"/>
    <cellStyle name="표준 58 8 2 14" xfId="51787"/>
    <cellStyle name="표준 58 8 2 14 2" xfId="51788"/>
    <cellStyle name="표준 58 8 2 15" xfId="51789"/>
    <cellStyle name="표준 58 8 2 15 2" xfId="51790"/>
    <cellStyle name="표준 58 8 2 16" xfId="51791"/>
    <cellStyle name="표준 58 8 2 16 2" xfId="51792"/>
    <cellStyle name="표준 58 8 2 17" xfId="51793"/>
    <cellStyle name="표준 58 8 2 17 2" xfId="51794"/>
    <cellStyle name="표준 58 8 2 18" xfId="51795"/>
    <cellStyle name="표준 58 8 2 18 2" xfId="51796"/>
    <cellStyle name="표준 58 8 2 19" xfId="51797"/>
    <cellStyle name="표준 58 8 2 19 2" xfId="51798"/>
    <cellStyle name="표준 58 8 2 2" xfId="51799"/>
    <cellStyle name="표준 58 8 2 2 2" xfId="51800"/>
    <cellStyle name="표준 58 8 2 20" xfId="51801"/>
    <cellStyle name="표준 58 8 2 20 2" xfId="51802"/>
    <cellStyle name="표준 58 8 2 21" xfId="51803"/>
    <cellStyle name="표준 58 8 2 21 2" xfId="51804"/>
    <cellStyle name="표준 58 8 2 22" xfId="51805"/>
    <cellStyle name="표준 58 8 2 22 2" xfId="51806"/>
    <cellStyle name="표준 58 8 2 23" xfId="51807"/>
    <cellStyle name="표준 58 8 2 23 2" xfId="51808"/>
    <cellStyle name="표준 58 8 2 24" xfId="51809"/>
    <cellStyle name="표준 58 8 2 24 2" xfId="51810"/>
    <cellStyle name="표준 58 8 2 25" xfId="51811"/>
    <cellStyle name="표준 58 8 2 25 2" xfId="51812"/>
    <cellStyle name="표준 58 8 2 26" xfId="51813"/>
    <cellStyle name="표준 58 8 2 26 2" xfId="51814"/>
    <cellStyle name="표준 58 8 2 27" xfId="51815"/>
    <cellStyle name="표준 58 8 2 27 2" xfId="51816"/>
    <cellStyle name="표준 58 8 2 28" xfId="51817"/>
    <cellStyle name="표준 58 8 2 28 2" xfId="51818"/>
    <cellStyle name="표준 58 8 2 29" xfId="51819"/>
    <cellStyle name="표준 58 8 2 3" xfId="51820"/>
    <cellStyle name="표준 58 8 2 3 2" xfId="51821"/>
    <cellStyle name="표준 58 8 2 4" xfId="51822"/>
    <cellStyle name="표준 58 8 2 4 2" xfId="51823"/>
    <cellStyle name="표준 58 8 2 5" xfId="51824"/>
    <cellStyle name="표준 58 8 2 5 2" xfId="51825"/>
    <cellStyle name="표준 58 8 2 6" xfId="51826"/>
    <cellStyle name="표준 58 8 2 6 2" xfId="51827"/>
    <cellStyle name="표준 58 8 2 7" xfId="51828"/>
    <cellStyle name="표준 58 8 2 7 2" xfId="51829"/>
    <cellStyle name="표준 58 8 2 8" xfId="51830"/>
    <cellStyle name="표준 58 8 2 8 2" xfId="51831"/>
    <cellStyle name="표준 58 8 2 9" xfId="51832"/>
    <cellStyle name="표준 58 8 2 9 2" xfId="51833"/>
    <cellStyle name="표준 58 8 20" xfId="51834"/>
    <cellStyle name="표준 58 8 20 2" xfId="51835"/>
    <cellStyle name="표준 58 8 21" xfId="51836"/>
    <cellStyle name="표준 58 8 21 2" xfId="51837"/>
    <cellStyle name="표준 58 8 22" xfId="51838"/>
    <cellStyle name="표준 58 8 22 2" xfId="51839"/>
    <cellStyle name="표준 58 8 23" xfId="51840"/>
    <cellStyle name="표준 58 8 23 2" xfId="51841"/>
    <cellStyle name="표준 58 8 24" xfId="51842"/>
    <cellStyle name="표준 58 8 24 2" xfId="51843"/>
    <cellStyle name="표준 58 8 25" xfId="51844"/>
    <cellStyle name="표준 58 8 25 2" xfId="51845"/>
    <cellStyle name="표준 58 8 26" xfId="51846"/>
    <cellStyle name="표준 58 8 26 2" xfId="51847"/>
    <cellStyle name="표준 58 8 27" xfId="51848"/>
    <cellStyle name="표준 58 8 27 2" xfId="51849"/>
    <cellStyle name="표준 58 8 28" xfId="51850"/>
    <cellStyle name="표준 58 8 28 2" xfId="51851"/>
    <cellStyle name="표준 58 8 29" xfId="51852"/>
    <cellStyle name="표준 58 8 29 2" xfId="51853"/>
    <cellStyle name="표준 58 8 3" xfId="51854"/>
    <cellStyle name="표준 58 8 3 10" xfId="51855"/>
    <cellStyle name="표준 58 8 3 10 2" xfId="51856"/>
    <cellStyle name="표준 58 8 3 11" xfId="51857"/>
    <cellStyle name="표준 58 8 3 11 2" xfId="51858"/>
    <cellStyle name="표준 58 8 3 12" xfId="51859"/>
    <cellStyle name="표준 58 8 3 12 2" xfId="51860"/>
    <cellStyle name="표준 58 8 3 13" xfId="51861"/>
    <cellStyle name="표준 58 8 3 13 2" xfId="51862"/>
    <cellStyle name="표준 58 8 3 14" xfId="51863"/>
    <cellStyle name="표준 58 8 3 14 2" xfId="51864"/>
    <cellStyle name="표준 58 8 3 15" xfId="51865"/>
    <cellStyle name="표준 58 8 3 15 2" xfId="51866"/>
    <cellStyle name="표준 58 8 3 16" xfId="51867"/>
    <cellStyle name="표준 58 8 3 16 2" xfId="51868"/>
    <cellStyle name="표준 58 8 3 17" xfId="51869"/>
    <cellStyle name="표준 58 8 3 17 2" xfId="51870"/>
    <cellStyle name="표준 58 8 3 18" xfId="51871"/>
    <cellStyle name="표준 58 8 3 18 2" xfId="51872"/>
    <cellStyle name="표준 58 8 3 19" xfId="51873"/>
    <cellStyle name="표준 58 8 3 19 2" xfId="51874"/>
    <cellStyle name="표준 58 8 3 2" xfId="51875"/>
    <cellStyle name="표준 58 8 3 2 2" xfId="51876"/>
    <cellStyle name="표준 58 8 3 20" xfId="51877"/>
    <cellStyle name="표준 58 8 3 20 2" xfId="51878"/>
    <cellStyle name="표준 58 8 3 21" xfId="51879"/>
    <cellStyle name="표준 58 8 3 21 2" xfId="51880"/>
    <cellStyle name="표준 58 8 3 22" xfId="51881"/>
    <cellStyle name="표준 58 8 3 22 2" xfId="51882"/>
    <cellStyle name="표준 58 8 3 23" xfId="51883"/>
    <cellStyle name="표준 58 8 3 23 2" xfId="51884"/>
    <cellStyle name="표준 58 8 3 24" xfId="51885"/>
    <cellStyle name="표준 58 8 3 24 2" xfId="51886"/>
    <cellStyle name="표준 58 8 3 25" xfId="51887"/>
    <cellStyle name="표준 58 8 3 25 2" xfId="51888"/>
    <cellStyle name="표준 58 8 3 26" xfId="51889"/>
    <cellStyle name="표준 58 8 3 26 2" xfId="51890"/>
    <cellStyle name="표준 58 8 3 27" xfId="51891"/>
    <cellStyle name="표준 58 8 3 27 2" xfId="51892"/>
    <cellStyle name="표준 58 8 3 28" xfId="51893"/>
    <cellStyle name="표준 58 8 3 28 2" xfId="51894"/>
    <cellStyle name="표준 58 8 3 29" xfId="51895"/>
    <cellStyle name="표준 58 8 3 3" xfId="51896"/>
    <cellStyle name="표준 58 8 3 3 2" xfId="51897"/>
    <cellStyle name="표준 58 8 3 4" xfId="51898"/>
    <cellStyle name="표준 58 8 3 4 2" xfId="51899"/>
    <cellStyle name="표준 58 8 3 5" xfId="51900"/>
    <cellStyle name="표준 58 8 3 5 2" xfId="51901"/>
    <cellStyle name="표준 58 8 3 6" xfId="51902"/>
    <cellStyle name="표준 58 8 3 6 2" xfId="51903"/>
    <cellStyle name="표준 58 8 3 7" xfId="51904"/>
    <cellStyle name="표준 58 8 3 7 2" xfId="51905"/>
    <cellStyle name="표준 58 8 3 8" xfId="51906"/>
    <cellStyle name="표준 58 8 3 8 2" xfId="51907"/>
    <cellStyle name="표준 58 8 3 9" xfId="51908"/>
    <cellStyle name="표준 58 8 3 9 2" xfId="51909"/>
    <cellStyle name="표준 58 8 30" xfId="51910"/>
    <cellStyle name="표준 58 8 30 2" xfId="51911"/>
    <cellStyle name="표준 58 8 31" xfId="51912"/>
    <cellStyle name="표준 58 8 31 2" xfId="51913"/>
    <cellStyle name="표준 58 8 32" xfId="51914"/>
    <cellStyle name="표준 58 8 32 2" xfId="51915"/>
    <cellStyle name="표준 58 8 33" xfId="51916"/>
    <cellStyle name="표준 58 8 33 2" xfId="51917"/>
    <cellStyle name="표준 58 8 34" xfId="51918"/>
    <cellStyle name="표준 58 8 34 2" xfId="51919"/>
    <cellStyle name="표준 58 8 35" xfId="51920"/>
    <cellStyle name="표준 58 8 36" xfId="51921"/>
    <cellStyle name="표준 58 8 37" xfId="51922"/>
    <cellStyle name="표준 58 8 38" xfId="51923"/>
    <cellStyle name="표준 58 8 39" xfId="51924"/>
    <cellStyle name="표준 58 8 4" xfId="51925"/>
    <cellStyle name="표준 58 8 4 10" xfId="51926"/>
    <cellStyle name="표준 58 8 4 10 2" xfId="51927"/>
    <cellStyle name="표준 58 8 4 11" xfId="51928"/>
    <cellStyle name="표준 58 8 4 11 2" xfId="51929"/>
    <cellStyle name="표준 58 8 4 12" xfId="51930"/>
    <cellStyle name="표준 58 8 4 12 2" xfId="51931"/>
    <cellStyle name="표준 58 8 4 13" xfId="51932"/>
    <cellStyle name="표준 58 8 4 13 2" xfId="51933"/>
    <cellStyle name="표준 58 8 4 14" xfId="51934"/>
    <cellStyle name="표준 58 8 4 14 2" xfId="51935"/>
    <cellStyle name="표준 58 8 4 15" xfId="51936"/>
    <cellStyle name="표준 58 8 4 15 2" xfId="51937"/>
    <cellStyle name="표준 58 8 4 16" xfId="51938"/>
    <cellStyle name="표준 58 8 4 16 2" xfId="51939"/>
    <cellStyle name="표준 58 8 4 17" xfId="51940"/>
    <cellStyle name="표준 58 8 4 17 2" xfId="51941"/>
    <cellStyle name="표준 58 8 4 18" xfId="51942"/>
    <cellStyle name="표준 58 8 4 18 2" xfId="51943"/>
    <cellStyle name="표준 58 8 4 19" xfId="51944"/>
    <cellStyle name="표준 58 8 4 19 2" xfId="51945"/>
    <cellStyle name="표준 58 8 4 2" xfId="51946"/>
    <cellStyle name="표준 58 8 4 2 2" xfId="51947"/>
    <cellStyle name="표준 58 8 4 20" xfId="51948"/>
    <cellStyle name="표준 58 8 4 20 2" xfId="51949"/>
    <cellStyle name="표준 58 8 4 21" xfId="51950"/>
    <cellStyle name="표준 58 8 4 21 2" xfId="51951"/>
    <cellStyle name="표준 58 8 4 22" xfId="51952"/>
    <cellStyle name="표준 58 8 4 22 2" xfId="51953"/>
    <cellStyle name="표준 58 8 4 23" xfId="51954"/>
    <cellStyle name="표준 58 8 4 23 2" xfId="51955"/>
    <cellStyle name="표준 58 8 4 24" xfId="51956"/>
    <cellStyle name="표준 58 8 4 24 2" xfId="51957"/>
    <cellStyle name="표준 58 8 4 25" xfId="51958"/>
    <cellStyle name="표준 58 8 4 25 2" xfId="51959"/>
    <cellStyle name="표준 58 8 4 26" xfId="51960"/>
    <cellStyle name="표준 58 8 4 26 2" xfId="51961"/>
    <cellStyle name="표준 58 8 4 27" xfId="51962"/>
    <cellStyle name="표준 58 8 4 27 2" xfId="51963"/>
    <cellStyle name="표준 58 8 4 28" xfId="51964"/>
    <cellStyle name="표준 58 8 4 28 2" xfId="51965"/>
    <cellStyle name="표준 58 8 4 29" xfId="51966"/>
    <cellStyle name="표준 58 8 4 3" xfId="51967"/>
    <cellStyle name="표준 58 8 4 3 2" xfId="51968"/>
    <cellStyle name="표준 58 8 4 4" xfId="51969"/>
    <cellStyle name="표준 58 8 4 4 2" xfId="51970"/>
    <cellStyle name="표준 58 8 4 5" xfId="51971"/>
    <cellStyle name="표준 58 8 4 5 2" xfId="51972"/>
    <cellStyle name="표준 58 8 4 6" xfId="51973"/>
    <cellStyle name="표준 58 8 4 6 2" xfId="51974"/>
    <cellStyle name="표준 58 8 4 7" xfId="51975"/>
    <cellStyle name="표준 58 8 4 7 2" xfId="51976"/>
    <cellStyle name="표준 58 8 4 8" xfId="51977"/>
    <cellStyle name="표준 58 8 4 8 2" xfId="51978"/>
    <cellStyle name="표준 58 8 4 9" xfId="51979"/>
    <cellStyle name="표준 58 8 4 9 2" xfId="51980"/>
    <cellStyle name="표준 58 8 40" xfId="51981"/>
    <cellStyle name="표준 58 8 41" xfId="51982"/>
    <cellStyle name="표준 58 8 42" xfId="51983"/>
    <cellStyle name="표준 58 8 43" xfId="51984"/>
    <cellStyle name="표준 58 8 44" xfId="51985"/>
    <cellStyle name="표준 58 8 45" xfId="51986"/>
    <cellStyle name="표준 58 8 46" xfId="51987"/>
    <cellStyle name="표준 58 8 47" xfId="51988"/>
    <cellStyle name="표준 58 8 48" xfId="51989"/>
    <cellStyle name="표준 58 8 49" xfId="51990"/>
    <cellStyle name="표준 58 8 5" xfId="51991"/>
    <cellStyle name="표준 58 8 5 10" xfId="51992"/>
    <cellStyle name="표준 58 8 5 10 2" xfId="51993"/>
    <cellStyle name="표준 58 8 5 11" xfId="51994"/>
    <cellStyle name="표준 58 8 5 11 2" xfId="51995"/>
    <cellStyle name="표준 58 8 5 12" xfId="51996"/>
    <cellStyle name="표준 58 8 5 12 2" xfId="51997"/>
    <cellStyle name="표준 58 8 5 13" xfId="51998"/>
    <cellStyle name="표준 58 8 5 13 2" xfId="51999"/>
    <cellStyle name="표준 58 8 5 14" xfId="52000"/>
    <cellStyle name="표준 58 8 5 14 2" xfId="52001"/>
    <cellStyle name="표준 58 8 5 15" xfId="52002"/>
    <cellStyle name="표준 58 8 5 15 2" xfId="52003"/>
    <cellStyle name="표준 58 8 5 16" xfId="52004"/>
    <cellStyle name="표준 58 8 5 16 2" xfId="52005"/>
    <cellStyle name="표준 58 8 5 17" xfId="52006"/>
    <cellStyle name="표준 58 8 5 17 2" xfId="52007"/>
    <cellStyle name="표준 58 8 5 18" xfId="52008"/>
    <cellStyle name="표준 58 8 5 18 2" xfId="52009"/>
    <cellStyle name="표준 58 8 5 19" xfId="52010"/>
    <cellStyle name="표준 58 8 5 19 2" xfId="52011"/>
    <cellStyle name="표준 58 8 5 2" xfId="52012"/>
    <cellStyle name="표준 58 8 5 2 2" xfId="52013"/>
    <cellStyle name="표준 58 8 5 20" xfId="52014"/>
    <cellStyle name="표준 58 8 5 20 2" xfId="52015"/>
    <cellStyle name="표준 58 8 5 21" xfId="52016"/>
    <cellStyle name="표준 58 8 5 21 2" xfId="52017"/>
    <cellStyle name="표준 58 8 5 22" xfId="52018"/>
    <cellStyle name="표준 58 8 5 22 2" xfId="52019"/>
    <cellStyle name="표준 58 8 5 23" xfId="52020"/>
    <cellStyle name="표준 58 8 5 23 2" xfId="52021"/>
    <cellStyle name="표준 58 8 5 24" xfId="52022"/>
    <cellStyle name="표준 58 8 5 24 2" xfId="52023"/>
    <cellStyle name="표준 58 8 5 25" xfId="52024"/>
    <cellStyle name="표준 58 8 5 25 2" xfId="52025"/>
    <cellStyle name="표준 58 8 5 26" xfId="52026"/>
    <cellStyle name="표준 58 8 5 26 2" xfId="52027"/>
    <cellStyle name="표준 58 8 5 27" xfId="52028"/>
    <cellStyle name="표준 58 8 5 27 2" xfId="52029"/>
    <cellStyle name="표준 58 8 5 28" xfId="52030"/>
    <cellStyle name="표준 58 8 5 28 2" xfId="52031"/>
    <cellStyle name="표준 58 8 5 29" xfId="52032"/>
    <cellStyle name="표준 58 8 5 3" xfId="52033"/>
    <cellStyle name="표준 58 8 5 3 2" xfId="52034"/>
    <cellStyle name="표준 58 8 5 4" xfId="52035"/>
    <cellStyle name="표준 58 8 5 4 2" xfId="52036"/>
    <cellStyle name="표준 58 8 5 5" xfId="52037"/>
    <cellStyle name="표준 58 8 5 5 2" xfId="52038"/>
    <cellStyle name="표준 58 8 5 6" xfId="52039"/>
    <cellStyle name="표준 58 8 5 6 2" xfId="52040"/>
    <cellStyle name="표준 58 8 5 7" xfId="52041"/>
    <cellStyle name="표준 58 8 5 7 2" xfId="52042"/>
    <cellStyle name="표준 58 8 5 8" xfId="52043"/>
    <cellStyle name="표준 58 8 5 8 2" xfId="52044"/>
    <cellStyle name="표준 58 8 5 9" xfId="52045"/>
    <cellStyle name="표준 58 8 5 9 2" xfId="52046"/>
    <cellStyle name="표준 58 8 50" xfId="52047"/>
    <cellStyle name="표준 58 8 51" xfId="52048"/>
    <cellStyle name="표준 58 8 52" xfId="52049"/>
    <cellStyle name="표준 58 8 53" xfId="52050"/>
    <cellStyle name="표준 58 8 54" xfId="52051"/>
    <cellStyle name="표준 58 8 55" xfId="52052"/>
    <cellStyle name="표준 58 8 56" xfId="52053"/>
    <cellStyle name="표준 58 8 57" xfId="52054"/>
    <cellStyle name="표준 58 8 58" xfId="52055"/>
    <cellStyle name="표준 58 8 6" xfId="52056"/>
    <cellStyle name="표준 58 8 6 10" xfId="52057"/>
    <cellStyle name="표준 58 8 6 10 2" xfId="52058"/>
    <cellStyle name="표준 58 8 6 11" xfId="52059"/>
    <cellStyle name="표준 58 8 6 11 2" xfId="52060"/>
    <cellStyle name="표준 58 8 6 12" xfId="52061"/>
    <cellStyle name="표준 58 8 6 12 2" xfId="52062"/>
    <cellStyle name="표준 58 8 6 13" xfId="52063"/>
    <cellStyle name="표준 58 8 6 13 2" xfId="52064"/>
    <cellStyle name="표준 58 8 6 14" xfId="52065"/>
    <cellStyle name="표준 58 8 6 14 2" xfId="52066"/>
    <cellStyle name="표준 58 8 6 15" xfId="52067"/>
    <cellStyle name="표준 58 8 6 15 2" xfId="52068"/>
    <cellStyle name="표준 58 8 6 16" xfId="52069"/>
    <cellStyle name="표준 58 8 6 16 2" xfId="52070"/>
    <cellStyle name="표준 58 8 6 17" xfId="52071"/>
    <cellStyle name="표준 58 8 6 17 2" xfId="52072"/>
    <cellStyle name="표준 58 8 6 18" xfId="52073"/>
    <cellStyle name="표준 58 8 6 18 2" xfId="52074"/>
    <cellStyle name="표준 58 8 6 19" xfId="52075"/>
    <cellStyle name="표준 58 8 6 19 2" xfId="52076"/>
    <cellStyle name="표준 58 8 6 2" xfId="52077"/>
    <cellStyle name="표준 58 8 6 2 2" xfId="52078"/>
    <cellStyle name="표준 58 8 6 20" xfId="52079"/>
    <cellStyle name="표준 58 8 6 20 2" xfId="52080"/>
    <cellStyle name="표준 58 8 6 21" xfId="52081"/>
    <cellStyle name="표준 58 8 6 21 2" xfId="52082"/>
    <cellStyle name="표준 58 8 6 22" xfId="52083"/>
    <cellStyle name="표준 58 8 6 22 2" xfId="52084"/>
    <cellStyle name="표준 58 8 6 23" xfId="52085"/>
    <cellStyle name="표준 58 8 6 23 2" xfId="52086"/>
    <cellStyle name="표준 58 8 6 24" xfId="52087"/>
    <cellStyle name="표준 58 8 6 24 2" xfId="52088"/>
    <cellStyle name="표준 58 8 6 25" xfId="52089"/>
    <cellStyle name="표준 58 8 6 25 2" xfId="52090"/>
    <cellStyle name="표준 58 8 6 26" xfId="52091"/>
    <cellStyle name="표준 58 8 6 26 2" xfId="52092"/>
    <cellStyle name="표준 58 8 6 27" xfId="52093"/>
    <cellStyle name="표준 58 8 6 27 2" xfId="52094"/>
    <cellStyle name="표준 58 8 6 28" xfId="52095"/>
    <cellStyle name="표준 58 8 6 28 2" xfId="52096"/>
    <cellStyle name="표준 58 8 6 29" xfId="52097"/>
    <cellStyle name="표준 58 8 6 3" xfId="52098"/>
    <cellStyle name="표준 58 8 6 3 2" xfId="52099"/>
    <cellStyle name="표준 58 8 6 4" xfId="52100"/>
    <cellStyle name="표준 58 8 6 4 2" xfId="52101"/>
    <cellStyle name="표준 58 8 6 5" xfId="52102"/>
    <cellStyle name="표준 58 8 6 5 2" xfId="52103"/>
    <cellStyle name="표준 58 8 6 6" xfId="52104"/>
    <cellStyle name="표준 58 8 6 6 2" xfId="52105"/>
    <cellStyle name="표준 58 8 6 7" xfId="52106"/>
    <cellStyle name="표준 58 8 6 7 2" xfId="52107"/>
    <cellStyle name="표준 58 8 6 8" xfId="52108"/>
    <cellStyle name="표준 58 8 6 8 2" xfId="52109"/>
    <cellStyle name="표준 58 8 6 9" xfId="52110"/>
    <cellStyle name="표준 58 8 6 9 2" xfId="52111"/>
    <cellStyle name="표준 58 8 7" xfId="52112"/>
    <cellStyle name="표준 58 8 7 10" xfId="52113"/>
    <cellStyle name="표준 58 8 7 10 2" xfId="52114"/>
    <cellStyle name="표준 58 8 7 11" xfId="52115"/>
    <cellStyle name="표준 58 8 7 11 2" xfId="52116"/>
    <cellStyle name="표준 58 8 7 12" xfId="52117"/>
    <cellStyle name="표준 58 8 7 12 2" xfId="52118"/>
    <cellStyle name="표준 58 8 7 13" xfId="52119"/>
    <cellStyle name="표준 58 8 7 13 2" xfId="52120"/>
    <cellStyle name="표준 58 8 7 14" xfId="52121"/>
    <cellStyle name="표준 58 8 7 14 2" xfId="52122"/>
    <cellStyle name="표준 58 8 7 15" xfId="52123"/>
    <cellStyle name="표준 58 8 7 15 2" xfId="52124"/>
    <cellStyle name="표준 58 8 7 16" xfId="52125"/>
    <cellStyle name="표준 58 8 7 16 2" xfId="52126"/>
    <cellStyle name="표준 58 8 7 17" xfId="52127"/>
    <cellStyle name="표준 58 8 7 17 2" xfId="52128"/>
    <cellStyle name="표준 58 8 7 18" xfId="52129"/>
    <cellStyle name="표준 58 8 7 18 2" xfId="52130"/>
    <cellStyle name="표준 58 8 7 19" xfId="52131"/>
    <cellStyle name="표준 58 8 7 19 2" xfId="52132"/>
    <cellStyle name="표준 58 8 7 2" xfId="52133"/>
    <cellStyle name="표준 58 8 7 2 2" xfId="52134"/>
    <cellStyle name="표준 58 8 7 20" xfId="52135"/>
    <cellStyle name="표준 58 8 7 20 2" xfId="52136"/>
    <cellStyle name="표준 58 8 7 21" xfId="52137"/>
    <cellStyle name="표준 58 8 7 21 2" xfId="52138"/>
    <cellStyle name="표준 58 8 7 22" xfId="52139"/>
    <cellStyle name="표준 58 8 7 22 2" xfId="52140"/>
    <cellStyle name="표준 58 8 7 23" xfId="52141"/>
    <cellStyle name="표준 58 8 7 23 2" xfId="52142"/>
    <cellStyle name="표준 58 8 7 24" xfId="52143"/>
    <cellStyle name="표준 58 8 7 24 2" xfId="52144"/>
    <cellStyle name="표준 58 8 7 25" xfId="52145"/>
    <cellStyle name="표준 58 8 7 25 2" xfId="52146"/>
    <cellStyle name="표준 58 8 7 26" xfId="52147"/>
    <cellStyle name="표준 58 8 7 26 2" xfId="52148"/>
    <cellStyle name="표준 58 8 7 27" xfId="52149"/>
    <cellStyle name="표준 58 8 7 27 2" xfId="52150"/>
    <cellStyle name="표준 58 8 7 28" xfId="52151"/>
    <cellStyle name="표준 58 8 7 28 2" xfId="52152"/>
    <cellStyle name="표준 58 8 7 29" xfId="52153"/>
    <cellStyle name="표준 58 8 7 3" xfId="52154"/>
    <cellStyle name="표준 58 8 7 3 2" xfId="52155"/>
    <cellStyle name="표준 58 8 7 4" xfId="52156"/>
    <cellStyle name="표준 58 8 7 4 2" xfId="52157"/>
    <cellStyle name="표준 58 8 7 5" xfId="52158"/>
    <cellStyle name="표준 58 8 7 5 2" xfId="52159"/>
    <cellStyle name="표준 58 8 7 6" xfId="52160"/>
    <cellStyle name="표준 58 8 7 6 2" xfId="52161"/>
    <cellStyle name="표준 58 8 7 7" xfId="52162"/>
    <cellStyle name="표준 58 8 7 7 2" xfId="52163"/>
    <cellStyle name="표준 58 8 7 8" xfId="52164"/>
    <cellStyle name="표준 58 8 7 8 2" xfId="52165"/>
    <cellStyle name="표준 58 8 7 9" xfId="52166"/>
    <cellStyle name="표준 58 8 7 9 2" xfId="52167"/>
    <cellStyle name="표준 58 8 8" xfId="52168"/>
    <cellStyle name="표준 58 8 8 2" xfId="52169"/>
    <cellStyle name="표준 58 8 9" xfId="52170"/>
    <cellStyle name="표준 58 8 9 2" xfId="52171"/>
    <cellStyle name="표준 58 9" xfId="52172"/>
    <cellStyle name="표준 58 9 10" xfId="52173"/>
    <cellStyle name="표준 58 9 10 2" xfId="52174"/>
    <cellStyle name="표준 58 9 11" xfId="52175"/>
    <cellStyle name="표준 58 9 11 2" xfId="52176"/>
    <cellStyle name="표준 58 9 12" xfId="52177"/>
    <cellStyle name="표준 58 9 12 2" xfId="52178"/>
    <cellStyle name="표준 58 9 13" xfId="52179"/>
    <cellStyle name="표준 58 9 13 2" xfId="52180"/>
    <cellStyle name="표준 58 9 14" xfId="52181"/>
    <cellStyle name="표준 58 9 14 2" xfId="52182"/>
    <cellStyle name="표준 58 9 15" xfId="52183"/>
    <cellStyle name="표준 58 9 15 2" xfId="52184"/>
    <cellStyle name="표준 58 9 16" xfId="52185"/>
    <cellStyle name="표준 58 9 16 2" xfId="52186"/>
    <cellStyle name="표준 58 9 17" xfId="52187"/>
    <cellStyle name="표준 58 9 17 2" xfId="52188"/>
    <cellStyle name="표준 58 9 18" xfId="52189"/>
    <cellStyle name="표준 58 9 18 2" xfId="52190"/>
    <cellStyle name="표준 58 9 19" xfId="52191"/>
    <cellStyle name="표준 58 9 19 2" xfId="52192"/>
    <cellStyle name="표준 58 9 2" xfId="52193"/>
    <cellStyle name="표준 58 9 2 10" xfId="52194"/>
    <cellStyle name="표준 58 9 2 10 2" xfId="52195"/>
    <cellStyle name="표준 58 9 2 11" xfId="52196"/>
    <cellStyle name="표준 58 9 2 11 2" xfId="52197"/>
    <cellStyle name="표준 58 9 2 12" xfId="52198"/>
    <cellStyle name="표준 58 9 2 12 2" xfId="52199"/>
    <cellStyle name="표준 58 9 2 13" xfId="52200"/>
    <cellStyle name="표준 58 9 2 13 2" xfId="52201"/>
    <cellStyle name="표준 58 9 2 14" xfId="52202"/>
    <cellStyle name="표준 58 9 2 14 2" xfId="52203"/>
    <cellStyle name="표준 58 9 2 15" xfId="52204"/>
    <cellStyle name="표준 58 9 2 15 2" xfId="52205"/>
    <cellStyle name="표준 58 9 2 16" xfId="52206"/>
    <cellStyle name="표준 58 9 2 16 2" xfId="52207"/>
    <cellStyle name="표준 58 9 2 17" xfId="52208"/>
    <cellStyle name="표준 58 9 2 17 2" xfId="52209"/>
    <cellStyle name="표준 58 9 2 18" xfId="52210"/>
    <cellStyle name="표준 58 9 2 18 2" xfId="52211"/>
    <cellStyle name="표준 58 9 2 19" xfId="52212"/>
    <cellStyle name="표준 58 9 2 19 2" xfId="52213"/>
    <cellStyle name="표준 58 9 2 2" xfId="52214"/>
    <cellStyle name="표준 58 9 2 2 2" xfId="52215"/>
    <cellStyle name="표준 58 9 2 20" xfId="52216"/>
    <cellStyle name="표준 58 9 2 20 2" xfId="52217"/>
    <cellStyle name="표준 58 9 2 21" xfId="52218"/>
    <cellStyle name="표준 58 9 2 21 2" xfId="52219"/>
    <cellStyle name="표준 58 9 2 22" xfId="52220"/>
    <cellStyle name="표준 58 9 2 22 2" xfId="52221"/>
    <cellStyle name="표준 58 9 2 23" xfId="52222"/>
    <cellStyle name="표준 58 9 2 23 2" xfId="52223"/>
    <cellStyle name="표준 58 9 2 24" xfId="52224"/>
    <cellStyle name="표준 58 9 2 24 2" xfId="52225"/>
    <cellStyle name="표준 58 9 2 25" xfId="52226"/>
    <cellStyle name="표준 58 9 2 25 2" xfId="52227"/>
    <cellStyle name="표준 58 9 2 26" xfId="52228"/>
    <cellStyle name="표준 58 9 2 26 2" xfId="52229"/>
    <cellStyle name="표준 58 9 2 27" xfId="52230"/>
    <cellStyle name="표준 58 9 2 27 2" xfId="52231"/>
    <cellStyle name="표준 58 9 2 28" xfId="52232"/>
    <cellStyle name="표준 58 9 2 28 2" xfId="52233"/>
    <cellStyle name="표준 58 9 2 29" xfId="52234"/>
    <cellStyle name="표준 58 9 2 3" xfId="52235"/>
    <cellStyle name="표준 58 9 2 3 2" xfId="52236"/>
    <cellStyle name="표준 58 9 2 4" xfId="52237"/>
    <cellStyle name="표준 58 9 2 4 2" xfId="52238"/>
    <cellStyle name="표준 58 9 2 5" xfId="52239"/>
    <cellStyle name="표준 58 9 2 5 2" xfId="52240"/>
    <cellStyle name="표준 58 9 2 6" xfId="52241"/>
    <cellStyle name="표준 58 9 2 6 2" xfId="52242"/>
    <cellStyle name="표준 58 9 2 7" xfId="52243"/>
    <cellStyle name="표준 58 9 2 7 2" xfId="52244"/>
    <cellStyle name="표준 58 9 2 8" xfId="52245"/>
    <cellStyle name="표준 58 9 2 8 2" xfId="52246"/>
    <cellStyle name="표준 58 9 2 9" xfId="52247"/>
    <cellStyle name="표준 58 9 2 9 2" xfId="52248"/>
    <cellStyle name="표준 58 9 20" xfId="52249"/>
    <cellStyle name="표준 58 9 20 2" xfId="52250"/>
    <cellStyle name="표준 58 9 21" xfId="52251"/>
    <cellStyle name="표준 58 9 21 2" xfId="52252"/>
    <cellStyle name="표준 58 9 22" xfId="52253"/>
    <cellStyle name="표준 58 9 22 2" xfId="52254"/>
    <cellStyle name="표준 58 9 23" xfId="52255"/>
    <cellStyle name="표준 58 9 23 2" xfId="52256"/>
    <cellStyle name="표준 58 9 24" xfId="52257"/>
    <cellStyle name="표준 58 9 24 2" xfId="52258"/>
    <cellStyle name="표준 58 9 25" xfId="52259"/>
    <cellStyle name="표준 58 9 25 2" xfId="52260"/>
    <cellStyle name="표준 58 9 26" xfId="52261"/>
    <cellStyle name="표준 58 9 26 2" xfId="52262"/>
    <cellStyle name="표준 58 9 27" xfId="52263"/>
    <cellStyle name="표준 58 9 27 2" xfId="52264"/>
    <cellStyle name="표준 58 9 28" xfId="52265"/>
    <cellStyle name="표준 58 9 28 2" xfId="52266"/>
    <cellStyle name="표준 58 9 29" xfId="52267"/>
    <cellStyle name="표준 58 9 29 2" xfId="52268"/>
    <cellStyle name="표준 58 9 3" xfId="52269"/>
    <cellStyle name="표준 58 9 3 10" xfId="52270"/>
    <cellStyle name="표준 58 9 3 10 2" xfId="52271"/>
    <cellStyle name="표준 58 9 3 11" xfId="52272"/>
    <cellStyle name="표준 58 9 3 11 2" xfId="52273"/>
    <cellStyle name="표준 58 9 3 12" xfId="52274"/>
    <cellStyle name="표준 58 9 3 12 2" xfId="52275"/>
    <cellStyle name="표준 58 9 3 13" xfId="52276"/>
    <cellStyle name="표준 58 9 3 13 2" xfId="52277"/>
    <cellStyle name="표준 58 9 3 14" xfId="52278"/>
    <cellStyle name="표준 58 9 3 14 2" xfId="52279"/>
    <cellStyle name="표준 58 9 3 15" xfId="52280"/>
    <cellStyle name="표준 58 9 3 15 2" xfId="52281"/>
    <cellStyle name="표준 58 9 3 16" xfId="52282"/>
    <cellStyle name="표준 58 9 3 16 2" xfId="52283"/>
    <cellStyle name="표준 58 9 3 17" xfId="52284"/>
    <cellStyle name="표준 58 9 3 17 2" xfId="52285"/>
    <cellStyle name="표준 58 9 3 18" xfId="52286"/>
    <cellStyle name="표준 58 9 3 18 2" xfId="52287"/>
    <cellStyle name="표준 58 9 3 19" xfId="52288"/>
    <cellStyle name="표준 58 9 3 19 2" xfId="52289"/>
    <cellStyle name="표준 58 9 3 2" xfId="52290"/>
    <cellStyle name="표준 58 9 3 2 2" xfId="52291"/>
    <cellStyle name="표준 58 9 3 20" xfId="52292"/>
    <cellStyle name="표준 58 9 3 20 2" xfId="52293"/>
    <cellStyle name="표준 58 9 3 21" xfId="52294"/>
    <cellStyle name="표준 58 9 3 21 2" xfId="52295"/>
    <cellStyle name="표준 58 9 3 22" xfId="52296"/>
    <cellStyle name="표준 58 9 3 22 2" xfId="52297"/>
    <cellStyle name="표준 58 9 3 23" xfId="52298"/>
    <cellStyle name="표준 58 9 3 23 2" xfId="52299"/>
    <cellStyle name="표준 58 9 3 24" xfId="52300"/>
    <cellStyle name="표준 58 9 3 24 2" xfId="52301"/>
    <cellStyle name="표준 58 9 3 25" xfId="52302"/>
    <cellStyle name="표준 58 9 3 25 2" xfId="52303"/>
    <cellStyle name="표준 58 9 3 26" xfId="52304"/>
    <cellStyle name="표준 58 9 3 26 2" xfId="52305"/>
    <cellStyle name="표준 58 9 3 27" xfId="52306"/>
    <cellStyle name="표준 58 9 3 27 2" xfId="52307"/>
    <cellStyle name="표준 58 9 3 28" xfId="52308"/>
    <cellStyle name="표준 58 9 3 28 2" xfId="52309"/>
    <cellStyle name="표준 58 9 3 29" xfId="52310"/>
    <cellStyle name="표준 58 9 3 3" xfId="52311"/>
    <cellStyle name="표준 58 9 3 3 2" xfId="52312"/>
    <cellStyle name="표준 58 9 3 4" xfId="52313"/>
    <cellStyle name="표준 58 9 3 4 2" xfId="52314"/>
    <cellStyle name="표준 58 9 3 5" xfId="52315"/>
    <cellStyle name="표준 58 9 3 5 2" xfId="52316"/>
    <cellStyle name="표준 58 9 3 6" xfId="52317"/>
    <cellStyle name="표준 58 9 3 6 2" xfId="52318"/>
    <cellStyle name="표준 58 9 3 7" xfId="52319"/>
    <cellStyle name="표준 58 9 3 7 2" xfId="52320"/>
    <cellStyle name="표준 58 9 3 8" xfId="52321"/>
    <cellStyle name="표준 58 9 3 8 2" xfId="52322"/>
    <cellStyle name="표준 58 9 3 9" xfId="52323"/>
    <cellStyle name="표준 58 9 3 9 2" xfId="52324"/>
    <cellStyle name="표준 58 9 30" xfId="52325"/>
    <cellStyle name="표준 58 9 30 2" xfId="52326"/>
    <cellStyle name="표준 58 9 31" xfId="52327"/>
    <cellStyle name="표준 58 9 31 2" xfId="52328"/>
    <cellStyle name="표준 58 9 32" xfId="52329"/>
    <cellStyle name="표준 58 9 32 2" xfId="52330"/>
    <cellStyle name="표준 58 9 33" xfId="52331"/>
    <cellStyle name="표준 58 9 33 2" xfId="52332"/>
    <cellStyle name="표준 58 9 34" xfId="52333"/>
    <cellStyle name="표준 58 9 34 2" xfId="52334"/>
    <cellStyle name="표준 58 9 35" xfId="52335"/>
    <cellStyle name="표준 58 9 36" xfId="52336"/>
    <cellStyle name="표준 58 9 37" xfId="52337"/>
    <cellStyle name="표준 58 9 38" xfId="52338"/>
    <cellStyle name="표준 58 9 39" xfId="52339"/>
    <cellStyle name="표준 58 9 4" xfId="52340"/>
    <cellStyle name="표준 58 9 4 10" xfId="52341"/>
    <cellStyle name="표준 58 9 4 10 2" xfId="52342"/>
    <cellStyle name="표준 58 9 4 11" xfId="52343"/>
    <cellStyle name="표준 58 9 4 11 2" xfId="52344"/>
    <cellStyle name="표준 58 9 4 12" xfId="52345"/>
    <cellStyle name="표준 58 9 4 12 2" xfId="52346"/>
    <cellStyle name="표준 58 9 4 13" xfId="52347"/>
    <cellStyle name="표준 58 9 4 13 2" xfId="52348"/>
    <cellStyle name="표준 58 9 4 14" xfId="52349"/>
    <cellStyle name="표준 58 9 4 14 2" xfId="52350"/>
    <cellStyle name="표준 58 9 4 15" xfId="52351"/>
    <cellStyle name="표준 58 9 4 15 2" xfId="52352"/>
    <cellStyle name="표준 58 9 4 16" xfId="52353"/>
    <cellStyle name="표준 58 9 4 16 2" xfId="52354"/>
    <cellStyle name="표준 58 9 4 17" xfId="52355"/>
    <cellStyle name="표준 58 9 4 17 2" xfId="52356"/>
    <cellStyle name="표준 58 9 4 18" xfId="52357"/>
    <cellStyle name="표준 58 9 4 18 2" xfId="52358"/>
    <cellStyle name="표준 58 9 4 19" xfId="52359"/>
    <cellStyle name="표준 58 9 4 19 2" xfId="52360"/>
    <cellStyle name="표준 58 9 4 2" xfId="52361"/>
    <cellStyle name="표준 58 9 4 2 2" xfId="52362"/>
    <cellStyle name="표준 58 9 4 20" xfId="52363"/>
    <cellStyle name="표준 58 9 4 20 2" xfId="52364"/>
    <cellStyle name="표준 58 9 4 21" xfId="52365"/>
    <cellStyle name="표준 58 9 4 21 2" xfId="52366"/>
    <cellStyle name="표준 58 9 4 22" xfId="52367"/>
    <cellStyle name="표준 58 9 4 22 2" xfId="52368"/>
    <cellStyle name="표준 58 9 4 23" xfId="52369"/>
    <cellStyle name="표준 58 9 4 23 2" xfId="52370"/>
    <cellStyle name="표준 58 9 4 24" xfId="52371"/>
    <cellStyle name="표준 58 9 4 24 2" xfId="52372"/>
    <cellStyle name="표준 58 9 4 25" xfId="52373"/>
    <cellStyle name="표준 58 9 4 25 2" xfId="52374"/>
    <cellStyle name="표준 58 9 4 26" xfId="52375"/>
    <cellStyle name="표준 58 9 4 26 2" xfId="52376"/>
    <cellStyle name="표준 58 9 4 27" xfId="52377"/>
    <cellStyle name="표준 58 9 4 27 2" xfId="52378"/>
    <cellStyle name="표준 58 9 4 28" xfId="52379"/>
    <cellStyle name="표준 58 9 4 28 2" xfId="52380"/>
    <cellStyle name="표준 58 9 4 29" xfId="52381"/>
    <cellStyle name="표준 58 9 4 3" xfId="52382"/>
    <cellStyle name="표준 58 9 4 3 2" xfId="52383"/>
    <cellStyle name="표준 58 9 4 4" xfId="52384"/>
    <cellStyle name="표준 58 9 4 4 2" xfId="52385"/>
    <cellStyle name="표준 58 9 4 5" xfId="52386"/>
    <cellStyle name="표준 58 9 4 5 2" xfId="52387"/>
    <cellStyle name="표준 58 9 4 6" xfId="52388"/>
    <cellStyle name="표준 58 9 4 6 2" xfId="52389"/>
    <cellStyle name="표준 58 9 4 7" xfId="52390"/>
    <cellStyle name="표준 58 9 4 7 2" xfId="52391"/>
    <cellStyle name="표준 58 9 4 8" xfId="52392"/>
    <cellStyle name="표준 58 9 4 8 2" xfId="52393"/>
    <cellStyle name="표준 58 9 4 9" xfId="52394"/>
    <cellStyle name="표준 58 9 4 9 2" xfId="52395"/>
    <cellStyle name="표준 58 9 40" xfId="52396"/>
    <cellStyle name="표준 58 9 41" xfId="52397"/>
    <cellStyle name="표준 58 9 42" xfId="52398"/>
    <cellStyle name="표준 58 9 43" xfId="52399"/>
    <cellStyle name="표준 58 9 44" xfId="52400"/>
    <cellStyle name="표준 58 9 45" xfId="52401"/>
    <cellStyle name="표준 58 9 46" xfId="52402"/>
    <cellStyle name="표준 58 9 47" xfId="52403"/>
    <cellStyle name="표준 58 9 48" xfId="52404"/>
    <cellStyle name="표준 58 9 49" xfId="52405"/>
    <cellStyle name="표준 58 9 5" xfId="52406"/>
    <cellStyle name="표준 58 9 5 10" xfId="52407"/>
    <cellStyle name="표준 58 9 5 10 2" xfId="52408"/>
    <cellStyle name="표준 58 9 5 11" xfId="52409"/>
    <cellStyle name="표준 58 9 5 11 2" xfId="52410"/>
    <cellStyle name="표준 58 9 5 12" xfId="52411"/>
    <cellStyle name="표준 58 9 5 12 2" xfId="52412"/>
    <cellStyle name="표준 58 9 5 13" xfId="52413"/>
    <cellStyle name="표준 58 9 5 13 2" xfId="52414"/>
    <cellStyle name="표준 58 9 5 14" xfId="52415"/>
    <cellStyle name="표준 58 9 5 14 2" xfId="52416"/>
    <cellStyle name="표준 58 9 5 15" xfId="52417"/>
    <cellStyle name="표준 58 9 5 15 2" xfId="52418"/>
    <cellStyle name="표준 58 9 5 16" xfId="52419"/>
    <cellStyle name="표준 58 9 5 16 2" xfId="52420"/>
    <cellStyle name="표준 58 9 5 17" xfId="52421"/>
    <cellStyle name="표준 58 9 5 17 2" xfId="52422"/>
    <cellStyle name="표준 58 9 5 18" xfId="52423"/>
    <cellStyle name="표준 58 9 5 18 2" xfId="52424"/>
    <cellStyle name="표준 58 9 5 19" xfId="52425"/>
    <cellStyle name="표준 58 9 5 19 2" xfId="52426"/>
    <cellStyle name="표준 58 9 5 2" xfId="52427"/>
    <cellStyle name="표준 58 9 5 2 2" xfId="52428"/>
    <cellStyle name="표준 58 9 5 20" xfId="52429"/>
    <cellStyle name="표준 58 9 5 20 2" xfId="52430"/>
    <cellStyle name="표준 58 9 5 21" xfId="52431"/>
    <cellStyle name="표준 58 9 5 21 2" xfId="52432"/>
    <cellStyle name="표준 58 9 5 22" xfId="52433"/>
    <cellStyle name="표준 58 9 5 22 2" xfId="52434"/>
    <cellStyle name="표준 58 9 5 23" xfId="52435"/>
    <cellStyle name="표준 58 9 5 23 2" xfId="52436"/>
    <cellStyle name="표준 58 9 5 24" xfId="52437"/>
    <cellStyle name="표준 58 9 5 24 2" xfId="52438"/>
    <cellStyle name="표준 58 9 5 25" xfId="52439"/>
    <cellStyle name="표준 58 9 5 25 2" xfId="52440"/>
    <cellStyle name="표준 58 9 5 26" xfId="52441"/>
    <cellStyle name="표준 58 9 5 26 2" xfId="52442"/>
    <cellStyle name="표준 58 9 5 27" xfId="52443"/>
    <cellStyle name="표준 58 9 5 27 2" xfId="52444"/>
    <cellStyle name="표준 58 9 5 28" xfId="52445"/>
    <cellStyle name="표준 58 9 5 28 2" xfId="52446"/>
    <cellStyle name="표준 58 9 5 29" xfId="52447"/>
    <cellStyle name="표준 58 9 5 3" xfId="52448"/>
    <cellStyle name="표준 58 9 5 3 2" xfId="52449"/>
    <cellStyle name="표준 58 9 5 4" xfId="52450"/>
    <cellStyle name="표준 58 9 5 4 2" xfId="52451"/>
    <cellStyle name="표준 58 9 5 5" xfId="52452"/>
    <cellStyle name="표준 58 9 5 5 2" xfId="52453"/>
    <cellStyle name="표준 58 9 5 6" xfId="52454"/>
    <cellStyle name="표준 58 9 5 6 2" xfId="52455"/>
    <cellStyle name="표준 58 9 5 7" xfId="52456"/>
    <cellStyle name="표준 58 9 5 7 2" xfId="52457"/>
    <cellStyle name="표준 58 9 5 8" xfId="52458"/>
    <cellStyle name="표준 58 9 5 8 2" xfId="52459"/>
    <cellStyle name="표준 58 9 5 9" xfId="52460"/>
    <cellStyle name="표준 58 9 5 9 2" xfId="52461"/>
    <cellStyle name="표준 58 9 50" xfId="52462"/>
    <cellStyle name="표준 58 9 51" xfId="52463"/>
    <cellStyle name="표준 58 9 52" xfId="52464"/>
    <cellStyle name="표준 58 9 53" xfId="52465"/>
    <cellStyle name="표준 58 9 54" xfId="52466"/>
    <cellStyle name="표준 58 9 55" xfId="52467"/>
    <cellStyle name="표준 58 9 56" xfId="52468"/>
    <cellStyle name="표준 58 9 57" xfId="52469"/>
    <cellStyle name="표준 58 9 58" xfId="52470"/>
    <cellStyle name="표준 58 9 6" xfId="52471"/>
    <cellStyle name="표준 58 9 6 10" xfId="52472"/>
    <cellStyle name="표준 58 9 6 10 2" xfId="52473"/>
    <cellStyle name="표준 58 9 6 11" xfId="52474"/>
    <cellStyle name="표준 58 9 6 11 2" xfId="52475"/>
    <cellStyle name="표준 58 9 6 12" xfId="52476"/>
    <cellStyle name="표준 58 9 6 12 2" xfId="52477"/>
    <cellStyle name="표준 58 9 6 13" xfId="52478"/>
    <cellStyle name="표준 58 9 6 13 2" xfId="52479"/>
    <cellStyle name="표준 58 9 6 14" xfId="52480"/>
    <cellStyle name="표준 58 9 6 14 2" xfId="52481"/>
    <cellStyle name="표준 58 9 6 15" xfId="52482"/>
    <cellStyle name="표준 58 9 6 15 2" xfId="52483"/>
    <cellStyle name="표준 58 9 6 16" xfId="52484"/>
    <cellStyle name="표준 58 9 6 16 2" xfId="52485"/>
    <cellStyle name="표준 58 9 6 17" xfId="52486"/>
    <cellStyle name="표준 58 9 6 17 2" xfId="52487"/>
    <cellStyle name="표준 58 9 6 18" xfId="52488"/>
    <cellStyle name="표준 58 9 6 18 2" xfId="52489"/>
    <cellStyle name="표준 58 9 6 19" xfId="52490"/>
    <cellStyle name="표준 58 9 6 19 2" xfId="52491"/>
    <cellStyle name="표준 58 9 6 2" xfId="52492"/>
    <cellStyle name="표준 58 9 6 2 2" xfId="52493"/>
    <cellStyle name="표준 58 9 6 20" xfId="52494"/>
    <cellStyle name="표준 58 9 6 20 2" xfId="52495"/>
    <cellStyle name="표준 58 9 6 21" xfId="52496"/>
    <cellStyle name="표준 58 9 6 21 2" xfId="52497"/>
    <cellStyle name="표준 58 9 6 22" xfId="52498"/>
    <cellStyle name="표준 58 9 6 22 2" xfId="52499"/>
    <cellStyle name="표준 58 9 6 23" xfId="52500"/>
    <cellStyle name="표준 58 9 6 23 2" xfId="52501"/>
    <cellStyle name="표준 58 9 6 24" xfId="52502"/>
    <cellStyle name="표준 58 9 6 24 2" xfId="52503"/>
    <cellStyle name="표준 58 9 6 25" xfId="52504"/>
    <cellStyle name="표준 58 9 6 25 2" xfId="52505"/>
    <cellStyle name="표준 58 9 6 26" xfId="52506"/>
    <cellStyle name="표준 58 9 6 26 2" xfId="52507"/>
    <cellStyle name="표준 58 9 6 27" xfId="52508"/>
    <cellStyle name="표준 58 9 6 27 2" xfId="52509"/>
    <cellStyle name="표준 58 9 6 28" xfId="52510"/>
    <cellStyle name="표준 58 9 6 28 2" xfId="52511"/>
    <cellStyle name="표준 58 9 6 29" xfId="52512"/>
    <cellStyle name="표준 58 9 6 3" xfId="52513"/>
    <cellStyle name="표준 58 9 6 3 2" xfId="52514"/>
    <cellStyle name="표준 58 9 6 4" xfId="52515"/>
    <cellStyle name="표준 58 9 6 4 2" xfId="52516"/>
    <cellStyle name="표준 58 9 6 5" xfId="52517"/>
    <cellStyle name="표준 58 9 6 5 2" xfId="52518"/>
    <cellStyle name="표준 58 9 6 6" xfId="52519"/>
    <cellStyle name="표준 58 9 6 6 2" xfId="52520"/>
    <cellStyle name="표준 58 9 6 7" xfId="52521"/>
    <cellStyle name="표준 58 9 6 7 2" xfId="52522"/>
    <cellStyle name="표준 58 9 6 8" xfId="52523"/>
    <cellStyle name="표준 58 9 6 8 2" xfId="52524"/>
    <cellStyle name="표준 58 9 6 9" xfId="52525"/>
    <cellStyle name="표준 58 9 6 9 2" xfId="52526"/>
    <cellStyle name="표준 58 9 7" xfId="52527"/>
    <cellStyle name="표준 58 9 7 10" xfId="52528"/>
    <cellStyle name="표준 58 9 7 10 2" xfId="52529"/>
    <cellStyle name="표준 58 9 7 11" xfId="52530"/>
    <cellStyle name="표준 58 9 7 11 2" xfId="52531"/>
    <cellStyle name="표준 58 9 7 12" xfId="52532"/>
    <cellStyle name="표준 58 9 7 12 2" xfId="52533"/>
    <cellStyle name="표준 58 9 7 13" xfId="52534"/>
    <cellStyle name="표준 58 9 7 13 2" xfId="52535"/>
    <cellStyle name="표준 58 9 7 14" xfId="52536"/>
    <cellStyle name="표준 58 9 7 14 2" xfId="52537"/>
    <cellStyle name="표준 58 9 7 15" xfId="52538"/>
    <cellStyle name="표준 58 9 7 15 2" xfId="52539"/>
    <cellStyle name="표준 58 9 7 16" xfId="52540"/>
    <cellStyle name="표준 58 9 7 16 2" xfId="52541"/>
    <cellStyle name="표준 58 9 7 17" xfId="52542"/>
    <cellStyle name="표준 58 9 7 17 2" xfId="52543"/>
    <cellStyle name="표준 58 9 7 18" xfId="52544"/>
    <cellStyle name="표준 58 9 7 18 2" xfId="52545"/>
    <cellStyle name="표준 58 9 7 19" xfId="52546"/>
    <cellStyle name="표준 58 9 7 19 2" xfId="52547"/>
    <cellStyle name="표준 58 9 7 2" xfId="52548"/>
    <cellStyle name="표준 58 9 7 2 2" xfId="52549"/>
    <cellStyle name="표준 58 9 7 20" xfId="52550"/>
    <cellStyle name="표준 58 9 7 20 2" xfId="52551"/>
    <cellStyle name="표준 58 9 7 21" xfId="52552"/>
    <cellStyle name="표준 58 9 7 21 2" xfId="52553"/>
    <cellStyle name="표준 58 9 7 22" xfId="52554"/>
    <cellStyle name="표준 58 9 7 22 2" xfId="52555"/>
    <cellStyle name="표준 58 9 7 23" xfId="52556"/>
    <cellStyle name="표준 58 9 7 23 2" xfId="52557"/>
    <cellStyle name="표준 58 9 7 24" xfId="52558"/>
    <cellStyle name="표준 58 9 7 24 2" xfId="52559"/>
    <cellStyle name="표준 58 9 7 25" xfId="52560"/>
    <cellStyle name="표준 58 9 7 25 2" xfId="52561"/>
    <cellStyle name="표준 58 9 7 26" xfId="52562"/>
    <cellStyle name="표준 58 9 7 26 2" xfId="52563"/>
    <cellStyle name="표준 58 9 7 27" xfId="52564"/>
    <cellStyle name="표준 58 9 7 27 2" xfId="52565"/>
    <cellStyle name="표준 58 9 7 28" xfId="52566"/>
    <cellStyle name="표준 58 9 7 28 2" xfId="52567"/>
    <cellStyle name="표준 58 9 7 29" xfId="52568"/>
    <cellStyle name="표준 58 9 7 3" xfId="52569"/>
    <cellStyle name="표준 58 9 7 3 2" xfId="52570"/>
    <cellStyle name="표준 58 9 7 4" xfId="52571"/>
    <cellStyle name="표준 58 9 7 4 2" xfId="52572"/>
    <cellStyle name="표준 58 9 7 5" xfId="52573"/>
    <cellStyle name="표준 58 9 7 5 2" xfId="52574"/>
    <cellStyle name="표준 58 9 7 6" xfId="52575"/>
    <cellStyle name="표준 58 9 7 6 2" xfId="52576"/>
    <cellStyle name="표준 58 9 7 7" xfId="52577"/>
    <cellStyle name="표준 58 9 7 7 2" xfId="52578"/>
    <cellStyle name="표준 58 9 7 8" xfId="52579"/>
    <cellStyle name="표준 58 9 7 8 2" xfId="52580"/>
    <cellStyle name="표준 58 9 7 9" xfId="52581"/>
    <cellStyle name="표준 58 9 7 9 2" xfId="52582"/>
    <cellStyle name="표준 58 9 8" xfId="52583"/>
    <cellStyle name="표준 58 9 8 2" xfId="52584"/>
    <cellStyle name="표준 58 9 9" xfId="52585"/>
    <cellStyle name="표준 58 9 9 2" xfId="52586"/>
    <cellStyle name="표준 59" xfId="589"/>
    <cellStyle name="표준 59 2" xfId="52587"/>
    <cellStyle name="표준 59 3" xfId="52588"/>
    <cellStyle name="표준 59_전체동향(국가별)" xfId="52589"/>
    <cellStyle name="표준 6" xfId="51"/>
    <cellStyle name="표준 6 10" xfId="663"/>
    <cellStyle name="표준 6 11" xfId="52590"/>
    <cellStyle name="표준 6 12" xfId="52591"/>
    <cellStyle name="표준 6 13" xfId="52592"/>
    <cellStyle name="표준 6 14" xfId="52593"/>
    <cellStyle name="표준 6 15" xfId="52594"/>
    <cellStyle name="표준 6 16" xfId="52595"/>
    <cellStyle name="표준 6 17" xfId="52596"/>
    <cellStyle name="표준 6 18" xfId="52597"/>
    <cellStyle name="표준 6 19" xfId="52598"/>
    <cellStyle name="표준 6 2" xfId="97"/>
    <cellStyle name="표준 6 2 2" xfId="272"/>
    <cellStyle name="표준 6 2_5" xfId="538"/>
    <cellStyle name="표준 6 20" xfId="52599"/>
    <cellStyle name="표준 6 21" xfId="52600"/>
    <cellStyle name="표준 6 22" xfId="52601"/>
    <cellStyle name="표준 6 23" xfId="52602"/>
    <cellStyle name="표준 6 24" xfId="52603"/>
    <cellStyle name="표준 6 25" xfId="52604"/>
    <cellStyle name="표준 6 26" xfId="52605"/>
    <cellStyle name="표준 6 27" xfId="52606"/>
    <cellStyle name="표준 6 28" xfId="52607"/>
    <cellStyle name="표준 6 29" xfId="52608"/>
    <cellStyle name="표준 6 3" xfId="141"/>
    <cellStyle name="표준 6 3 2" xfId="316"/>
    <cellStyle name="표준 6 3_5" xfId="539"/>
    <cellStyle name="표준 6 30" xfId="52609"/>
    <cellStyle name="표준 6 31" xfId="52610"/>
    <cellStyle name="표준 6 32" xfId="52611"/>
    <cellStyle name="표준 6 33" xfId="52612"/>
    <cellStyle name="표준 6 34" xfId="52613"/>
    <cellStyle name="표준 6 35" xfId="52614"/>
    <cellStyle name="표준 6 36" xfId="52615"/>
    <cellStyle name="표준 6 37" xfId="52616"/>
    <cellStyle name="표준 6 38" xfId="52617"/>
    <cellStyle name="표준 6 4" xfId="185"/>
    <cellStyle name="표준 6 4 2" xfId="360"/>
    <cellStyle name="표준 6 4_5" xfId="540"/>
    <cellStyle name="표준 6 5" xfId="228"/>
    <cellStyle name="표준 6 6" xfId="648"/>
    <cellStyle name="표준 6 7" xfId="654"/>
    <cellStyle name="표준 6 8" xfId="656"/>
    <cellStyle name="표준 6 9" xfId="659"/>
    <cellStyle name="표준 6_5" xfId="537"/>
    <cellStyle name="표준 60" xfId="590"/>
    <cellStyle name="표준 60 10" xfId="52618"/>
    <cellStyle name="표준 60 10 10" xfId="52619"/>
    <cellStyle name="표준 60 10 10 2" xfId="52620"/>
    <cellStyle name="표준 60 10 11" xfId="52621"/>
    <cellStyle name="표준 60 10 11 2" xfId="52622"/>
    <cellStyle name="표준 60 10 12" xfId="52623"/>
    <cellStyle name="표준 60 10 12 2" xfId="52624"/>
    <cellStyle name="표준 60 10 13" xfId="52625"/>
    <cellStyle name="표준 60 10 13 2" xfId="52626"/>
    <cellStyle name="표준 60 10 14" xfId="52627"/>
    <cellStyle name="표준 60 10 14 2" xfId="52628"/>
    <cellStyle name="표준 60 10 15" xfId="52629"/>
    <cellStyle name="표준 60 10 15 2" xfId="52630"/>
    <cellStyle name="표준 60 10 16" xfId="52631"/>
    <cellStyle name="표준 60 10 16 2" xfId="52632"/>
    <cellStyle name="표준 60 10 17" xfId="52633"/>
    <cellStyle name="표준 60 10 17 2" xfId="52634"/>
    <cellStyle name="표준 60 10 18" xfId="52635"/>
    <cellStyle name="표준 60 10 18 2" xfId="52636"/>
    <cellStyle name="표준 60 10 19" xfId="52637"/>
    <cellStyle name="표준 60 10 19 2" xfId="52638"/>
    <cellStyle name="표준 60 10 2" xfId="52639"/>
    <cellStyle name="표준 60 10 2 10" xfId="52640"/>
    <cellStyle name="표준 60 10 2 10 2" xfId="52641"/>
    <cellStyle name="표준 60 10 2 11" xfId="52642"/>
    <cellStyle name="표준 60 10 2 11 2" xfId="52643"/>
    <cellStyle name="표준 60 10 2 12" xfId="52644"/>
    <cellStyle name="표준 60 10 2 12 2" xfId="52645"/>
    <cellStyle name="표준 60 10 2 13" xfId="52646"/>
    <cellStyle name="표준 60 10 2 13 2" xfId="52647"/>
    <cellStyle name="표준 60 10 2 14" xfId="52648"/>
    <cellStyle name="표준 60 10 2 14 2" xfId="52649"/>
    <cellStyle name="표준 60 10 2 15" xfId="52650"/>
    <cellStyle name="표준 60 10 2 15 2" xfId="52651"/>
    <cellStyle name="표준 60 10 2 16" xfId="52652"/>
    <cellStyle name="표준 60 10 2 16 2" xfId="52653"/>
    <cellStyle name="표준 60 10 2 17" xfId="52654"/>
    <cellStyle name="표준 60 10 2 17 2" xfId="52655"/>
    <cellStyle name="표준 60 10 2 18" xfId="52656"/>
    <cellStyle name="표준 60 10 2 18 2" xfId="52657"/>
    <cellStyle name="표준 60 10 2 19" xfId="52658"/>
    <cellStyle name="표준 60 10 2 19 2" xfId="52659"/>
    <cellStyle name="표준 60 10 2 2" xfId="52660"/>
    <cellStyle name="표준 60 10 2 2 2" xfId="52661"/>
    <cellStyle name="표준 60 10 2 20" xfId="52662"/>
    <cellStyle name="표준 60 10 2 20 2" xfId="52663"/>
    <cellStyle name="표준 60 10 2 21" xfId="52664"/>
    <cellStyle name="표준 60 10 2 21 2" xfId="52665"/>
    <cellStyle name="표준 60 10 2 22" xfId="52666"/>
    <cellStyle name="표준 60 10 2 22 2" xfId="52667"/>
    <cellStyle name="표준 60 10 2 23" xfId="52668"/>
    <cellStyle name="표준 60 10 2 23 2" xfId="52669"/>
    <cellStyle name="표준 60 10 2 24" xfId="52670"/>
    <cellStyle name="표준 60 10 2 24 2" xfId="52671"/>
    <cellStyle name="표준 60 10 2 25" xfId="52672"/>
    <cellStyle name="표준 60 10 2 25 2" xfId="52673"/>
    <cellStyle name="표준 60 10 2 26" xfId="52674"/>
    <cellStyle name="표준 60 10 2 26 2" xfId="52675"/>
    <cellStyle name="표준 60 10 2 27" xfId="52676"/>
    <cellStyle name="표준 60 10 2 27 2" xfId="52677"/>
    <cellStyle name="표준 60 10 2 28" xfId="52678"/>
    <cellStyle name="표준 60 10 2 28 2" xfId="52679"/>
    <cellStyle name="표준 60 10 2 29" xfId="52680"/>
    <cellStyle name="표준 60 10 2 3" xfId="52681"/>
    <cellStyle name="표준 60 10 2 3 2" xfId="52682"/>
    <cellStyle name="표준 60 10 2 4" xfId="52683"/>
    <cellStyle name="표준 60 10 2 4 2" xfId="52684"/>
    <cellStyle name="표준 60 10 2 5" xfId="52685"/>
    <cellStyle name="표준 60 10 2 5 2" xfId="52686"/>
    <cellStyle name="표준 60 10 2 6" xfId="52687"/>
    <cellStyle name="표준 60 10 2 6 2" xfId="52688"/>
    <cellStyle name="표준 60 10 2 7" xfId="52689"/>
    <cellStyle name="표준 60 10 2 7 2" xfId="52690"/>
    <cellStyle name="표준 60 10 2 8" xfId="52691"/>
    <cellStyle name="표준 60 10 2 8 2" xfId="52692"/>
    <cellStyle name="표준 60 10 2 9" xfId="52693"/>
    <cellStyle name="표준 60 10 2 9 2" xfId="52694"/>
    <cellStyle name="표준 60 10 20" xfId="52695"/>
    <cellStyle name="표준 60 10 20 2" xfId="52696"/>
    <cellStyle name="표준 60 10 21" xfId="52697"/>
    <cellStyle name="표준 60 10 21 2" xfId="52698"/>
    <cellStyle name="표준 60 10 22" xfId="52699"/>
    <cellStyle name="표준 60 10 22 2" xfId="52700"/>
    <cellStyle name="표준 60 10 23" xfId="52701"/>
    <cellStyle name="표준 60 10 23 2" xfId="52702"/>
    <cellStyle name="표준 60 10 24" xfId="52703"/>
    <cellStyle name="표준 60 10 24 2" xfId="52704"/>
    <cellStyle name="표준 60 10 25" xfId="52705"/>
    <cellStyle name="표준 60 10 25 2" xfId="52706"/>
    <cellStyle name="표준 60 10 26" xfId="52707"/>
    <cellStyle name="표준 60 10 26 2" xfId="52708"/>
    <cellStyle name="표준 60 10 27" xfId="52709"/>
    <cellStyle name="표준 60 10 27 2" xfId="52710"/>
    <cellStyle name="표준 60 10 28" xfId="52711"/>
    <cellStyle name="표준 60 10 28 2" xfId="52712"/>
    <cellStyle name="표준 60 10 29" xfId="52713"/>
    <cellStyle name="표준 60 10 29 2" xfId="52714"/>
    <cellStyle name="표준 60 10 3" xfId="52715"/>
    <cellStyle name="표준 60 10 3 10" xfId="52716"/>
    <cellStyle name="표준 60 10 3 10 2" xfId="52717"/>
    <cellStyle name="표준 60 10 3 11" xfId="52718"/>
    <cellStyle name="표준 60 10 3 11 2" xfId="52719"/>
    <cellStyle name="표준 60 10 3 12" xfId="52720"/>
    <cellStyle name="표준 60 10 3 12 2" xfId="52721"/>
    <cellStyle name="표준 60 10 3 13" xfId="52722"/>
    <cellStyle name="표준 60 10 3 13 2" xfId="52723"/>
    <cellStyle name="표준 60 10 3 14" xfId="52724"/>
    <cellStyle name="표준 60 10 3 14 2" xfId="52725"/>
    <cellStyle name="표준 60 10 3 15" xfId="52726"/>
    <cellStyle name="표준 60 10 3 15 2" xfId="52727"/>
    <cellStyle name="표준 60 10 3 16" xfId="52728"/>
    <cellStyle name="표준 60 10 3 16 2" xfId="52729"/>
    <cellStyle name="표준 60 10 3 17" xfId="52730"/>
    <cellStyle name="표준 60 10 3 17 2" xfId="52731"/>
    <cellStyle name="표준 60 10 3 18" xfId="52732"/>
    <cellStyle name="표준 60 10 3 18 2" xfId="52733"/>
    <cellStyle name="표준 60 10 3 19" xfId="52734"/>
    <cellStyle name="표준 60 10 3 19 2" xfId="52735"/>
    <cellStyle name="표준 60 10 3 2" xfId="52736"/>
    <cellStyle name="표준 60 10 3 2 2" xfId="52737"/>
    <cellStyle name="표준 60 10 3 20" xfId="52738"/>
    <cellStyle name="표준 60 10 3 20 2" xfId="52739"/>
    <cellStyle name="표준 60 10 3 21" xfId="52740"/>
    <cellStyle name="표준 60 10 3 21 2" xfId="52741"/>
    <cellStyle name="표준 60 10 3 22" xfId="52742"/>
    <cellStyle name="표준 60 10 3 22 2" xfId="52743"/>
    <cellStyle name="표준 60 10 3 23" xfId="52744"/>
    <cellStyle name="표준 60 10 3 23 2" xfId="52745"/>
    <cellStyle name="표준 60 10 3 24" xfId="52746"/>
    <cellStyle name="표준 60 10 3 24 2" xfId="52747"/>
    <cellStyle name="표준 60 10 3 25" xfId="52748"/>
    <cellStyle name="표준 60 10 3 25 2" xfId="52749"/>
    <cellStyle name="표준 60 10 3 26" xfId="52750"/>
    <cellStyle name="표준 60 10 3 26 2" xfId="52751"/>
    <cellStyle name="표준 60 10 3 27" xfId="52752"/>
    <cellStyle name="표준 60 10 3 27 2" xfId="52753"/>
    <cellStyle name="표준 60 10 3 28" xfId="52754"/>
    <cellStyle name="표준 60 10 3 28 2" xfId="52755"/>
    <cellStyle name="표준 60 10 3 29" xfId="52756"/>
    <cellStyle name="표준 60 10 3 3" xfId="52757"/>
    <cellStyle name="표준 60 10 3 3 2" xfId="52758"/>
    <cellStyle name="표준 60 10 3 4" xfId="52759"/>
    <cellStyle name="표준 60 10 3 4 2" xfId="52760"/>
    <cellStyle name="표준 60 10 3 5" xfId="52761"/>
    <cellStyle name="표준 60 10 3 5 2" xfId="52762"/>
    <cellStyle name="표준 60 10 3 6" xfId="52763"/>
    <cellStyle name="표준 60 10 3 6 2" xfId="52764"/>
    <cellStyle name="표준 60 10 3 7" xfId="52765"/>
    <cellStyle name="표준 60 10 3 7 2" xfId="52766"/>
    <cellStyle name="표준 60 10 3 8" xfId="52767"/>
    <cellStyle name="표준 60 10 3 8 2" xfId="52768"/>
    <cellStyle name="표준 60 10 3 9" xfId="52769"/>
    <cellStyle name="표준 60 10 3 9 2" xfId="52770"/>
    <cellStyle name="표준 60 10 30" xfId="52771"/>
    <cellStyle name="표준 60 10 30 2" xfId="52772"/>
    <cellStyle name="표준 60 10 31" xfId="52773"/>
    <cellStyle name="표준 60 10 31 2" xfId="52774"/>
    <cellStyle name="표준 60 10 32" xfId="52775"/>
    <cellStyle name="표준 60 10 32 2" xfId="52776"/>
    <cellStyle name="표준 60 10 33" xfId="52777"/>
    <cellStyle name="표준 60 10 33 2" xfId="52778"/>
    <cellStyle name="표준 60 10 34" xfId="52779"/>
    <cellStyle name="표준 60 10 34 2" xfId="52780"/>
    <cellStyle name="표준 60 10 35" xfId="52781"/>
    <cellStyle name="표준 60 10 36" xfId="52782"/>
    <cellStyle name="표준 60 10 37" xfId="52783"/>
    <cellStyle name="표준 60 10 38" xfId="52784"/>
    <cellStyle name="표준 60 10 39" xfId="52785"/>
    <cellStyle name="표준 60 10 4" xfId="52786"/>
    <cellStyle name="표준 60 10 4 10" xfId="52787"/>
    <cellStyle name="표준 60 10 4 10 2" xfId="52788"/>
    <cellStyle name="표준 60 10 4 11" xfId="52789"/>
    <cellStyle name="표준 60 10 4 11 2" xfId="52790"/>
    <cellStyle name="표준 60 10 4 12" xfId="52791"/>
    <cellStyle name="표준 60 10 4 12 2" xfId="52792"/>
    <cellStyle name="표준 60 10 4 13" xfId="52793"/>
    <cellStyle name="표준 60 10 4 13 2" xfId="52794"/>
    <cellStyle name="표준 60 10 4 14" xfId="52795"/>
    <cellStyle name="표준 60 10 4 14 2" xfId="52796"/>
    <cellStyle name="표준 60 10 4 15" xfId="52797"/>
    <cellStyle name="표준 60 10 4 15 2" xfId="52798"/>
    <cellStyle name="표준 60 10 4 16" xfId="52799"/>
    <cellStyle name="표준 60 10 4 16 2" xfId="52800"/>
    <cellStyle name="표준 60 10 4 17" xfId="52801"/>
    <cellStyle name="표준 60 10 4 17 2" xfId="52802"/>
    <cellStyle name="표준 60 10 4 18" xfId="52803"/>
    <cellStyle name="표준 60 10 4 18 2" xfId="52804"/>
    <cellStyle name="표준 60 10 4 19" xfId="52805"/>
    <cellStyle name="표준 60 10 4 19 2" xfId="52806"/>
    <cellStyle name="표준 60 10 4 2" xfId="52807"/>
    <cellStyle name="표준 60 10 4 2 2" xfId="52808"/>
    <cellStyle name="표준 60 10 4 20" xfId="52809"/>
    <cellStyle name="표준 60 10 4 20 2" xfId="52810"/>
    <cellStyle name="표준 60 10 4 21" xfId="52811"/>
    <cellStyle name="표준 60 10 4 21 2" xfId="52812"/>
    <cellStyle name="표준 60 10 4 22" xfId="52813"/>
    <cellStyle name="표준 60 10 4 22 2" xfId="52814"/>
    <cellStyle name="표준 60 10 4 23" xfId="52815"/>
    <cellStyle name="표준 60 10 4 23 2" xfId="52816"/>
    <cellStyle name="표준 60 10 4 24" xfId="52817"/>
    <cellStyle name="표준 60 10 4 24 2" xfId="52818"/>
    <cellStyle name="표준 60 10 4 25" xfId="52819"/>
    <cellStyle name="표준 60 10 4 25 2" xfId="52820"/>
    <cellStyle name="표준 60 10 4 26" xfId="52821"/>
    <cellStyle name="표준 60 10 4 26 2" xfId="52822"/>
    <cellStyle name="표준 60 10 4 27" xfId="52823"/>
    <cellStyle name="표준 60 10 4 27 2" xfId="52824"/>
    <cellStyle name="표준 60 10 4 28" xfId="52825"/>
    <cellStyle name="표준 60 10 4 28 2" xfId="52826"/>
    <cellStyle name="표준 60 10 4 29" xfId="52827"/>
    <cellStyle name="표준 60 10 4 3" xfId="52828"/>
    <cellStyle name="표준 60 10 4 3 2" xfId="52829"/>
    <cellStyle name="표준 60 10 4 4" xfId="52830"/>
    <cellStyle name="표준 60 10 4 4 2" xfId="52831"/>
    <cellStyle name="표준 60 10 4 5" xfId="52832"/>
    <cellStyle name="표준 60 10 4 5 2" xfId="52833"/>
    <cellStyle name="표준 60 10 4 6" xfId="52834"/>
    <cellStyle name="표준 60 10 4 6 2" xfId="52835"/>
    <cellStyle name="표준 60 10 4 7" xfId="52836"/>
    <cellStyle name="표준 60 10 4 7 2" xfId="52837"/>
    <cellStyle name="표준 60 10 4 8" xfId="52838"/>
    <cellStyle name="표준 60 10 4 8 2" xfId="52839"/>
    <cellStyle name="표준 60 10 4 9" xfId="52840"/>
    <cellStyle name="표준 60 10 4 9 2" xfId="52841"/>
    <cellStyle name="표준 60 10 40" xfId="52842"/>
    <cellStyle name="표준 60 10 41" xfId="52843"/>
    <cellStyle name="표준 60 10 42" xfId="52844"/>
    <cellStyle name="표준 60 10 43" xfId="52845"/>
    <cellStyle name="표준 60 10 44" xfId="52846"/>
    <cellStyle name="표준 60 10 45" xfId="52847"/>
    <cellStyle name="표준 60 10 46" xfId="52848"/>
    <cellStyle name="표준 60 10 47" xfId="52849"/>
    <cellStyle name="표준 60 10 48" xfId="52850"/>
    <cellStyle name="표준 60 10 49" xfId="52851"/>
    <cellStyle name="표준 60 10 5" xfId="52852"/>
    <cellStyle name="표준 60 10 5 10" xfId="52853"/>
    <cellStyle name="표준 60 10 5 10 2" xfId="52854"/>
    <cellStyle name="표준 60 10 5 11" xfId="52855"/>
    <cellStyle name="표준 60 10 5 11 2" xfId="52856"/>
    <cellStyle name="표준 60 10 5 12" xfId="52857"/>
    <cellStyle name="표준 60 10 5 12 2" xfId="52858"/>
    <cellStyle name="표준 60 10 5 13" xfId="52859"/>
    <cellStyle name="표준 60 10 5 13 2" xfId="52860"/>
    <cellStyle name="표준 60 10 5 14" xfId="52861"/>
    <cellStyle name="표준 60 10 5 14 2" xfId="52862"/>
    <cellStyle name="표준 60 10 5 15" xfId="52863"/>
    <cellStyle name="표준 60 10 5 15 2" xfId="52864"/>
    <cellStyle name="표준 60 10 5 16" xfId="52865"/>
    <cellStyle name="표준 60 10 5 16 2" xfId="52866"/>
    <cellStyle name="표준 60 10 5 17" xfId="52867"/>
    <cellStyle name="표준 60 10 5 17 2" xfId="52868"/>
    <cellStyle name="표준 60 10 5 18" xfId="52869"/>
    <cellStyle name="표준 60 10 5 18 2" xfId="52870"/>
    <cellStyle name="표준 60 10 5 19" xfId="52871"/>
    <cellStyle name="표준 60 10 5 19 2" xfId="52872"/>
    <cellStyle name="표준 60 10 5 2" xfId="52873"/>
    <cellStyle name="표준 60 10 5 2 2" xfId="52874"/>
    <cellStyle name="표준 60 10 5 20" xfId="52875"/>
    <cellStyle name="표준 60 10 5 20 2" xfId="52876"/>
    <cellStyle name="표준 60 10 5 21" xfId="52877"/>
    <cellStyle name="표준 60 10 5 21 2" xfId="52878"/>
    <cellStyle name="표준 60 10 5 22" xfId="52879"/>
    <cellStyle name="표준 60 10 5 22 2" xfId="52880"/>
    <cellStyle name="표준 60 10 5 23" xfId="52881"/>
    <cellStyle name="표준 60 10 5 23 2" xfId="52882"/>
    <cellStyle name="표준 60 10 5 24" xfId="52883"/>
    <cellStyle name="표준 60 10 5 24 2" xfId="52884"/>
    <cellStyle name="표준 60 10 5 25" xfId="52885"/>
    <cellStyle name="표준 60 10 5 25 2" xfId="52886"/>
    <cellStyle name="표준 60 10 5 26" xfId="52887"/>
    <cellStyle name="표준 60 10 5 26 2" xfId="52888"/>
    <cellStyle name="표준 60 10 5 27" xfId="52889"/>
    <cellStyle name="표준 60 10 5 27 2" xfId="52890"/>
    <cellStyle name="표준 60 10 5 28" xfId="52891"/>
    <cellStyle name="표준 60 10 5 28 2" xfId="52892"/>
    <cellStyle name="표준 60 10 5 29" xfId="52893"/>
    <cellStyle name="표준 60 10 5 3" xfId="52894"/>
    <cellStyle name="표준 60 10 5 3 2" xfId="52895"/>
    <cellStyle name="표준 60 10 5 4" xfId="52896"/>
    <cellStyle name="표준 60 10 5 4 2" xfId="52897"/>
    <cellStyle name="표준 60 10 5 5" xfId="52898"/>
    <cellStyle name="표준 60 10 5 5 2" xfId="52899"/>
    <cellStyle name="표준 60 10 5 6" xfId="52900"/>
    <cellStyle name="표준 60 10 5 6 2" xfId="52901"/>
    <cellStyle name="표준 60 10 5 7" xfId="52902"/>
    <cellStyle name="표준 60 10 5 7 2" xfId="52903"/>
    <cellStyle name="표준 60 10 5 8" xfId="52904"/>
    <cellStyle name="표준 60 10 5 8 2" xfId="52905"/>
    <cellStyle name="표준 60 10 5 9" xfId="52906"/>
    <cellStyle name="표준 60 10 5 9 2" xfId="52907"/>
    <cellStyle name="표준 60 10 50" xfId="52908"/>
    <cellStyle name="표준 60 10 51" xfId="52909"/>
    <cellStyle name="표준 60 10 52" xfId="52910"/>
    <cellStyle name="표준 60 10 53" xfId="52911"/>
    <cellStyle name="표준 60 10 54" xfId="52912"/>
    <cellStyle name="표준 60 10 55" xfId="52913"/>
    <cellStyle name="표준 60 10 56" xfId="52914"/>
    <cellStyle name="표준 60 10 57" xfId="52915"/>
    <cellStyle name="표준 60 10 58" xfId="52916"/>
    <cellStyle name="표준 60 10 6" xfId="52917"/>
    <cellStyle name="표준 60 10 6 10" xfId="52918"/>
    <cellStyle name="표준 60 10 6 10 2" xfId="52919"/>
    <cellStyle name="표준 60 10 6 11" xfId="52920"/>
    <cellStyle name="표준 60 10 6 11 2" xfId="52921"/>
    <cellStyle name="표준 60 10 6 12" xfId="52922"/>
    <cellStyle name="표준 60 10 6 12 2" xfId="52923"/>
    <cellStyle name="표준 60 10 6 13" xfId="52924"/>
    <cellStyle name="표준 60 10 6 13 2" xfId="52925"/>
    <cellStyle name="표준 60 10 6 14" xfId="52926"/>
    <cellStyle name="표준 60 10 6 14 2" xfId="52927"/>
    <cellStyle name="표준 60 10 6 15" xfId="52928"/>
    <cellStyle name="표준 60 10 6 15 2" xfId="52929"/>
    <cellStyle name="표준 60 10 6 16" xfId="52930"/>
    <cellStyle name="표준 60 10 6 16 2" xfId="52931"/>
    <cellStyle name="표준 60 10 6 17" xfId="52932"/>
    <cellStyle name="표준 60 10 6 17 2" xfId="52933"/>
    <cellStyle name="표준 60 10 6 18" xfId="52934"/>
    <cellStyle name="표준 60 10 6 18 2" xfId="52935"/>
    <cellStyle name="표준 60 10 6 19" xfId="52936"/>
    <cellStyle name="표준 60 10 6 19 2" xfId="52937"/>
    <cellStyle name="표준 60 10 6 2" xfId="52938"/>
    <cellStyle name="표준 60 10 6 2 2" xfId="52939"/>
    <cellStyle name="표준 60 10 6 20" xfId="52940"/>
    <cellStyle name="표준 60 10 6 20 2" xfId="52941"/>
    <cellStyle name="표준 60 10 6 21" xfId="52942"/>
    <cellStyle name="표준 60 10 6 21 2" xfId="52943"/>
    <cellStyle name="표준 60 10 6 22" xfId="52944"/>
    <cellStyle name="표준 60 10 6 22 2" xfId="52945"/>
    <cellStyle name="표준 60 10 6 23" xfId="52946"/>
    <cellStyle name="표준 60 10 6 23 2" xfId="52947"/>
    <cellStyle name="표준 60 10 6 24" xfId="52948"/>
    <cellStyle name="표준 60 10 6 24 2" xfId="52949"/>
    <cellStyle name="표준 60 10 6 25" xfId="52950"/>
    <cellStyle name="표준 60 10 6 25 2" xfId="52951"/>
    <cellStyle name="표준 60 10 6 26" xfId="52952"/>
    <cellStyle name="표준 60 10 6 26 2" xfId="52953"/>
    <cellStyle name="표준 60 10 6 27" xfId="52954"/>
    <cellStyle name="표준 60 10 6 27 2" xfId="52955"/>
    <cellStyle name="표준 60 10 6 28" xfId="52956"/>
    <cellStyle name="표준 60 10 6 28 2" xfId="52957"/>
    <cellStyle name="표준 60 10 6 29" xfId="52958"/>
    <cellStyle name="표준 60 10 6 3" xfId="52959"/>
    <cellStyle name="표준 60 10 6 3 2" xfId="52960"/>
    <cellStyle name="표준 60 10 6 4" xfId="52961"/>
    <cellStyle name="표준 60 10 6 4 2" xfId="52962"/>
    <cellStyle name="표준 60 10 6 5" xfId="52963"/>
    <cellStyle name="표준 60 10 6 5 2" xfId="52964"/>
    <cellStyle name="표준 60 10 6 6" xfId="52965"/>
    <cellStyle name="표준 60 10 6 6 2" xfId="52966"/>
    <cellStyle name="표준 60 10 6 7" xfId="52967"/>
    <cellStyle name="표준 60 10 6 7 2" xfId="52968"/>
    <cellStyle name="표준 60 10 6 8" xfId="52969"/>
    <cellStyle name="표준 60 10 6 8 2" xfId="52970"/>
    <cellStyle name="표준 60 10 6 9" xfId="52971"/>
    <cellStyle name="표준 60 10 6 9 2" xfId="52972"/>
    <cellStyle name="표준 60 10 7" xfId="52973"/>
    <cellStyle name="표준 60 10 7 10" xfId="52974"/>
    <cellStyle name="표준 60 10 7 10 2" xfId="52975"/>
    <cellStyle name="표준 60 10 7 11" xfId="52976"/>
    <cellStyle name="표준 60 10 7 11 2" xfId="52977"/>
    <cellStyle name="표준 60 10 7 12" xfId="52978"/>
    <cellStyle name="표준 60 10 7 12 2" xfId="52979"/>
    <cellStyle name="표준 60 10 7 13" xfId="52980"/>
    <cellStyle name="표준 60 10 7 13 2" xfId="52981"/>
    <cellStyle name="표준 60 10 7 14" xfId="52982"/>
    <cellStyle name="표준 60 10 7 14 2" xfId="52983"/>
    <cellStyle name="표준 60 10 7 15" xfId="52984"/>
    <cellStyle name="표준 60 10 7 15 2" xfId="52985"/>
    <cellStyle name="표준 60 10 7 16" xfId="52986"/>
    <cellStyle name="표준 60 10 7 16 2" xfId="52987"/>
    <cellStyle name="표준 60 10 7 17" xfId="52988"/>
    <cellStyle name="표준 60 10 7 17 2" xfId="52989"/>
    <cellStyle name="표준 60 10 7 18" xfId="52990"/>
    <cellStyle name="표준 60 10 7 18 2" xfId="52991"/>
    <cellStyle name="표준 60 10 7 19" xfId="52992"/>
    <cellStyle name="표준 60 10 7 19 2" xfId="52993"/>
    <cellStyle name="표준 60 10 7 2" xfId="52994"/>
    <cellStyle name="표준 60 10 7 2 2" xfId="52995"/>
    <cellStyle name="표준 60 10 7 20" xfId="52996"/>
    <cellStyle name="표준 60 10 7 20 2" xfId="52997"/>
    <cellStyle name="표준 60 10 7 21" xfId="52998"/>
    <cellStyle name="표준 60 10 7 21 2" xfId="52999"/>
    <cellStyle name="표준 60 10 7 22" xfId="53000"/>
    <cellStyle name="표준 60 10 7 22 2" xfId="53001"/>
    <cellStyle name="표준 60 10 7 23" xfId="53002"/>
    <cellStyle name="표준 60 10 7 23 2" xfId="53003"/>
    <cellStyle name="표준 60 10 7 24" xfId="53004"/>
    <cellStyle name="표준 60 10 7 24 2" xfId="53005"/>
    <cellStyle name="표준 60 10 7 25" xfId="53006"/>
    <cellStyle name="표준 60 10 7 25 2" xfId="53007"/>
    <cellStyle name="표준 60 10 7 26" xfId="53008"/>
    <cellStyle name="표준 60 10 7 26 2" xfId="53009"/>
    <cellStyle name="표준 60 10 7 27" xfId="53010"/>
    <cellStyle name="표준 60 10 7 27 2" xfId="53011"/>
    <cellStyle name="표준 60 10 7 28" xfId="53012"/>
    <cellStyle name="표준 60 10 7 28 2" xfId="53013"/>
    <cellStyle name="표준 60 10 7 29" xfId="53014"/>
    <cellStyle name="표준 60 10 7 3" xfId="53015"/>
    <cellStyle name="표준 60 10 7 3 2" xfId="53016"/>
    <cellStyle name="표준 60 10 7 4" xfId="53017"/>
    <cellStyle name="표준 60 10 7 4 2" xfId="53018"/>
    <cellStyle name="표준 60 10 7 5" xfId="53019"/>
    <cellStyle name="표준 60 10 7 5 2" xfId="53020"/>
    <cellStyle name="표준 60 10 7 6" xfId="53021"/>
    <cellStyle name="표준 60 10 7 6 2" xfId="53022"/>
    <cellStyle name="표준 60 10 7 7" xfId="53023"/>
    <cellStyle name="표준 60 10 7 7 2" xfId="53024"/>
    <cellStyle name="표준 60 10 7 8" xfId="53025"/>
    <cellStyle name="표준 60 10 7 8 2" xfId="53026"/>
    <cellStyle name="표준 60 10 7 9" xfId="53027"/>
    <cellStyle name="표준 60 10 7 9 2" xfId="53028"/>
    <cellStyle name="표준 60 10 8" xfId="53029"/>
    <cellStyle name="표준 60 10 8 2" xfId="53030"/>
    <cellStyle name="표준 60 10 9" xfId="53031"/>
    <cellStyle name="표준 60 10 9 2" xfId="53032"/>
    <cellStyle name="표준 60 11" xfId="53033"/>
    <cellStyle name="표준 60 11 10" xfId="53034"/>
    <cellStyle name="표준 60 11 10 2" xfId="53035"/>
    <cellStyle name="표준 60 11 11" xfId="53036"/>
    <cellStyle name="표준 60 11 11 2" xfId="53037"/>
    <cellStyle name="표준 60 11 12" xfId="53038"/>
    <cellStyle name="표준 60 11 12 2" xfId="53039"/>
    <cellStyle name="표준 60 11 13" xfId="53040"/>
    <cellStyle name="표준 60 11 13 2" xfId="53041"/>
    <cellStyle name="표준 60 11 14" xfId="53042"/>
    <cellStyle name="표준 60 11 14 2" xfId="53043"/>
    <cellStyle name="표준 60 11 15" xfId="53044"/>
    <cellStyle name="표준 60 11 15 2" xfId="53045"/>
    <cellStyle name="표준 60 11 16" xfId="53046"/>
    <cellStyle name="표준 60 11 16 2" xfId="53047"/>
    <cellStyle name="표준 60 11 17" xfId="53048"/>
    <cellStyle name="표준 60 11 17 2" xfId="53049"/>
    <cellStyle name="표준 60 11 18" xfId="53050"/>
    <cellStyle name="표준 60 11 18 2" xfId="53051"/>
    <cellStyle name="표준 60 11 19" xfId="53052"/>
    <cellStyle name="표준 60 11 19 2" xfId="53053"/>
    <cellStyle name="표준 60 11 2" xfId="53054"/>
    <cellStyle name="표준 60 11 2 10" xfId="53055"/>
    <cellStyle name="표준 60 11 2 10 2" xfId="53056"/>
    <cellStyle name="표준 60 11 2 11" xfId="53057"/>
    <cellStyle name="표준 60 11 2 11 2" xfId="53058"/>
    <cellStyle name="표준 60 11 2 12" xfId="53059"/>
    <cellStyle name="표준 60 11 2 12 2" xfId="53060"/>
    <cellStyle name="표준 60 11 2 13" xfId="53061"/>
    <cellStyle name="표준 60 11 2 13 2" xfId="53062"/>
    <cellStyle name="표준 60 11 2 14" xfId="53063"/>
    <cellStyle name="표준 60 11 2 14 2" xfId="53064"/>
    <cellStyle name="표준 60 11 2 15" xfId="53065"/>
    <cellStyle name="표준 60 11 2 15 2" xfId="53066"/>
    <cellStyle name="표준 60 11 2 16" xfId="53067"/>
    <cellStyle name="표준 60 11 2 16 2" xfId="53068"/>
    <cellStyle name="표준 60 11 2 17" xfId="53069"/>
    <cellStyle name="표준 60 11 2 17 2" xfId="53070"/>
    <cellStyle name="표준 60 11 2 18" xfId="53071"/>
    <cellStyle name="표준 60 11 2 18 2" xfId="53072"/>
    <cellStyle name="표준 60 11 2 19" xfId="53073"/>
    <cellStyle name="표준 60 11 2 19 2" xfId="53074"/>
    <cellStyle name="표준 60 11 2 2" xfId="53075"/>
    <cellStyle name="표준 60 11 2 2 2" xfId="53076"/>
    <cellStyle name="표준 60 11 2 20" xfId="53077"/>
    <cellStyle name="표준 60 11 2 20 2" xfId="53078"/>
    <cellStyle name="표준 60 11 2 21" xfId="53079"/>
    <cellStyle name="표준 60 11 2 21 2" xfId="53080"/>
    <cellStyle name="표준 60 11 2 22" xfId="53081"/>
    <cellStyle name="표준 60 11 2 22 2" xfId="53082"/>
    <cellStyle name="표준 60 11 2 23" xfId="53083"/>
    <cellStyle name="표준 60 11 2 23 2" xfId="53084"/>
    <cellStyle name="표준 60 11 2 24" xfId="53085"/>
    <cellStyle name="표준 60 11 2 24 2" xfId="53086"/>
    <cellStyle name="표준 60 11 2 25" xfId="53087"/>
    <cellStyle name="표준 60 11 2 25 2" xfId="53088"/>
    <cellStyle name="표준 60 11 2 26" xfId="53089"/>
    <cellStyle name="표준 60 11 2 26 2" xfId="53090"/>
    <cellStyle name="표준 60 11 2 27" xfId="53091"/>
    <cellStyle name="표준 60 11 2 27 2" xfId="53092"/>
    <cellStyle name="표준 60 11 2 28" xfId="53093"/>
    <cellStyle name="표준 60 11 2 28 2" xfId="53094"/>
    <cellStyle name="표준 60 11 2 29" xfId="53095"/>
    <cellStyle name="표준 60 11 2 3" xfId="53096"/>
    <cellStyle name="표준 60 11 2 3 2" xfId="53097"/>
    <cellStyle name="표준 60 11 2 4" xfId="53098"/>
    <cellStyle name="표준 60 11 2 4 2" xfId="53099"/>
    <cellStyle name="표준 60 11 2 5" xfId="53100"/>
    <cellStyle name="표준 60 11 2 5 2" xfId="53101"/>
    <cellStyle name="표준 60 11 2 6" xfId="53102"/>
    <cellStyle name="표준 60 11 2 6 2" xfId="53103"/>
    <cellStyle name="표준 60 11 2 7" xfId="53104"/>
    <cellStyle name="표준 60 11 2 7 2" xfId="53105"/>
    <cellStyle name="표준 60 11 2 8" xfId="53106"/>
    <cellStyle name="표준 60 11 2 8 2" xfId="53107"/>
    <cellStyle name="표준 60 11 2 9" xfId="53108"/>
    <cellStyle name="표준 60 11 2 9 2" xfId="53109"/>
    <cellStyle name="표준 60 11 20" xfId="53110"/>
    <cellStyle name="표준 60 11 20 2" xfId="53111"/>
    <cellStyle name="표준 60 11 21" xfId="53112"/>
    <cellStyle name="표준 60 11 21 2" xfId="53113"/>
    <cellStyle name="표준 60 11 22" xfId="53114"/>
    <cellStyle name="표준 60 11 22 2" xfId="53115"/>
    <cellStyle name="표준 60 11 23" xfId="53116"/>
    <cellStyle name="표준 60 11 23 2" xfId="53117"/>
    <cellStyle name="표준 60 11 24" xfId="53118"/>
    <cellStyle name="표준 60 11 24 2" xfId="53119"/>
    <cellStyle name="표준 60 11 25" xfId="53120"/>
    <cellStyle name="표준 60 11 25 2" xfId="53121"/>
    <cellStyle name="표준 60 11 26" xfId="53122"/>
    <cellStyle name="표준 60 11 26 2" xfId="53123"/>
    <cellStyle name="표준 60 11 27" xfId="53124"/>
    <cellStyle name="표준 60 11 27 2" xfId="53125"/>
    <cellStyle name="표준 60 11 28" xfId="53126"/>
    <cellStyle name="표준 60 11 28 2" xfId="53127"/>
    <cellStyle name="표준 60 11 29" xfId="53128"/>
    <cellStyle name="표준 60 11 29 2" xfId="53129"/>
    <cellStyle name="표준 60 11 3" xfId="53130"/>
    <cellStyle name="표준 60 11 3 10" xfId="53131"/>
    <cellStyle name="표준 60 11 3 10 2" xfId="53132"/>
    <cellStyle name="표준 60 11 3 11" xfId="53133"/>
    <cellStyle name="표준 60 11 3 11 2" xfId="53134"/>
    <cellStyle name="표준 60 11 3 12" xfId="53135"/>
    <cellStyle name="표준 60 11 3 12 2" xfId="53136"/>
    <cellStyle name="표준 60 11 3 13" xfId="53137"/>
    <cellStyle name="표준 60 11 3 13 2" xfId="53138"/>
    <cellStyle name="표준 60 11 3 14" xfId="53139"/>
    <cellStyle name="표준 60 11 3 14 2" xfId="53140"/>
    <cellStyle name="표준 60 11 3 15" xfId="53141"/>
    <cellStyle name="표준 60 11 3 15 2" xfId="53142"/>
    <cellStyle name="표준 60 11 3 16" xfId="53143"/>
    <cellStyle name="표준 60 11 3 16 2" xfId="53144"/>
    <cellStyle name="표준 60 11 3 17" xfId="53145"/>
    <cellStyle name="표준 60 11 3 17 2" xfId="53146"/>
    <cellStyle name="표준 60 11 3 18" xfId="53147"/>
    <cellStyle name="표준 60 11 3 18 2" xfId="53148"/>
    <cellStyle name="표준 60 11 3 19" xfId="53149"/>
    <cellStyle name="표준 60 11 3 19 2" xfId="53150"/>
    <cellStyle name="표준 60 11 3 2" xfId="53151"/>
    <cellStyle name="표준 60 11 3 2 2" xfId="53152"/>
    <cellStyle name="표준 60 11 3 20" xfId="53153"/>
    <cellStyle name="표준 60 11 3 20 2" xfId="53154"/>
    <cellStyle name="표준 60 11 3 21" xfId="53155"/>
    <cellStyle name="표준 60 11 3 21 2" xfId="53156"/>
    <cellStyle name="표준 60 11 3 22" xfId="53157"/>
    <cellStyle name="표준 60 11 3 22 2" xfId="53158"/>
    <cellStyle name="표준 60 11 3 23" xfId="53159"/>
    <cellStyle name="표준 60 11 3 23 2" xfId="53160"/>
    <cellStyle name="표준 60 11 3 24" xfId="53161"/>
    <cellStyle name="표준 60 11 3 24 2" xfId="53162"/>
    <cellStyle name="표준 60 11 3 25" xfId="53163"/>
    <cellStyle name="표준 60 11 3 25 2" xfId="53164"/>
    <cellStyle name="표준 60 11 3 26" xfId="53165"/>
    <cellStyle name="표준 60 11 3 26 2" xfId="53166"/>
    <cellStyle name="표준 60 11 3 27" xfId="53167"/>
    <cellStyle name="표준 60 11 3 27 2" xfId="53168"/>
    <cellStyle name="표준 60 11 3 28" xfId="53169"/>
    <cellStyle name="표준 60 11 3 28 2" xfId="53170"/>
    <cellStyle name="표준 60 11 3 29" xfId="53171"/>
    <cellStyle name="표준 60 11 3 3" xfId="53172"/>
    <cellStyle name="표준 60 11 3 3 2" xfId="53173"/>
    <cellStyle name="표준 60 11 3 4" xfId="53174"/>
    <cellStyle name="표준 60 11 3 4 2" xfId="53175"/>
    <cellStyle name="표준 60 11 3 5" xfId="53176"/>
    <cellStyle name="표준 60 11 3 5 2" xfId="53177"/>
    <cellStyle name="표준 60 11 3 6" xfId="53178"/>
    <cellStyle name="표준 60 11 3 6 2" xfId="53179"/>
    <cellStyle name="표준 60 11 3 7" xfId="53180"/>
    <cellStyle name="표준 60 11 3 7 2" xfId="53181"/>
    <cellStyle name="표준 60 11 3 8" xfId="53182"/>
    <cellStyle name="표준 60 11 3 8 2" xfId="53183"/>
    <cellStyle name="표준 60 11 3 9" xfId="53184"/>
    <cellStyle name="표준 60 11 3 9 2" xfId="53185"/>
    <cellStyle name="표준 60 11 30" xfId="53186"/>
    <cellStyle name="표준 60 11 30 2" xfId="53187"/>
    <cellStyle name="표준 60 11 31" xfId="53188"/>
    <cellStyle name="표준 60 11 31 2" xfId="53189"/>
    <cellStyle name="표준 60 11 32" xfId="53190"/>
    <cellStyle name="표준 60 11 32 2" xfId="53191"/>
    <cellStyle name="표준 60 11 33" xfId="53192"/>
    <cellStyle name="표준 60 11 33 2" xfId="53193"/>
    <cellStyle name="표준 60 11 34" xfId="53194"/>
    <cellStyle name="표준 60 11 34 2" xfId="53195"/>
    <cellStyle name="표준 60 11 35" xfId="53196"/>
    <cellStyle name="표준 60 11 36" xfId="53197"/>
    <cellStyle name="표준 60 11 37" xfId="53198"/>
    <cellStyle name="표준 60 11 38" xfId="53199"/>
    <cellStyle name="표준 60 11 39" xfId="53200"/>
    <cellStyle name="표준 60 11 4" xfId="53201"/>
    <cellStyle name="표준 60 11 4 10" xfId="53202"/>
    <cellStyle name="표준 60 11 4 10 2" xfId="53203"/>
    <cellStyle name="표준 60 11 4 11" xfId="53204"/>
    <cellStyle name="표준 60 11 4 11 2" xfId="53205"/>
    <cellStyle name="표준 60 11 4 12" xfId="53206"/>
    <cellStyle name="표준 60 11 4 12 2" xfId="53207"/>
    <cellStyle name="표준 60 11 4 13" xfId="53208"/>
    <cellStyle name="표준 60 11 4 13 2" xfId="53209"/>
    <cellStyle name="표준 60 11 4 14" xfId="53210"/>
    <cellStyle name="표준 60 11 4 14 2" xfId="53211"/>
    <cellStyle name="표준 60 11 4 15" xfId="53212"/>
    <cellStyle name="표준 60 11 4 15 2" xfId="53213"/>
    <cellStyle name="표준 60 11 4 16" xfId="53214"/>
    <cellStyle name="표준 60 11 4 16 2" xfId="53215"/>
    <cellStyle name="표준 60 11 4 17" xfId="53216"/>
    <cellStyle name="표준 60 11 4 17 2" xfId="53217"/>
    <cellStyle name="표준 60 11 4 18" xfId="53218"/>
    <cellStyle name="표준 60 11 4 18 2" xfId="53219"/>
    <cellStyle name="표준 60 11 4 19" xfId="53220"/>
    <cellStyle name="표준 60 11 4 19 2" xfId="53221"/>
    <cellStyle name="표준 60 11 4 2" xfId="53222"/>
    <cellStyle name="표준 60 11 4 2 2" xfId="53223"/>
    <cellStyle name="표준 60 11 4 20" xfId="53224"/>
    <cellStyle name="표준 60 11 4 20 2" xfId="53225"/>
    <cellStyle name="표준 60 11 4 21" xfId="53226"/>
    <cellStyle name="표준 60 11 4 21 2" xfId="53227"/>
    <cellStyle name="표준 60 11 4 22" xfId="53228"/>
    <cellStyle name="표준 60 11 4 22 2" xfId="53229"/>
    <cellStyle name="표준 60 11 4 23" xfId="53230"/>
    <cellStyle name="표준 60 11 4 23 2" xfId="53231"/>
    <cellStyle name="표준 60 11 4 24" xfId="53232"/>
    <cellStyle name="표준 60 11 4 24 2" xfId="53233"/>
    <cellStyle name="표준 60 11 4 25" xfId="53234"/>
    <cellStyle name="표준 60 11 4 25 2" xfId="53235"/>
    <cellStyle name="표준 60 11 4 26" xfId="53236"/>
    <cellStyle name="표준 60 11 4 26 2" xfId="53237"/>
    <cellStyle name="표준 60 11 4 27" xfId="53238"/>
    <cellStyle name="표준 60 11 4 27 2" xfId="53239"/>
    <cellStyle name="표준 60 11 4 28" xfId="53240"/>
    <cellStyle name="표준 60 11 4 28 2" xfId="53241"/>
    <cellStyle name="표준 60 11 4 29" xfId="53242"/>
    <cellStyle name="표준 60 11 4 3" xfId="53243"/>
    <cellStyle name="표준 60 11 4 3 2" xfId="53244"/>
    <cellStyle name="표준 60 11 4 4" xfId="53245"/>
    <cellStyle name="표준 60 11 4 4 2" xfId="53246"/>
    <cellStyle name="표준 60 11 4 5" xfId="53247"/>
    <cellStyle name="표준 60 11 4 5 2" xfId="53248"/>
    <cellStyle name="표준 60 11 4 6" xfId="53249"/>
    <cellStyle name="표준 60 11 4 6 2" xfId="53250"/>
    <cellStyle name="표준 60 11 4 7" xfId="53251"/>
    <cellStyle name="표준 60 11 4 7 2" xfId="53252"/>
    <cellStyle name="표준 60 11 4 8" xfId="53253"/>
    <cellStyle name="표준 60 11 4 8 2" xfId="53254"/>
    <cellStyle name="표준 60 11 4 9" xfId="53255"/>
    <cellStyle name="표준 60 11 4 9 2" xfId="53256"/>
    <cellStyle name="표준 60 11 40" xfId="53257"/>
    <cellStyle name="표준 60 11 41" xfId="53258"/>
    <cellStyle name="표준 60 11 42" xfId="53259"/>
    <cellStyle name="표준 60 11 43" xfId="53260"/>
    <cellStyle name="표준 60 11 44" xfId="53261"/>
    <cellStyle name="표준 60 11 45" xfId="53262"/>
    <cellStyle name="표준 60 11 46" xfId="53263"/>
    <cellStyle name="표준 60 11 47" xfId="53264"/>
    <cellStyle name="표준 60 11 48" xfId="53265"/>
    <cellStyle name="표준 60 11 49" xfId="53266"/>
    <cellStyle name="표준 60 11 5" xfId="53267"/>
    <cellStyle name="표준 60 11 5 10" xfId="53268"/>
    <cellStyle name="표준 60 11 5 10 2" xfId="53269"/>
    <cellStyle name="표준 60 11 5 11" xfId="53270"/>
    <cellStyle name="표준 60 11 5 11 2" xfId="53271"/>
    <cellStyle name="표준 60 11 5 12" xfId="53272"/>
    <cellStyle name="표준 60 11 5 12 2" xfId="53273"/>
    <cellStyle name="표준 60 11 5 13" xfId="53274"/>
    <cellStyle name="표준 60 11 5 13 2" xfId="53275"/>
    <cellStyle name="표준 60 11 5 14" xfId="53276"/>
    <cellStyle name="표준 60 11 5 14 2" xfId="53277"/>
    <cellStyle name="표준 60 11 5 15" xfId="53278"/>
    <cellStyle name="표준 60 11 5 15 2" xfId="53279"/>
    <cellStyle name="표준 60 11 5 16" xfId="53280"/>
    <cellStyle name="표준 60 11 5 16 2" xfId="53281"/>
    <cellStyle name="표준 60 11 5 17" xfId="53282"/>
    <cellStyle name="표준 60 11 5 17 2" xfId="53283"/>
    <cellStyle name="표준 60 11 5 18" xfId="53284"/>
    <cellStyle name="표준 60 11 5 18 2" xfId="53285"/>
    <cellStyle name="표준 60 11 5 19" xfId="53286"/>
    <cellStyle name="표준 60 11 5 19 2" xfId="53287"/>
    <cellStyle name="표준 60 11 5 2" xfId="53288"/>
    <cellStyle name="표준 60 11 5 2 2" xfId="53289"/>
    <cellStyle name="표준 60 11 5 20" xfId="53290"/>
    <cellStyle name="표준 60 11 5 20 2" xfId="53291"/>
    <cellStyle name="표준 60 11 5 21" xfId="53292"/>
    <cellStyle name="표준 60 11 5 21 2" xfId="53293"/>
    <cellStyle name="표준 60 11 5 22" xfId="53294"/>
    <cellStyle name="표준 60 11 5 22 2" xfId="53295"/>
    <cellStyle name="표준 60 11 5 23" xfId="53296"/>
    <cellStyle name="표준 60 11 5 23 2" xfId="53297"/>
    <cellStyle name="표준 60 11 5 24" xfId="53298"/>
    <cellStyle name="표준 60 11 5 24 2" xfId="53299"/>
    <cellStyle name="표준 60 11 5 25" xfId="53300"/>
    <cellStyle name="표준 60 11 5 25 2" xfId="53301"/>
    <cellStyle name="표준 60 11 5 26" xfId="53302"/>
    <cellStyle name="표준 60 11 5 26 2" xfId="53303"/>
    <cellStyle name="표준 60 11 5 27" xfId="53304"/>
    <cellStyle name="표준 60 11 5 27 2" xfId="53305"/>
    <cellStyle name="표준 60 11 5 28" xfId="53306"/>
    <cellStyle name="표준 60 11 5 28 2" xfId="53307"/>
    <cellStyle name="표준 60 11 5 29" xfId="53308"/>
    <cellStyle name="표준 60 11 5 3" xfId="53309"/>
    <cellStyle name="표준 60 11 5 3 2" xfId="53310"/>
    <cellStyle name="표준 60 11 5 4" xfId="53311"/>
    <cellStyle name="표준 60 11 5 4 2" xfId="53312"/>
    <cellStyle name="표준 60 11 5 5" xfId="53313"/>
    <cellStyle name="표준 60 11 5 5 2" xfId="53314"/>
    <cellStyle name="표준 60 11 5 6" xfId="53315"/>
    <cellStyle name="표준 60 11 5 6 2" xfId="53316"/>
    <cellStyle name="표준 60 11 5 7" xfId="53317"/>
    <cellStyle name="표준 60 11 5 7 2" xfId="53318"/>
    <cellStyle name="표준 60 11 5 8" xfId="53319"/>
    <cellStyle name="표준 60 11 5 8 2" xfId="53320"/>
    <cellStyle name="표준 60 11 5 9" xfId="53321"/>
    <cellStyle name="표준 60 11 5 9 2" xfId="53322"/>
    <cellStyle name="표준 60 11 50" xfId="53323"/>
    <cellStyle name="표준 60 11 51" xfId="53324"/>
    <cellStyle name="표준 60 11 52" xfId="53325"/>
    <cellStyle name="표준 60 11 53" xfId="53326"/>
    <cellStyle name="표준 60 11 54" xfId="53327"/>
    <cellStyle name="표준 60 11 55" xfId="53328"/>
    <cellStyle name="표준 60 11 56" xfId="53329"/>
    <cellStyle name="표준 60 11 57" xfId="53330"/>
    <cellStyle name="표준 60 11 58" xfId="53331"/>
    <cellStyle name="표준 60 11 6" xfId="53332"/>
    <cellStyle name="표준 60 11 6 10" xfId="53333"/>
    <cellStyle name="표준 60 11 6 10 2" xfId="53334"/>
    <cellStyle name="표준 60 11 6 11" xfId="53335"/>
    <cellStyle name="표준 60 11 6 11 2" xfId="53336"/>
    <cellStyle name="표준 60 11 6 12" xfId="53337"/>
    <cellStyle name="표준 60 11 6 12 2" xfId="53338"/>
    <cellStyle name="표준 60 11 6 13" xfId="53339"/>
    <cellStyle name="표준 60 11 6 13 2" xfId="53340"/>
    <cellStyle name="표준 60 11 6 14" xfId="53341"/>
    <cellStyle name="표준 60 11 6 14 2" xfId="53342"/>
    <cellStyle name="표준 60 11 6 15" xfId="53343"/>
    <cellStyle name="표준 60 11 6 15 2" xfId="53344"/>
    <cellStyle name="표준 60 11 6 16" xfId="53345"/>
    <cellStyle name="표준 60 11 6 16 2" xfId="53346"/>
    <cellStyle name="표준 60 11 6 17" xfId="53347"/>
    <cellStyle name="표준 60 11 6 17 2" xfId="53348"/>
    <cellStyle name="표준 60 11 6 18" xfId="53349"/>
    <cellStyle name="표준 60 11 6 18 2" xfId="53350"/>
    <cellStyle name="표준 60 11 6 19" xfId="53351"/>
    <cellStyle name="표준 60 11 6 19 2" xfId="53352"/>
    <cellStyle name="표준 60 11 6 2" xfId="53353"/>
    <cellStyle name="표준 60 11 6 2 2" xfId="53354"/>
    <cellStyle name="표준 60 11 6 20" xfId="53355"/>
    <cellStyle name="표준 60 11 6 20 2" xfId="53356"/>
    <cellStyle name="표준 60 11 6 21" xfId="53357"/>
    <cellStyle name="표준 60 11 6 21 2" xfId="53358"/>
    <cellStyle name="표준 60 11 6 22" xfId="53359"/>
    <cellStyle name="표준 60 11 6 22 2" xfId="53360"/>
    <cellStyle name="표준 60 11 6 23" xfId="53361"/>
    <cellStyle name="표준 60 11 6 23 2" xfId="53362"/>
    <cellStyle name="표준 60 11 6 24" xfId="53363"/>
    <cellStyle name="표준 60 11 6 24 2" xfId="53364"/>
    <cellStyle name="표준 60 11 6 25" xfId="53365"/>
    <cellStyle name="표준 60 11 6 25 2" xfId="53366"/>
    <cellStyle name="표준 60 11 6 26" xfId="53367"/>
    <cellStyle name="표준 60 11 6 26 2" xfId="53368"/>
    <cellStyle name="표준 60 11 6 27" xfId="53369"/>
    <cellStyle name="표준 60 11 6 27 2" xfId="53370"/>
    <cellStyle name="표준 60 11 6 28" xfId="53371"/>
    <cellStyle name="표준 60 11 6 28 2" xfId="53372"/>
    <cellStyle name="표준 60 11 6 29" xfId="53373"/>
    <cellStyle name="표준 60 11 6 3" xfId="53374"/>
    <cellStyle name="표준 60 11 6 3 2" xfId="53375"/>
    <cellStyle name="표준 60 11 6 4" xfId="53376"/>
    <cellStyle name="표준 60 11 6 4 2" xfId="53377"/>
    <cellStyle name="표준 60 11 6 5" xfId="53378"/>
    <cellStyle name="표준 60 11 6 5 2" xfId="53379"/>
    <cellStyle name="표준 60 11 6 6" xfId="53380"/>
    <cellStyle name="표준 60 11 6 6 2" xfId="53381"/>
    <cellStyle name="표준 60 11 6 7" xfId="53382"/>
    <cellStyle name="표준 60 11 6 7 2" xfId="53383"/>
    <cellStyle name="표준 60 11 6 8" xfId="53384"/>
    <cellStyle name="표준 60 11 6 8 2" xfId="53385"/>
    <cellStyle name="표준 60 11 6 9" xfId="53386"/>
    <cellStyle name="표준 60 11 6 9 2" xfId="53387"/>
    <cellStyle name="표준 60 11 7" xfId="53388"/>
    <cellStyle name="표준 60 11 7 10" xfId="53389"/>
    <cellStyle name="표준 60 11 7 10 2" xfId="53390"/>
    <cellStyle name="표준 60 11 7 11" xfId="53391"/>
    <cellStyle name="표준 60 11 7 11 2" xfId="53392"/>
    <cellStyle name="표준 60 11 7 12" xfId="53393"/>
    <cellStyle name="표준 60 11 7 12 2" xfId="53394"/>
    <cellStyle name="표준 60 11 7 13" xfId="53395"/>
    <cellStyle name="표준 60 11 7 13 2" xfId="53396"/>
    <cellStyle name="표준 60 11 7 14" xfId="53397"/>
    <cellStyle name="표준 60 11 7 14 2" xfId="53398"/>
    <cellStyle name="표준 60 11 7 15" xfId="53399"/>
    <cellStyle name="표준 60 11 7 15 2" xfId="53400"/>
    <cellStyle name="표준 60 11 7 16" xfId="53401"/>
    <cellStyle name="표준 60 11 7 16 2" xfId="53402"/>
    <cellStyle name="표준 60 11 7 17" xfId="53403"/>
    <cellStyle name="표준 60 11 7 17 2" xfId="53404"/>
    <cellStyle name="표준 60 11 7 18" xfId="53405"/>
    <cellStyle name="표준 60 11 7 18 2" xfId="53406"/>
    <cellStyle name="표준 60 11 7 19" xfId="53407"/>
    <cellStyle name="표준 60 11 7 19 2" xfId="53408"/>
    <cellStyle name="표준 60 11 7 2" xfId="53409"/>
    <cellStyle name="표준 60 11 7 2 2" xfId="53410"/>
    <cellStyle name="표준 60 11 7 20" xfId="53411"/>
    <cellStyle name="표준 60 11 7 20 2" xfId="53412"/>
    <cellStyle name="표준 60 11 7 21" xfId="53413"/>
    <cellStyle name="표준 60 11 7 21 2" xfId="53414"/>
    <cellStyle name="표준 60 11 7 22" xfId="53415"/>
    <cellStyle name="표준 60 11 7 22 2" xfId="53416"/>
    <cellStyle name="표준 60 11 7 23" xfId="53417"/>
    <cellStyle name="표준 60 11 7 23 2" xfId="53418"/>
    <cellStyle name="표준 60 11 7 24" xfId="53419"/>
    <cellStyle name="표준 60 11 7 24 2" xfId="53420"/>
    <cellStyle name="표준 60 11 7 25" xfId="53421"/>
    <cellStyle name="표준 60 11 7 25 2" xfId="53422"/>
    <cellStyle name="표준 60 11 7 26" xfId="53423"/>
    <cellStyle name="표준 60 11 7 26 2" xfId="53424"/>
    <cellStyle name="표준 60 11 7 27" xfId="53425"/>
    <cellStyle name="표준 60 11 7 27 2" xfId="53426"/>
    <cellStyle name="표준 60 11 7 28" xfId="53427"/>
    <cellStyle name="표준 60 11 7 28 2" xfId="53428"/>
    <cellStyle name="표준 60 11 7 29" xfId="53429"/>
    <cellStyle name="표준 60 11 7 3" xfId="53430"/>
    <cellStyle name="표준 60 11 7 3 2" xfId="53431"/>
    <cellStyle name="표준 60 11 7 4" xfId="53432"/>
    <cellStyle name="표준 60 11 7 4 2" xfId="53433"/>
    <cellStyle name="표준 60 11 7 5" xfId="53434"/>
    <cellStyle name="표준 60 11 7 5 2" xfId="53435"/>
    <cellStyle name="표준 60 11 7 6" xfId="53436"/>
    <cellStyle name="표준 60 11 7 6 2" xfId="53437"/>
    <cellStyle name="표준 60 11 7 7" xfId="53438"/>
    <cellStyle name="표준 60 11 7 7 2" xfId="53439"/>
    <cellStyle name="표준 60 11 7 8" xfId="53440"/>
    <cellStyle name="표준 60 11 7 8 2" xfId="53441"/>
    <cellStyle name="표준 60 11 7 9" xfId="53442"/>
    <cellStyle name="표준 60 11 7 9 2" xfId="53443"/>
    <cellStyle name="표준 60 11 8" xfId="53444"/>
    <cellStyle name="표준 60 11 8 2" xfId="53445"/>
    <cellStyle name="표준 60 11 9" xfId="53446"/>
    <cellStyle name="표준 60 11 9 2" xfId="53447"/>
    <cellStyle name="표준 60 12" xfId="53448"/>
    <cellStyle name="표준 60 12 10" xfId="53449"/>
    <cellStyle name="표준 60 12 10 2" xfId="53450"/>
    <cellStyle name="표준 60 12 11" xfId="53451"/>
    <cellStyle name="표준 60 12 11 2" xfId="53452"/>
    <cellStyle name="표준 60 12 12" xfId="53453"/>
    <cellStyle name="표준 60 12 12 2" xfId="53454"/>
    <cellStyle name="표준 60 12 13" xfId="53455"/>
    <cellStyle name="표준 60 12 13 2" xfId="53456"/>
    <cellStyle name="표준 60 12 14" xfId="53457"/>
    <cellStyle name="표준 60 12 14 2" xfId="53458"/>
    <cellStyle name="표준 60 12 15" xfId="53459"/>
    <cellStyle name="표준 60 12 15 2" xfId="53460"/>
    <cellStyle name="표준 60 12 16" xfId="53461"/>
    <cellStyle name="표준 60 12 16 2" xfId="53462"/>
    <cellStyle name="표준 60 12 17" xfId="53463"/>
    <cellStyle name="표준 60 12 17 2" xfId="53464"/>
    <cellStyle name="표준 60 12 18" xfId="53465"/>
    <cellStyle name="표준 60 12 18 2" xfId="53466"/>
    <cellStyle name="표준 60 12 19" xfId="53467"/>
    <cellStyle name="표준 60 12 19 2" xfId="53468"/>
    <cellStyle name="표준 60 12 2" xfId="53469"/>
    <cellStyle name="표준 60 12 2 10" xfId="53470"/>
    <cellStyle name="표준 60 12 2 10 2" xfId="53471"/>
    <cellStyle name="표준 60 12 2 11" xfId="53472"/>
    <cellStyle name="표준 60 12 2 11 2" xfId="53473"/>
    <cellStyle name="표준 60 12 2 12" xfId="53474"/>
    <cellStyle name="표준 60 12 2 12 2" xfId="53475"/>
    <cellStyle name="표준 60 12 2 13" xfId="53476"/>
    <cellStyle name="표준 60 12 2 13 2" xfId="53477"/>
    <cellStyle name="표준 60 12 2 14" xfId="53478"/>
    <cellStyle name="표준 60 12 2 14 2" xfId="53479"/>
    <cellStyle name="표준 60 12 2 15" xfId="53480"/>
    <cellStyle name="표준 60 12 2 15 2" xfId="53481"/>
    <cellStyle name="표준 60 12 2 16" xfId="53482"/>
    <cellStyle name="표준 60 12 2 16 2" xfId="53483"/>
    <cellStyle name="표준 60 12 2 17" xfId="53484"/>
    <cellStyle name="표준 60 12 2 17 2" xfId="53485"/>
    <cellStyle name="표준 60 12 2 18" xfId="53486"/>
    <cellStyle name="표준 60 12 2 18 2" xfId="53487"/>
    <cellStyle name="표준 60 12 2 19" xfId="53488"/>
    <cellStyle name="표준 60 12 2 19 2" xfId="53489"/>
    <cellStyle name="표준 60 12 2 2" xfId="53490"/>
    <cellStyle name="표준 60 12 2 2 2" xfId="53491"/>
    <cellStyle name="표준 60 12 2 20" xfId="53492"/>
    <cellStyle name="표준 60 12 2 20 2" xfId="53493"/>
    <cellStyle name="표준 60 12 2 21" xfId="53494"/>
    <cellStyle name="표준 60 12 2 21 2" xfId="53495"/>
    <cellStyle name="표준 60 12 2 22" xfId="53496"/>
    <cellStyle name="표준 60 12 2 22 2" xfId="53497"/>
    <cellStyle name="표준 60 12 2 23" xfId="53498"/>
    <cellStyle name="표준 60 12 2 23 2" xfId="53499"/>
    <cellStyle name="표준 60 12 2 24" xfId="53500"/>
    <cellStyle name="표준 60 12 2 24 2" xfId="53501"/>
    <cellStyle name="표준 60 12 2 25" xfId="53502"/>
    <cellStyle name="표준 60 12 2 25 2" xfId="53503"/>
    <cellStyle name="표준 60 12 2 26" xfId="53504"/>
    <cellStyle name="표준 60 12 2 26 2" xfId="53505"/>
    <cellStyle name="표준 60 12 2 27" xfId="53506"/>
    <cellStyle name="표준 60 12 2 27 2" xfId="53507"/>
    <cellStyle name="표준 60 12 2 28" xfId="53508"/>
    <cellStyle name="표준 60 12 2 28 2" xfId="53509"/>
    <cellStyle name="표준 60 12 2 29" xfId="53510"/>
    <cellStyle name="표준 60 12 2 3" xfId="53511"/>
    <cellStyle name="표준 60 12 2 3 2" xfId="53512"/>
    <cellStyle name="표준 60 12 2 4" xfId="53513"/>
    <cellStyle name="표준 60 12 2 4 2" xfId="53514"/>
    <cellStyle name="표준 60 12 2 5" xfId="53515"/>
    <cellStyle name="표준 60 12 2 5 2" xfId="53516"/>
    <cellStyle name="표준 60 12 2 6" xfId="53517"/>
    <cellStyle name="표준 60 12 2 6 2" xfId="53518"/>
    <cellStyle name="표준 60 12 2 7" xfId="53519"/>
    <cellStyle name="표준 60 12 2 7 2" xfId="53520"/>
    <cellStyle name="표준 60 12 2 8" xfId="53521"/>
    <cellStyle name="표준 60 12 2 8 2" xfId="53522"/>
    <cellStyle name="표준 60 12 2 9" xfId="53523"/>
    <cellStyle name="표준 60 12 2 9 2" xfId="53524"/>
    <cellStyle name="표준 60 12 20" xfId="53525"/>
    <cellStyle name="표준 60 12 20 2" xfId="53526"/>
    <cellStyle name="표준 60 12 21" xfId="53527"/>
    <cellStyle name="표준 60 12 21 2" xfId="53528"/>
    <cellStyle name="표준 60 12 22" xfId="53529"/>
    <cellStyle name="표준 60 12 22 2" xfId="53530"/>
    <cellStyle name="표준 60 12 23" xfId="53531"/>
    <cellStyle name="표준 60 12 23 2" xfId="53532"/>
    <cellStyle name="표준 60 12 24" xfId="53533"/>
    <cellStyle name="표준 60 12 24 2" xfId="53534"/>
    <cellStyle name="표준 60 12 25" xfId="53535"/>
    <cellStyle name="표준 60 12 25 2" xfId="53536"/>
    <cellStyle name="표준 60 12 26" xfId="53537"/>
    <cellStyle name="표준 60 12 26 2" xfId="53538"/>
    <cellStyle name="표준 60 12 27" xfId="53539"/>
    <cellStyle name="표준 60 12 27 2" xfId="53540"/>
    <cellStyle name="표준 60 12 28" xfId="53541"/>
    <cellStyle name="표준 60 12 28 2" xfId="53542"/>
    <cellStyle name="표준 60 12 29" xfId="53543"/>
    <cellStyle name="표준 60 12 29 2" xfId="53544"/>
    <cellStyle name="표준 60 12 3" xfId="53545"/>
    <cellStyle name="표준 60 12 3 10" xfId="53546"/>
    <cellStyle name="표준 60 12 3 10 2" xfId="53547"/>
    <cellStyle name="표준 60 12 3 11" xfId="53548"/>
    <cellStyle name="표준 60 12 3 11 2" xfId="53549"/>
    <cellStyle name="표준 60 12 3 12" xfId="53550"/>
    <cellStyle name="표준 60 12 3 12 2" xfId="53551"/>
    <cellStyle name="표준 60 12 3 13" xfId="53552"/>
    <cellStyle name="표준 60 12 3 13 2" xfId="53553"/>
    <cellStyle name="표준 60 12 3 14" xfId="53554"/>
    <cellStyle name="표준 60 12 3 14 2" xfId="53555"/>
    <cellStyle name="표준 60 12 3 15" xfId="53556"/>
    <cellStyle name="표준 60 12 3 15 2" xfId="53557"/>
    <cellStyle name="표준 60 12 3 16" xfId="53558"/>
    <cellStyle name="표준 60 12 3 16 2" xfId="53559"/>
    <cellStyle name="표준 60 12 3 17" xfId="53560"/>
    <cellStyle name="표준 60 12 3 17 2" xfId="53561"/>
    <cellStyle name="표준 60 12 3 18" xfId="53562"/>
    <cellStyle name="표준 60 12 3 18 2" xfId="53563"/>
    <cellStyle name="표준 60 12 3 19" xfId="53564"/>
    <cellStyle name="표준 60 12 3 19 2" xfId="53565"/>
    <cellStyle name="표준 60 12 3 2" xfId="53566"/>
    <cellStyle name="표준 60 12 3 2 2" xfId="53567"/>
    <cellStyle name="표준 60 12 3 20" xfId="53568"/>
    <cellStyle name="표준 60 12 3 20 2" xfId="53569"/>
    <cellStyle name="표준 60 12 3 21" xfId="53570"/>
    <cellStyle name="표준 60 12 3 21 2" xfId="53571"/>
    <cellStyle name="표준 60 12 3 22" xfId="53572"/>
    <cellStyle name="표준 60 12 3 22 2" xfId="53573"/>
    <cellStyle name="표준 60 12 3 23" xfId="53574"/>
    <cellStyle name="표준 60 12 3 23 2" xfId="53575"/>
    <cellStyle name="표준 60 12 3 24" xfId="53576"/>
    <cellStyle name="표준 60 12 3 24 2" xfId="53577"/>
    <cellStyle name="표준 60 12 3 25" xfId="53578"/>
    <cellStyle name="표준 60 12 3 25 2" xfId="53579"/>
    <cellStyle name="표준 60 12 3 26" xfId="53580"/>
    <cellStyle name="표준 60 12 3 26 2" xfId="53581"/>
    <cellStyle name="표준 60 12 3 27" xfId="53582"/>
    <cellStyle name="표준 60 12 3 27 2" xfId="53583"/>
    <cellStyle name="표준 60 12 3 28" xfId="53584"/>
    <cellStyle name="표준 60 12 3 28 2" xfId="53585"/>
    <cellStyle name="표준 60 12 3 29" xfId="53586"/>
    <cellStyle name="표준 60 12 3 3" xfId="53587"/>
    <cellStyle name="표준 60 12 3 3 2" xfId="53588"/>
    <cellStyle name="표준 60 12 3 4" xfId="53589"/>
    <cellStyle name="표준 60 12 3 4 2" xfId="53590"/>
    <cellStyle name="표준 60 12 3 5" xfId="53591"/>
    <cellStyle name="표준 60 12 3 5 2" xfId="53592"/>
    <cellStyle name="표준 60 12 3 6" xfId="53593"/>
    <cellStyle name="표준 60 12 3 6 2" xfId="53594"/>
    <cellStyle name="표준 60 12 3 7" xfId="53595"/>
    <cellStyle name="표준 60 12 3 7 2" xfId="53596"/>
    <cellStyle name="표준 60 12 3 8" xfId="53597"/>
    <cellStyle name="표준 60 12 3 8 2" xfId="53598"/>
    <cellStyle name="표준 60 12 3 9" xfId="53599"/>
    <cellStyle name="표준 60 12 3 9 2" xfId="53600"/>
    <cellStyle name="표준 60 12 30" xfId="53601"/>
    <cellStyle name="표준 60 12 30 2" xfId="53602"/>
    <cellStyle name="표준 60 12 31" xfId="53603"/>
    <cellStyle name="표준 60 12 31 2" xfId="53604"/>
    <cellStyle name="표준 60 12 32" xfId="53605"/>
    <cellStyle name="표준 60 12 32 2" xfId="53606"/>
    <cellStyle name="표준 60 12 33" xfId="53607"/>
    <cellStyle name="표준 60 12 33 2" xfId="53608"/>
    <cellStyle name="표준 60 12 34" xfId="53609"/>
    <cellStyle name="표준 60 12 34 2" xfId="53610"/>
    <cellStyle name="표준 60 12 35" xfId="53611"/>
    <cellStyle name="표준 60 12 36" xfId="53612"/>
    <cellStyle name="표준 60 12 37" xfId="53613"/>
    <cellStyle name="표준 60 12 38" xfId="53614"/>
    <cellStyle name="표준 60 12 39" xfId="53615"/>
    <cellStyle name="표준 60 12 4" xfId="53616"/>
    <cellStyle name="표준 60 12 4 10" xfId="53617"/>
    <cellStyle name="표준 60 12 4 10 2" xfId="53618"/>
    <cellStyle name="표준 60 12 4 11" xfId="53619"/>
    <cellStyle name="표준 60 12 4 11 2" xfId="53620"/>
    <cellStyle name="표준 60 12 4 12" xfId="53621"/>
    <cellStyle name="표준 60 12 4 12 2" xfId="53622"/>
    <cellStyle name="표준 60 12 4 13" xfId="53623"/>
    <cellStyle name="표준 60 12 4 13 2" xfId="53624"/>
    <cellStyle name="표준 60 12 4 14" xfId="53625"/>
    <cellStyle name="표준 60 12 4 14 2" xfId="53626"/>
    <cellStyle name="표준 60 12 4 15" xfId="53627"/>
    <cellStyle name="표준 60 12 4 15 2" xfId="53628"/>
    <cellStyle name="표준 60 12 4 16" xfId="53629"/>
    <cellStyle name="표준 60 12 4 16 2" xfId="53630"/>
    <cellStyle name="표준 60 12 4 17" xfId="53631"/>
    <cellStyle name="표준 60 12 4 17 2" xfId="53632"/>
    <cellStyle name="표준 60 12 4 18" xfId="53633"/>
    <cellStyle name="표준 60 12 4 18 2" xfId="53634"/>
    <cellStyle name="표준 60 12 4 19" xfId="53635"/>
    <cellStyle name="표준 60 12 4 19 2" xfId="53636"/>
    <cellStyle name="표준 60 12 4 2" xfId="53637"/>
    <cellStyle name="표준 60 12 4 2 2" xfId="53638"/>
    <cellStyle name="표준 60 12 4 20" xfId="53639"/>
    <cellStyle name="표준 60 12 4 20 2" xfId="53640"/>
    <cellStyle name="표준 60 12 4 21" xfId="53641"/>
    <cellStyle name="표준 60 12 4 21 2" xfId="53642"/>
    <cellStyle name="표준 60 12 4 22" xfId="53643"/>
    <cellStyle name="표준 60 12 4 22 2" xfId="53644"/>
    <cellStyle name="표준 60 12 4 23" xfId="53645"/>
    <cellStyle name="표준 60 12 4 23 2" xfId="53646"/>
    <cellStyle name="표준 60 12 4 24" xfId="53647"/>
    <cellStyle name="표준 60 12 4 24 2" xfId="53648"/>
    <cellStyle name="표준 60 12 4 25" xfId="53649"/>
    <cellStyle name="표준 60 12 4 25 2" xfId="53650"/>
    <cellStyle name="표준 60 12 4 26" xfId="53651"/>
    <cellStyle name="표준 60 12 4 26 2" xfId="53652"/>
    <cellStyle name="표준 60 12 4 27" xfId="53653"/>
    <cellStyle name="표준 60 12 4 27 2" xfId="53654"/>
    <cellStyle name="표준 60 12 4 28" xfId="53655"/>
    <cellStyle name="표준 60 12 4 28 2" xfId="53656"/>
    <cellStyle name="표준 60 12 4 29" xfId="53657"/>
    <cellStyle name="표준 60 12 4 3" xfId="53658"/>
    <cellStyle name="표준 60 12 4 3 2" xfId="53659"/>
    <cellStyle name="표준 60 12 4 4" xfId="53660"/>
    <cellStyle name="표준 60 12 4 4 2" xfId="53661"/>
    <cellStyle name="표준 60 12 4 5" xfId="53662"/>
    <cellStyle name="표준 60 12 4 5 2" xfId="53663"/>
    <cellStyle name="표준 60 12 4 6" xfId="53664"/>
    <cellStyle name="표준 60 12 4 6 2" xfId="53665"/>
    <cellStyle name="표준 60 12 4 7" xfId="53666"/>
    <cellStyle name="표준 60 12 4 7 2" xfId="53667"/>
    <cellStyle name="표준 60 12 4 8" xfId="53668"/>
    <cellStyle name="표준 60 12 4 8 2" xfId="53669"/>
    <cellStyle name="표준 60 12 4 9" xfId="53670"/>
    <cellStyle name="표준 60 12 4 9 2" xfId="53671"/>
    <cellStyle name="표준 60 12 40" xfId="53672"/>
    <cellStyle name="표준 60 12 41" xfId="53673"/>
    <cellStyle name="표준 60 12 42" xfId="53674"/>
    <cellStyle name="표준 60 12 43" xfId="53675"/>
    <cellStyle name="표준 60 12 44" xfId="53676"/>
    <cellStyle name="표준 60 12 45" xfId="53677"/>
    <cellStyle name="표준 60 12 46" xfId="53678"/>
    <cellStyle name="표준 60 12 47" xfId="53679"/>
    <cellStyle name="표준 60 12 48" xfId="53680"/>
    <cellStyle name="표준 60 12 49" xfId="53681"/>
    <cellStyle name="표준 60 12 5" xfId="53682"/>
    <cellStyle name="표준 60 12 5 10" xfId="53683"/>
    <cellStyle name="표준 60 12 5 10 2" xfId="53684"/>
    <cellStyle name="표준 60 12 5 11" xfId="53685"/>
    <cellStyle name="표준 60 12 5 11 2" xfId="53686"/>
    <cellStyle name="표준 60 12 5 12" xfId="53687"/>
    <cellStyle name="표준 60 12 5 12 2" xfId="53688"/>
    <cellStyle name="표준 60 12 5 13" xfId="53689"/>
    <cellStyle name="표준 60 12 5 13 2" xfId="53690"/>
    <cellStyle name="표준 60 12 5 14" xfId="53691"/>
    <cellStyle name="표준 60 12 5 14 2" xfId="53692"/>
    <cellStyle name="표준 60 12 5 15" xfId="53693"/>
    <cellStyle name="표준 60 12 5 15 2" xfId="53694"/>
    <cellStyle name="표준 60 12 5 16" xfId="53695"/>
    <cellStyle name="표준 60 12 5 16 2" xfId="53696"/>
    <cellStyle name="표준 60 12 5 17" xfId="53697"/>
    <cellStyle name="표준 60 12 5 17 2" xfId="53698"/>
    <cellStyle name="표준 60 12 5 18" xfId="53699"/>
    <cellStyle name="표준 60 12 5 18 2" xfId="53700"/>
    <cellStyle name="표준 60 12 5 19" xfId="53701"/>
    <cellStyle name="표준 60 12 5 19 2" xfId="53702"/>
    <cellStyle name="표준 60 12 5 2" xfId="53703"/>
    <cellStyle name="표준 60 12 5 2 2" xfId="53704"/>
    <cellStyle name="표준 60 12 5 20" xfId="53705"/>
    <cellStyle name="표준 60 12 5 20 2" xfId="53706"/>
    <cellStyle name="표준 60 12 5 21" xfId="53707"/>
    <cellStyle name="표준 60 12 5 21 2" xfId="53708"/>
    <cellStyle name="표준 60 12 5 22" xfId="53709"/>
    <cellStyle name="표준 60 12 5 22 2" xfId="53710"/>
    <cellStyle name="표준 60 12 5 23" xfId="53711"/>
    <cellStyle name="표준 60 12 5 23 2" xfId="53712"/>
    <cellStyle name="표준 60 12 5 24" xfId="53713"/>
    <cellStyle name="표준 60 12 5 24 2" xfId="53714"/>
    <cellStyle name="표준 60 12 5 25" xfId="53715"/>
    <cellStyle name="표준 60 12 5 25 2" xfId="53716"/>
    <cellStyle name="표준 60 12 5 26" xfId="53717"/>
    <cellStyle name="표준 60 12 5 26 2" xfId="53718"/>
    <cellStyle name="표준 60 12 5 27" xfId="53719"/>
    <cellStyle name="표준 60 12 5 27 2" xfId="53720"/>
    <cellStyle name="표준 60 12 5 28" xfId="53721"/>
    <cellStyle name="표준 60 12 5 28 2" xfId="53722"/>
    <cellStyle name="표준 60 12 5 29" xfId="53723"/>
    <cellStyle name="표준 60 12 5 3" xfId="53724"/>
    <cellStyle name="표준 60 12 5 3 2" xfId="53725"/>
    <cellStyle name="표준 60 12 5 4" xfId="53726"/>
    <cellStyle name="표준 60 12 5 4 2" xfId="53727"/>
    <cellStyle name="표준 60 12 5 5" xfId="53728"/>
    <cellStyle name="표준 60 12 5 5 2" xfId="53729"/>
    <cellStyle name="표준 60 12 5 6" xfId="53730"/>
    <cellStyle name="표준 60 12 5 6 2" xfId="53731"/>
    <cellStyle name="표준 60 12 5 7" xfId="53732"/>
    <cellStyle name="표준 60 12 5 7 2" xfId="53733"/>
    <cellStyle name="표준 60 12 5 8" xfId="53734"/>
    <cellStyle name="표준 60 12 5 8 2" xfId="53735"/>
    <cellStyle name="표준 60 12 5 9" xfId="53736"/>
    <cellStyle name="표준 60 12 5 9 2" xfId="53737"/>
    <cellStyle name="표준 60 12 50" xfId="53738"/>
    <cellStyle name="표준 60 12 51" xfId="53739"/>
    <cellStyle name="표준 60 12 52" xfId="53740"/>
    <cellStyle name="표준 60 12 53" xfId="53741"/>
    <cellStyle name="표준 60 12 54" xfId="53742"/>
    <cellStyle name="표준 60 12 55" xfId="53743"/>
    <cellStyle name="표준 60 12 56" xfId="53744"/>
    <cellStyle name="표준 60 12 57" xfId="53745"/>
    <cellStyle name="표준 60 12 58" xfId="53746"/>
    <cellStyle name="표준 60 12 6" xfId="53747"/>
    <cellStyle name="표준 60 12 6 10" xfId="53748"/>
    <cellStyle name="표준 60 12 6 10 2" xfId="53749"/>
    <cellStyle name="표준 60 12 6 11" xfId="53750"/>
    <cellStyle name="표준 60 12 6 11 2" xfId="53751"/>
    <cellStyle name="표준 60 12 6 12" xfId="53752"/>
    <cellStyle name="표준 60 12 6 12 2" xfId="53753"/>
    <cellStyle name="표준 60 12 6 13" xfId="53754"/>
    <cellStyle name="표준 60 12 6 13 2" xfId="53755"/>
    <cellStyle name="표준 60 12 6 14" xfId="53756"/>
    <cellStyle name="표준 60 12 6 14 2" xfId="53757"/>
    <cellStyle name="표준 60 12 6 15" xfId="53758"/>
    <cellStyle name="표준 60 12 6 15 2" xfId="53759"/>
    <cellStyle name="표준 60 12 6 16" xfId="53760"/>
    <cellStyle name="표준 60 12 6 16 2" xfId="53761"/>
    <cellStyle name="표준 60 12 6 17" xfId="53762"/>
    <cellStyle name="표준 60 12 6 17 2" xfId="53763"/>
    <cellStyle name="표준 60 12 6 18" xfId="53764"/>
    <cellStyle name="표준 60 12 6 18 2" xfId="53765"/>
    <cellStyle name="표준 60 12 6 19" xfId="53766"/>
    <cellStyle name="표준 60 12 6 19 2" xfId="53767"/>
    <cellStyle name="표준 60 12 6 2" xfId="53768"/>
    <cellStyle name="표준 60 12 6 2 2" xfId="53769"/>
    <cellStyle name="표준 60 12 6 20" xfId="53770"/>
    <cellStyle name="표준 60 12 6 20 2" xfId="53771"/>
    <cellStyle name="표준 60 12 6 21" xfId="53772"/>
    <cellStyle name="표준 60 12 6 21 2" xfId="53773"/>
    <cellStyle name="표준 60 12 6 22" xfId="53774"/>
    <cellStyle name="표준 60 12 6 22 2" xfId="53775"/>
    <cellStyle name="표준 60 12 6 23" xfId="53776"/>
    <cellStyle name="표준 60 12 6 23 2" xfId="53777"/>
    <cellStyle name="표준 60 12 6 24" xfId="53778"/>
    <cellStyle name="표준 60 12 6 24 2" xfId="53779"/>
    <cellStyle name="표준 60 12 6 25" xfId="53780"/>
    <cellStyle name="표준 60 12 6 25 2" xfId="53781"/>
    <cellStyle name="표준 60 12 6 26" xfId="53782"/>
    <cellStyle name="표준 60 12 6 26 2" xfId="53783"/>
    <cellStyle name="표준 60 12 6 27" xfId="53784"/>
    <cellStyle name="표준 60 12 6 27 2" xfId="53785"/>
    <cellStyle name="표준 60 12 6 28" xfId="53786"/>
    <cellStyle name="표준 60 12 6 28 2" xfId="53787"/>
    <cellStyle name="표준 60 12 6 29" xfId="53788"/>
    <cellStyle name="표준 60 12 6 3" xfId="53789"/>
    <cellStyle name="표준 60 12 6 3 2" xfId="53790"/>
    <cellStyle name="표준 60 12 6 4" xfId="53791"/>
    <cellStyle name="표준 60 12 6 4 2" xfId="53792"/>
    <cellStyle name="표준 60 12 6 5" xfId="53793"/>
    <cellStyle name="표준 60 12 6 5 2" xfId="53794"/>
    <cellStyle name="표준 60 12 6 6" xfId="53795"/>
    <cellStyle name="표준 60 12 6 6 2" xfId="53796"/>
    <cellStyle name="표준 60 12 6 7" xfId="53797"/>
    <cellStyle name="표준 60 12 6 7 2" xfId="53798"/>
    <cellStyle name="표준 60 12 6 8" xfId="53799"/>
    <cellStyle name="표준 60 12 6 8 2" xfId="53800"/>
    <cellStyle name="표준 60 12 6 9" xfId="53801"/>
    <cellStyle name="표준 60 12 6 9 2" xfId="53802"/>
    <cellStyle name="표준 60 12 7" xfId="53803"/>
    <cellStyle name="표준 60 12 7 10" xfId="53804"/>
    <cellStyle name="표준 60 12 7 10 2" xfId="53805"/>
    <cellStyle name="표준 60 12 7 11" xfId="53806"/>
    <cellStyle name="표준 60 12 7 11 2" xfId="53807"/>
    <cellStyle name="표준 60 12 7 12" xfId="53808"/>
    <cellStyle name="표준 60 12 7 12 2" xfId="53809"/>
    <cellStyle name="표준 60 12 7 13" xfId="53810"/>
    <cellStyle name="표준 60 12 7 13 2" xfId="53811"/>
    <cellStyle name="표준 60 12 7 14" xfId="53812"/>
    <cellStyle name="표준 60 12 7 14 2" xfId="53813"/>
    <cellStyle name="표준 60 12 7 15" xfId="53814"/>
    <cellStyle name="표준 60 12 7 15 2" xfId="53815"/>
    <cellStyle name="표준 60 12 7 16" xfId="53816"/>
    <cellStyle name="표준 60 12 7 16 2" xfId="53817"/>
    <cellStyle name="표준 60 12 7 17" xfId="53818"/>
    <cellStyle name="표준 60 12 7 17 2" xfId="53819"/>
    <cellStyle name="표준 60 12 7 18" xfId="53820"/>
    <cellStyle name="표준 60 12 7 18 2" xfId="53821"/>
    <cellStyle name="표준 60 12 7 19" xfId="53822"/>
    <cellStyle name="표준 60 12 7 19 2" xfId="53823"/>
    <cellStyle name="표준 60 12 7 2" xfId="53824"/>
    <cellStyle name="표준 60 12 7 2 2" xfId="53825"/>
    <cellStyle name="표준 60 12 7 20" xfId="53826"/>
    <cellStyle name="표준 60 12 7 20 2" xfId="53827"/>
    <cellStyle name="표준 60 12 7 21" xfId="53828"/>
    <cellStyle name="표준 60 12 7 21 2" xfId="53829"/>
    <cellStyle name="표준 60 12 7 22" xfId="53830"/>
    <cellStyle name="표준 60 12 7 22 2" xfId="53831"/>
    <cellStyle name="표준 60 12 7 23" xfId="53832"/>
    <cellStyle name="표준 60 12 7 23 2" xfId="53833"/>
    <cellStyle name="표준 60 12 7 24" xfId="53834"/>
    <cellStyle name="표준 60 12 7 24 2" xfId="53835"/>
    <cellStyle name="표준 60 12 7 25" xfId="53836"/>
    <cellStyle name="표준 60 12 7 25 2" xfId="53837"/>
    <cellStyle name="표준 60 12 7 26" xfId="53838"/>
    <cellStyle name="표준 60 12 7 26 2" xfId="53839"/>
    <cellStyle name="표준 60 12 7 27" xfId="53840"/>
    <cellStyle name="표준 60 12 7 27 2" xfId="53841"/>
    <cellStyle name="표준 60 12 7 28" xfId="53842"/>
    <cellStyle name="표준 60 12 7 28 2" xfId="53843"/>
    <cellStyle name="표준 60 12 7 29" xfId="53844"/>
    <cellStyle name="표준 60 12 7 3" xfId="53845"/>
    <cellStyle name="표준 60 12 7 3 2" xfId="53846"/>
    <cellStyle name="표준 60 12 7 4" xfId="53847"/>
    <cellStyle name="표준 60 12 7 4 2" xfId="53848"/>
    <cellStyle name="표준 60 12 7 5" xfId="53849"/>
    <cellStyle name="표준 60 12 7 5 2" xfId="53850"/>
    <cellStyle name="표준 60 12 7 6" xfId="53851"/>
    <cellStyle name="표준 60 12 7 6 2" xfId="53852"/>
    <cellStyle name="표준 60 12 7 7" xfId="53853"/>
    <cellStyle name="표준 60 12 7 7 2" xfId="53854"/>
    <cellStyle name="표준 60 12 7 8" xfId="53855"/>
    <cellStyle name="표준 60 12 7 8 2" xfId="53856"/>
    <cellStyle name="표준 60 12 7 9" xfId="53857"/>
    <cellStyle name="표준 60 12 7 9 2" xfId="53858"/>
    <cellStyle name="표준 60 12 8" xfId="53859"/>
    <cellStyle name="표준 60 12 8 2" xfId="53860"/>
    <cellStyle name="표준 60 12 9" xfId="53861"/>
    <cellStyle name="표준 60 12 9 2" xfId="53862"/>
    <cellStyle name="표준 60 13" xfId="53863"/>
    <cellStyle name="표준 60 13 10" xfId="53864"/>
    <cellStyle name="표준 60 13 10 2" xfId="53865"/>
    <cellStyle name="표준 60 13 11" xfId="53866"/>
    <cellStyle name="표준 60 13 11 2" xfId="53867"/>
    <cellStyle name="표준 60 13 12" xfId="53868"/>
    <cellStyle name="표준 60 13 12 2" xfId="53869"/>
    <cellStyle name="표준 60 13 13" xfId="53870"/>
    <cellStyle name="표준 60 13 13 2" xfId="53871"/>
    <cellStyle name="표준 60 13 14" xfId="53872"/>
    <cellStyle name="표준 60 13 14 2" xfId="53873"/>
    <cellStyle name="표준 60 13 15" xfId="53874"/>
    <cellStyle name="표준 60 13 15 2" xfId="53875"/>
    <cellStyle name="표준 60 13 16" xfId="53876"/>
    <cellStyle name="표준 60 13 16 2" xfId="53877"/>
    <cellStyle name="표준 60 13 17" xfId="53878"/>
    <cellStyle name="표준 60 13 17 2" xfId="53879"/>
    <cellStyle name="표준 60 13 18" xfId="53880"/>
    <cellStyle name="표준 60 13 18 2" xfId="53881"/>
    <cellStyle name="표준 60 13 19" xfId="53882"/>
    <cellStyle name="표준 60 13 19 2" xfId="53883"/>
    <cellStyle name="표준 60 13 2" xfId="53884"/>
    <cellStyle name="표준 60 13 2 10" xfId="53885"/>
    <cellStyle name="표준 60 13 2 10 2" xfId="53886"/>
    <cellStyle name="표준 60 13 2 11" xfId="53887"/>
    <cellStyle name="표준 60 13 2 11 2" xfId="53888"/>
    <cellStyle name="표준 60 13 2 12" xfId="53889"/>
    <cellStyle name="표준 60 13 2 12 2" xfId="53890"/>
    <cellStyle name="표준 60 13 2 13" xfId="53891"/>
    <cellStyle name="표준 60 13 2 13 2" xfId="53892"/>
    <cellStyle name="표준 60 13 2 14" xfId="53893"/>
    <cellStyle name="표준 60 13 2 14 2" xfId="53894"/>
    <cellStyle name="표준 60 13 2 15" xfId="53895"/>
    <cellStyle name="표준 60 13 2 15 2" xfId="53896"/>
    <cellStyle name="표준 60 13 2 16" xfId="53897"/>
    <cellStyle name="표준 60 13 2 16 2" xfId="53898"/>
    <cellStyle name="표준 60 13 2 17" xfId="53899"/>
    <cellStyle name="표준 60 13 2 17 2" xfId="53900"/>
    <cellStyle name="표준 60 13 2 18" xfId="53901"/>
    <cellStyle name="표준 60 13 2 18 2" xfId="53902"/>
    <cellStyle name="표준 60 13 2 19" xfId="53903"/>
    <cellStyle name="표준 60 13 2 19 2" xfId="53904"/>
    <cellStyle name="표준 60 13 2 2" xfId="53905"/>
    <cellStyle name="표준 60 13 2 2 2" xfId="53906"/>
    <cellStyle name="표준 60 13 2 20" xfId="53907"/>
    <cellStyle name="표준 60 13 2 20 2" xfId="53908"/>
    <cellStyle name="표준 60 13 2 21" xfId="53909"/>
    <cellStyle name="표준 60 13 2 21 2" xfId="53910"/>
    <cellStyle name="표준 60 13 2 22" xfId="53911"/>
    <cellStyle name="표준 60 13 2 22 2" xfId="53912"/>
    <cellStyle name="표준 60 13 2 23" xfId="53913"/>
    <cellStyle name="표준 60 13 2 23 2" xfId="53914"/>
    <cellStyle name="표준 60 13 2 24" xfId="53915"/>
    <cellStyle name="표준 60 13 2 24 2" xfId="53916"/>
    <cellStyle name="표준 60 13 2 25" xfId="53917"/>
    <cellStyle name="표준 60 13 2 25 2" xfId="53918"/>
    <cellStyle name="표준 60 13 2 26" xfId="53919"/>
    <cellStyle name="표준 60 13 2 26 2" xfId="53920"/>
    <cellStyle name="표준 60 13 2 27" xfId="53921"/>
    <cellStyle name="표준 60 13 2 27 2" xfId="53922"/>
    <cellStyle name="표준 60 13 2 28" xfId="53923"/>
    <cellStyle name="표준 60 13 2 28 2" xfId="53924"/>
    <cellStyle name="표준 60 13 2 29" xfId="53925"/>
    <cellStyle name="표준 60 13 2 3" xfId="53926"/>
    <cellStyle name="표준 60 13 2 3 2" xfId="53927"/>
    <cellStyle name="표준 60 13 2 4" xfId="53928"/>
    <cellStyle name="표준 60 13 2 4 2" xfId="53929"/>
    <cellStyle name="표준 60 13 2 5" xfId="53930"/>
    <cellStyle name="표준 60 13 2 5 2" xfId="53931"/>
    <cellStyle name="표준 60 13 2 6" xfId="53932"/>
    <cellStyle name="표준 60 13 2 6 2" xfId="53933"/>
    <cellStyle name="표준 60 13 2 7" xfId="53934"/>
    <cellStyle name="표준 60 13 2 7 2" xfId="53935"/>
    <cellStyle name="표준 60 13 2 8" xfId="53936"/>
    <cellStyle name="표준 60 13 2 8 2" xfId="53937"/>
    <cellStyle name="표준 60 13 2 9" xfId="53938"/>
    <cellStyle name="표준 60 13 2 9 2" xfId="53939"/>
    <cellStyle name="표준 60 13 20" xfId="53940"/>
    <cellStyle name="표준 60 13 20 2" xfId="53941"/>
    <cellStyle name="표준 60 13 21" xfId="53942"/>
    <cellStyle name="표준 60 13 21 2" xfId="53943"/>
    <cellStyle name="표준 60 13 22" xfId="53944"/>
    <cellStyle name="표준 60 13 22 2" xfId="53945"/>
    <cellStyle name="표준 60 13 23" xfId="53946"/>
    <cellStyle name="표준 60 13 23 2" xfId="53947"/>
    <cellStyle name="표준 60 13 24" xfId="53948"/>
    <cellStyle name="표준 60 13 24 2" xfId="53949"/>
    <cellStyle name="표준 60 13 25" xfId="53950"/>
    <cellStyle name="표준 60 13 25 2" xfId="53951"/>
    <cellStyle name="표준 60 13 26" xfId="53952"/>
    <cellStyle name="표준 60 13 26 2" xfId="53953"/>
    <cellStyle name="표준 60 13 27" xfId="53954"/>
    <cellStyle name="표준 60 13 27 2" xfId="53955"/>
    <cellStyle name="표준 60 13 28" xfId="53956"/>
    <cellStyle name="표준 60 13 28 2" xfId="53957"/>
    <cellStyle name="표준 60 13 29" xfId="53958"/>
    <cellStyle name="표준 60 13 29 2" xfId="53959"/>
    <cellStyle name="표준 60 13 3" xfId="53960"/>
    <cellStyle name="표준 60 13 3 10" xfId="53961"/>
    <cellStyle name="표준 60 13 3 10 2" xfId="53962"/>
    <cellStyle name="표준 60 13 3 11" xfId="53963"/>
    <cellStyle name="표준 60 13 3 11 2" xfId="53964"/>
    <cellStyle name="표준 60 13 3 12" xfId="53965"/>
    <cellStyle name="표준 60 13 3 12 2" xfId="53966"/>
    <cellStyle name="표준 60 13 3 13" xfId="53967"/>
    <cellStyle name="표준 60 13 3 13 2" xfId="53968"/>
    <cellStyle name="표준 60 13 3 14" xfId="53969"/>
    <cellStyle name="표준 60 13 3 14 2" xfId="53970"/>
    <cellStyle name="표준 60 13 3 15" xfId="53971"/>
    <cellStyle name="표준 60 13 3 15 2" xfId="53972"/>
    <cellStyle name="표준 60 13 3 16" xfId="53973"/>
    <cellStyle name="표준 60 13 3 16 2" xfId="53974"/>
    <cellStyle name="표준 60 13 3 17" xfId="53975"/>
    <cellStyle name="표준 60 13 3 17 2" xfId="53976"/>
    <cellStyle name="표준 60 13 3 18" xfId="53977"/>
    <cellStyle name="표준 60 13 3 18 2" xfId="53978"/>
    <cellStyle name="표준 60 13 3 19" xfId="53979"/>
    <cellStyle name="표준 60 13 3 19 2" xfId="53980"/>
    <cellStyle name="표준 60 13 3 2" xfId="53981"/>
    <cellStyle name="표준 60 13 3 2 2" xfId="53982"/>
    <cellStyle name="표준 60 13 3 20" xfId="53983"/>
    <cellStyle name="표준 60 13 3 20 2" xfId="53984"/>
    <cellStyle name="표준 60 13 3 21" xfId="53985"/>
    <cellStyle name="표준 60 13 3 21 2" xfId="53986"/>
    <cellStyle name="표준 60 13 3 22" xfId="53987"/>
    <cellStyle name="표준 60 13 3 22 2" xfId="53988"/>
    <cellStyle name="표준 60 13 3 23" xfId="53989"/>
    <cellStyle name="표준 60 13 3 23 2" xfId="53990"/>
    <cellStyle name="표준 60 13 3 24" xfId="53991"/>
    <cellStyle name="표준 60 13 3 24 2" xfId="53992"/>
    <cellStyle name="표준 60 13 3 25" xfId="53993"/>
    <cellStyle name="표준 60 13 3 25 2" xfId="53994"/>
    <cellStyle name="표준 60 13 3 26" xfId="53995"/>
    <cellStyle name="표준 60 13 3 26 2" xfId="53996"/>
    <cellStyle name="표준 60 13 3 27" xfId="53997"/>
    <cellStyle name="표준 60 13 3 27 2" xfId="53998"/>
    <cellStyle name="표준 60 13 3 28" xfId="53999"/>
    <cellStyle name="표준 60 13 3 28 2" xfId="54000"/>
    <cellStyle name="표준 60 13 3 29" xfId="54001"/>
    <cellStyle name="표준 60 13 3 3" xfId="54002"/>
    <cellStyle name="표준 60 13 3 3 2" xfId="54003"/>
    <cellStyle name="표준 60 13 3 4" xfId="54004"/>
    <cellStyle name="표준 60 13 3 4 2" xfId="54005"/>
    <cellStyle name="표준 60 13 3 5" xfId="54006"/>
    <cellStyle name="표준 60 13 3 5 2" xfId="54007"/>
    <cellStyle name="표준 60 13 3 6" xfId="54008"/>
    <cellStyle name="표준 60 13 3 6 2" xfId="54009"/>
    <cellStyle name="표준 60 13 3 7" xfId="54010"/>
    <cellStyle name="표준 60 13 3 7 2" xfId="54011"/>
    <cellStyle name="표준 60 13 3 8" xfId="54012"/>
    <cellStyle name="표준 60 13 3 8 2" xfId="54013"/>
    <cellStyle name="표준 60 13 3 9" xfId="54014"/>
    <cellStyle name="표준 60 13 3 9 2" xfId="54015"/>
    <cellStyle name="표준 60 13 30" xfId="54016"/>
    <cellStyle name="표준 60 13 30 2" xfId="54017"/>
    <cellStyle name="표준 60 13 31" xfId="54018"/>
    <cellStyle name="표준 60 13 31 2" xfId="54019"/>
    <cellStyle name="표준 60 13 32" xfId="54020"/>
    <cellStyle name="표준 60 13 32 2" xfId="54021"/>
    <cellStyle name="표준 60 13 33" xfId="54022"/>
    <cellStyle name="표준 60 13 34" xfId="54023"/>
    <cellStyle name="표준 60 13 35" xfId="54024"/>
    <cellStyle name="표준 60 13 36" xfId="54025"/>
    <cellStyle name="표준 60 13 37" xfId="54026"/>
    <cellStyle name="표준 60 13 38" xfId="54027"/>
    <cellStyle name="표준 60 13 39" xfId="54028"/>
    <cellStyle name="표준 60 13 4" xfId="54029"/>
    <cellStyle name="표준 60 13 4 10" xfId="54030"/>
    <cellStyle name="표준 60 13 4 10 2" xfId="54031"/>
    <cellStyle name="표준 60 13 4 11" xfId="54032"/>
    <cellStyle name="표준 60 13 4 11 2" xfId="54033"/>
    <cellStyle name="표준 60 13 4 12" xfId="54034"/>
    <cellStyle name="표준 60 13 4 12 2" xfId="54035"/>
    <cellStyle name="표준 60 13 4 13" xfId="54036"/>
    <cellStyle name="표준 60 13 4 13 2" xfId="54037"/>
    <cellStyle name="표준 60 13 4 14" xfId="54038"/>
    <cellStyle name="표준 60 13 4 14 2" xfId="54039"/>
    <cellStyle name="표준 60 13 4 15" xfId="54040"/>
    <cellStyle name="표준 60 13 4 15 2" xfId="54041"/>
    <cellStyle name="표준 60 13 4 16" xfId="54042"/>
    <cellStyle name="표준 60 13 4 16 2" xfId="54043"/>
    <cellStyle name="표준 60 13 4 17" xfId="54044"/>
    <cellStyle name="표준 60 13 4 17 2" xfId="54045"/>
    <cellStyle name="표준 60 13 4 18" xfId="54046"/>
    <cellStyle name="표준 60 13 4 18 2" xfId="54047"/>
    <cellStyle name="표준 60 13 4 19" xfId="54048"/>
    <cellStyle name="표준 60 13 4 19 2" xfId="54049"/>
    <cellStyle name="표준 60 13 4 2" xfId="54050"/>
    <cellStyle name="표준 60 13 4 2 2" xfId="54051"/>
    <cellStyle name="표준 60 13 4 20" xfId="54052"/>
    <cellStyle name="표준 60 13 4 20 2" xfId="54053"/>
    <cellStyle name="표준 60 13 4 21" xfId="54054"/>
    <cellStyle name="표준 60 13 4 21 2" xfId="54055"/>
    <cellStyle name="표준 60 13 4 22" xfId="54056"/>
    <cellStyle name="표준 60 13 4 22 2" xfId="54057"/>
    <cellStyle name="표준 60 13 4 23" xfId="54058"/>
    <cellStyle name="표준 60 13 4 23 2" xfId="54059"/>
    <cellStyle name="표준 60 13 4 24" xfId="54060"/>
    <cellStyle name="표준 60 13 4 24 2" xfId="54061"/>
    <cellStyle name="표준 60 13 4 25" xfId="54062"/>
    <cellStyle name="표준 60 13 4 25 2" xfId="54063"/>
    <cellStyle name="표준 60 13 4 26" xfId="54064"/>
    <cellStyle name="표준 60 13 4 26 2" xfId="54065"/>
    <cellStyle name="표준 60 13 4 27" xfId="54066"/>
    <cellStyle name="표준 60 13 4 27 2" xfId="54067"/>
    <cellStyle name="표준 60 13 4 28" xfId="54068"/>
    <cellStyle name="표준 60 13 4 28 2" xfId="54069"/>
    <cellStyle name="표준 60 13 4 29" xfId="54070"/>
    <cellStyle name="표준 60 13 4 3" xfId="54071"/>
    <cellStyle name="표준 60 13 4 3 2" xfId="54072"/>
    <cellStyle name="표준 60 13 4 4" xfId="54073"/>
    <cellStyle name="표준 60 13 4 4 2" xfId="54074"/>
    <cellStyle name="표준 60 13 4 5" xfId="54075"/>
    <cellStyle name="표준 60 13 4 5 2" xfId="54076"/>
    <cellStyle name="표준 60 13 4 6" xfId="54077"/>
    <cellStyle name="표준 60 13 4 6 2" xfId="54078"/>
    <cellStyle name="표준 60 13 4 7" xfId="54079"/>
    <cellStyle name="표준 60 13 4 7 2" xfId="54080"/>
    <cellStyle name="표준 60 13 4 8" xfId="54081"/>
    <cellStyle name="표준 60 13 4 8 2" xfId="54082"/>
    <cellStyle name="표준 60 13 4 9" xfId="54083"/>
    <cellStyle name="표준 60 13 4 9 2" xfId="54084"/>
    <cellStyle name="표준 60 13 40" xfId="54085"/>
    <cellStyle name="표준 60 13 41" xfId="54086"/>
    <cellStyle name="표준 60 13 42" xfId="54087"/>
    <cellStyle name="표준 60 13 43" xfId="54088"/>
    <cellStyle name="표준 60 13 44" xfId="54089"/>
    <cellStyle name="표준 60 13 45" xfId="54090"/>
    <cellStyle name="표준 60 13 46" xfId="54091"/>
    <cellStyle name="표준 60 13 47" xfId="54092"/>
    <cellStyle name="표준 60 13 48" xfId="54093"/>
    <cellStyle name="표준 60 13 49" xfId="54094"/>
    <cellStyle name="표준 60 13 5" xfId="54095"/>
    <cellStyle name="표준 60 13 5 10" xfId="54096"/>
    <cellStyle name="표준 60 13 5 10 2" xfId="54097"/>
    <cellStyle name="표준 60 13 5 11" xfId="54098"/>
    <cellStyle name="표준 60 13 5 11 2" xfId="54099"/>
    <cellStyle name="표준 60 13 5 12" xfId="54100"/>
    <cellStyle name="표준 60 13 5 12 2" xfId="54101"/>
    <cellStyle name="표준 60 13 5 13" xfId="54102"/>
    <cellStyle name="표준 60 13 5 13 2" xfId="54103"/>
    <cellStyle name="표준 60 13 5 14" xfId="54104"/>
    <cellStyle name="표준 60 13 5 14 2" xfId="54105"/>
    <cellStyle name="표준 60 13 5 15" xfId="54106"/>
    <cellStyle name="표준 60 13 5 15 2" xfId="54107"/>
    <cellStyle name="표준 60 13 5 16" xfId="54108"/>
    <cellStyle name="표준 60 13 5 16 2" xfId="54109"/>
    <cellStyle name="표준 60 13 5 17" xfId="54110"/>
    <cellStyle name="표준 60 13 5 17 2" xfId="54111"/>
    <cellStyle name="표준 60 13 5 18" xfId="54112"/>
    <cellStyle name="표준 60 13 5 18 2" xfId="54113"/>
    <cellStyle name="표준 60 13 5 19" xfId="54114"/>
    <cellStyle name="표준 60 13 5 19 2" xfId="54115"/>
    <cellStyle name="표준 60 13 5 2" xfId="54116"/>
    <cellStyle name="표준 60 13 5 2 2" xfId="54117"/>
    <cellStyle name="표준 60 13 5 20" xfId="54118"/>
    <cellStyle name="표준 60 13 5 20 2" xfId="54119"/>
    <cellStyle name="표준 60 13 5 21" xfId="54120"/>
    <cellStyle name="표준 60 13 5 21 2" xfId="54121"/>
    <cellStyle name="표준 60 13 5 22" xfId="54122"/>
    <cellStyle name="표준 60 13 5 22 2" xfId="54123"/>
    <cellStyle name="표준 60 13 5 23" xfId="54124"/>
    <cellStyle name="표준 60 13 5 23 2" xfId="54125"/>
    <cellStyle name="표준 60 13 5 24" xfId="54126"/>
    <cellStyle name="표준 60 13 5 24 2" xfId="54127"/>
    <cellStyle name="표준 60 13 5 25" xfId="54128"/>
    <cellStyle name="표준 60 13 5 25 2" xfId="54129"/>
    <cellStyle name="표준 60 13 5 26" xfId="54130"/>
    <cellStyle name="표준 60 13 5 26 2" xfId="54131"/>
    <cellStyle name="표준 60 13 5 27" xfId="54132"/>
    <cellStyle name="표준 60 13 5 27 2" xfId="54133"/>
    <cellStyle name="표준 60 13 5 28" xfId="54134"/>
    <cellStyle name="표준 60 13 5 28 2" xfId="54135"/>
    <cellStyle name="표준 60 13 5 29" xfId="54136"/>
    <cellStyle name="표준 60 13 5 3" xfId="54137"/>
    <cellStyle name="표준 60 13 5 3 2" xfId="54138"/>
    <cellStyle name="표준 60 13 5 4" xfId="54139"/>
    <cellStyle name="표준 60 13 5 4 2" xfId="54140"/>
    <cellStyle name="표준 60 13 5 5" xfId="54141"/>
    <cellStyle name="표준 60 13 5 5 2" xfId="54142"/>
    <cellStyle name="표준 60 13 5 6" xfId="54143"/>
    <cellStyle name="표준 60 13 5 6 2" xfId="54144"/>
    <cellStyle name="표준 60 13 5 7" xfId="54145"/>
    <cellStyle name="표준 60 13 5 7 2" xfId="54146"/>
    <cellStyle name="표준 60 13 5 8" xfId="54147"/>
    <cellStyle name="표준 60 13 5 8 2" xfId="54148"/>
    <cellStyle name="표준 60 13 5 9" xfId="54149"/>
    <cellStyle name="표준 60 13 5 9 2" xfId="54150"/>
    <cellStyle name="표준 60 13 50" xfId="54151"/>
    <cellStyle name="표준 60 13 51" xfId="54152"/>
    <cellStyle name="표준 60 13 52" xfId="54153"/>
    <cellStyle name="표준 60 13 53" xfId="54154"/>
    <cellStyle name="표준 60 13 54" xfId="54155"/>
    <cellStyle name="표준 60 13 55" xfId="54156"/>
    <cellStyle name="표준 60 13 56" xfId="54157"/>
    <cellStyle name="표준 60 13 6" xfId="54158"/>
    <cellStyle name="표준 60 13 6 2" xfId="54159"/>
    <cellStyle name="표준 60 13 7" xfId="54160"/>
    <cellStyle name="표준 60 13 7 2" xfId="54161"/>
    <cellStyle name="표준 60 13 8" xfId="54162"/>
    <cellStyle name="표준 60 13 8 2" xfId="54163"/>
    <cellStyle name="표준 60 13 9" xfId="54164"/>
    <cellStyle name="표준 60 13 9 2" xfId="54165"/>
    <cellStyle name="표준 60 14" xfId="54166"/>
    <cellStyle name="표준 60 14 10" xfId="54167"/>
    <cellStyle name="표준 60 14 10 2" xfId="54168"/>
    <cellStyle name="표준 60 14 11" xfId="54169"/>
    <cellStyle name="표준 60 14 11 2" xfId="54170"/>
    <cellStyle name="표준 60 14 12" xfId="54171"/>
    <cellStyle name="표준 60 14 12 2" xfId="54172"/>
    <cellStyle name="표준 60 14 13" xfId="54173"/>
    <cellStyle name="표준 60 14 13 2" xfId="54174"/>
    <cellStyle name="표준 60 14 14" xfId="54175"/>
    <cellStyle name="표준 60 14 14 2" xfId="54176"/>
    <cellStyle name="표준 60 14 15" xfId="54177"/>
    <cellStyle name="표준 60 14 15 2" xfId="54178"/>
    <cellStyle name="표준 60 14 16" xfId="54179"/>
    <cellStyle name="표준 60 14 16 2" xfId="54180"/>
    <cellStyle name="표준 60 14 17" xfId="54181"/>
    <cellStyle name="표준 60 14 17 2" xfId="54182"/>
    <cellStyle name="표준 60 14 18" xfId="54183"/>
    <cellStyle name="표준 60 14 18 2" xfId="54184"/>
    <cellStyle name="표준 60 14 19" xfId="54185"/>
    <cellStyle name="표준 60 14 19 2" xfId="54186"/>
    <cellStyle name="표준 60 14 2" xfId="54187"/>
    <cellStyle name="표준 60 14 2 10" xfId="54188"/>
    <cellStyle name="표준 60 14 2 10 2" xfId="54189"/>
    <cellStyle name="표준 60 14 2 11" xfId="54190"/>
    <cellStyle name="표준 60 14 2 11 2" xfId="54191"/>
    <cellStyle name="표준 60 14 2 12" xfId="54192"/>
    <cellStyle name="표준 60 14 2 12 2" xfId="54193"/>
    <cellStyle name="표준 60 14 2 13" xfId="54194"/>
    <cellStyle name="표준 60 14 2 13 2" xfId="54195"/>
    <cellStyle name="표준 60 14 2 14" xfId="54196"/>
    <cellStyle name="표준 60 14 2 14 2" xfId="54197"/>
    <cellStyle name="표준 60 14 2 15" xfId="54198"/>
    <cellStyle name="표준 60 14 2 15 2" xfId="54199"/>
    <cellStyle name="표준 60 14 2 16" xfId="54200"/>
    <cellStyle name="표준 60 14 2 16 2" xfId="54201"/>
    <cellStyle name="표준 60 14 2 17" xfId="54202"/>
    <cellStyle name="표준 60 14 2 17 2" xfId="54203"/>
    <cellStyle name="표준 60 14 2 18" xfId="54204"/>
    <cellStyle name="표준 60 14 2 18 2" xfId="54205"/>
    <cellStyle name="표준 60 14 2 19" xfId="54206"/>
    <cellStyle name="표준 60 14 2 19 2" xfId="54207"/>
    <cellStyle name="표준 60 14 2 2" xfId="54208"/>
    <cellStyle name="표준 60 14 2 2 2" xfId="54209"/>
    <cellStyle name="표준 60 14 2 20" xfId="54210"/>
    <cellStyle name="표준 60 14 2 20 2" xfId="54211"/>
    <cellStyle name="표준 60 14 2 21" xfId="54212"/>
    <cellStyle name="표준 60 14 2 21 2" xfId="54213"/>
    <cellStyle name="표준 60 14 2 22" xfId="54214"/>
    <cellStyle name="표준 60 14 2 22 2" xfId="54215"/>
    <cellStyle name="표준 60 14 2 23" xfId="54216"/>
    <cellStyle name="표준 60 14 2 23 2" xfId="54217"/>
    <cellStyle name="표준 60 14 2 24" xfId="54218"/>
    <cellStyle name="표준 60 14 2 24 2" xfId="54219"/>
    <cellStyle name="표준 60 14 2 25" xfId="54220"/>
    <cellStyle name="표준 60 14 2 25 2" xfId="54221"/>
    <cellStyle name="표준 60 14 2 26" xfId="54222"/>
    <cellStyle name="표준 60 14 2 26 2" xfId="54223"/>
    <cellStyle name="표준 60 14 2 27" xfId="54224"/>
    <cellStyle name="표준 60 14 2 27 2" xfId="54225"/>
    <cellStyle name="표준 60 14 2 28" xfId="54226"/>
    <cellStyle name="표준 60 14 2 28 2" xfId="54227"/>
    <cellStyle name="표준 60 14 2 29" xfId="54228"/>
    <cellStyle name="표준 60 14 2 3" xfId="54229"/>
    <cellStyle name="표준 60 14 2 3 2" xfId="54230"/>
    <cellStyle name="표준 60 14 2 4" xfId="54231"/>
    <cellStyle name="표준 60 14 2 4 2" xfId="54232"/>
    <cellStyle name="표준 60 14 2 5" xfId="54233"/>
    <cellStyle name="표준 60 14 2 5 2" xfId="54234"/>
    <cellStyle name="표준 60 14 2 6" xfId="54235"/>
    <cellStyle name="표준 60 14 2 6 2" xfId="54236"/>
    <cellStyle name="표준 60 14 2 7" xfId="54237"/>
    <cellStyle name="표준 60 14 2 7 2" xfId="54238"/>
    <cellStyle name="표준 60 14 2 8" xfId="54239"/>
    <cellStyle name="표준 60 14 2 8 2" xfId="54240"/>
    <cellStyle name="표준 60 14 2 9" xfId="54241"/>
    <cellStyle name="표준 60 14 2 9 2" xfId="54242"/>
    <cellStyle name="표준 60 14 20" xfId="54243"/>
    <cellStyle name="표준 60 14 20 2" xfId="54244"/>
    <cellStyle name="표준 60 14 21" xfId="54245"/>
    <cellStyle name="표준 60 14 21 2" xfId="54246"/>
    <cellStyle name="표준 60 14 22" xfId="54247"/>
    <cellStyle name="표준 60 14 22 2" xfId="54248"/>
    <cellStyle name="표준 60 14 23" xfId="54249"/>
    <cellStyle name="표준 60 14 23 2" xfId="54250"/>
    <cellStyle name="표준 60 14 24" xfId="54251"/>
    <cellStyle name="표준 60 14 24 2" xfId="54252"/>
    <cellStyle name="표준 60 14 25" xfId="54253"/>
    <cellStyle name="표준 60 14 25 2" xfId="54254"/>
    <cellStyle name="표준 60 14 26" xfId="54255"/>
    <cellStyle name="표준 60 14 26 2" xfId="54256"/>
    <cellStyle name="표준 60 14 27" xfId="54257"/>
    <cellStyle name="표준 60 14 27 2" xfId="54258"/>
    <cellStyle name="표준 60 14 28" xfId="54259"/>
    <cellStyle name="표준 60 14 28 2" xfId="54260"/>
    <cellStyle name="표준 60 14 29" xfId="54261"/>
    <cellStyle name="표준 60 14 29 2" xfId="54262"/>
    <cellStyle name="표준 60 14 3" xfId="54263"/>
    <cellStyle name="표준 60 14 3 10" xfId="54264"/>
    <cellStyle name="표준 60 14 3 10 2" xfId="54265"/>
    <cellStyle name="표준 60 14 3 11" xfId="54266"/>
    <cellStyle name="표준 60 14 3 11 2" xfId="54267"/>
    <cellStyle name="표준 60 14 3 12" xfId="54268"/>
    <cellStyle name="표준 60 14 3 12 2" xfId="54269"/>
    <cellStyle name="표준 60 14 3 13" xfId="54270"/>
    <cellStyle name="표준 60 14 3 13 2" xfId="54271"/>
    <cellStyle name="표준 60 14 3 14" xfId="54272"/>
    <cellStyle name="표준 60 14 3 14 2" xfId="54273"/>
    <cellStyle name="표준 60 14 3 15" xfId="54274"/>
    <cellStyle name="표준 60 14 3 15 2" xfId="54275"/>
    <cellStyle name="표준 60 14 3 16" xfId="54276"/>
    <cellStyle name="표준 60 14 3 16 2" xfId="54277"/>
    <cellStyle name="표준 60 14 3 17" xfId="54278"/>
    <cellStyle name="표준 60 14 3 17 2" xfId="54279"/>
    <cellStyle name="표준 60 14 3 18" xfId="54280"/>
    <cellStyle name="표준 60 14 3 18 2" xfId="54281"/>
    <cellStyle name="표준 60 14 3 19" xfId="54282"/>
    <cellStyle name="표준 60 14 3 19 2" xfId="54283"/>
    <cellStyle name="표준 60 14 3 2" xfId="54284"/>
    <cellStyle name="표준 60 14 3 2 2" xfId="54285"/>
    <cellStyle name="표준 60 14 3 20" xfId="54286"/>
    <cellStyle name="표준 60 14 3 20 2" xfId="54287"/>
    <cellStyle name="표준 60 14 3 21" xfId="54288"/>
    <cellStyle name="표준 60 14 3 21 2" xfId="54289"/>
    <cellStyle name="표준 60 14 3 22" xfId="54290"/>
    <cellStyle name="표준 60 14 3 22 2" xfId="54291"/>
    <cellStyle name="표준 60 14 3 23" xfId="54292"/>
    <cellStyle name="표준 60 14 3 23 2" xfId="54293"/>
    <cellStyle name="표준 60 14 3 24" xfId="54294"/>
    <cellStyle name="표준 60 14 3 24 2" xfId="54295"/>
    <cellStyle name="표준 60 14 3 25" xfId="54296"/>
    <cellStyle name="표준 60 14 3 25 2" xfId="54297"/>
    <cellStyle name="표준 60 14 3 26" xfId="54298"/>
    <cellStyle name="표준 60 14 3 26 2" xfId="54299"/>
    <cellStyle name="표준 60 14 3 27" xfId="54300"/>
    <cellStyle name="표준 60 14 3 27 2" xfId="54301"/>
    <cellStyle name="표준 60 14 3 28" xfId="54302"/>
    <cellStyle name="표준 60 14 3 28 2" xfId="54303"/>
    <cellStyle name="표준 60 14 3 29" xfId="54304"/>
    <cellStyle name="표준 60 14 3 3" xfId="54305"/>
    <cellStyle name="표준 60 14 3 3 2" xfId="54306"/>
    <cellStyle name="표준 60 14 3 4" xfId="54307"/>
    <cellStyle name="표준 60 14 3 4 2" xfId="54308"/>
    <cellStyle name="표준 60 14 3 5" xfId="54309"/>
    <cellStyle name="표준 60 14 3 5 2" xfId="54310"/>
    <cellStyle name="표준 60 14 3 6" xfId="54311"/>
    <cellStyle name="표준 60 14 3 6 2" xfId="54312"/>
    <cellStyle name="표준 60 14 3 7" xfId="54313"/>
    <cellStyle name="표준 60 14 3 7 2" xfId="54314"/>
    <cellStyle name="표준 60 14 3 8" xfId="54315"/>
    <cellStyle name="표준 60 14 3 8 2" xfId="54316"/>
    <cellStyle name="표준 60 14 3 9" xfId="54317"/>
    <cellStyle name="표준 60 14 3 9 2" xfId="54318"/>
    <cellStyle name="표준 60 14 30" xfId="54319"/>
    <cellStyle name="표준 60 14 30 2" xfId="54320"/>
    <cellStyle name="표준 60 14 31" xfId="54321"/>
    <cellStyle name="표준 60 14 31 2" xfId="54322"/>
    <cellStyle name="표준 60 14 32" xfId="54323"/>
    <cellStyle name="표준 60 14 32 2" xfId="54324"/>
    <cellStyle name="표준 60 14 33" xfId="54325"/>
    <cellStyle name="표준 60 14 34" xfId="54326"/>
    <cellStyle name="표준 60 14 35" xfId="54327"/>
    <cellStyle name="표준 60 14 36" xfId="54328"/>
    <cellStyle name="표준 60 14 37" xfId="54329"/>
    <cellStyle name="표준 60 14 38" xfId="54330"/>
    <cellStyle name="표준 60 14 39" xfId="54331"/>
    <cellStyle name="표준 60 14 4" xfId="54332"/>
    <cellStyle name="표준 60 14 4 10" xfId="54333"/>
    <cellStyle name="표준 60 14 4 10 2" xfId="54334"/>
    <cellStyle name="표준 60 14 4 11" xfId="54335"/>
    <cellStyle name="표준 60 14 4 11 2" xfId="54336"/>
    <cellStyle name="표준 60 14 4 12" xfId="54337"/>
    <cellStyle name="표준 60 14 4 12 2" xfId="54338"/>
    <cellStyle name="표준 60 14 4 13" xfId="54339"/>
    <cellStyle name="표준 60 14 4 13 2" xfId="54340"/>
    <cellStyle name="표준 60 14 4 14" xfId="54341"/>
    <cellStyle name="표준 60 14 4 14 2" xfId="54342"/>
    <cellStyle name="표준 60 14 4 15" xfId="54343"/>
    <cellStyle name="표준 60 14 4 15 2" xfId="54344"/>
    <cellStyle name="표준 60 14 4 16" xfId="54345"/>
    <cellStyle name="표준 60 14 4 16 2" xfId="54346"/>
    <cellStyle name="표준 60 14 4 17" xfId="54347"/>
    <cellStyle name="표준 60 14 4 17 2" xfId="54348"/>
    <cellStyle name="표준 60 14 4 18" xfId="54349"/>
    <cellStyle name="표준 60 14 4 18 2" xfId="54350"/>
    <cellStyle name="표준 60 14 4 19" xfId="54351"/>
    <cellStyle name="표준 60 14 4 19 2" xfId="54352"/>
    <cellStyle name="표준 60 14 4 2" xfId="54353"/>
    <cellStyle name="표준 60 14 4 2 2" xfId="54354"/>
    <cellStyle name="표준 60 14 4 20" xfId="54355"/>
    <cellStyle name="표준 60 14 4 20 2" xfId="54356"/>
    <cellStyle name="표준 60 14 4 21" xfId="54357"/>
    <cellStyle name="표준 60 14 4 21 2" xfId="54358"/>
    <cellStyle name="표준 60 14 4 22" xfId="54359"/>
    <cellStyle name="표준 60 14 4 22 2" xfId="54360"/>
    <cellStyle name="표준 60 14 4 23" xfId="54361"/>
    <cellStyle name="표준 60 14 4 23 2" xfId="54362"/>
    <cellStyle name="표준 60 14 4 24" xfId="54363"/>
    <cellStyle name="표준 60 14 4 24 2" xfId="54364"/>
    <cellStyle name="표준 60 14 4 25" xfId="54365"/>
    <cellStyle name="표준 60 14 4 25 2" xfId="54366"/>
    <cellStyle name="표준 60 14 4 26" xfId="54367"/>
    <cellStyle name="표준 60 14 4 26 2" xfId="54368"/>
    <cellStyle name="표준 60 14 4 27" xfId="54369"/>
    <cellStyle name="표준 60 14 4 27 2" xfId="54370"/>
    <cellStyle name="표준 60 14 4 28" xfId="54371"/>
    <cellStyle name="표준 60 14 4 28 2" xfId="54372"/>
    <cellStyle name="표준 60 14 4 29" xfId="54373"/>
    <cellStyle name="표준 60 14 4 3" xfId="54374"/>
    <cellStyle name="표준 60 14 4 3 2" xfId="54375"/>
    <cellStyle name="표준 60 14 4 4" xfId="54376"/>
    <cellStyle name="표준 60 14 4 4 2" xfId="54377"/>
    <cellStyle name="표준 60 14 4 5" xfId="54378"/>
    <cellStyle name="표준 60 14 4 5 2" xfId="54379"/>
    <cellStyle name="표준 60 14 4 6" xfId="54380"/>
    <cellStyle name="표준 60 14 4 6 2" xfId="54381"/>
    <cellStyle name="표준 60 14 4 7" xfId="54382"/>
    <cellStyle name="표준 60 14 4 7 2" xfId="54383"/>
    <cellStyle name="표준 60 14 4 8" xfId="54384"/>
    <cellStyle name="표준 60 14 4 8 2" xfId="54385"/>
    <cellStyle name="표준 60 14 4 9" xfId="54386"/>
    <cellStyle name="표준 60 14 4 9 2" xfId="54387"/>
    <cellStyle name="표준 60 14 40" xfId="54388"/>
    <cellStyle name="표준 60 14 41" xfId="54389"/>
    <cellStyle name="표준 60 14 42" xfId="54390"/>
    <cellStyle name="표준 60 14 43" xfId="54391"/>
    <cellStyle name="표준 60 14 44" xfId="54392"/>
    <cellStyle name="표준 60 14 45" xfId="54393"/>
    <cellStyle name="표준 60 14 46" xfId="54394"/>
    <cellStyle name="표준 60 14 47" xfId="54395"/>
    <cellStyle name="표준 60 14 48" xfId="54396"/>
    <cellStyle name="표준 60 14 49" xfId="54397"/>
    <cellStyle name="표준 60 14 5" xfId="54398"/>
    <cellStyle name="표준 60 14 5 10" xfId="54399"/>
    <cellStyle name="표준 60 14 5 10 2" xfId="54400"/>
    <cellStyle name="표준 60 14 5 11" xfId="54401"/>
    <cellStyle name="표준 60 14 5 11 2" xfId="54402"/>
    <cellStyle name="표준 60 14 5 12" xfId="54403"/>
    <cellStyle name="표준 60 14 5 12 2" xfId="54404"/>
    <cellStyle name="표준 60 14 5 13" xfId="54405"/>
    <cellStyle name="표준 60 14 5 13 2" xfId="54406"/>
    <cellStyle name="표준 60 14 5 14" xfId="54407"/>
    <cellStyle name="표준 60 14 5 14 2" xfId="54408"/>
    <cellStyle name="표준 60 14 5 15" xfId="54409"/>
    <cellStyle name="표준 60 14 5 15 2" xfId="54410"/>
    <cellStyle name="표준 60 14 5 16" xfId="54411"/>
    <cellStyle name="표준 60 14 5 16 2" xfId="54412"/>
    <cellStyle name="표준 60 14 5 17" xfId="54413"/>
    <cellStyle name="표준 60 14 5 17 2" xfId="54414"/>
    <cellStyle name="표준 60 14 5 18" xfId="54415"/>
    <cellStyle name="표준 60 14 5 18 2" xfId="54416"/>
    <cellStyle name="표준 60 14 5 19" xfId="54417"/>
    <cellStyle name="표준 60 14 5 19 2" xfId="54418"/>
    <cellStyle name="표준 60 14 5 2" xfId="54419"/>
    <cellStyle name="표준 60 14 5 2 2" xfId="54420"/>
    <cellStyle name="표준 60 14 5 20" xfId="54421"/>
    <cellStyle name="표준 60 14 5 20 2" xfId="54422"/>
    <cellStyle name="표준 60 14 5 21" xfId="54423"/>
    <cellStyle name="표준 60 14 5 21 2" xfId="54424"/>
    <cellStyle name="표준 60 14 5 22" xfId="54425"/>
    <cellStyle name="표준 60 14 5 22 2" xfId="54426"/>
    <cellStyle name="표준 60 14 5 23" xfId="54427"/>
    <cellStyle name="표준 60 14 5 23 2" xfId="54428"/>
    <cellStyle name="표준 60 14 5 24" xfId="54429"/>
    <cellStyle name="표준 60 14 5 24 2" xfId="54430"/>
    <cellStyle name="표준 60 14 5 25" xfId="54431"/>
    <cellStyle name="표준 60 14 5 25 2" xfId="54432"/>
    <cellStyle name="표준 60 14 5 26" xfId="54433"/>
    <cellStyle name="표준 60 14 5 26 2" xfId="54434"/>
    <cellStyle name="표준 60 14 5 27" xfId="54435"/>
    <cellStyle name="표준 60 14 5 27 2" xfId="54436"/>
    <cellStyle name="표준 60 14 5 28" xfId="54437"/>
    <cellStyle name="표준 60 14 5 28 2" xfId="54438"/>
    <cellStyle name="표준 60 14 5 29" xfId="54439"/>
    <cellStyle name="표준 60 14 5 3" xfId="54440"/>
    <cellStyle name="표준 60 14 5 3 2" xfId="54441"/>
    <cellStyle name="표준 60 14 5 4" xfId="54442"/>
    <cellStyle name="표준 60 14 5 4 2" xfId="54443"/>
    <cellStyle name="표준 60 14 5 5" xfId="54444"/>
    <cellStyle name="표준 60 14 5 5 2" xfId="54445"/>
    <cellStyle name="표준 60 14 5 6" xfId="54446"/>
    <cellStyle name="표준 60 14 5 6 2" xfId="54447"/>
    <cellStyle name="표준 60 14 5 7" xfId="54448"/>
    <cellStyle name="표준 60 14 5 7 2" xfId="54449"/>
    <cellStyle name="표준 60 14 5 8" xfId="54450"/>
    <cellStyle name="표준 60 14 5 8 2" xfId="54451"/>
    <cellStyle name="표준 60 14 5 9" xfId="54452"/>
    <cellStyle name="표준 60 14 5 9 2" xfId="54453"/>
    <cellStyle name="표준 60 14 50" xfId="54454"/>
    <cellStyle name="표준 60 14 51" xfId="54455"/>
    <cellStyle name="표준 60 14 52" xfId="54456"/>
    <cellStyle name="표준 60 14 53" xfId="54457"/>
    <cellStyle name="표준 60 14 54" xfId="54458"/>
    <cellStyle name="표준 60 14 55" xfId="54459"/>
    <cellStyle name="표준 60 14 56" xfId="54460"/>
    <cellStyle name="표준 60 14 6" xfId="54461"/>
    <cellStyle name="표준 60 14 6 2" xfId="54462"/>
    <cellStyle name="표준 60 14 7" xfId="54463"/>
    <cellStyle name="표준 60 14 7 2" xfId="54464"/>
    <cellStyle name="표준 60 14 8" xfId="54465"/>
    <cellStyle name="표준 60 14 8 2" xfId="54466"/>
    <cellStyle name="표준 60 14 9" xfId="54467"/>
    <cellStyle name="표준 60 14 9 2" xfId="54468"/>
    <cellStyle name="표준 60 15" xfId="54469"/>
    <cellStyle name="표준 60 15 10" xfId="54470"/>
    <cellStyle name="표준 60 15 10 2" xfId="54471"/>
    <cellStyle name="표준 60 15 11" xfId="54472"/>
    <cellStyle name="표준 60 15 11 2" xfId="54473"/>
    <cellStyle name="표준 60 15 12" xfId="54474"/>
    <cellStyle name="표준 60 15 12 2" xfId="54475"/>
    <cellStyle name="표준 60 15 13" xfId="54476"/>
    <cellStyle name="표준 60 15 13 2" xfId="54477"/>
    <cellStyle name="표준 60 15 14" xfId="54478"/>
    <cellStyle name="표준 60 15 14 2" xfId="54479"/>
    <cellStyle name="표준 60 15 15" xfId="54480"/>
    <cellStyle name="표준 60 15 15 2" xfId="54481"/>
    <cellStyle name="표준 60 15 16" xfId="54482"/>
    <cellStyle name="표준 60 15 16 2" xfId="54483"/>
    <cellStyle name="표준 60 15 17" xfId="54484"/>
    <cellStyle name="표준 60 15 17 2" xfId="54485"/>
    <cellStyle name="표준 60 15 18" xfId="54486"/>
    <cellStyle name="표준 60 15 18 2" xfId="54487"/>
    <cellStyle name="표준 60 15 19" xfId="54488"/>
    <cellStyle name="표준 60 15 19 2" xfId="54489"/>
    <cellStyle name="표준 60 15 2" xfId="54490"/>
    <cellStyle name="표준 60 15 2 2" xfId="54491"/>
    <cellStyle name="표준 60 15 20" xfId="54492"/>
    <cellStyle name="표준 60 15 20 2" xfId="54493"/>
    <cellStyle name="표준 60 15 21" xfId="54494"/>
    <cellStyle name="표준 60 15 21 2" xfId="54495"/>
    <cellStyle name="표준 60 15 22" xfId="54496"/>
    <cellStyle name="표준 60 15 22 2" xfId="54497"/>
    <cellStyle name="표준 60 15 23" xfId="54498"/>
    <cellStyle name="표준 60 15 23 2" xfId="54499"/>
    <cellStyle name="표준 60 15 24" xfId="54500"/>
    <cellStyle name="표준 60 15 24 2" xfId="54501"/>
    <cellStyle name="표준 60 15 25" xfId="54502"/>
    <cellStyle name="표준 60 15 25 2" xfId="54503"/>
    <cellStyle name="표준 60 15 26" xfId="54504"/>
    <cellStyle name="표준 60 15 26 2" xfId="54505"/>
    <cellStyle name="표준 60 15 27" xfId="54506"/>
    <cellStyle name="표준 60 15 27 2" xfId="54507"/>
    <cellStyle name="표준 60 15 28" xfId="54508"/>
    <cellStyle name="표준 60 15 28 2" xfId="54509"/>
    <cellStyle name="표준 60 15 29" xfId="54510"/>
    <cellStyle name="표준 60 15 3" xfId="54511"/>
    <cellStyle name="표준 60 15 3 2" xfId="54512"/>
    <cellStyle name="표준 60 15 4" xfId="54513"/>
    <cellStyle name="표준 60 15 4 2" xfId="54514"/>
    <cellStyle name="표준 60 15 5" xfId="54515"/>
    <cellStyle name="표준 60 15 5 2" xfId="54516"/>
    <cellStyle name="표준 60 15 6" xfId="54517"/>
    <cellStyle name="표준 60 15 6 2" xfId="54518"/>
    <cellStyle name="표준 60 15 7" xfId="54519"/>
    <cellStyle name="표준 60 15 7 2" xfId="54520"/>
    <cellStyle name="표준 60 15 8" xfId="54521"/>
    <cellStyle name="표준 60 15 8 2" xfId="54522"/>
    <cellStyle name="표준 60 15 9" xfId="54523"/>
    <cellStyle name="표준 60 15 9 2" xfId="54524"/>
    <cellStyle name="표준 60 16" xfId="54525"/>
    <cellStyle name="표준 60 16 10" xfId="54526"/>
    <cellStyle name="표준 60 16 10 2" xfId="54527"/>
    <cellStyle name="표준 60 16 11" xfId="54528"/>
    <cellStyle name="표준 60 16 11 2" xfId="54529"/>
    <cellStyle name="표준 60 16 12" xfId="54530"/>
    <cellStyle name="표준 60 16 12 2" xfId="54531"/>
    <cellStyle name="표준 60 16 13" xfId="54532"/>
    <cellStyle name="표준 60 16 13 2" xfId="54533"/>
    <cellStyle name="표준 60 16 14" xfId="54534"/>
    <cellStyle name="표준 60 16 14 2" xfId="54535"/>
    <cellStyle name="표준 60 16 15" xfId="54536"/>
    <cellStyle name="표준 60 16 15 2" xfId="54537"/>
    <cellStyle name="표준 60 16 16" xfId="54538"/>
    <cellStyle name="표준 60 16 16 2" xfId="54539"/>
    <cellStyle name="표준 60 16 17" xfId="54540"/>
    <cellStyle name="표준 60 16 17 2" xfId="54541"/>
    <cellStyle name="표준 60 16 18" xfId="54542"/>
    <cellStyle name="표준 60 16 18 2" xfId="54543"/>
    <cellStyle name="표준 60 16 19" xfId="54544"/>
    <cellStyle name="표준 60 16 19 2" xfId="54545"/>
    <cellStyle name="표준 60 16 2" xfId="54546"/>
    <cellStyle name="표준 60 16 2 2" xfId="54547"/>
    <cellStyle name="표준 60 16 20" xfId="54548"/>
    <cellStyle name="표준 60 16 20 2" xfId="54549"/>
    <cellStyle name="표준 60 16 21" xfId="54550"/>
    <cellStyle name="표준 60 16 21 2" xfId="54551"/>
    <cellStyle name="표준 60 16 22" xfId="54552"/>
    <cellStyle name="표준 60 16 22 2" xfId="54553"/>
    <cellStyle name="표준 60 16 23" xfId="54554"/>
    <cellStyle name="표준 60 16 23 2" xfId="54555"/>
    <cellStyle name="표준 60 16 24" xfId="54556"/>
    <cellStyle name="표준 60 16 24 2" xfId="54557"/>
    <cellStyle name="표준 60 16 25" xfId="54558"/>
    <cellStyle name="표준 60 16 25 2" xfId="54559"/>
    <cellStyle name="표준 60 16 26" xfId="54560"/>
    <cellStyle name="표준 60 16 26 2" xfId="54561"/>
    <cellStyle name="표준 60 16 27" xfId="54562"/>
    <cellStyle name="표준 60 16 27 2" xfId="54563"/>
    <cellStyle name="표준 60 16 28" xfId="54564"/>
    <cellStyle name="표준 60 16 28 2" xfId="54565"/>
    <cellStyle name="표준 60 16 29" xfId="54566"/>
    <cellStyle name="표준 60 16 3" xfId="54567"/>
    <cellStyle name="표준 60 16 3 2" xfId="54568"/>
    <cellStyle name="표준 60 16 4" xfId="54569"/>
    <cellStyle name="표준 60 16 4 2" xfId="54570"/>
    <cellStyle name="표준 60 16 5" xfId="54571"/>
    <cellStyle name="표준 60 16 5 2" xfId="54572"/>
    <cellStyle name="표준 60 16 6" xfId="54573"/>
    <cellStyle name="표준 60 16 6 2" xfId="54574"/>
    <cellStyle name="표준 60 16 7" xfId="54575"/>
    <cellStyle name="표준 60 16 7 2" xfId="54576"/>
    <cellStyle name="표준 60 16 8" xfId="54577"/>
    <cellStyle name="표준 60 16 8 2" xfId="54578"/>
    <cellStyle name="표준 60 16 9" xfId="54579"/>
    <cellStyle name="표준 60 16 9 2" xfId="54580"/>
    <cellStyle name="표준 60 17" xfId="54581"/>
    <cellStyle name="표준 60 17 10" xfId="54582"/>
    <cellStyle name="표준 60 17 10 2" xfId="54583"/>
    <cellStyle name="표준 60 17 11" xfId="54584"/>
    <cellStyle name="표준 60 17 11 2" xfId="54585"/>
    <cellStyle name="표준 60 17 12" xfId="54586"/>
    <cellStyle name="표준 60 17 12 2" xfId="54587"/>
    <cellStyle name="표준 60 17 13" xfId="54588"/>
    <cellStyle name="표준 60 17 13 2" xfId="54589"/>
    <cellStyle name="표준 60 17 14" xfId="54590"/>
    <cellStyle name="표준 60 17 14 2" xfId="54591"/>
    <cellStyle name="표준 60 17 15" xfId="54592"/>
    <cellStyle name="표준 60 17 15 2" xfId="54593"/>
    <cellStyle name="표준 60 17 16" xfId="54594"/>
    <cellStyle name="표준 60 17 16 2" xfId="54595"/>
    <cellStyle name="표준 60 17 17" xfId="54596"/>
    <cellStyle name="표준 60 17 17 2" xfId="54597"/>
    <cellStyle name="표준 60 17 18" xfId="54598"/>
    <cellStyle name="표준 60 17 18 2" xfId="54599"/>
    <cellStyle name="표준 60 17 19" xfId="54600"/>
    <cellStyle name="표준 60 17 19 2" xfId="54601"/>
    <cellStyle name="표준 60 17 2" xfId="54602"/>
    <cellStyle name="표준 60 17 2 2" xfId="54603"/>
    <cellStyle name="표준 60 17 20" xfId="54604"/>
    <cellStyle name="표준 60 17 20 2" xfId="54605"/>
    <cellStyle name="표준 60 17 21" xfId="54606"/>
    <cellStyle name="표준 60 17 21 2" xfId="54607"/>
    <cellStyle name="표준 60 17 22" xfId="54608"/>
    <cellStyle name="표준 60 17 22 2" xfId="54609"/>
    <cellStyle name="표준 60 17 23" xfId="54610"/>
    <cellStyle name="표준 60 17 23 2" xfId="54611"/>
    <cellStyle name="표준 60 17 24" xfId="54612"/>
    <cellStyle name="표준 60 17 24 2" xfId="54613"/>
    <cellStyle name="표준 60 17 25" xfId="54614"/>
    <cellStyle name="표준 60 17 25 2" xfId="54615"/>
    <cellStyle name="표준 60 17 26" xfId="54616"/>
    <cellStyle name="표준 60 17 26 2" xfId="54617"/>
    <cellStyle name="표준 60 17 27" xfId="54618"/>
    <cellStyle name="표준 60 17 27 2" xfId="54619"/>
    <cellStyle name="표준 60 17 28" xfId="54620"/>
    <cellStyle name="표준 60 17 28 2" xfId="54621"/>
    <cellStyle name="표준 60 17 29" xfId="54622"/>
    <cellStyle name="표준 60 17 3" xfId="54623"/>
    <cellStyle name="표준 60 17 3 2" xfId="54624"/>
    <cellStyle name="표준 60 17 4" xfId="54625"/>
    <cellStyle name="표준 60 17 4 2" xfId="54626"/>
    <cellStyle name="표준 60 17 5" xfId="54627"/>
    <cellStyle name="표준 60 17 5 2" xfId="54628"/>
    <cellStyle name="표준 60 17 6" xfId="54629"/>
    <cellStyle name="표준 60 17 6 2" xfId="54630"/>
    <cellStyle name="표준 60 17 7" xfId="54631"/>
    <cellStyle name="표준 60 17 7 2" xfId="54632"/>
    <cellStyle name="표준 60 17 8" xfId="54633"/>
    <cellStyle name="표준 60 17 8 2" xfId="54634"/>
    <cellStyle name="표준 60 17 9" xfId="54635"/>
    <cellStyle name="표준 60 17 9 2" xfId="54636"/>
    <cellStyle name="표준 60 18" xfId="54637"/>
    <cellStyle name="표준 60 18 10" xfId="54638"/>
    <cellStyle name="표준 60 18 10 2" xfId="54639"/>
    <cellStyle name="표준 60 18 11" xfId="54640"/>
    <cellStyle name="표준 60 18 11 2" xfId="54641"/>
    <cellStyle name="표준 60 18 12" xfId="54642"/>
    <cellStyle name="표준 60 18 12 2" xfId="54643"/>
    <cellStyle name="표준 60 18 13" xfId="54644"/>
    <cellStyle name="표준 60 18 13 2" xfId="54645"/>
    <cellStyle name="표준 60 18 14" xfId="54646"/>
    <cellStyle name="표준 60 18 14 2" xfId="54647"/>
    <cellStyle name="표준 60 18 15" xfId="54648"/>
    <cellStyle name="표준 60 18 15 2" xfId="54649"/>
    <cellStyle name="표준 60 18 16" xfId="54650"/>
    <cellStyle name="표준 60 18 16 2" xfId="54651"/>
    <cellStyle name="표준 60 18 17" xfId="54652"/>
    <cellStyle name="표준 60 18 17 2" xfId="54653"/>
    <cellStyle name="표준 60 18 18" xfId="54654"/>
    <cellStyle name="표준 60 18 18 2" xfId="54655"/>
    <cellStyle name="표준 60 18 19" xfId="54656"/>
    <cellStyle name="표준 60 18 19 2" xfId="54657"/>
    <cellStyle name="표준 60 18 2" xfId="54658"/>
    <cellStyle name="표준 60 18 2 2" xfId="54659"/>
    <cellStyle name="표준 60 18 20" xfId="54660"/>
    <cellStyle name="표준 60 18 20 2" xfId="54661"/>
    <cellStyle name="표준 60 18 21" xfId="54662"/>
    <cellStyle name="표준 60 18 21 2" xfId="54663"/>
    <cellStyle name="표준 60 18 22" xfId="54664"/>
    <cellStyle name="표준 60 18 22 2" xfId="54665"/>
    <cellStyle name="표준 60 18 23" xfId="54666"/>
    <cellStyle name="표준 60 18 23 2" xfId="54667"/>
    <cellStyle name="표준 60 18 24" xfId="54668"/>
    <cellStyle name="표준 60 18 24 2" xfId="54669"/>
    <cellStyle name="표준 60 18 25" xfId="54670"/>
    <cellStyle name="표준 60 18 25 2" xfId="54671"/>
    <cellStyle name="표준 60 18 26" xfId="54672"/>
    <cellStyle name="표준 60 18 26 2" xfId="54673"/>
    <cellStyle name="표준 60 18 27" xfId="54674"/>
    <cellStyle name="표준 60 18 27 2" xfId="54675"/>
    <cellStyle name="표준 60 18 28" xfId="54676"/>
    <cellStyle name="표준 60 18 28 2" xfId="54677"/>
    <cellStyle name="표준 60 18 29" xfId="54678"/>
    <cellStyle name="표준 60 18 3" xfId="54679"/>
    <cellStyle name="표준 60 18 3 2" xfId="54680"/>
    <cellStyle name="표준 60 18 4" xfId="54681"/>
    <cellStyle name="표준 60 18 4 2" xfId="54682"/>
    <cellStyle name="표준 60 18 5" xfId="54683"/>
    <cellStyle name="표준 60 18 5 2" xfId="54684"/>
    <cellStyle name="표준 60 18 6" xfId="54685"/>
    <cellStyle name="표준 60 18 6 2" xfId="54686"/>
    <cellStyle name="표준 60 18 7" xfId="54687"/>
    <cellStyle name="표준 60 18 7 2" xfId="54688"/>
    <cellStyle name="표준 60 18 8" xfId="54689"/>
    <cellStyle name="표준 60 18 8 2" xfId="54690"/>
    <cellStyle name="표준 60 18 9" xfId="54691"/>
    <cellStyle name="표준 60 18 9 2" xfId="54692"/>
    <cellStyle name="표준 60 19" xfId="54693"/>
    <cellStyle name="표준 60 19 10" xfId="54694"/>
    <cellStyle name="표준 60 19 10 2" xfId="54695"/>
    <cellStyle name="표준 60 19 11" xfId="54696"/>
    <cellStyle name="표준 60 19 11 2" xfId="54697"/>
    <cellStyle name="표준 60 19 12" xfId="54698"/>
    <cellStyle name="표준 60 19 12 2" xfId="54699"/>
    <cellStyle name="표준 60 19 13" xfId="54700"/>
    <cellStyle name="표준 60 19 13 2" xfId="54701"/>
    <cellStyle name="표준 60 19 14" xfId="54702"/>
    <cellStyle name="표준 60 19 14 2" xfId="54703"/>
    <cellStyle name="표준 60 19 15" xfId="54704"/>
    <cellStyle name="표준 60 19 15 2" xfId="54705"/>
    <cellStyle name="표준 60 19 16" xfId="54706"/>
    <cellStyle name="표준 60 19 16 2" xfId="54707"/>
    <cellStyle name="표준 60 19 17" xfId="54708"/>
    <cellStyle name="표준 60 19 17 2" xfId="54709"/>
    <cellStyle name="표준 60 19 18" xfId="54710"/>
    <cellStyle name="표준 60 19 18 2" xfId="54711"/>
    <cellStyle name="표준 60 19 19" xfId="54712"/>
    <cellStyle name="표준 60 19 19 2" xfId="54713"/>
    <cellStyle name="표준 60 19 2" xfId="54714"/>
    <cellStyle name="표준 60 19 2 2" xfId="54715"/>
    <cellStyle name="표준 60 19 20" xfId="54716"/>
    <cellStyle name="표준 60 19 20 2" xfId="54717"/>
    <cellStyle name="표준 60 19 21" xfId="54718"/>
    <cellStyle name="표준 60 19 21 2" xfId="54719"/>
    <cellStyle name="표준 60 19 22" xfId="54720"/>
    <cellStyle name="표준 60 19 22 2" xfId="54721"/>
    <cellStyle name="표준 60 19 23" xfId="54722"/>
    <cellStyle name="표준 60 19 23 2" xfId="54723"/>
    <cellStyle name="표준 60 19 24" xfId="54724"/>
    <cellStyle name="표준 60 19 24 2" xfId="54725"/>
    <cellStyle name="표준 60 19 25" xfId="54726"/>
    <cellStyle name="표준 60 19 25 2" xfId="54727"/>
    <cellStyle name="표준 60 19 26" xfId="54728"/>
    <cellStyle name="표준 60 19 26 2" xfId="54729"/>
    <cellStyle name="표준 60 19 27" xfId="54730"/>
    <cellStyle name="표준 60 19 27 2" xfId="54731"/>
    <cellStyle name="표준 60 19 28" xfId="54732"/>
    <cellStyle name="표준 60 19 28 2" xfId="54733"/>
    <cellStyle name="표준 60 19 29" xfId="54734"/>
    <cellStyle name="표준 60 19 3" xfId="54735"/>
    <cellStyle name="표준 60 19 3 2" xfId="54736"/>
    <cellStyle name="표준 60 19 4" xfId="54737"/>
    <cellStyle name="표준 60 19 4 2" xfId="54738"/>
    <cellStyle name="표준 60 19 5" xfId="54739"/>
    <cellStyle name="표준 60 19 5 2" xfId="54740"/>
    <cellStyle name="표준 60 19 6" xfId="54741"/>
    <cellStyle name="표준 60 19 6 2" xfId="54742"/>
    <cellStyle name="표준 60 19 7" xfId="54743"/>
    <cellStyle name="표준 60 19 7 2" xfId="54744"/>
    <cellStyle name="표준 60 19 8" xfId="54745"/>
    <cellStyle name="표준 60 19 8 2" xfId="54746"/>
    <cellStyle name="표준 60 19 9" xfId="54747"/>
    <cellStyle name="표준 60 19 9 2" xfId="54748"/>
    <cellStyle name="표준 60 2" xfId="54749"/>
    <cellStyle name="표준 60 2 10" xfId="54750"/>
    <cellStyle name="표준 60 2 10 2" xfId="54751"/>
    <cellStyle name="표준 60 2 11" xfId="54752"/>
    <cellStyle name="표준 60 2 11 2" xfId="54753"/>
    <cellStyle name="표준 60 2 12" xfId="54754"/>
    <cellStyle name="표준 60 2 12 2" xfId="54755"/>
    <cellStyle name="표준 60 2 13" xfId="54756"/>
    <cellStyle name="표준 60 2 13 2" xfId="54757"/>
    <cellStyle name="표준 60 2 14" xfId="54758"/>
    <cellStyle name="표준 60 2 14 2" xfId="54759"/>
    <cellStyle name="표준 60 2 15" xfId="54760"/>
    <cellStyle name="표준 60 2 15 2" xfId="54761"/>
    <cellStyle name="표준 60 2 16" xfId="54762"/>
    <cellStyle name="표준 60 2 16 2" xfId="54763"/>
    <cellStyle name="표준 60 2 17" xfId="54764"/>
    <cellStyle name="표준 60 2 17 2" xfId="54765"/>
    <cellStyle name="표준 60 2 18" xfId="54766"/>
    <cellStyle name="표준 60 2 18 2" xfId="54767"/>
    <cellStyle name="표준 60 2 19" xfId="54768"/>
    <cellStyle name="표준 60 2 19 2" xfId="54769"/>
    <cellStyle name="표준 60 2 2" xfId="54770"/>
    <cellStyle name="표준 60 2 2 10" xfId="54771"/>
    <cellStyle name="표준 60 2 2 10 2" xfId="54772"/>
    <cellStyle name="표준 60 2 2 11" xfId="54773"/>
    <cellStyle name="표준 60 2 2 11 2" xfId="54774"/>
    <cellStyle name="표준 60 2 2 12" xfId="54775"/>
    <cellStyle name="표준 60 2 2 12 2" xfId="54776"/>
    <cellStyle name="표준 60 2 2 13" xfId="54777"/>
    <cellStyle name="표준 60 2 2 13 2" xfId="54778"/>
    <cellStyle name="표준 60 2 2 14" xfId="54779"/>
    <cellStyle name="표준 60 2 2 14 2" xfId="54780"/>
    <cellStyle name="표준 60 2 2 15" xfId="54781"/>
    <cellStyle name="표준 60 2 2 15 2" xfId="54782"/>
    <cellStyle name="표준 60 2 2 16" xfId="54783"/>
    <cellStyle name="표준 60 2 2 16 2" xfId="54784"/>
    <cellStyle name="표준 60 2 2 17" xfId="54785"/>
    <cellStyle name="표준 60 2 2 17 2" xfId="54786"/>
    <cellStyle name="표준 60 2 2 18" xfId="54787"/>
    <cellStyle name="표준 60 2 2 18 2" xfId="54788"/>
    <cellStyle name="표준 60 2 2 19" xfId="54789"/>
    <cellStyle name="표준 60 2 2 19 2" xfId="54790"/>
    <cellStyle name="표준 60 2 2 2" xfId="54791"/>
    <cellStyle name="표준 60 2 2 2 2" xfId="54792"/>
    <cellStyle name="표준 60 2 2 20" xfId="54793"/>
    <cellStyle name="표준 60 2 2 20 2" xfId="54794"/>
    <cellStyle name="표준 60 2 2 21" xfId="54795"/>
    <cellStyle name="표준 60 2 2 21 2" xfId="54796"/>
    <cellStyle name="표준 60 2 2 22" xfId="54797"/>
    <cellStyle name="표준 60 2 2 22 2" xfId="54798"/>
    <cellStyle name="표준 60 2 2 23" xfId="54799"/>
    <cellStyle name="표준 60 2 2 23 2" xfId="54800"/>
    <cellStyle name="표준 60 2 2 24" xfId="54801"/>
    <cellStyle name="표준 60 2 2 24 2" xfId="54802"/>
    <cellStyle name="표준 60 2 2 25" xfId="54803"/>
    <cellStyle name="표준 60 2 2 25 2" xfId="54804"/>
    <cellStyle name="표준 60 2 2 26" xfId="54805"/>
    <cellStyle name="표준 60 2 2 26 2" xfId="54806"/>
    <cellStyle name="표준 60 2 2 27" xfId="54807"/>
    <cellStyle name="표준 60 2 2 27 2" xfId="54808"/>
    <cellStyle name="표준 60 2 2 28" xfId="54809"/>
    <cellStyle name="표준 60 2 2 28 2" xfId="54810"/>
    <cellStyle name="표준 60 2 2 29" xfId="54811"/>
    <cellStyle name="표준 60 2 2 3" xfId="54812"/>
    <cellStyle name="표준 60 2 2 3 2" xfId="54813"/>
    <cellStyle name="표준 60 2 2 4" xfId="54814"/>
    <cellStyle name="표준 60 2 2 4 2" xfId="54815"/>
    <cellStyle name="표준 60 2 2 5" xfId="54816"/>
    <cellStyle name="표준 60 2 2 5 2" xfId="54817"/>
    <cellStyle name="표준 60 2 2 6" xfId="54818"/>
    <cellStyle name="표준 60 2 2 6 2" xfId="54819"/>
    <cellStyle name="표준 60 2 2 7" xfId="54820"/>
    <cellStyle name="표준 60 2 2 7 2" xfId="54821"/>
    <cellStyle name="표준 60 2 2 8" xfId="54822"/>
    <cellStyle name="표준 60 2 2 8 2" xfId="54823"/>
    <cellStyle name="표준 60 2 2 9" xfId="54824"/>
    <cellStyle name="표준 60 2 2 9 2" xfId="54825"/>
    <cellStyle name="표준 60 2 20" xfId="54826"/>
    <cellStyle name="표준 60 2 20 2" xfId="54827"/>
    <cellStyle name="표준 60 2 21" xfId="54828"/>
    <cellStyle name="표준 60 2 21 2" xfId="54829"/>
    <cellStyle name="표준 60 2 22" xfId="54830"/>
    <cellStyle name="표준 60 2 22 2" xfId="54831"/>
    <cellStyle name="표준 60 2 23" xfId="54832"/>
    <cellStyle name="표준 60 2 23 2" xfId="54833"/>
    <cellStyle name="표준 60 2 24" xfId="54834"/>
    <cellStyle name="표준 60 2 24 2" xfId="54835"/>
    <cellStyle name="표준 60 2 25" xfId="54836"/>
    <cellStyle name="표준 60 2 25 2" xfId="54837"/>
    <cellStyle name="표준 60 2 26" xfId="54838"/>
    <cellStyle name="표준 60 2 26 2" xfId="54839"/>
    <cellStyle name="표준 60 2 27" xfId="54840"/>
    <cellStyle name="표준 60 2 27 2" xfId="54841"/>
    <cellStyle name="표준 60 2 28" xfId="54842"/>
    <cellStyle name="표준 60 2 28 2" xfId="54843"/>
    <cellStyle name="표준 60 2 29" xfId="54844"/>
    <cellStyle name="표준 60 2 29 2" xfId="54845"/>
    <cellStyle name="표준 60 2 3" xfId="54846"/>
    <cellStyle name="표준 60 2 3 10" xfId="54847"/>
    <cellStyle name="표준 60 2 3 10 2" xfId="54848"/>
    <cellStyle name="표준 60 2 3 11" xfId="54849"/>
    <cellStyle name="표준 60 2 3 11 2" xfId="54850"/>
    <cellStyle name="표준 60 2 3 12" xfId="54851"/>
    <cellStyle name="표준 60 2 3 12 2" xfId="54852"/>
    <cellStyle name="표준 60 2 3 13" xfId="54853"/>
    <cellStyle name="표준 60 2 3 13 2" xfId="54854"/>
    <cellStyle name="표준 60 2 3 14" xfId="54855"/>
    <cellStyle name="표준 60 2 3 14 2" xfId="54856"/>
    <cellStyle name="표준 60 2 3 15" xfId="54857"/>
    <cellStyle name="표준 60 2 3 15 2" xfId="54858"/>
    <cellStyle name="표준 60 2 3 16" xfId="54859"/>
    <cellStyle name="표준 60 2 3 16 2" xfId="54860"/>
    <cellStyle name="표준 60 2 3 17" xfId="54861"/>
    <cellStyle name="표준 60 2 3 17 2" xfId="54862"/>
    <cellStyle name="표준 60 2 3 18" xfId="54863"/>
    <cellStyle name="표준 60 2 3 18 2" xfId="54864"/>
    <cellStyle name="표준 60 2 3 19" xfId="54865"/>
    <cellStyle name="표준 60 2 3 19 2" xfId="54866"/>
    <cellStyle name="표준 60 2 3 2" xfId="54867"/>
    <cellStyle name="표준 60 2 3 2 2" xfId="54868"/>
    <cellStyle name="표준 60 2 3 20" xfId="54869"/>
    <cellStyle name="표준 60 2 3 20 2" xfId="54870"/>
    <cellStyle name="표준 60 2 3 21" xfId="54871"/>
    <cellStyle name="표준 60 2 3 21 2" xfId="54872"/>
    <cellStyle name="표준 60 2 3 22" xfId="54873"/>
    <cellStyle name="표준 60 2 3 22 2" xfId="54874"/>
    <cellStyle name="표준 60 2 3 23" xfId="54875"/>
    <cellStyle name="표준 60 2 3 23 2" xfId="54876"/>
    <cellStyle name="표준 60 2 3 24" xfId="54877"/>
    <cellStyle name="표준 60 2 3 24 2" xfId="54878"/>
    <cellStyle name="표준 60 2 3 25" xfId="54879"/>
    <cellStyle name="표준 60 2 3 25 2" xfId="54880"/>
    <cellStyle name="표준 60 2 3 26" xfId="54881"/>
    <cellStyle name="표준 60 2 3 26 2" xfId="54882"/>
    <cellStyle name="표준 60 2 3 27" xfId="54883"/>
    <cellStyle name="표준 60 2 3 27 2" xfId="54884"/>
    <cellStyle name="표준 60 2 3 28" xfId="54885"/>
    <cellStyle name="표준 60 2 3 28 2" xfId="54886"/>
    <cellStyle name="표준 60 2 3 29" xfId="54887"/>
    <cellStyle name="표준 60 2 3 3" xfId="54888"/>
    <cellStyle name="표준 60 2 3 3 2" xfId="54889"/>
    <cellStyle name="표준 60 2 3 4" xfId="54890"/>
    <cellStyle name="표준 60 2 3 4 2" xfId="54891"/>
    <cellStyle name="표준 60 2 3 5" xfId="54892"/>
    <cellStyle name="표준 60 2 3 5 2" xfId="54893"/>
    <cellStyle name="표준 60 2 3 6" xfId="54894"/>
    <cellStyle name="표준 60 2 3 6 2" xfId="54895"/>
    <cellStyle name="표준 60 2 3 7" xfId="54896"/>
    <cellStyle name="표준 60 2 3 7 2" xfId="54897"/>
    <cellStyle name="표준 60 2 3 8" xfId="54898"/>
    <cellStyle name="표준 60 2 3 8 2" xfId="54899"/>
    <cellStyle name="표준 60 2 3 9" xfId="54900"/>
    <cellStyle name="표준 60 2 3 9 2" xfId="54901"/>
    <cellStyle name="표준 60 2 30" xfId="54902"/>
    <cellStyle name="표준 60 2 30 2" xfId="54903"/>
    <cellStyle name="표준 60 2 31" xfId="54904"/>
    <cellStyle name="표준 60 2 31 2" xfId="54905"/>
    <cellStyle name="표준 60 2 32" xfId="54906"/>
    <cellStyle name="표준 60 2 32 2" xfId="54907"/>
    <cellStyle name="표준 60 2 33" xfId="54908"/>
    <cellStyle name="표준 60 2 33 2" xfId="54909"/>
    <cellStyle name="표준 60 2 34" xfId="54910"/>
    <cellStyle name="표준 60 2 34 2" xfId="54911"/>
    <cellStyle name="표준 60 2 35" xfId="54912"/>
    <cellStyle name="표준 60 2 36" xfId="54913"/>
    <cellStyle name="표준 60 2 37" xfId="54914"/>
    <cellStyle name="표준 60 2 38" xfId="54915"/>
    <cellStyle name="표준 60 2 39" xfId="54916"/>
    <cellStyle name="표준 60 2 4" xfId="54917"/>
    <cellStyle name="표준 60 2 4 10" xfId="54918"/>
    <cellStyle name="표준 60 2 4 10 2" xfId="54919"/>
    <cellStyle name="표준 60 2 4 11" xfId="54920"/>
    <cellStyle name="표준 60 2 4 11 2" xfId="54921"/>
    <cellStyle name="표준 60 2 4 12" xfId="54922"/>
    <cellStyle name="표준 60 2 4 12 2" xfId="54923"/>
    <cellStyle name="표준 60 2 4 13" xfId="54924"/>
    <cellStyle name="표준 60 2 4 13 2" xfId="54925"/>
    <cellStyle name="표준 60 2 4 14" xfId="54926"/>
    <cellStyle name="표준 60 2 4 14 2" xfId="54927"/>
    <cellStyle name="표준 60 2 4 15" xfId="54928"/>
    <cellStyle name="표준 60 2 4 15 2" xfId="54929"/>
    <cellStyle name="표준 60 2 4 16" xfId="54930"/>
    <cellStyle name="표준 60 2 4 16 2" xfId="54931"/>
    <cellStyle name="표준 60 2 4 17" xfId="54932"/>
    <cellStyle name="표준 60 2 4 17 2" xfId="54933"/>
    <cellStyle name="표준 60 2 4 18" xfId="54934"/>
    <cellStyle name="표준 60 2 4 18 2" xfId="54935"/>
    <cellStyle name="표준 60 2 4 19" xfId="54936"/>
    <cellStyle name="표준 60 2 4 19 2" xfId="54937"/>
    <cellStyle name="표준 60 2 4 2" xfId="54938"/>
    <cellStyle name="표준 60 2 4 2 2" xfId="54939"/>
    <cellStyle name="표준 60 2 4 20" xfId="54940"/>
    <cellStyle name="표준 60 2 4 20 2" xfId="54941"/>
    <cellStyle name="표준 60 2 4 21" xfId="54942"/>
    <cellStyle name="표준 60 2 4 21 2" xfId="54943"/>
    <cellStyle name="표준 60 2 4 22" xfId="54944"/>
    <cellStyle name="표준 60 2 4 22 2" xfId="54945"/>
    <cellStyle name="표준 60 2 4 23" xfId="54946"/>
    <cellStyle name="표준 60 2 4 23 2" xfId="54947"/>
    <cellStyle name="표준 60 2 4 24" xfId="54948"/>
    <cellStyle name="표준 60 2 4 24 2" xfId="54949"/>
    <cellStyle name="표준 60 2 4 25" xfId="54950"/>
    <cellStyle name="표준 60 2 4 25 2" xfId="54951"/>
    <cellStyle name="표준 60 2 4 26" xfId="54952"/>
    <cellStyle name="표준 60 2 4 26 2" xfId="54953"/>
    <cellStyle name="표준 60 2 4 27" xfId="54954"/>
    <cellStyle name="표준 60 2 4 27 2" xfId="54955"/>
    <cellStyle name="표준 60 2 4 28" xfId="54956"/>
    <cellStyle name="표준 60 2 4 28 2" xfId="54957"/>
    <cellStyle name="표준 60 2 4 29" xfId="54958"/>
    <cellStyle name="표준 60 2 4 3" xfId="54959"/>
    <cellStyle name="표준 60 2 4 3 2" xfId="54960"/>
    <cellStyle name="표준 60 2 4 4" xfId="54961"/>
    <cellStyle name="표준 60 2 4 4 2" xfId="54962"/>
    <cellStyle name="표준 60 2 4 5" xfId="54963"/>
    <cellStyle name="표준 60 2 4 5 2" xfId="54964"/>
    <cellStyle name="표준 60 2 4 6" xfId="54965"/>
    <cellStyle name="표준 60 2 4 6 2" xfId="54966"/>
    <cellStyle name="표준 60 2 4 7" xfId="54967"/>
    <cellStyle name="표준 60 2 4 7 2" xfId="54968"/>
    <cellStyle name="표준 60 2 4 8" xfId="54969"/>
    <cellStyle name="표준 60 2 4 8 2" xfId="54970"/>
    <cellStyle name="표준 60 2 4 9" xfId="54971"/>
    <cellStyle name="표준 60 2 4 9 2" xfId="54972"/>
    <cellStyle name="표준 60 2 40" xfId="54973"/>
    <cellStyle name="표준 60 2 41" xfId="54974"/>
    <cellStyle name="표준 60 2 42" xfId="54975"/>
    <cellStyle name="표준 60 2 43" xfId="54976"/>
    <cellStyle name="표준 60 2 44" xfId="54977"/>
    <cellStyle name="표준 60 2 45" xfId="54978"/>
    <cellStyle name="표준 60 2 46" xfId="54979"/>
    <cellStyle name="표준 60 2 47" xfId="54980"/>
    <cellStyle name="표준 60 2 48" xfId="54981"/>
    <cellStyle name="표준 60 2 49" xfId="54982"/>
    <cellStyle name="표준 60 2 5" xfId="54983"/>
    <cellStyle name="표준 60 2 5 10" xfId="54984"/>
    <cellStyle name="표준 60 2 5 10 2" xfId="54985"/>
    <cellStyle name="표준 60 2 5 11" xfId="54986"/>
    <cellStyle name="표준 60 2 5 11 2" xfId="54987"/>
    <cellStyle name="표준 60 2 5 12" xfId="54988"/>
    <cellStyle name="표준 60 2 5 12 2" xfId="54989"/>
    <cellStyle name="표준 60 2 5 13" xfId="54990"/>
    <cellStyle name="표준 60 2 5 13 2" xfId="54991"/>
    <cellStyle name="표준 60 2 5 14" xfId="54992"/>
    <cellStyle name="표준 60 2 5 14 2" xfId="54993"/>
    <cellStyle name="표준 60 2 5 15" xfId="54994"/>
    <cellStyle name="표준 60 2 5 15 2" xfId="54995"/>
    <cellStyle name="표준 60 2 5 16" xfId="54996"/>
    <cellStyle name="표준 60 2 5 16 2" xfId="54997"/>
    <cellStyle name="표준 60 2 5 17" xfId="54998"/>
    <cellStyle name="표준 60 2 5 17 2" xfId="54999"/>
    <cellStyle name="표준 60 2 5 18" xfId="55000"/>
    <cellStyle name="표준 60 2 5 18 2" xfId="55001"/>
    <cellStyle name="표준 60 2 5 19" xfId="55002"/>
    <cellStyle name="표준 60 2 5 19 2" xfId="55003"/>
    <cellStyle name="표준 60 2 5 2" xfId="55004"/>
    <cellStyle name="표준 60 2 5 2 2" xfId="55005"/>
    <cellStyle name="표준 60 2 5 20" xfId="55006"/>
    <cellStyle name="표준 60 2 5 20 2" xfId="55007"/>
    <cellStyle name="표준 60 2 5 21" xfId="55008"/>
    <cellStyle name="표준 60 2 5 21 2" xfId="55009"/>
    <cellStyle name="표준 60 2 5 22" xfId="55010"/>
    <cellStyle name="표준 60 2 5 22 2" xfId="55011"/>
    <cellStyle name="표준 60 2 5 23" xfId="55012"/>
    <cellStyle name="표준 60 2 5 23 2" xfId="55013"/>
    <cellStyle name="표준 60 2 5 24" xfId="55014"/>
    <cellStyle name="표준 60 2 5 24 2" xfId="55015"/>
    <cellStyle name="표준 60 2 5 25" xfId="55016"/>
    <cellStyle name="표준 60 2 5 25 2" xfId="55017"/>
    <cellStyle name="표준 60 2 5 26" xfId="55018"/>
    <cellStyle name="표준 60 2 5 26 2" xfId="55019"/>
    <cellStyle name="표준 60 2 5 27" xfId="55020"/>
    <cellStyle name="표준 60 2 5 27 2" xfId="55021"/>
    <cellStyle name="표준 60 2 5 28" xfId="55022"/>
    <cellStyle name="표준 60 2 5 28 2" xfId="55023"/>
    <cellStyle name="표준 60 2 5 29" xfId="55024"/>
    <cellStyle name="표준 60 2 5 3" xfId="55025"/>
    <cellStyle name="표준 60 2 5 3 2" xfId="55026"/>
    <cellStyle name="표준 60 2 5 4" xfId="55027"/>
    <cellStyle name="표준 60 2 5 4 2" xfId="55028"/>
    <cellStyle name="표준 60 2 5 5" xfId="55029"/>
    <cellStyle name="표준 60 2 5 5 2" xfId="55030"/>
    <cellStyle name="표준 60 2 5 6" xfId="55031"/>
    <cellStyle name="표준 60 2 5 6 2" xfId="55032"/>
    <cellStyle name="표준 60 2 5 7" xfId="55033"/>
    <cellStyle name="표준 60 2 5 7 2" xfId="55034"/>
    <cellStyle name="표준 60 2 5 8" xfId="55035"/>
    <cellStyle name="표준 60 2 5 8 2" xfId="55036"/>
    <cellStyle name="표준 60 2 5 9" xfId="55037"/>
    <cellStyle name="표준 60 2 5 9 2" xfId="55038"/>
    <cellStyle name="표준 60 2 50" xfId="55039"/>
    <cellStyle name="표준 60 2 51" xfId="55040"/>
    <cellStyle name="표준 60 2 52" xfId="55041"/>
    <cellStyle name="표준 60 2 53" xfId="55042"/>
    <cellStyle name="표준 60 2 54" xfId="55043"/>
    <cellStyle name="표준 60 2 55" xfId="55044"/>
    <cellStyle name="표준 60 2 56" xfId="55045"/>
    <cellStyle name="표준 60 2 57" xfId="55046"/>
    <cellStyle name="표준 60 2 58" xfId="55047"/>
    <cellStyle name="표준 60 2 6" xfId="55048"/>
    <cellStyle name="표준 60 2 6 10" xfId="55049"/>
    <cellStyle name="표준 60 2 6 10 2" xfId="55050"/>
    <cellStyle name="표준 60 2 6 11" xfId="55051"/>
    <cellStyle name="표준 60 2 6 11 2" xfId="55052"/>
    <cellStyle name="표준 60 2 6 12" xfId="55053"/>
    <cellStyle name="표준 60 2 6 12 2" xfId="55054"/>
    <cellStyle name="표준 60 2 6 13" xfId="55055"/>
    <cellStyle name="표준 60 2 6 13 2" xfId="55056"/>
    <cellStyle name="표준 60 2 6 14" xfId="55057"/>
    <cellStyle name="표준 60 2 6 14 2" xfId="55058"/>
    <cellStyle name="표준 60 2 6 15" xfId="55059"/>
    <cellStyle name="표준 60 2 6 15 2" xfId="55060"/>
    <cellStyle name="표준 60 2 6 16" xfId="55061"/>
    <cellStyle name="표준 60 2 6 16 2" xfId="55062"/>
    <cellStyle name="표준 60 2 6 17" xfId="55063"/>
    <cellStyle name="표준 60 2 6 17 2" xfId="55064"/>
    <cellStyle name="표준 60 2 6 18" xfId="55065"/>
    <cellStyle name="표준 60 2 6 18 2" xfId="55066"/>
    <cellStyle name="표준 60 2 6 19" xfId="55067"/>
    <cellStyle name="표준 60 2 6 19 2" xfId="55068"/>
    <cellStyle name="표준 60 2 6 2" xfId="55069"/>
    <cellStyle name="표준 60 2 6 2 2" xfId="55070"/>
    <cellStyle name="표준 60 2 6 20" xfId="55071"/>
    <cellStyle name="표준 60 2 6 20 2" xfId="55072"/>
    <cellStyle name="표준 60 2 6 21" xfId="55073"/>
    <cellStyle name="표준 60 2 6 21 2" xfId="55074"/>
    <cellStyle name="표준 60 2 6 22" xfId="55075"/>
    <cellStyle name="표준 60 2 6 22 2" xfId="55076"/>
    <cellStyle name="표준 60 2 6 23" xfId="55077"/>
    <cellStyle name="표준 60 2 6 23 2" xfId="55078"/>
    <cellStyle name="표준 60 2 6 24" xfId="55079"/>
    <cellStyle name="표준 60 2 6 24 2" xfId="55080"/>
    <cellStyle name="표준 60 2 6 25" xfId="55081"/>
    <cellStyle name="표준 60 2 6 25 2" xfId="55082"/>
    <cellStyle name="표준 60 2 6 26" xfId="55083"/>
    <cellStyle name="표준 60 2 6 26 2" xfId="55084"/>
    <cellStyle name="표준 60 2 6 27" xfId="55085"/>
    <cellStyle name="표준 60 2 6 27 2" xfId="55086"/>
    <cellStyle name="표준 60 2 6 28" xfId="55087"/>
    <cellStyle name="표준 60 2 6 28 2" xfId="55088"/>
    <cellStyle name="표준 60 2 6 29" xfId="55089"/>
    <cellStyle name="표준 60 2 6 3" xfId="55090"/>
    <cellStyle name="표준 60 2 6 3 2" xfId="55091"/>
    <cellStyle name="표준 60 2 6 4" xfId="55092"/>
    <cellStyle name="표준 60 2 6 4 2" xfId="55093"/>
    <cellStyle name="표준 60 2 6 5" xfId="55094"/>
    <cellStyle name="표준 60 2 6 5 2" xfId="55095"/>
    <cellStyle name="표준 60 2 6 6" xfId="55096"/>
    <cellStyle name="표준 60 2 6 6 2" xfId="55097"/>
    <cellStyle name="표준 60 2 6 7" xfId="55098"/>
    <cellStyle name="표준 60 2 6 7 2" xfId="55099"/>
    <cellStyle name="표준 60 2 6 8" xfId="55100"/>
    <cellStyle name="표준 60 2 6 8 2" xfId="55101"/>
    <cellStyle name="표준 60 2 6 9" xfId="55102"/>
    <cellStyle name="표준 60 2 6 9 2" xfId="55103"/>
    <cellStyle name="표준 60 2 7" xfId="55104"/>
    <cellStyle name="표준 60 2 7 10" xfId="55105"/>
    <cellStyle name="표준 60 2 7 10 2" xfId="55106"/>
    <cellStyle name="표준 60 2 7 11" xfId="55107"/>
    <cellStyle name="표준 60 2 7 11 2" xfId="55108"/>
    <cellStyle name="표준 60 2 7 12" xfId="55109"/>
    <cellStyle name="표준 60 2 7 12 2" xfId="55110"/>
    <cellStyle name="표준 60 2 7 13" xfId="55111"/>
    <cellStyle name="표준 60 2 7 13 2" xfId="55112"/>
    <cellStyle name="표준 60 2 7 14" xfId="55113"/>
    <cellStyle name="표준 60 2 7 14 2" xfId="55114"/>
    <cellStyle name="표준 60 2 7 15" xfId="55115"/>
    <cellStyle name="표준 60 2 7 15 2" xfId="55116"/>
    <cellStyle name="표준 60 2 7 16" xfId="55117"/>
    <cellStyle name="표준 60 2 7 16 2" xfId="55118"/>
    <cellStyle name="표준 60 2 7 17" xfId="55119"/>
    <cellStyle name="표준 60 2 7 17 2" xfId="55120"/>
    <cellStyle name="표준 60 2 7 18" xfId="55121"/>
    <cellStyle name="표준 60 2 7 18 2" xfId="55122"/>
    <cellStyle name="표준 60 2 7 19" xfId="55123"/>
    <cellStyle name="표준 60 2 7 19 2" xfId="55124"/>
    <cellStyle name="표준 60 2 7 2" xfId="55125"/>
    <cellStyle name="표준 60 2 7 2 2" xfId="55126"/>
    <cellStyle name="표준 60 2 7 20" xfId="55127"/>
    <cellStyle name="표준 60 2 7 20 2" xfId="55128"/>
    <cellStyle name="표준 60 2 7 21" xfId="55129"/>
    <cellStyle name="표준 60 2 7 21 2" xfId="55130"/>
    <cellStyle name="표준 60 2 7 22" xfId="55131"/>
    <cellStyle name="표준 60 2 7 22 2" xfId="55132"/>
    <cellStyle name="표준 60 2 7 23" xfId="55133"/>
    <cellStyle name="표준 60 2 7 23 2" xfId="55134"/>
    <cellStyle name="표준 60 2 7 24" xfId="55135"/>
    <cellStyle name="표준 60 2 7 24 2" xfId="55136"/>
    <cellStyle name="표준 60 2 7 25" xfId="55137"/>
    <cellStyle name="표준 60 2 7 25 2" xfId="55138"/>
    <cellStyle name="표준 60 2 7 26" xfId="55139"/>
    <cellStyle name="표준 60 2 7 26 2" xfId="55140"/>
    <cellStyle name="표준 60 2 7 27" xfId="55141"/>
    <cellStyle name="표준 60 2 7 27 2" xfId="55142"/>
    <cellStyle name="표준 60 2 7 28" xfId="55143"/>
    <cellStyle name="표준 60 2 7 28 2" xfId="55144"/>
    <cellStyle name="표준 60 2 7 29" xfId="55145"/>
    <cellStyle name="표준 60 2 7 3" xfId="55146"/>
    <cellStyle name="표준 60 2 7 3 2" xfId="55147"/>
    <cellStyle name="표준 60 2 7 4" xfId="55148"/>
    <cellStyle name="표준 60 2 7 4 2" xfId="55149"/>
    <cellStyle name="표준 60 2 7 5" xfId="55150"/>
    <cellStyle name="표준 60 2 7 5 2" xfId="55151"/>
    <cellStyle name="표준 60 2 7 6" xfId="55152"/>
    <cellStyle name="표준 60 2 7 6 2" xfId="55153"/>
    <cellStyle name="표준 60 2 7 7" xfId="55154"/>
    <cellStyle name="표준 60 2 7 7 2" xfId="55155"/>
    <cellStyle name="표준 60 2 7 8" xfId="55156"/>
    <cellStyle name="표준 60 2 7 8 2" xfId="55157"/>
    <cellStyle name="표준 60 2 7 9" xfId="55158"/>
    <cellStyle name="표준 60 2 7 9 2" xfId="55159"/>
    <cellStyle name="표준 60 2 8" xfId="55160"/>
    <cellStyle name="표준 60 2 8 2" xfId="55161"/>
    <cellStyle name="표준 60 2 9" xfId="55162"/>
    <cellStyle name="표준 60 2 9 2" xfId="55163"/>
    <cellStyle name="표준 60 20" xfId="55164"/>
    <cellStyle name="표준 60 20 10" xfId="55165"/>
    <cellStyle name="표준 60 20 10 2" xfId="55166"/>
    <cellStyle name="표준 60 20 11" xfId="55167"/>
    <cellStyle name="표준 60 20 11 2" xfId="55168"/>
    <cellStyle name="표준 60 20 12" xfId="55169"/>
    <cellStyle name="표준 60 20 12 2" xfId="55170"/>
    <cellStyle name="표준 60 20 13" xfId="55171"/>
    <cellStyle name="표준 60 20 13 2" xfId="55172"/>
    <cellStyle name="표준 60 20 14" xfId="55173"/>
    <cellStyle name="표준 60 20 14 2" xfId="55174"/>
    <cellStyle name="표준 60 20 15" xfId="55175"/>
    <cellStyle name="표준 60 20 15 2" xfId="55176"/>
    <cellStyle name="표준 60 20 16" xfId="55177"/>
    <cellStyle name="표준 60 20 16 2" xfId="55178"/>
    <cellStyle name="표준 60 20 17" xfId="55179"/>
    <cellStyle name="표준 60 20 17 2" xfId="55180"/>
    <cellStyle name="표준 60 20 18" xfId="55181"/>
    <cellStyle name="표준 60 20 18 2" xfId="55182"/>
    <cellStyle name="표준 60 20 19" xfId="55183"/>
    <cellStyle name="표준 60 20 19 2" xfId="55184"/>
    <cellStyle name="표준 60 20 2" xfId="55185"/>
    <cellStyle name="표준 60 20 2 2" xfId="55186"/>
    <cellStyle name="표준 60 20 20" xfId="55187"/>
    <cellStyle name="표준 60 20 20 2" xfId="55188"/>
    <cellStyle name="표준 60 20 21" xfId="55189"/>
    <cellStyle name="표준 60 20 21 2" xfId="55190"/>
    <cellStyle name="표준 60 20 22" xfId="55191"/>
    <cellStyle name="표준 60 20 22 2" xfId="55192"/>
    <cellStyle name="표준 60 20 23" xfId="55193"/>
    <cellStyle name="표준 60 20 23 2" xfId="55194"/>
    <cellStyle name="표준 60 20 24" xfId="55195"/>
    <cellStyle name="표준 60 20 24 2" xfId="55196"/>
    <cellStyle name="표준 60 20 25" xfId="55197"/>
    <cellStyle name="표준 60 20 25 2" xfId="55198"/>
    <cellStyle name="표준 60 20 26" xfId="55199"/>
    <cellStyle name="표준 60 20 26 2" xfId="55200"/>
    <cellStyle name="표준 60 20 27" xfId="55201"/>
    <cellStyle name="표준 60 20 27 2" xfId="55202"/>
    <cellStyle name="표준 60 20 28" xfId="55203"/>
    <cellStyle name="표준 60 20 28 2" xfId="55204"/>
    <cellStyle name="표준 60 20 29" xfId="55205"/>
    <cellStyle name="표준 60 20 3" xfId="55206"/>
    <cellStyle name="표준 60 20 3 2" xfId="55207"/>
    <cellStyle name="표준 60 20 4" xfId="55208"/>
    <cellStyle name="표준 60 20 4 2" xfId="55209"/>
    <cellStyle name="표준 60 20 5" xfId="55210"/>
    <cellStyle name="표준 60 20 5 2" xfId="55211"/>
    <cellStyle name="표준 60 20 6" xfId="55212"/>
    <cellStyle name="표준 60 20 6 2" xfId="55213"/>
    <cellStyle name="표준 60 20 7" xfId="55214"/>
    <cellStyle name="표준 60 20 7 2" xfId="55215"/>
    <cellStyle name="표준 60 20 8" xfId="55216"/>
    <cellStyle name="표준 60 20 8 2" xfId="55217"/>
    <cellStyle name="표준 60 20 9" xfId="55218"/>
    <cellStyle name="표준 60 20 9 2" xfId="55219"/>
    <cellStyle name="표준 60 21" xfId="55220"/>
    <cellStyle name="표준 60 21 2" xfId="55221"/>
    <cellStyle name="표준 60 22" xfId="55222"/>
    <cellStyle name="표준 60 22 2" xfId="55223"/>
    <cellStyle name="표준 60 23" xfId="55224"/>
    <cellStyle name="표준 60 23 2" xfId="55225"/>
    <cellStyle name="표준 60 24" xfId="55226"/>
    <cellStyle name="표준 60 24 2" xfId="55227"/>
    <cellStyle name="표준 60 25" xfId="55228"/>
    <cellStyle name="표준 60 25 2" xfId="55229"/>
    <cellStyle name="표준 60 26" xfId="55230"/>
    <cellStyle name="표준 60 26 2" xfId="55231"/>
    <cellStyle name="표준 60 27" xfId="55232"/>
    <cellStyle name="표준 60 27 2" xfId="55233"/>
    <cellStyle name="표준 60 28" xfId="55234"/>
    <cellStyle name="표준 60 28 2" xfId="55235"/>
    <cellStyle name="표준 60 29" xfId="55236"/>
    <cellStyle name="표준 60 29 2" xfId="55237"/>
    <cellStyle name="표준 60 3" xfId="55238"/>
    <cellStyle name="표준 60 3 10" xfId="55239"/>
    <cellStyle name="표준 60 3 10 2" xfId="55240"/>
    <cellStyle name="표준 60 3 11" xfId="55241"/>
    <cellStyle name="표준 60 3 11 2" xfId="55242"/>
    <cellStyle name="표준 60 3 12" xfId="55243"/>
    <cellStyle name="표준 60 3 12 2" xfId="55244"/>
    <cellStyle name="표준 60 3 13" xfId="55245"/>
    <cellStyle name="표준 60 3 13 2" xfId="55246"/>
    <cellStyle name="표준 60 3 14" xfId="55247"/>
    <cellStyle name="표준 60 3 14 2" xfId="55248"/>
    <cellStyle name="표준 60 3 15" xfId="55249"/>
    <cellStyle name="표준 60 3 15 2" xfId="55250"/>
    <cellStyle name="표준 60 3 16" xfId="55251"/>
    <cellStyle name="표준 60 3 16 2" xfId="55252"/>
    <cellStyle name="표준 60 3 17" xfId="55253"/>
    <cellStyle name="표준 60 3 17 2" xfId="55254"/>
    <cellStyle name="표준 60 3 18" xfId="55255"/>
    <cellStyle name="표준 60 3 18 2" xfId="55256"/>
    <cellStyle name="표준 60 3 19" xfId="55257"/>
    <cellStyle name="표준 60 3 19 2" xfId="55258"/>
    <cellStyle name="표준 60 3 2" xfId="55259"/>
    <cellStyle name="표준 60 3 2 10" xfId="55260"/>
    <cellStyle name="표준 60 3 2 10 2" xfId="55261"/>
    <cellStyle name="표준 60 3 2 11" xfId="55262"/>
    <cellStyle name="표준 60 3 2 11 2" xfId="55263"/>
    <cellStyle name="표준 60 3 2 12" xfId="55264"/>
    <cellStyle name="표준 60 3 2 12 2" xfId="55265"/>
    <cellStyle name="표준 60 3 2 13" xfId="55266"/>
    <cellStyle name="표준 60 3 2 13 2" xfId="55267"/>
    <cellStyle name="표준 60 3 2 14" xfId="55268"/>
    <cellStyle name="표준 60 3 2 14 2" xfId="55269"/>
    <cellStyle name="표준 60 3 2 15" xfId="55270"/>
    <cellStyle name="표준 60 3 2 15 2" xfId="55271"/>
    <cellStyle name="표준 60 3 2 16" xfId="55272"/>
    <cellStyle name="표준 60 3 2 16 2" xfId="55273"/>
    <cellStyle name="표준 60 3 2 17" xfId="55274"/>
    <cellStyle name="표준 60 3 2 17 2" xfId="55275"/>
    <cellStyle name="표준 60 3 2 18" xfId="55276"/>
    <cellStyle name="표준 60 3 2 18 2" xfId="55277"/>
    <cellStyle name="표준 60 3 2 19" xfId="55278"/>
    <cellStyle name="표준 60 3 2 19 2" xfId="55279"/>
    <cellStyle name="표준 60 3 2 2" xfId="55280"/>
    <cellStyle name="표준 60 3 2 2 2" xfId="55281"/>
    <cellStyle name="표준 60 3 2 20" xfId="55282"/>
    <cellStyle name="표준 60 3 2 20 2" xfId="55283"/>
    <cellStyle name="표준 60 3 2 21" xfId="55284"/>
    <cellStyle name="표준 60 3 2 21 2" xfId="55285"/>
    <cellStyle name="표준 60 3 2 22" xfId="55286"/>
    <cellStyle name="표준 60 3 2 22 2" xfId="55287"/>
    <cellStyle name="표준 60 3 2 23" xfId="55288"/>
    <cellStyle name="표준 60 3 2 23 2" xfId="55289"/>
    <cellStyle name="표준 60 3 2 24" xfId="55290"/>
    <cellStyle name="표준 60 3 2 24 2" xfId="55291"/>
    <cellStyle name="표준 60 3 2 25" xfId="55292"/>
    <cellStyle name="표준 60 3 2 25 2" xfId="55293"/>
    <cellStyle name="표준 60 3 2 26" xfId="55294"/>
    <cellStyle name="표준 60 3 2 26 2" xfId="55295"/>
    <cellStyle name="표준 60 3 2 27" xfId="55296"/>
    <cellStyle name="표준 60 3 2 27 2" xfId="55297"/>
    <cellStyle name="표준 60 3 2 28" xfId="55298"/>
    <cellStyle name="표준 60 3 2 28 2" xfId="55299"/>
    <cellStyle name="표준 60 3 2 29" xfId="55300"/>
    <cellStyle name="표준 60 3 2 3" xfId="55301"/>
    <cellStyle name="표준 60 3 2 3 2" xfId="55302"/>
    <cellStyle name="표준 60 3 2 4" xfId="55303"/>
    <cellStyle name="표준 60 3 2 4 2" xfId="55304"/>
    <cellStyle name="표준 60 3 2 5" xfId="55305"/>
    <cellStyle name="표준 60 3 2 5 2" xfId="55306"/>
    <cellStyle name="표준 60 3 2 6" xfId="55307"/>
    <cellStyle name="표준 60 3 2 6 2" xfId="55308"/>
    <cellStyle name="표준 60 3 2 7" xfId="55309"/>
    <cellStyle name="표준 60 3 2 7 2" xfId="55310"/>
    <cellStyle name="표준 60 3 2 8" xfId="55311"/>
    <cellStyle name="표준 60 3 2 8 2" xfId="55312"/>
    <cellStyle name="표준 60 3 2 9" xfId="55313"/>
    <cellStyle name="표준 60 3 2 9 2" xfId="55314"/>
    <cellStyle name="표준 60 3 20" xfId="55315"/>
    <cellStyle name="표준 60 3 20 2" xfId="55316"/>
    <cellStyle name="표준 60 3 21" xfId="55317"/>
    <cellStyle name="표준 60 3 21 2" xfId="55318"/>
    <cellStyle name="표준 60 3 22" xfId="55319"/>
    <cellStyle name="표준 60 3 22 2" xfId="55320"/>
    <cellStyle name="표준 60 3 23" xfId="55321"/>
    <cellStyle name="표준 60 3 23 2" xfId="55322"/>
    <cellStyle name="표준 60 3 24" xfId="55323"/>
    <cellStyle name="표준 60 3 24 2" xfId="55324"/>
    <cellStyle name="표준 60 3 25" xfId="55325"/>
    <cellStyle name="표준 60 3 25 2" xfId="55326"/>
    <cellStyle name="표준 60 3 26" xfId="55327"/>
    <cellStyle name="표준 60 3 26 2" xfId="55328"/>
    <cellStyle name="표준 60 3 27" xfId="55329"/>
    <cellStyle name="표준 60 3 27 2" xfId="55330"/>
    <cellStyle name="표준 60 3 28" xfId="55331"/>
    <cellStyle name="표준 60 3 28 2" xfId="55332"/>
    <cellStyle name="표준 60 3 29" xfId="55333"/>
    <cellStyle name="표준 60 3 29 2" xfId="55334"/>
    <cellStyle name="표준 60 3 3" xfId="55335"/>
    <cellStyle name="표준 60 3 3 10" xfId="55336"/>
    <cellStyle name="표준 60 3 3 10 2" xfId="55337"/>
    <cellStyle name="표준 60 3 3 11" xfId="55338"/>
    <cellStyle name="표준 60 3 3 11 2" xfId="55339"/>
    <cellStyle name="표준 60 3 3 12" xfId="55340"/>
    <cellStyle name="표준 60 3 3 12 2" xfId="55341"/>
    <cellStyle name="표준 60 3 3 13" xfId="55342"/>
    <cellStyle name="표준 60 3 3 13 2" xfId="55343"/>
    <cellStyle name="표준 60 3 3 14" xfId="55344"/>
    <cellStyle name="표준 60 3 3 14 2" xfId="55345"/>
    <cellStyle name="표준 60 3 3 15" xfId="55346"/>
    <cellStyle name="표준 60 3 3 15 2" xfId="55347"/>
    <cellStyle name="표준 60 3 3 16" xfId="55348"/>
    <cellStyle name="표준 60 3 3 16 2" xfId="55349"/>
    <cellStyle name="표준 60 3 3 17" xfId="55350"/>
    <cellStyle name="표준 60 3 3 17 2" xfId="55351"/>
    <cellStyle name="표준 60 3 3 18" xfId="55352"/>
    <cellStyle name="표준 60 3 3 18 2" xfId="55353"/>
    <cellStyle name="표준 60 3 3 19" xfId="55354"/>
    <cellStyle name="표준 60 3 3 19 2" xfId="55355"/>
    <cellStyle name="표준 60 3 3 2" xfId="55356"/>
    <cellStyle name="표준 60 3 3 2 2" xfId="55357"/>
    <cellStyle name="표준 60 3 3 20" xfId="55358"/>
    <cellStyle name="표준 60 3 3 20 2" xfId="55359"/>
    <cellStyle name="표준 60 3 3 21" xfId="55360"/>
    <cellStyle name="표준 60 3 3 21 2" xfId="55361"/>
    <cellStyle name="표준 60 3 3 22" xfId="55362"/>
    <cellStyle name="표준 60 3 3 22 2" xfId="55363"/>
    <cellStyle name="표준 60 3 3 23" xfId="55364"/>
    <cellStyle name="표준 60 3 3 23 2" xfId="55365"/>
    <cellStyle name="표준 60 3 3 24" xfId="55366"/>
    <cellStyle name="표준 60 3 3 24 2" xfId="55367"/>
    <cellStyle name="표준 60 3 3 25" xfId="55368"/>
    <cellStyle name="표준 60 3 3 25 2" xfId="55369"/>
    <cellStyle name="표준 60 3 3 26" xfId="55370"/>
    <cellStyle name="표준 60 3 3 26 2" xfId="55371"/>
    <cellStyle name="표준 60 3 3 27" xfId="55372"/>
    <cellStyle name="표준 60 3 3 27 2" xfId="55373"/>
    <cellStyle name="표준 60 3 3 28" xfId="55374"/>
    <cellStyle name="표준 60 3 3 28 2" xfId="55375"/>
    <cellStyle name="표준 60 3 3 29" xfId="55376"/>
    <cellStyle name="표준 60 3 3 3" xfId="55377"/>
    <cellStyle name="표준 60 3 3 3 2" xfId="55378"/>
    <cellStyle name="표준 60 3 3 4" xfId="55379"/>
    <cellStyle name="표준 60 3 3 4 2" xfId="55380"/>
    <cellStyle name="표준 60 3 3 5" xfId="55381"/>
    <cellStyle name="표준 60 3 3 5 2" xfId="55382"/>
    <cellStyle name="표준 60 3 3 6" xfId="55383"/>
    <cellStyle name="표준 60 3 3 6 2" xfId="55384"/>
    <cellStyle name="표준 60 3 3 7" xfId="55385"/>
    <cellStyle name="표준 60 3 3 7 2" xfId="55386"/>
    <cellStyle name="표준 60 3 3 8" xfId="55387"/>
    <cellStyle name="표준 60 3 3 8 2" xfId="55388"/>
    <cellStyle name="표준 60 3 3 9" xfId="55389"/>
    <cellStyle name="표준 60 3 3 9 2" xfId="55390"/>
    <cellStyle name="표준 60 3 30" xfId="55391"/>
    <cellStyle name="표준 60 3 30 2" xfId="55392"/>
    <cellStyle name="표준 60 3 31" xfId="55393"/>
    <cellStyle name="표준 60 3 31 2" xfId="55394"/>
    <cellStyle name="표준 60 3 32" xfId="55395"/>
    <cellStyle name="표준 60 3 32 2" xfId="55396"/>
    <cellStyle name="표준 60 3 33" xfId="55397"/>
    <cellStyle name="표준 60 3 33 2" xfId="55398"/>
    <cellStyle name="표준 60 3 34" xfId="55399"/>
    <cellStyle name="표준 60 3 34 2" xfId="55400"/>
    <cellStyle name="표준 60 3 35" xfId="55401"/>
    <cellStyle name="표준 60 3 36" xfId="55402"/>
    <cellStyle name="표준 60 3 37" xfId="55403"/>
    <cellStyle name="표준 60 3 38" xfId="55404"/>
    <cellStyle name="표준 60 3 39" xfId="55405"/>
    <cellStyle name="표준 60 3 4" xfId="55406"/>
    <cellStyle name="표준 60 3 4 10" xfId="55407"/>
    <cellStyle name="표준 60 3 4 10 2" xfId="55408"/>
    <cellStyle name="표준 60 3 4 11" xfId="55409"/>
    <cellStyle name="표준 60 3 4 11 2" xfId="55410"/>
    <cellStyle name="표준 60 3 4 12" xfId="55411"/>
    <cellStyle name="표준 60 3 4 12 2" xfId="55412"/>
    <cellStyle name="표준 60 3 4 13" xfId="55413"/>
    <cellStyle name="표준 60 3 4 13 2" xfId="55414"/>
    <cellStyle name="표준 60 3 4 14" xfId="55415"/>
    <cellStyle name="표준 60 3 4 14 2" xfId="55416"/>
    <cellStyle name="표준 60 3 4 15" xfId="55417"/>
    <cellStyle name="표준 60 3 4 15 2" xfId="55418"/>
    <cellStyle name="표준 60 3 4 16" xfId="55419"/>
    <cellStyle name="표준 60 3 4 16 2" xfId="55420"/>
    <cellStyle name="표준 60 3 4 17" xfId="55421"/>
    <cellStyle name="표준 60 3 4 17 2" xfId="55422"/>
    <cellStyle name="표준 60 3 4 18" xfId="55423"/>
    <cellStyle name="표준 60 3 4 18 2" xfId="55424"/>
    <cellStyle name="표준 60 3 4 19" xfId="55425"/>
    <cellStyle name="표준 60 3 4 19 2" xfId="55426"/>
    <cellStyle name="표준 60 3 4 2" xfId="55427"/>
    <cellStyle name="표준 60 3 4 2 2" xfId="55428"/>
    <cellStyle name="표준 60 3 4 20" xfId="55429"/>
    <cellStyle name="표준 60 3 4 20 2" xfId="55430"/>
    <cellStyle name="표준 60 3 4 21" xfId="55431"/>
    <cellStyle name="표준 60 3 4 21 2" xfId="55432"/>
    <cellStyle name="표준 60 3 4 22" xfId="55433"/>
    <cellStyle name="표준 60 3 4 22 2" xfId="55434"/>
    <cellStyle name="표준 60 3 4 23" xfId="55435"/>
    <cellStyle name="표준 60 3 4 23 2" xfId="55436"/>
    <cellStyle name="표준 60 3 4 24" xfId="55437"/>
    <cellStyle name="표준 60 3 4 24 2" xfId="55438"/>
    <cellStyle name="표준 60 3 4 25" xfId="55439"/>
    <cellStyle name="표준 60 3 4 25 2" xfId="55440"/>
    <cellStyle name="표준 60 3 4 26" xfId="55441"/>
    <cellStyle name="표준 60 3 4 26 2" xfId="55442"/>
    <cellStyle name="표준 60 3 4 27" xfId="55443"/>
    <cellStyle name="표준 60 3 4 27 2" xfId="55444"/>
    <cellStyle name="표준 60 3 4 28" xfId="55445"/>
    <cellStyle name="표준 60 3 4 28 2" xfId="55446"/>
    <cellStyle name="표준 60 3 4 29" xfId="55447"/>
    <cellStyle name="표준 60 3 4 3" xfId="55448"/>
    <cellStyle name="표준 60 3 4 3 2" xfId="55449"/>
    <cellStyle name="표준 60 3 4 4" xfId="55450"/>
    <cellStyle name="표준 60 3 4 4 2" xfId="55451"/>
    <cellStyle name="표준 60 3 4 5" xfId="55452"/>
    <cellStyle name="표준 60 3 4 5 2" xfId="55453"/>
    <cellStyle name="표준 60 3 4 6" xfId="55454"/>
    <cellStyle name="표준 60 3 4 6 2" xfId="55455"/>
    <cellStyle name="표준 60 3 4 7" xfId="55456"/>
    <cellStyle name="표준 60 3 4 7 2" xfId="55457"/>
    <cellStyle name="표준 60 3 4 8" xfId="55458"/>
    <cellStyle name="표준 60 3 4 8 2" xfId="55459"/>
    <cellStyle name="표준 60 3 4 9" xfId="55460"/>
    <cellStyle name="표준 60 3 4 9 2" xfId="55461"/>
    <cellStyle name="표준 60 3 40" xfId="55462"/>
    <cellStyle name="표준 60 3 41" xfId="55463"/>
    <cellStyle name="표준 60 3 42" xfId="55464"/>
    <cellStyle name="표준 60 3 43" xfId="55465"/>
    <cellStyle name="표준 60 3 44" xfId="55466"/>
    <cellStyle name="표준 60 3 45" xfId="55467"/>
    <cellStyle name="표준 60 3 46" xfId="55468"/>
    <cellStyle name="표준 60 3 47" xfId="55469"/>
    <cellStyle name="표준 60 3 48" xfId="55470"/>
    <cellStyle name="표준 60 3 49" xfId="55471"/>
    <cellStyle name="표준 60 3 5" xfId="55472"/>
    <cellStyle name="표준 60 3 5 10" xfId="55473"/>
    <cellStyle name="표준 60 3 5 10 2" xfId="55474"/>
    <cellStyle name="표준 60 3 5 11" xfId="55475"/>
    <cellStyle name="표준 60 3 5 11 2" xfId="55476"/>
    <cellStyle name="표준 60 3 5 12" xfId="55477"/>
    <cellStyle name="표준 60 3 5 12 2" xfId="55478"/>
    <cellStyle name="표준 60 3 5 13" xfId="55479"/>
    <cellStyle name="표준 60 3 5 13 2" xfId="55480"/>
    <cellStyle name="표준 60 3 5 14" xfId="55481"/>
    <cellStyle name="표준 60 3 5 14 2" xfId="55482"/>
    <cellStyle name="표준 60 3 5 15" xfId="55483"/>
    <cellStyle name="표준 60 3 5 15 2" xfId="55484"/>
    <cellStyle name="표준 60 3 5 16" xfId="55485"/>
    <cellStyle name="표준 60 3 5 16 2" xfId="55486"/>
    <cellStyle name="표준 60 3 5 17" xfId="55487"/>
    <cellStyle name="표준 60 3 5 17 2" xfId="55488"/>
    <cellStyle name="표준 60 3 5 18" xfId="55489"/>
    <cellStyle name="표준 60 3 5 18 2" xfId="55490"/>
    <cellStyle name="표준 60 3 5 19" xfId="55491"/>
    <cellStyle name="표준 60 3 5 19 2" xfId="55492"/>
    <cellStyle name="표준 60 3 5 2" xfId="55493"/>
    <cellStyle name="표준 60 3 5 2 2" xfId="55494"/>
    <cellStyle name="표준 60 3 5 20" xfId="55495"/>
    <cellStyle name="표준 60 3 5 20 2" xfId="55496"/>
    <cellStyle name="표준 60 3 5 21" xfId="55497"/>
    <cellStyle name="표준 60 3 5 21 2" xfId="55498"/>
    <cellStyle name="표준 60 3 5 22" xfId="55499"/>
    <cellStyle name="표준 60 3 5 22 2" xfId="55500"/>
    <cellStyle name="표준 60 3 5 23" xfId="55501"/>
    <cellStyle name="표준 60 3 5 23 2" xfId="55502"/>
    <cellStyle name="표준 60 3 5 24" xfId="55503"/>
    <cellStyle name="표준 60 3 5 24 2" xfId="55504"/>
    <cellStyle name="표준 60 3 5 25" xfId="55505"/>
    <cellStyle name="표준 60 3 5 25 2" xfId="55506"/>
    <cellStyle name="표준 60 3 5 26" xfId="55507"/>
    <cellStyle name="표준 60 3 5 26 2" xfId="55508"/>
    <cellStyle name="표준 60 3 5 27" xfId="55509"/>
    <cellStyle name="표준 60 3 5 27 2" xfId="55510"/>
    <cellStyle name="표준 60 3 5 28" xfId="55511"/>
    <cellStyle name="표준 60 3 5 28 2" xfId="55512"/>
    <cellStyle name="표준 60 3 5 29" xfId="55513"/>
    <cellStyle name="표준 60 3 5 3" xfId="55514"/>
    <cellStyle name="표준 60 3 5 3 2" xfId="55515"/>
    <cellStyle name="표준 60 3 5 4" xfId="55516"/>
    <cellStyle name="표준 60 3 5 4 2" xfId="55517"/>
    <cellStyle name="표준 60 3 5 5" xfId="55518"/>
    <cellStyle name="표준 60 3 5 5 2" xfId="55519"/>
    <cellStyle name="표준 60 3 5 6" xfId="55520"/>
    <cellStyle name="표준 60 3 5 6 2" xfId="55521"/>
    <cellStyle name="표준 60 3 5 7" xfId="55522"/>
    <cellStyle name="표준 60 3 5 7 2" xfId="55523"/>
    <cellStyle name="표준 60 3 5 8" xfId="55524"/>
    <cellStyle name="표준 60 3 5 8 2" xfId="55525"/>
    <cellStyle name="표준 60 3 5 9" xfId="55526"/>
    <cellStyle name="표준 60 3 5 9 2" xfId="55527"/>
    <cellStyle name="표준 60 3 50" xfId="55528"/>
    <cellStyle name="표준 60 3 51" xfId="55529"/>
    <cellStyle name="표준 60 3 52" xfId="55530"/>
    <cellStyle name="표준 60 3 53" xfId="55531"/>
    <cellStyle name="표준 60 3 54" xfId="55532"/>
    <cellStyle name="표준 60 3 55" xfId="55533"/>
    <cellStyle name="표준 60 3 56" xfId="55534"/>
    <cellStyle name="표준 60 3 57" xfId="55535"/>
    <cellStyle name="표준 60 3 58" xfId="55536"/>
    <cellStyle name="표준 60 3 6" xfId="55537"/>
    <cellStyle name="표준 60 3 6 10" xfId="55538"/>
    <cellStyle name="표준 60 3 6 10 2" xfId="55539"/>
    <cellStyle name="표준 60 3 6 11" xfId="55540"/>
    <cellStyle name="표준 60 3 6 11 2" xfId="55541"/>
    <cellStyle name="표준 60 3 6 12" xfId="55542"/>
    <cellStyle name="표준 60 3 6 12 2" xfId="55543"/>
    <cellStyle name="표준 60 3 6 13" xfId="55544"/>
    <cellStyle name="표준 60 3 6 13 2" xfId="55545"/>
    <cellStyle name="표준 60 3 6 14" xfId="55546"/>
    <cellStyle name="표준 60 3 6 14 2" xfId="55547"/>
    <cellStyle name="표준 60 3 6 15" xfId="55548"/>
    <cellStyle name="표준 60 3 6 15 2" xfId="55549"/>
    <cellStyle name="표준 60 3 6 16" xfId="55550"/>
    <cellStyle name="표준 60 3 6 16 2" xfId="55551"/>
    <cellStyle name="표준 60 3 6 17" xfId="55552"/>
    <cellStyle name="표준 60 3 6 17 2" xfId="55553"/>
    <cellStyle name="표준 60 3 6 18" xfId="55554"/>
    <cellStyle name="표준 60 3 6 18 2" xfId="55555"/>
    <cellStyle name="표준 60 3 6 19" xfId="55556"/>
    <cellStyle name="표준 60 3 6 19 2" xfId="55557"/>
    <cellStyle name="표준 60 3 6 2" xfId="55558"/>
    <cellStyle name="표준 60 3 6 2 2" xfId="55559"/>
    <cellStyle name="표준 60 3 6 20" xfId="55560"/>
    <cellStyle name="표준 60 3 6 20 2" xfId="55561"/>
    <cellStyle name="표준 60 3 6 21" xfId="55562"/>
    <cellStyle name="표준 60 3 6 21 2" xfId="55563"/>
    <cellStyle name="표준 60 3 6 22" xfId="55564"/>
    <cellStyle name="표준 60 3 6 22 2" xfId="55565"/>
    <cellStyle name="표준 60 3 6 23" xfId="55566"/>
    <cellStyle name="표준 60 3 6 23 2" xfId="55567"/>
    <cellStyle name="표준 60 3 6 24" xfId="55568"/>
    <cellStyle name="표준 60 3 6 24 2" xfId="55569"/>
    <cellStyle name="표준 60 3 6 25" xfId="55570"/>
    <cellStyle name="표준 60 3 6 25 2" xfId="55571"/>
    <cellStyle name="표준 60 3 6 26" xfId="55572"/>
    <cellStyle name="표준 60 3 6 26 2" xfId="55573"/>
    <cellStyle name="표준 60 3 6 27" xfId="55574"/>
    <cellStyle name="표준 60 3 6 27 2" xfId="55575"/>
    <cellStyle name="표준 60 3 6 28" xfId="55576"/>
    <cellStyle name="표준 60 3 6 28 2" xfId="55577"/>
    <cellStyle name="표준 60 3 6 29" xfId="55578"/>
    <cellStyle name="표준 60 3 6 3" xfId="55579"/>
    <cellStyle name="표준 60 3 6 3 2" xfId="55580"/>
    <cellStyle name="표준 60 3 6 4" xfId="55581"/>
    <cellStyle name="표준 60 3 6 4 2" xfId="55582"/>
    <cellStyle name="표준 60 3 6 5" xfId="55583"/>
    <cellStyle name="표준 60 3 6 5 2" xfId="55584"/>
    <cellStyle name="표준 60 3 6 6" xfId="55585"/>
    <cellStyle name="표준 60 3 6 6 2" xfId="55586"/>
    <cellStyle name="표준 60 3 6 7" xfId="55587"/>
    <cellStyle name="표준 60 3 6 7 2" xfId="55588"/>
    <cellStyle name="표준 60 3 6 8" xfId="55589"/>
    <cellStyle name="표준 60 3 6 8 2" xfId="55590"/>
    <cellStyle name="표준 60 3 6 9" xfId="55591"/>
    <cellStyle name="표준 60 3 6 9 2" xfId="55592"/>
    <cellStyle name="표준 60 3 7" xfId="55593"/>
    <cellStyle name="표준 60 3 7 10" xfId="55594"/>
    <cellStyle name="표준 60 3 7 10 2" xfId="55595"/>
    <cellStyle name="표준 60 3 7 11" xfId="55596"/>
    <cellStyle name="표준 60 3 7 11 2" xfId="55597"/>
    <cellStyle name="표준 60 3 7 12" xfId="55598"/>
    <cellStyle name="표준 60 3 7 12 2" xfId="55599"/>
    <cellStyle name="표준 60 3 7 13" xfId="55600"/>
    <cellStyle name="표준 60 3 7 13 2" xfId="55601"/>
    <cellStyle name="표준 60 3 7 14" xfId="55602"/>
    <cellStyle name="표준 60 3 7 14 2" xfId="55603"/>
    <cellStyle name="표준 60 3 7 15" xfId="55604"/>
    <cellStyle name="표준 60 3 7 15 2" xfId="55605"/>
    <cellStyle name="표준 60 3 7 16" xfId="55606"/>
    <cellStyle name="표준 60 3 7 16 2" xfId="55607"/>
    <cellStyle name="표준 60 3 7 17" xfId="55608"/>
    <cellStyle name="표준 60 3 7 17 2" xfId="55609"/>
    <cellStyle name="표준 60 3 7 18" xfId="55610"/>
    <cellStyle name="표준 60 3 7 18 2" xfId="55611"/>
    <cellStyle name="표준 60 3 7 19" xfId="55612"/>
    <cellStyle name="표준 60 3 7 19 2" xfId="55613"/>
    <cellStyle name="표준 60 3 7 2" xfId="55614"/>
    <cellStyle name="표준 60 3 7 2 2" xfId="55615"/>
    <cellStyle name="표준 60 3 7 20" xfId="55616"/>
    <cellStyle name="표준 60 3 7 20 2" xfId="55617"/>
    <cellStyle name="표준 60 3 7 21" xfId="55618"/>
    <cellStyle name="표준 60 3 7 21 2" xfId="55619"/>
    <cellStyle name="표준 60 3 7 22" xfId="55620"/>
    <cellStyle name="표준 60 3 7 22 2" xfId="55621"/>
    <cellStyle name="표준 60 3 7 23" xfId="55622"/>
    <cellStyle name="표준 60 3 7 23 2" xfId="55623"/>
    <cellStyle name="표준 60 3 7 24" xfId="55624"/>
    <cellStyle name="표준 60 3 7 24 2" xfId="55625"/>
    <cellStyle name="표준 60 3 7 25" xfId="55626"/>
    <cellStyle name="표준 60 3 7 25 2" xfId="55627"/>
    <cellStyle name="표준 60 3 7 26" xfId="55628"/>
    <cellStyle name="표준 60 3 7 26 2" xfId="55629"/>
    <cellStyle name="표준 60 3 7 27" xfId="55630"/>
    <cellStyle name="표준 60 3 7 27 2" xfId="55631"/>
    <cellStyle name="표준 60 3 7 28" xfId="55632"/>
    <cellStyle name="표준 60 3 7 28 2" xfId="55633"/>
    <cellStyle name="표준 60 3 7 29" xfId="55634"/>
    <cellStyle name="표준 60 3 7 3" xfId="55635"/>
    <cellStyle name="표준 60 3 7 3 2" xfId="55636"/>
    <cellStyle name="표준 60 3 7 4" xfId="55637"/>
    <cellStyle name="표준 60 3 7 4 2" xfId="55638"/>
    <cellStyle name="표준 60 3 7 5" xfId="55639"/>
    <cellStyle name="표준 60 3 7 5 2" xfId="55640"/>
    <cellStyle name="표준 60 3 7 6" xfId="55641"/>
    <cellStyle name="표준 60 3 7 6 2" xfId="55642"/>
    <cellStyle name="표준 60 3 7 7" xfId="55643"/>
    <cellStyle name="표준 60 3 7 7 2" xfId="55644"/>
    <cellStyle name="표준 60 3 7 8" xfId="55645"/>
    <cellStyle name="표준 60 3 7 8 2" xfId="55646"/>
    <cellStyle name="표준 60 3 7 9" xfId="55647"/>
    <cellStyle name="표준 60 3 7 9 2" xfId="55648"/>
    <cellStyle name="표준 60 3 8" xfId="55649"/>
    <cellStyle name="표준 60 3 8 2" xfId="55650"/>
    <cellStyle name="표준 60 3 9" xfId="55651"/>
    <cellStyle name="표준 60 3 9 2" xfId="55652"/>
    <cellStyle name="표준 60 30" xfId="55653"/>
    <cellStyle name="표준 60 30 2" xfId="55654"/>
    <cellStyle name="표준 60 31" xfId="55655"/>
    <cellStyle name="표준 60 31 2" xfId="55656"/>
    <cellStyle name="표준 60 32" xfId="55657"/>
    <cellStyle name="표준 60 32 2" xfId="55658"/>
    <cellStyle name="표준 60 33" xfId="55659"/>
    <cellStyle name="표준 60 33 2" xfId="55660"/>
    <cellStyle name="표준 60 34" xfId="55661"/>
    <cellStyle name="표준 60 34 2" xfId="55662"/>
    <cellStyle name="표준 60 35" xfId="55663"/>
    <cellStyle name="표준 60 35 2" xfId="55664"/>
    <cellStyle name="표준 60 36" xfId="55665"/>
    <cellStyle name="표준 60 36 2" xfId="55666"/>
    <cellStyle name="표준 60 37" xfId="55667"/>
    <cellStyle name="표준 60 37 2" xfId="55668"/>
    <cellStyle name="표준 60 38" xfId="55669"/>
    <cellStyle name="표준 60 38 2" xfId="55670"/>
    <cellStyle name="표준 60 39" xfId="55671"/>
    <cellStyle name="표준 60 39 2" xfId="55672"/>
    <cellStyle name="표준 60 4" xfId="55673"/>
    <cellStyle name="표준 60 4 10" xfId="55674"/>
    <cellStyle name="표준 60 4 10 2" xfId="55675"/>
    <cellStyle name="표준 60 4 11" xfId="55676"/>
    <cellStyle name="표준 60 4 11 2" xfId="55677"/>
    <cellStyle name="표준 60 4 12" xfId="55678"/>
    <cellStyle name="표준 60 4 12 2" xfId="55679"/>
    <cellStyle name="표준 60 4 13" xfId="55680"/>
    <cellStyle name="표준 60 4 13 2" xfId="55681"/>
    <cellStyle name="표준 60 4 14" xfId="55682"/>
    <cellStyle name="표준 60 4 14 2" xfId="55683"/>
    <cellStyle name="표준 60 4 15" xfId="55684"/>
    <cellStyle name="표준 60 4 15 2" xfId="55685"/>
    <cellStyle name="표준 60 4 16" xfId="55686"/>
    <cellStyle name="표준 60 4 16 2" xfId="55687"/>
    <cellStyle name="표준 60 4 17" xfId="55688"/>
    <cellStyle name="표준 60 4 17 2" xfId="55689"/>
    <cellStyle name="표준 60 4 18" xfId="55690"/>
    <cellStyle name="표준 60 4 18 2" xfId="55691"/>
    <cellStyle name="표준 60 4 19" xfId="55692"/>
    <cellStyle name="표준 60 4 19 2" xfId="55693"/>
    <cellStyle name="표준 60 4 2" xfId="55694"/>
    <cellStyle name="표준 60 4 2 10" xfId="55695"/>
    <cellStyle name="표준 60 4 2 10 2" xfId="55696"/>
    <cellStyle name="표준 60 4 2 11" xfId="55697"/>
    <cellStyle name="표준 60 4 2 11 2" xfId="55698"/>
    <cellStyle name="표준 60 4 2 12" xfId="55699"/>
    <cellStyle name="표준 60 4 2 12 2" xfId="55700"/>
    <cellStyle name="표준 60 4 2 13" xfId="55701"/>
    <cellStyle name="표준 60 4 2 13 2" xfId="55702"/>
    <cellStyle name="표준 60 4 2 14" xfId="55703"/>
    <cellStyle name="표준 60 4 2 14 2" xfId="55704"/>
    <cellStyle name="표준 60 4 2 15" xfId="55705"/>
    <cellStyle name="표준 60 4 2 15 2" xfId="55706"/>
    <cellStyle name="표준 60 4 2 16" xfId="55707"/>
    <cellStyle name="표준 60 4 2 16 2" xfId="55708"/>
    <cellStyle name="표준 60 4 2 17" xfId="55709"/>
    <cellStyle name="표준 60 4 2 17 2" xfId="55710"/>
    <cellStyle name="표준 60 4 2 18" xfId="55711"/>
    <cellStyle name="표준 60 4 2 18 2" xfId="55712"/>
    <cellStyle name="표준 60 4 2 19" xfId="55713"/>
    <cellStyle name="표준 60 4 2 19 2" xfId="55714"/>
    <cellStyle name="표준 60 4 2 2" xfId="55715"/>
    <cellStyle name="표준 60 4 2 2 2" xfId="55716"/>
    <cellStyle name="표준 60 4 2 20" xfId="55717"/>
    <cellStyle name="표준 60 4 2 20 2" xfId="55718"/>
    <cellStyle name="표준 60 4 2 21" xfId="55719"/>
    <cellStyle name="표준 60 4 2 21 2" xfId="55720"/>
    <cellStyle name="표준 60 4 2 22" xfId="55721"/>
    <cellStyle name="표준 60 4 2 22 2" xfId="55722"/>
    <cellStyle name="표준 60 4 2 23" xfId="55723"/>
    <cellStyle name="표준 60 4 2 23 2" xfId="55724"/>
    <cellStyle name="표준 60 4 2 24" xfId="55725"/>
    <cellStyle name="표준 60 4 2 24 2" xfId="55726"/>
    <cellStyle name="표준 60 4 2 25" xfId="55727"/>
    <cellStyle name="표준 60 4 2 25 2" xfId="55728"/>
    <cellStyle name="표준 60 4 2 26" xfId="55729"/>
    <cellStyle name="표준 60 4 2 26 2" xfId="55730"/>
    <cellStyle name="표준 60 4 2 27" xfId="55731"/>
    <cellStyle name="표준 60 4 2 27 2" xfId="55732"/>
    <cellStyle name="표준 60 4 2 28" xfId="55733"/>
    <cellStyle name="표준 60 4 2 28 2" xfId="55734"/>
    <cellStyle name="표준 60 4 2 29" xfId="55735"/>
    <cellStyle name="표준 60 4 2 3" xfId="55736"/>
    <cellStyle name="표준 60 4 2 3 2" xfId="55737"/>
    <cellStyle name="표준 60 4 2 4" xfId="55738"/>
    <cellStyle name="표준 60 4 2 4 2" xfId="55739"/>
    <cellStyle name="표준 60 4 2 5" xfId="55740"/>
    <cellStyle name="표준 60 4 2 5 2" xfId="55741"/>
    <cellStyle name="표준 60 4 2 6" xfId="55742"/>
    <cellStyle name="표준 60 4 2 6 2" xfId="55743"/>
    <cellStyle name="표준 60 4 2 7" xfId="55744"/>
    <cellStyle name="표준 60 4 2 7 2" xfId="55745"/>
    <cellStyle name="표준 60 4 2 8" xfId="55746"/>
    <cellStyle name="표준 60 4 2 8 2" xfId="55747"/>
    <cellStyle name="표준 60 4 2 9" xfId="55748"/>
    <cellStyle name="표준 60 4 2 9 2" xfId="55749"/>
    <cellStyle name="표준 60 4 20" xfId="55750"/>
    <cellStyle name="표준 60 4 20 2" xfId="55751"/>
    <cellStyle name="표준 60 4 21" xfId="55752"/>
    <cellStyle name="표준 60 4 21 2" xfId="55753"/>
    <cellStyle name="표준 60 4 22" xfId="55754"/>
    <cellStyle name="표준 60 4 22 2" xfId="55755"/>
    <cellStyle name="표준 60 4 23" xfId="55756"/>
    <cellStyle name="표준 60 4 23 2" xfId="55757"/>
    <cellStyle name="표준 60 4 24" xfId="55758"/>
    <cellStyle name="표준 60 4 24 2" xfId="55759"/>
    <cellStyle name="표준 60 4 25" xfId="55760"/>
    <cellStyle name="표준 60 4 25 2" xfId="55761"/>
    <cellStyle name="표준 60 4 26" xfId="55762"/>
    <cellStyle name="표준 60 4 26 2" xfId="55763"/>
    <cellStyle name="표준 60 4 27" xfId="55764"/>
    <cellStyle name="표준 60 4 27 2" xfId="55765"/>
    <cellStyle name="표준 60 4 28" xfId="55766"/>
    <cellStyle name="표준 60 4 28 2" xfId="55767"/>
    <cellStyle name="표준 60 4 29" xfId="55768"/>
    <cellStyle name="표준 60 4 29 2" xfId="55769"/>
    <cellStyle name="표준 60 4 3" xfId="55770"/>
    <cellStyle name="표준 60 4 3 10" xfId="55771"/>
    <cellStyle name="표준 60 4 3 10 2" xfId="55772"/>
    <cellStyle name="표준 60 4 3 11" xfId="55773"/>
    <cellStyle name="표준 60 4 3 11 2" xfId="55774"/>
    <cellStyle name="표준 60 4 3 12" xfId="55775"/>
    <cellStyle name="표준 60 4 3 12 2" xfId="55776"/>
    <cellStyle name="표준 60 4 3 13" xfId="55777"/>
    <cellStyle name="표준 60 4 3 13 2" xfId="55778"/>
    <cellStyle name="표준 60 4 3 14" xfId="55779"/>
    <cellStyle name="표준 60 4 3 14 2" xfId="55780"/>
    <cellStyle name="표준 60 4 3 15" xfId="55781"/>
    <cellStyle name="표준 60 4 3 15 2" xfId="55782"/>
    <cellStyle name="표준 60 4 3 16" xfId="55783"/>
    <cellStyle name="표준 60 4 3 16 2" xfId="55784"/>
    <cellStyle name="표준 60 4 3 17" xfId="55785"/>
    <cellStyle name="표준 60 4 3 17 2" xfId="55786"/>
    <cellStyle name="표준 60 4 3 18" xfId="55787"/>
    <cellStyle name="표준 60 4 3 18 2" xfId="55788"/>
    <cellStyle name="표준 60 4 3 19" xfId="55789"/>
    <cellStyle name="표준 60 4 3 19 2" xfId="55790"/>
    <cellStyle name="표준 60 4 3 2" xfId="55791"/>
    <cellStyle name="표준 60 4 3 2 2" xfId="55792"/>
    <cellStyle name="표준 60 4 3 20" xfId="55793"/>
    <cellStyle name="표준 60 4 3 20 2" xfId="55794"/>
    <cellStyle name="표준 60 4 3 21" xfId="55795"/>
    <cellStyle name="표준 60 4 3 21 2" xfId="55796"/>
    <cellStyle name="표준 60 4 3 22" xfId="55797"/>
    <cellStyle name="표준 60 4 3 22 2" xfId="55798"/>
    <cellStyle name="표준 60 4 3 23" xfId="55799"/>
    <cellStyle name="표준 60 4 3 23 2" xfId="55800"/>
    <cellStyle name="표준 60 4 3 24" xfId="55801"/>
    <cellStyle name="표준 60 4 3 24 2" xfId="55802"/>
    <cellStyle name="표준 60 4 3 25" xfId="55803"/>
    <cellStyle name="표준 60 4 3 25 2" xfId="55804"/>
    <cellStyle name="표준 60 4 3 26" xfId="55805"/>
    <cellStyle name="표준 60 4 3 26 2" xfId="55806"/>
    <cellStyle name="표준 60 4 3 27" xfId="55807"/>
    <cellStyle name="표준 60 4 3 27 2" xfId="55808"/>
    <cellStyle name="표준 60 4 3 28" xfId="55809"/>
    <cellStyle name="표준 60 4 3 28 2" xfId="55810"/>
    <cellStyle name="표준 60 4 3 29" xfId="55811"/>
    <cellStyle name="표준 60 4 3 3" xfId="55812"/>
    <cellStyle name="표준 60 4 3 3 2" xfId="55813"/>
    <cellStyle name="표준 60 4 3 4" xfId="55814"/>
    <cellStyle name="표준 60 4 3 4 2" xfId="55815"/>
    <cellStyle name="표준 60 4 3 5" xfId="55816"/>
    <cellStyle name="표준 60 4 3 5 2" xfId="55817"/>
    <cellStyle name="표준 60 4 3 6" xfId="55818"/>
    <cellStyle name="표준 60 4 3 6 2" xfId="55819"/>
    <cellStyle name="표준 60 4 3 7" xfId="55820"/>
    <cellStyle name="표준 60 4 3 7 2" xfId="55821"/>
    <cellStyle name="표준 60 4 3 8" xfId="55822"/>
    <cellStyle name="표준 60 4 3 8 2" xfId="55823"/>
    <cellStyle name="표준 60 4 3 9" xfId="55824"/>
    <cellStyle name="표준 60 4 3 9 2" xfId="55825"/>
    <cellStyle name="표준 60 4 30" xfId="55826"/>
    <cellStyle name="표준 60 4 30 2" xfId="55827"/>
    <cellStyle name="표준 60 4 31" xfId="55828"/>
    <cellStyle name="표준 60 4 31 2" xfId="55829"/>
    <cellStyle name="표준 60 4 32" xfId="55830"/>
    <cellStyle name="표준 60 4 32 2" xfId="55831"/>
    <cellStyle name="표준 60 4 33" xfId="55832"/>
    <cellStyle name="표준 60 4 33 2" xfId="55833"/>
    <cellStyle name="표준 60 4 34" xfId="55834"/>
    <cellStyle name="표준 60 4 34 2" xfId="55835"/>
    <cellStyle name="표준 60 4 35" xfId="55836"/>
    <cellStyle name="표준 60 4 36" xfId="55837"/>
    <cellStyle name="표준 60 4 37" xfId="55838"/>
    <cellStyle name="표준 60 4 38" xfId="55839"/>
    <cellStyle name="표준 60 4 39" xfId="55840"/>
    <cellStyle name="표준 60 4 4" xfId="55841"/>
    <cellStyle name="표준 60 4 4 10" xfId="55842"/>
    <cellStyle name="표준 60 4 4 10 2" xfId="55843"/>
    <cellStyle name="표준 60 4 4 11" xfId="55844"/>
    <cellStyle name="표준 60 4 4 11 2" xfId="55845"/>
    <cellStyle name="표준 60 4 4 12" xfId="55846"/>
    <cellStyle name="표준 60 4 4 12 2" xfId="55847"/>
    <cellStyle name="표준 60 4 4 13" xfId="55848"/>
    <cellStyle name="표준 60 4 4 13 2" xfId="55849"/>
    <cellStyle name="표준 60 4 4 14" xfId="55850"/>
    <cellStyle name="표준 60 4 4 14 2" xfId="55851"/>
    <cellStyle name="표준 60 4 4 15" xfId="55852"/>
    <cellStyle name="표준 60 4 4 15 2" xfId="55853"/>
    <cellStyle name="표준 60 4 4 16" xfId="55854"/>
    <cellStyle name="표준 60 4 4 16 2" xfId="55855"/>
    <cellStyle name="표준 60 4 4 17" xfId="55856"/>
    <cellStyle name="표준 60 4 4 17 2" xfId="55857"/>
    <cellStyle name="표준 60 4 4 18" xfId="55858"/>
    <cellStyle name="표준 60 4 4 18 2" xfId="55859"/>
    <cellStyle name="표준 60 4 4 19" xfId="55860"/>
    <cellStyle name="표준 60 4 4 19 2" xfId="55861"/>
    <cellStyle name="표준 60 4 4 2" xfId="55862"/>
    <cellStyle name="표준 60 4 4 2 2" xfId="55863"/>
    <cellStyle name="표준 60 4 4 20" xfId="55864"/>
    <cellStyle name="표준 60 4 4 20 2" xfId="55865"/>
    <cellStyle name="표준 60 4 4 21" xfId="55866"/>
    <cellStyle name="표준 60 4 4 21 2" xfId="55867"/>
    <cellStyle name="표준 60 4 4 22" xfId="55868"/>
    <cellStyle name="표준 60 4 4 22 2" xfId="55869"/>
    <cellStyle name="표준 60 4 4 23" xfId="55870"/>
    <cellStyle name="표준 60 4 4 23 2" xfId="55871"/>
    <cellStyle name="표준 60 4 4 24" xfId="55872"/>
    <cellStyle name="표준 60 4 4 24 2" xfId="55873"/>
    <cellStyle name="표준 60 4 4 25" xfId="55874"/>
    <cellStyle name="표준 60 4 4 25 2" xfId="55875"/>
    <cellStyle name="표준 60 4 4 26" xfId="55876"/>
    <cellStyle name="표준 60 4 4 26 2" xfId="55877"/>
    <cellStyle name="표준 60 4 4 27" xfId="55878"/>
    <cellStyle name="표준 60 4 4 27 2" xfId="55879"/>
    <cellStyle name="표준 60 4 4 28" xfId="55880"/>
    <cellStyle name="표준 60 4 4 28 2" xfId="55881"/>
    <cellStyle name="표준 60 4 4 29" xfId="55882"/>
    <cellStyle name="표준 60 4 4 3" xfId="55883"/>
    <cellStyle name="표준 60 4 4 3 2" xfId="55884"/>
    <cellStyle name="표준 60 4 4 4" xfId="55885"/>
    <cellStyle name="표준 60 4 4 4 2" xfId="55886"/>
    <cellStyle name="표준 60 4 4 5" xfId="55887"/>
    <cellStyle name="표준 60 4 4 5 2" xfId="55888"/>
    <cellStyle name="표준 60 4 4 6" xfId="55889"/>
    <cellStyle name="표준 60 4 4 6 2" xfId="55890"/>
    <cellStyle name="표준 60 4 4 7" xfId="55891"/>
    <cellStyle name="표준 60 4 4 7 2" xfId="55892"/>
    <cellStyle name="표준 60 4 4 8" xfId="55893"/>
    <cellStyle name="표준 60 4 4 8 2" xfId="55894"/>
    <cellStyle name="표준 60 4 4 9" xfId="55895"/>
    <cellStyle name="표준 60 4 4 9 2" xfId="55896"/>
    <cellStyle name="표준 60 4 40" xfId="55897"/>
    <cellStyle name="표준 60 4 41" xfId="55898"/>
    <cellStyle name="표준 60 4 42" xfId="55899"/>
    <cellStyle name="표준 60 4 43" xfId="55900"/>
    <cellStyle name="표준 60 4 44" xfId="55901"/>
    <cellStyle name="표준 60 4 45" xfId="55902"/>
    <cellStyle name="표준 60 4 46" xfId="55903"/>
    <cellStyle name="표준 60 4 47" xfId="55904"/>
    <cellStyle name="표준 60 4 48" xfId="55905"/>
    <cellStyle name="표준 60 4 49" xfId="55906"/>
    <cellStyle name="표준 60 4 5" xfId="55907"/>
    <cellStyle name="표준 60 4 5 10" xfId="55908"/>
    <cellStyle name="표준 60 4 5 10 2" xfId="55909"/>
    <cellStyle name="표준 60 4 5 11" xfId="55910"/>
    <cellStyle name="표준 60 4 5 11 2" xfId="55911"/>
    <cellStyle name="표준 60 4 5 12" xfId="55912"/>
    <cellStyle name="표준 60 4 5 12 2" xfId="55913"/>
    <cellStyle name="표준 60 4 5 13" xfId="55914"/>
    <cellStyle name="표준 60 4 5 13 2" xfId="55915"/>
    <cellStyle name="표준 60 4 5 14" xfId="55916"/>
    <cellStyle name="표준 60 4 5 14 2" xfId="55917"/>
    <cellStyle name="표준 60 4 5 15" xfId="55918"/>
    <cellStyle name="표준 60 4 5 15 2" xfId="55919"/>
    <cellStyle name="표준 60 4 5 16" xfId="55920"/>
    <cellStyle name="표준 60 4 5 16 2" xfId="55921"/>
    <cellStyle name="표준 60 4 5 17" xfId="55922"/>
    <cellStyle name="표준 60 4 5 17 2" xfId="55923"/>
    <cellStyle name="표준 60 4 5 18" xfId="55924"/>
    <cellStyle name="표준 60 4 5 18 2" xfId="55925"/>
    <cellStyle name="표준 60 4 5 19" xfId="55926"/>
    <cellStyle name="표준 60 4 5 19 2" xfId="55927"/>
    <cellStyle name="표준 60 4 5 2" xfId="55928"/>
    <cellStyle name="표준 60 4 5 2 2" xfId="55929"/>
    <cellStyle name="표준 60 4 5 20" xfId="55930"/>
    <cellStyle name="표준 60 4 5 20 2" xfId="55931"/>
    <cellStyle name="표준 60 4 5 21" xfId="55932"/>
    <cellStyle name="표준 60 4 5 21 2" xfId="55933"/>
    <cellStyle name="표준 60 4 5 22" xfId="55934"/>
    <cellStyle name="표준 60 4 5 22 2" xfId="55935"/>
    <cellStyle name="표준 60 4 5 23" xfId="55936"/>
    <cellStyle name="표준 60 4 5 23 2" xfId="55937"/>
    <cellStyle name="표준 60 4 5 24" xfId="55938"/>
    <cellStyle name="표준 60 4 5 24 2" xfId="55939"/>
    <cellStyle name="표준 60 4 5 25" xfId="55940"/>
    <cellStyle name="표준 60 4 5 25 2" xfId="55941"/>
    <cellStyle name="표준 60 4 5 26" xfId="55942"/>
    <cellStyle name="표준 60 4 5 26 2" xfId="55943"/>
    <cellStyle name="표준 60 4 5 27" xfId="55944"/>
    <cellStyle name="표준 60 4 5 27 2" xfId="55945"/>
    <cellStyle name="표준 60 4 5 28" xfId="55946"/>
    <cellStyle name="표준 60 4 5 28 2" xfId="55947"/>
    <cellStyle name="표준 60 4 5 29" xfId="55948"/>
    <cellStyle name="표준 60 4 5 3" xfId="55949"/>
    <cellStyle name="표준 60 4 5 3 2" xfId="55950"/>
    <cellStyle name="표준 60 4 5 4" xfId="55951"/>
    <cellStyle name="표준 60 4 5 4 2" xfId="55952"/>
    <cellStyle name="표준 60 4 5 5" xfId="55953"/>
    <cellStyle name="표준 60 4 5 5 2" xfId="55954"/>
    <cellStyle name="표준 60 4 5 6" xfId="55955"/>
    <cellStyle name="표준 60 4 5 6 2" xfId="55956"/>
    <cellStyle name="표준 60 4 5 7" xfId="55957"/>
    <cellStyle name="표준 60 4 5 7 2" xfId="55958"/>
    <cellStyle name="표준 60 4 5 8" xfId="55959"/>
    <cellStyle name="표준 60 4 5 8 2" xfId="55960"/>
    <cellStyle name="표준 60 4 5 9" xfId="55961"/>
    <cellStyle name="표준 60 4 5 9 2" xfId="55962"/>
    <cellStyle name="표준 60 4 50" xfId="55963"/>
    <cellStyle name="표준 60 4 51" xfId="55964"/>
    <cellStyle name="표준 60 4 52" xfId="55965"/>
    <cellStyle name="표준 60 4 53" xfId="55966"/>
    <cellStyle name="표준 60 4 54" xfId="55967"/>
    <cellStyle name="표준 60 4 55" xfId="55968"/>
    <cellStyle name="표준 60 4 56" xfId="55969"/>
    <cellStyle name="표준 60 4 57" xfId="55970"/>
    <cellStyle name="표준 60 4 58" xfId="55971"/>
    <cellStyle name="표준 60 4 6" xfId="55972"/>
    <cellStyle name="표준 60 4 6 10" xfId="55973"/>
    <cellStyle name="표준 60 4 6 10 2" xfId="55974"/>
    <cellStyle name="표준 60 4 6 11" xfId="55975"/>
    <cellStyle name="표준 60 4 6 11 2" xfId="55976"/>
    <cellStyle name="표준 60 4 6 12" xfId="55977"/>
    <cellStyle name="표준 60 4 6 12 2" xfId="55978"/>
    <cellStyle name="표준 60 4 6 13" xfId="55979"/>
    <cellStyle name="표준 60 4 6 13 2" xfId="55980"/>
    <cellStyle name="표준 60 4 6 14" xfId="55981"/>
    <cellStyle name="표준 60 4 6 14 2" xfId="55982"/>
    <cellStyle name="표준 60 4 6 15" xfId="55983"/>
    <cellStyle name="표준 60 4 6 15 2" xfId="55984"/>
    <cellStyle name="표준 60 4 6 16" xfId="55985"/>
    <cellStyle name="표준 60 4 6 16 2" xfId="55986"/>
    <cellStyle name="표준 60 4 6 17" xfId="55987"/>
    <cellStyle name="표준 60 4 6 17 2" xfId="55988"/>
    <cellStyle name="표준 60 4 6 18" xfId="55989"/>
    <cellStyle name="표준 60 4 6 18 2" xfId="55990"/>
    <cellStyle name="표준 60 4 6 19" xfId="55991"/>
    <cellStyle name="표준 60 4 6 19 2" xfId="55992"/>
    <cellStyle name="표준 60 4 6 2" xfId="55993"/>
    <cellStyle name="표준 60 4 6 2 2" xfId="55994"/>
    <cellStyle name="표준 60 4 6 20" xfId="55995"/>
    <cellStyle name="표준 60 4 6 20 2" xfId="55996"/>
    <cellStyle name="표준 60 4 6 21" xfId="55997"/>
    <cellStyle name="표준 60 4 6 21 2" xfId="55998"/>
    <cellStyle name="표준 60 4 6 22" xfId="55999"/>
    <cellStyle name="표준 60 4 6 22 2" xfId="56000"/>
    <cellStyle name="표준 60 4 6 23" xfId="56001"/>
    <cellStyle name="표준 60 4 6 23 2" xfId="56002"/>
    <cellStyle name="표준 60 4 6 24" xfId="56003"/>
    <cellStyle name="표준 60 4 6 24 2" xfId="56004"/>
    <cellStyle name="표준 60 4 6 25" xfId="56005"/>
    <cellStyle name="표준 60 4 6 25 2" xfId="56006"/>
    <cellStyle name="표준 60 4 6 26" xfId="56007"/>
    <cellStyle name="표준 60 4 6 26 2" xfId="56008"/>
    <cellStyle name="표준 60 4 6 27" xfId="56009"/>
    <cellStyle name="표준 60 4 6 27 2" xfId="56010"/>
    <cellStyle name="표준 60 4 6 28" xfId="56011"/>
    <cellStyle name="표준 60 4 6 28 2" xfId="56012"/>
    <cellStyle name="표준 60 4 6 29" xfId="56013"/>
    <cellStyle name="표준 60 4 6 3" xfId="56014"/>
    <cellStyle name="표준 60 4 6 3 2" xfId="56015"/>
    <cellStyle name="표준 60 4 6 4" xfId="56016"/>
    <cellStyle name="표준 60 4 6 4 2" xfId="56017"/>
    <cellStyle name="표준 60 4 6 5" xfId="56018"/>
    <cellStyle name="표준 60 4 6 5 2" xfId="56019"/>
    <cellStyle name="표준 60 4 6 6" xfId="56020"/>
    <cellStyle name="표준 60 4 6 6 2" xfId="56021"/>
    <cellStyle name="표준 60 4 6 7" xfId="56022"/>
    <cellStyle name="표준 60 4 6 7 2" xfId="56023"/>
    <cellStyle name="표준 60 4 6 8" xfId="56024"/>
    <cellStyle name="표준 60 4 6 8 2" xfId="56025"/>
    <cellStyle name="표준 60 4 6 9" xfId="56026"/>
    <cellStyle name="표준 60 4 6 9 2" xfId="56027"/>
    <cellStyle name="표준 60 4 7" xfId="56028"/>
    <cellStyle name="표준 60 4 7 10" xfId="56029"/>
    <cellStyle name="표준 60 4 7 10 2" xfId="56030"/>
    <cellStyle name="표준 60 4 7 11" xfId="56031"/>
    <cellStyle name="표준 60 4 7 11 2" xfId="56032"/>
    <cellStyle name="표준 60 4 7 12" xfId="56033"/>
    <cellStyle name="표준 60 4 7 12 2" xfId="56034"/>
    <cellStyle name="표준 60 4 7 13" xfId="56035"/>
    <cellStyle name="표준 60 4 7 13 2" xfId="56036"/>
    <cellStyle name="표준 60 4 7 14" xfId="56037"/>
    <cellStyle name="표준 60 4 7 14 2" xfId="56038"/>
    <cellStyle name="표준 60 4 7 15" xfId="56039"/>
    <cellStyle name="표준 60 4 7 15 2" xfId="56040"/>
    <cellStyle name="표준 60 4 7 16" xfId="56041"/>
    <cellStyle name="표준 60 4 7 16 2" xfId="56042"/>
    <cellStyle name="표준 60 4 7 17" xfId="56043"/>
    <cellStyle name="표준 60 4 7 17 2" xfId="56044"/>
    <cellStyle name="표준 60 4 7 18" xfId="56045"/>
    <cellStyle name="표준 60 4 7 18 2" xfId="56046"/>
    <cellStyle name="표준 60 4 7 19" xfId="56047"/>
    <cellStyle name="표준 60 4 7 19 2" xfId="56048"/>
    <cellStyle name="표준 60 4 7 2" xfId="56049"/>
    <cellStyle name="표준 60 4 7 2 2" xfId="56050"/>
    <cellStyle name="표준 60 4 7 20" xfId="56051"/>
    <cellStyle name="표준 60 4 7 20 2" xfId="56052"/>
    <cellStyle name="표준 60 4 7 21" xfId="56053"/>
    <cellStyle name="표준 60 4 7 21 2" xfId="56054"/>
    <cellStyle name="표준 60 4 7 22" xfId="56055"/>
    <cellStyle name="표준 60 4 7 22 2" xfId="56056"/>
    <cellStyle name="표준 60 4 7 23" xfId="56057"/>
    <cellStyle name="표준 60 4 7 23 2" xfId="56058"/>
    <cellStyle name="표준 60 4 7 24" xfId="56059"/>
    <cellStyle name="표준 60 4 7 24 2" xfId="56060"/>
    <cellStyle name="표준 60 4 7 25" xfId="56061"/>
    <cellStyle name="표준 60 4 7 25 2" xfId="56062"/>
    <cellStyle name="표준 60 4 7 26" xfId="56063"/>
    <cellStyle name="표준 60 4 7 26 2" xfId="56064"/>
    <cellStyle name="표준 60 4 7 27" xfId="56065"/>
    <cellStyle name="표준 60 4 7 27 2" xfId="56066"/>
    <cellStyle name="표준 60 4 7 28" xfId="56067"/>
    <cellStyle name="표준 60 4 7 28 2" xfId="56068"/>
    <cellStyle name="표준 60 4 7 29" xfId="56069"/>
    <cellStyle name="표준 60 4 7 3" xfId="56070"/>
    <cellStyle name="표준 60 4 7 3 2" xfId="56071"/>
    <cellStyle name="표준 60 4 7 4" xfId="56072"/>
    <cellStyle name="표준 60 4 7 4 2" xfId="56073"/>
    <cellStyle name="표준 60 4 7 5" xfId="56074"/>
    <cellStyle name="표준 60 4 7 5 2" xfId="56075"/>
    <cellStyle name="표준 60 4 7 6" xfId="56076"/>
    <cellStyle name="표준 60 4 7 6 2" xfId="56077"/>
    <cellStyle name="표준 60 4 7 7" xfId="56078"/>
    <cellStyle name="표준 60 4 7 7 2" xfId="56079"/>
    <cellStyle name="표준 60 4 7 8" xfId="56080"/>
    <cellStyle name="표준 60 4 7 8 2" xfId="56081"/>
    <cellStyle name="표준 60 4 7 9" xfId="56082"/>
    <cellStyle name="표준 60 4 7 9 2" xfId="56083"/>
    <cellStyle name="표준 60 4 8" xfId="56084"/>
    <cellStyle name="표준 60 4 8 2" xfId="56085"/>
    <cellStyle name="표준 60 4 9" xfId="56086"/>
    <cellStyle name="표준 60 4 9 2" xfId="56087"/>
    <cellStyle name="표준 60 40" xfId="56088"/>
    <cellStyle name="표준 60 40 2" xfId="56089"/>
    <cellStyle name="표준 60 41" xfId="56090"/>
    <cellStyle name="표준 60 41 2" xfId="56091"/>
    <cellStyle name="표준 60 42" xfId="56092"/>
    <cellStyle name="표준 60 42 2" xfId="56093"/>
    <cellStyle name="표준 60 43" xfId="56094"/>
    <cellStyle name="표준 60 43 2" xfId="56095"/>
    <cellStyle name="표준 60 44" xfId="56096"/>
    <cellStyle name="표준 60 44 2" xfId="56097"/>
    <cellStyle name="표준 60 45" xfId="56098"/>
    <cellStyle name="표준 60 45 2" xfId="56099"/>
    <cellStyle name="표준 60 46" xfId="56100"/>
    <cellStyle name="표준 60 46 2" xfId="56101"/>
    <cellStyle name="표준 60 47" xfId="56102"/>
    <cellStyle name="표준 60 47 2" xfId="56103"/>
    <cellStyle name="표준 60 48" xfId="56104"/>
    <cellStyle name="표준 60 49" xfId="56105"/>
    <cellStyle name="표준 60 5" xfId="56106"/>
    <cellStyle name="표준 60 5 10" xfId="56107"/>
    <cellStyle name="표준 60 5 10 2" xfId="56108"/>
    <cellStyle name="표준 60 5 11" xfId="56109"/>
    <cellStyle name="표준 60 5 11 2" xfId="56110"/>
    <cellStyle name="표준 60 5 12" xfId="56111"/>
    <cellStyle name="표준 60 5 12 2" xfId="56112"/>
    <cellStyle name="표준 60 5 13" xfId="56113"/>
    <cellStyle name="표준 60 5 13 2" xfId="56114"/>
    <cellStyle name="표준 60 5 14" xfId="56115"/>
    <cellStyle name="표준 60 5 14 2" xfId="56116"/>
    <cellStyle name="표준 60 5 15" xfId="56117"/>
    <cellStyle name="표준 60 5 15 2" xfId="56118"/>
    <cellStyle name="표준 60 5 16" xfId="56119"/>
    <cellStyle name="표준 60 5 16 2" xfId="56120"/>
    <cellStyle name="표준 60 5 17" xfId="56121"/>
    <cellStyle name="표준 60 5 17 2" xfId="56122"/>
    <cellStyle name="표준 60 5 18" xfId="56123"/>
    <cellStyle name="표준 60 5 18 2" xfId="56124"/>
    <cellStyle name="표준 60 5 19" xfId="56125"/>
    <cellStyle name="표준 60 5 19 2" xfId="56126"/>
    <cellStyle name="표준 60 5 2" xfId="56127"/>
    <cellStyle name="표준 60 5 2 10" xfId="56128"/>
    <cellStyle name="표준 60 5 2 10 2" xfId="56129"/>
    <cellStyle name="표준 60 5 2 11" xfId="56130"/>
    <cellStyle name="표준 60 5 2 11 2" xfId="56131"/>
    <cellStyle name="표준 60 5 2 12" xfId="56132"/>
    <cellStyle name="표준 60 5 2 12 2" xfId="56133"/>
    <cellStyle name="표준 60 5 2 13" xfId="56134"/>
    <cellStyle name="표준 60 5 2 13 2" xfId="56135"/>
    <cellStyle name="표준 60 5 2 14" xfId="56136"/>
    <cellStyle name="표준 60 5 2 14 2" xfId="56137"/>
    <cellStyle name="표준 60 5 2 15" xfId="56138"/>
    <cellStyle name="표준 60 5 2 15 2" xfId="56139"/>
    <cellStyle name="표준 60 5 2 16" xfId="56140"/>
    <cellStyle name="표준 60 5 2 16 2" xfId="56141"/>
    <cellStyle name="표준 60 5 2 17" xfId="56142"/>
    <cellStyle name="표준 60 5 2 17 2" xfId="56143"/>
    <cellStyle name="표준 60 5 2 18" xfId="56144"/>
    <cellStyle name="표준 60 5 2 18 2" xfId="56145"/>
    <cellStyle name="표준 60 5 2 19" xfId="56146"/>
    <cellStyle name="표준 60 5 2 19 2" xfId="56147"/>
    <cellStyle name="표준 60 5 2 2" xfId="56148"/>
    <cellStyle name="표준 60 5 2 2 2" xfId="56149"/>
    <cellStyle name="표준 60 5 2 20" xfId="56150"/>
    <cellStyle name="표준 60 5 2 20 2" xfId="56151"/>
    <cellStyle name="표준 60 5 2 21" xfId="56152"/>
    <cellStyle name="표준 60 5 2 21 2" xfId="56153"/>
    <cellStyle name="표준 60 5 2 22" xfId="56154"/>
    <cellStyle name="표준 60 5 2 22 2" xfId="56155"/>
    <cellStyle name="표준 60 5 2 23" xfId="56156"/>
    <cellStyle name="표준 60 5 2 23 2" xfId="56157"/>
    <cellStyle name="표준 60 5 2 24" xfId="56158"/>
    <cellStyle name="표준 60 5 2 24 2" xfId="56159"/>
    <cellStyle name="표준 60 5 2 25" xfId="56160"/>
    <cellStyle name="표준 60 5 2 25 2" xfId="56161"/>
    <cellStyle name="표준 60 5 2 26" xfId="56162"/>
    <cellStyle name="표준 60 5 2 26 2" xfId="56163"/>
    <cellStyle name="표준 60 5 2 27" xfId="56164"/>
    <cellStyle name="표준 60 5 2 27 2" xfId="56165"/>
    <cellStyle name="표준 60 5 2 28" xfId="56166"/>
    <cellStyle name="표준 60 5 2 28 2" xfId="56167"/>
    <cellStyle name="표준 60 5 2 29" xfId="56168"/>
    <cellStyle name="표준 60 5 2 3" xfId="56169"/>
    <cellStyle name="표준 60 5 2 3 2" xfId="56170"/>
    <cellStyle name="표준 60 5 2 4" xfId="56171"/>
    <cellStyle name="표준 60 5 2 4 2" xfId="56172"/>
    <cellStyle name="표준 60 5 2 5" xfId="56173"/>
    <cellStyle name="표준 60 5 2 5 2" xfId="56174"/>
    <cellStyle name="표준 60 5 2 6" xfId="56175"/>
    <cellStyle name="표준 60 5 2 6 2" xfId="56176"/>
    <cellStyle name="표준 60 5 2 7" xfId="56177"/>
    <cellStyle name="표준 60 5 2 7 2" xfId="56178"/>
    <cellStyle name="표준 60 5 2 8" xfId="56179"/>
    <cellStyle name="표준 60 5 2 8 2" xfId="56180"/>
    <cellStyle name="표준 60 5 2 9" xfId="56181"/>
    <cellStyle name="표준 60 5 2 9 2" xfId="56182"/>
    <cellStyle name="표준 60 5 20" xfId="56183"/>
    <cellStyle name="표준 60 5 20 2" xfId="56184"/>
    <cellStyle name="표준 60 5 21" xfId="56185"/>
    <cellStyle name="표준 60 5 21 2" xfId="56186"/>
    <cellStyle name="표준 60 5 22" xfId="56187"/>
    <cellStyle name="표준 60 5 22 2" xfId="56188"/>
    <cellStyle name="표준 60 5 23" xfId="56189"/>
    <cellStyle name="표준 60 5 23 2" xfId="56190"/>
    <cellStyle name="표준 60 5 24" xfId="56191"/>
    <cellStyle name="표준 60 5 24 2" xfId="56192"/>
    <cellStyle name="표준 60 5 25" xfId="56193"/>
    <cellStyle name="표준 60 5 25 2" xfId="56194"/>
    <cellStyle name="표준 60 5 26" xfId="56195"/>
    <cellStyle name="표준 60 5 26 2" xfId="56196"/>
    <cellStyle name="표준 60 5 27" xfId="56197"/>
    <cellStyle name="표준 60 5 27 2" xfId="56198"/>
    <cellStyle name="표준 60 5 28" xfId="56199"/>
    <cellStyle name="표준 60 5 28 2" xfId="56200"/>
    <cellStyle name="표준 60 5 29" xfId="56201"/>
    <cellStyle name="표준 60 5 29 2" xfId="56202"/>
    <cellStyle name="표준 60 5 3" xfId="56203"/>
    <cellStyle name="표준 60 5 3 10" xfId="56204"/>
    <cellStyle name="표준 60 5 3 10 2" xfId="56205"/>
    <cellStyle name="표준 60 5 3 11" xfId="56206"/>
    <cellStyle name="표준 60 5 3 11 2" xfId="56207"/>
    <cellStyle name="표준 60 5 3 12" xfId="56208"/>
    <cellStyle name="표준 60 5 3 12 2" xfId="56209"/>
    <cellStyle name="표준 60 5 3 13" xfId="56210"/>
    <cellStyle name="표준 60 5 3 13 2" xfId="56211"/>
    <cellStyle name="표준 60 5 3 14" xfId="56212"/>
    <cellStyle name="표준 60 5 3 14 2" xfId="56213"/>
    <cellStyle name="표준 60 5 3 15" xfId="56214"/>
    <cellStyle name="표준 60 5 3 15 2" xfId="56215"/>
    <cellStyle name="표준 60 5 3 16" xfId="56216"/>
    <cellStyle name="표준 60 5 3 16 2" xfId="56217"/>
    <cellStyle name="표준 60 5 3 17" xfId="56218"/>
    <cellStyle name="표준 60 5 3 17 2" xfId="56219"/>
    <cellStyle name="표준 60 5 3 18" xfId="56220"/>
    <cellStyle name="표준 60 5 3 18 2" xfId="56221"/>
    <cellStyle name="표준 60 5 3 19" xfId="56222"/>
    <cellStyle name="표준 60 5 3 19 2" xfId="56223"/>
    <cellStyle name="표준 60 5 3 2" xfId="56224"/>
    <cellStyle name="표준 60 5 3 2 2" xfId="56225"/>
    <cellStyle name="표준 60 5 3 20" xfId="56226"/>
    <cellStyle name="표준 60 5 3 20 2" xfId="56227"/>
    <cellStyle name="표준 60 5 3 21" xfId="56228"/>
    <cellStyle name="표준 60 5 3 21 2" xfId="56229"/>
    <cellStyle name="표준 60 5 3 22" xfId="56230"/>
    <cellStyle name="표준 60 5 3 22 2" xfId="56231"/>
    <cellStyle name="표준 60 5 3 23" xfId="56232"/>
    <cellStyle name="표준 60 5 3 23 2" xfId="56233"/>
    <cellStyle name="표준 60 5 3 24" xfId="56234"/>
    <cellStyle name="표준 60 5 3 24 2" xfId="56235"/>
    <cellStyle name="표준 60 5 3 25" xfId="56236"/>
    <cellStyle name="표준 60 5 3 25 2" xfId="56237"/>
    <cellStyle name="표준 60 5 3 26" xfId="56238"/>
    <cellStyle name="표준 60 5 3 26 2" xfId="56239"/>
    <cellStyle name="표준 60 5 3 27" xfId="56240"/>
    <cellStyle name="표준 60 5 3 27 2" xfId="56241"/>
    <cellStyle name="표준 60 5 3 28" xfId="56242"/>
    <cellStyle name="표준 60 5 3 28 2" xfId="56243"/>
    <cellStyle name="표준 60 5 3 29" xfId="56244"/>
    <cellStyle name="표준 60 5 3 3" xfId="56245"/>
    <cellStyle name="표준 60 5 3 3 2" xfId="56246"/>
    <cellStyle name="표준 60 5 3 4" xfId="56247"/>
    <cellStyle name="표준 60 5 3 4 2" xfId="56248"/>
    <cellStyle name="표준 60 5 3 5" xfId="56249"/>
    <cellStyle name="표준 60 5 3 5 2" xfId="56250"/>
    <cellStyle name="표준 60 5 3 6" xfId="56251"/>
    <cellStyle name="표준 60 5 3 6 2" xfId="56252"/>
    <cellStyle name="표준 60 5 3 7" xfId="56253"/>
    <cellStyle name="표준 60 5 3 7 2" xfId="56254"/>
    <cellStyle name="표준 60 5 3 8" xfId="56255"/>
    <cellStyle name="표준 60 5 3 8 2" xfId="56256"/>
    <cellStyle name="표준 60 5 3 9" xfId="56257"/>
    <cellStyle name="표준 60 5 3 9 2" xfId="56258"/>
    <cellStyle name="표준 60 5 30" xfId="56259"/>
    <cellStyle name="표준 60 5 30 2" xfId="56260"/>
    <cellStyle name="표준 60 5 31" xfId="56261"/>
    <cellStyle name="표준 60 5 31 2" xfId="56262"/>
    <cellStyle name="표준 60 5 32" xfId="56263"/>
    <cellStyle name="표준 60 5 32 2" xfId="56264"/>
    <cellStyle name="표준 60 5 33" xfId="56265"/>
    <cellStyle name="표준 60 5 33 2" xfId="56266"/>
    <cellStyle name="표준 60 5 34" xfId="56267"/>
    <cellStyle name="표준 60 5 34 2" xfId="56268"/>
    <cellStyle name="표준 60 5 35" xfId="56269"/>
    <cellStyle name="표준 60 5 36" xfId="56270"/>
    <cellStyle name="표준 60 5 37" xfId="56271"/>
    <cellStyle name="표준 60 5 38" xfId="56272"/>
    <cellStyle name="표준 60 5 39" xfId="56273"/>
    <cellStyle name="표준 60 5 4" xfId="56274"/>
    <cellStyle name="표준 60 5 4 10" xfId="56275"/>
    <cellStyle name="표준 60 5 4 10 2" xfId="56276"/>
    <cellStyle name="표준 60 5 4 11" xfId="56277"/>
    <cellStyle name="표준 60 5 4 11 2" xfId="56278"/>
    <cellStyle name="표준 60 5 4 12" xfId="56279"/>
    <cellStyle name="표준 60 5 4 12 2" xfId="56280"/>
    <cellStyle name="표준 60 5 4 13" xfId="56281"/>
    <cellStyle name="표준 60 5 4 13 2" xfId="56282"/>
    <cellStyle name="표준 60 5 4 14" xfId="56283"/>
    <cellStyle name="표준 60 5 4 14 2" xfId="56284"/>
    <cellStyle name="표준 60 5 4 15" xfId="56285"/>
    <cellStyle name="표준 60 5 4 15 2" xfId="56286"/>
    <cellStyle name="표준 60 5 4 16" xfId="56287"/>
    <cellStyle name="표준 60 5 4 16 2" xfId="56288"/>
    <cellStyle name="표준 60 5 4 17" xfId="56289"/>
    <cellStyle name="표준 60 5 4 17 2" xfId="56290"/>
    <cellStyle name="표준 60 5 4 18" xfId="56291"/>
    <cellStyle name="표준 60 5 4 18 2" xfId="56292"/>
    <cellStyle name="표준 60 5 4 19" xfId="56293"/>
    <cellStyle name="표준 60 5 4 19 2" xfId="56294"/>
    <cellStyle name="표준 60 5 4 2" xfId="56295"/>
    <cellStyle name="표준 60 5 4 2 2" xfId="56296"/>
    <cellStyle name="표준 60 5 4 20" xfId="56297"/>
    <cellStyle name="표준 60 5 4 20 2" xfId="56298"/>
    <cellStyle name="표준 60 5 4 21" xfId="56299"/>
    <cellStyle name="표준 60 5 4 21 2" xfId="56300"/>
    <cellStyle name="표준 60 5 4 22" xfId="56301"/>
    <cellStyle name="표준 60 5 4 22 2" xfId="56302"/>
    <cellStyle name="표준 60 5 4 23" xfId="56303"/>
    <cellStyle name="표준 60 5 4 23 2" xfId="56304"/>
    <cellStyle name="표준 60 5 4 24" xfId="56305"/>
    <cellStyle name="표준 60 5 4 24 2" xfId="56306"/>
    <cellStyle name="표준 60 5 4 25" xfId="56307"/>
    <cellStyle name="표준 60 5 4 25 2" xfId="56308"/>
    <cellStyle name="표준 60 5 4 26" xfId="56309"/>
    <cellStyle name="표준 60 5 4 26 2" xfId="56310"/>
    <cellStyle name="표준 60 5 4 27" xfId="56311"/>
    <cellStyle name="표준 60 5 4 27 2" xfId="56312"/>
    <cellStyle name="표준 60 5 4 28" xfId="56313"/>
    <cellStyle name="표준 60 5 4 28 2" xfId="56314"/>
    <cellStyle name="표준 60 5 4 29" xfId="56315"/>
    <cellStyle name="표준 60 5 4 3" xfId="56316"/>
    <cellStyle name="표준 60 5 4 3 2" xfId="56317"/>
    <cellStyle name="표준 60 5 4 4" xfId="56318"/>
    <cellStyle name="표준 60 5 4 4 2" xfId="56319"/>
    <cellStyle name="표준 60 5 4 5" xfId="56320"/>
    <cellStyle name="표준 60 5 4 5 2" xfId="56321"/>
    <cellStyle name="표준 60 5 4 6" xfId="56322"/>
    <cellStyle name="표준 60 5 4 6 2" xfId="56323"/>
    <cellStyle name="표준 60 5 4 7" xfId="56324"/>
    <cellStyle name="표준 60 5 4 7 2" xfId="56325"/>
    <cellStyle name="표준 60 5 4 8" xfId="56326"/>
    <cellStyle name="표준 60 5 4 8 2" xfId="56327"/>
    <cellStyle name="표준 60 5 4 9" xfId="56328"/>
    <cellStyle name="표준 60 5 4 9 2" xfId="56329"/>
    <cellStyle name="표준 60 5 40" xfId="56330"/>
    <cellStyle name="표준 60 5 41" xfId="56331"/>
    <cellStyle name="표준 60 5 42" xfId="56332"/>
    <cellStyle name="표준 60 5 43" xfId="56333"/>
    <cellStyle name="표준 60 5 44" xfId="56334"/>
    <cellStyle name="표준 60 5 45" xfId="56335"/>
    <cellStyle name="표준 60 5 46" xfId="56336"/>
    <cellStyle name="표준 60 5 47" xfId="56337"/>
    <cellStyle name="표준 60 5 48" xfId="56338"/>
    <cellStyle name="표준 60 5 49" xfId="56339"/>
    <cellStyle name="표준 60 5 5" xfId="56340"/>
    <cellStyle name="표준 60 5 5 10" xfId="56341"/>
    <cellStyle name="표준 60 5 5 10 2" xfId="56342"/>
    <cellStyle name="표준 60 5 5 11" xfId="56343"/>
    <cellStyle name="표준 60 5 5 11 2" xfId="56344"/>
    <cellStyle name="표준 60 5 5 12" xfId="56345"/>
    <cellStyle name="표준 60 5 5 12 2" xfId="56346"/>
    <cellStyle name="표준 60 5 5 13" xfId="56347"/>
    <cellStyle name="표준 60 5 5 13 2" xfId="56348"/>
    <cellStyle name="표준 60 5 5 14" xfId="56349"/>
    <cellStyle name="표준 60 5 5 14 2" xfId="56350"/>
    <cellStyle name="표준 60 5 5 15" xfId="56351"/>
    <cellStyle name="표준 60 5 5 15 2" xfId="56352"/>
    <cellStyle name="표준 60 5 5 16" xfId="56353"/>
    <cellStyle name="표준 60 5 5 16 2" xfId="56354"/>
    <cellStyle name="표준 60 5 5 17" xfId="56355"/>
    <cellStyle name="표준 60 5 5 17 2" xfId="56356"/>
    <cellStyle name="표준 60 5 5 18" xfId="56357"/>
    <cellStyle name="표준 60 5 5 18 2" xfId="56358"/>
    <cellStyle name="표준 60 5 5 19" xfId="56359"/>
    <cellStyle name="표준 60 5 5 19 2" xfId="56360"/>
    <cellStyle name="표준 60 5 5 2" xfId="56361"/>
    <cellStyle name="표준 60 5 5 2 2" xfId="56362"/>
    <cellStyle name="표준 60 5 5 20" xfId="56363"/>
    <cellStyle name="표준 60 5 5 20 2" xfId="56364"/>
    <cellStyle name="표준 60 5 5 21" xfId="56365"/>
    <cellStyle name="표준 60 5 5 21 2" xfId="56366"/>
    <cellStyle name="표준 60 5 5 22" xfId="56367"/>
    <cellStyle name="표준 60 5 5 22 2" xfId="56368"/>
    <cellStyle name="표준 60 5 5 23" xfId="56369"/>
    <cellStyle name="표준 60 5 5 23 2" xfId="56370"/>
    <cellStyle name="표준 60 5 5 24" xfId="56371"/>
    <cellStyle name="표준 60 5 5 24 2" xfId="56372"/>
    <cellStyle name="표준 60 5 5 25" xfId="56373"/>
    <cellStyle name="표준 60 5 5 25 2" xfId="56374"/>
    <cellStyle name="표준 60 5 5 26" xfId="56375"/>
    <cellStyle name="표준 60 5 5 26 2" xfId="56376"/>
    <cellStyle name="표준 60 5 5 27" xfId="56377"/>
    <cellStyle name="표준 60 5 5 27 2" xfId="56378"/>
    <cellStyle name="표준 60 5 5 28" xfId="56379"/>
    <cellStyle name="표준 60 5 5 28 2" xfId="56380"/>
    <cellStyle name="표준 60 5 5 29" xfId="56381"/>
    <cellStyle name="표준 60 5 5 3" xfId="56382"/>
    <cellStyle name="표준 60 5 5 3 2" xfId="56383"/>
    <cellStyle name="표준 60 5 5 4" xfId="56384"/>
    <cellStyle name="표준 60 5 5 4 2" xfId="56385"/>
    <cellStyle name="표준 60 5 5 5" xfId="56386"/>
    <cellStyle name="표준 60 5 5 5 2" xfId="56387"/>
    <cellStyle name="표준 60 5 5 6" xfId="56388"/>
    <cellStyle name="표준 60 5 5 6 2" xfId="56389"/>
    <cellStyle name="표준 60 5 5 7" xfId="56390"/>
    <cellStyle name="표준 60 5 5 7 2" xfId="56391"/>
    <cellStyle name="표준 60 5 5 8" xfId="56392"/>
    <cellStyle name="표준 60 5 5 8 2" xfId="56393"/>
    <cellStyle name="표준 60 5 5 9" xfId="56394"/>
    <cellStyle name="표준 60 5 5 9 2" xfId="56395"/>
    <cellStyle name="표준 60 5 50" xfId="56396"/>
    <cellStyle name="표준 60 5 51" xfId="56397"/>
    <cellStyle name="표준 60 5 52" xfId="56398"/>
    <cellStyle name="표준 60 5 53" xfId="56399"/>
    <cellStyle name="표준 60 5 54" xfId="56400"/>
    <cellStyle name="표준 60 5 55" xfId="56401"/>
    <cellStyle name="표준 60 5 56" xfId="56402"/>
    <cellStyle name="표준 60 5 57" xfId="56403"/>
    <cellStyle name="표준 60 5 58" xfId="56404"/>
    <cellStyle name="표준 60 5 6" xfId="56405"/>
    <cellStyle name="표준 60 5 6 10" xfId="56406"/>
    <cellStyle name="표준 60 5 6 10 2" xfId="56407"/>
    <cellStyle name="표준 60 5 6 11" xfId="56408"/>
    <cellStyle name="표준 60 5 6 11 2" xfId="56409"/>
    <cellStyle name="표준 60 5 6 12" xfId="56410"/>
    <cellStyle name="표준 60 5 6 12 2" xfId="56411"/>
    <cellStyle name="표준 60 5 6 13" xfId="56412"/>
    <cellStyle name="표준 60 5 6 13 2" xfId="56413"/>
    <cellStyle name="표준 60 5 6 14" xfId="56414"/>
    <cellStyle name="표준 60 5 6 14 2" xfId="56415"/>
    <cellStyle name="표준 60 5 6 15" xfId="56416"/>
    <cellStyle name="표준 60 5 6 15 2" xfId="56417"/>
    <cellStyle name="표준 60 5 6 16" xfId="56418"/>
    <cellStyle name="표준 60 5 6 16 2" xfId="56419"/>
    <cellStyle name="표준 60 5 6 17" xfId="56420"/>
    <cellStyle name="표준 60 5 6 17 2" xfId="56421"/>
    <cellStyle name="표준 60 5 6 18" xfId="56422"/>
    <cellStyle name="표준 60 5 6 18 2" xfId="56423"/>
    <cellStyle name="표준 60 5 6 19" xfId="56424"/>
    <cellStyle name="표준 60 5 6 19 2" xfId="56425"/>
    <cellStyle name="표준 60 5 6 2" xfId="56426"/>
    <cellStyle name="표준 60 5 6 2 2" xfId="56427"/>
    <cellStyle name="표준 60 5 6 20" xfId="56428"/>
    <cellStyle name="표준 60 5 6 20 2" xfId="56429"/>
    <cellStyle name="표준 60 5 6 21" xfId="56430"/>
    <cellStyle name="표준 60 5 6 21 2" xfId="56431"/>
    <cellStyle name="표준 60 5 6 22" xfId="56432"/>
    <cellStyle name="표준 60 5 6 22 2" xfId="56433"/>
    <cellStyle name="표준 60 5 6 23" xfId="56434"/>
    <cellStyle name="표준 60 5 6 23 2" xfId="56435"/>
    <cellStyle name="표준 60 5 6 24" xfId="56436"/>
    <cellStyle name="표준 60 5 6 24 2" xfId="56437"/>
    <cellStyle name="표준 60 5 6 25" xfId="56438"/>
    <cellStyle name="표준 60 5 6 25 2" xfId="56439"/>
    <cellStyle name="표준 60 5 6 26" xfId="56440"/>
    <cellStyle name="표준 60 5 6 26 2" xfId="56441"/>
    <cellStyle name="표준 60 5 6 27" xfId="56442"/>
    <cellStyle name="표준 60 5 6 27 2" xfId="56443"/>
    <cellStyle name="표준 60 5 6 28" xfId="56444"/>
    <cellStyle name="표준 60 5 6 28 2" xfId="56445"/>
    <cellStyle name="표준 60 5 6 29" xfId="56446"/>
    <cellStyle name="표준 60 5 6 3" xfId="56447"/>
    <cellStyle name="표준 60 5 6 3 2" xfId="56448"/>
    <cellStyle name="표준 60 5 6 4" xfId="56449"/>
    <cellStyle name="표준 60 5 6 4 2" xfId="56450"/>
    <cellStyle name="표준 60 5 6 5" xfId="56451"/>
    <cellStyle name="표준 60 5 6 5 2" xfId="56452"/>
    <cellStyle name="표준 60 5 6 6" xfId="56453"/>
    <cellStyle name="표준 60 5 6 6 2" xfId="56454"/>
    <cellStyle name="표준 60 5 6 7" xfId="56455"/>
    <cellStyle name="표준 60 5 6 7 2" xfId="56456"/>
    <cellStyle name="표준 60 5 6 8" xfId="56457"/>
    <cellStyle name="표준 60 5 6 8 2" xfId="56458"/>
    <cellStyle name="표준 60 5 6 9" xfId="56459"/>
    <cellStyle name="표준 60 5 6 9 2" xfId="56460"/>
    <cellStyle name="표준 60 5 7" xfId="56461"/>
    <cellStyle name="표준 60 5 7 10" xfId="56462"/>
    <cellStyle name="표준 60 5 7 10 2" xfId="56463"/>
    <cellStyle name="표준 60 5 7 11" xfId="56464"/>
    <cellStyle name="표준 60 5 7 11 2" xfId="56465"/>
    <cellStyle name="표준 60 5 7 12" xfId="56466"/>
    <cellStyle name="표준 60 5 7 12 2" xfId="56467"/>
    <cellStyle name="표준 60 5 7 13" xfId="56468"/>
    <cellStyle name="표준 60 5 7 13 2" xfId="56469"/>
    <cellStyle name="표준 60 5 7 14" xfId="56470"/>
    <cellStyle name="표준 60 5 7 14 2" xfId="56471"/>
    <cellStyle name="표준 60 5 7 15" xfId="56472"/>
    <cellStyle name="표준 60 5 7 15 2" xfId="56473"/>
    <cellStyle name="표준 60 5 7 16" xfId="56474"/>
    <cellStyle name="표준 60 5 7 16 2" xfId="56475"/>
    <cellStyle name="표준 60 5 7 17" xfId="56476"/>
    <cellStyle name="표준 60 5 7 17 2" xfId="56477"/>
    <cellStyle name="표준 60 5 7 18" xfId="56478"/>
    <cellStyle name="표준 60 5 7 18 2" xfId="56479"/>
    <cellStyle name="표준 60 5 7 19" xfId="56480"/>
    <cellStyle name="표준 60 5 7 19 2" xfId="56481"/>
    <cellStyle name="표준 60 5 7 2" xfId="56482"/>
    <cellStyle name="표준 60 5 7 2 2" xfId="56483"/>
    <cellStyle name="표준 60 5 7 20" xfId="56484"/>
    <cellStyle name="표준 60 5 7 20 2" xfId="56485"/>
    <cellStyle name="표준 60 5 7 21" xfId="56486"/>
    <cellStyle name="표준 60 5 7 21 2" xfId="56487"/>
    <cellStyle name="표준 60 5 7 22" xfId="56488"/>
    <cellStyle name="표준 60 5 7 22 2" xfId="56489"/>
    <cellStyle name="표준 60 5 7 23" xfId="56490"/>
    <cellStyle name="표준 60 5 7 23 2" xfId="56491"/>
    <cellStyle name="표준 60 5 7 24" xfId="56492"/>
    <cellStyle name="표준 60 5 7 24 2" xfId="56493"/>
    <cellStyle name="표준 60 5 7 25" xfId="56494"/>
    <cellStyle name="표준 60 5 7 25 2" xfId="56495"/>
    <cellStyle name="표준 60 5 7 26" xfId="56496"/>
    <cellStyle name="표준 60 5 7 26 2" xfId="56497"/>
    <cellStyle name="표준 60 5 7 27" xfId="56498"/>
    <cellStyle name="표준 60 5 7 27 2" xfId="56499"/>
    <cellStyle name="표준 60 5 7 28" xfId="56500"/>
    <cellStyle name="표준 60 5 7 28 2" xfId="56501"/>
    <cellStyle name="표준 60 5 7 29" xfId="56502"/>
    <cellStyle name="표준 60 5 7 3" xfId="56503"/>
    <cellStyle name="표준 60 5 7 3 2" xfId="56504"/>
    <cellStyle name="표준 60 5 7 4" xfId="56505"/>
    <cellStyle name="표준 60 5 7 4 2" xfId="56506"/>
    <cellStyle name="표준 60 5 7 5" xfId="56507"/>
    <cellStyle name="표준 60 5 7 5 2" xfId="56508"/>
    <cellStyle name="표준 60 5 7 6" xfId="56509"/>
    <cellStyle name="표준 60 5 7 6 2" xfId="56510"/>
    <cellStyle name="표준 60 5 7 7" xfId="56511"/>
    <cellStyle name="표준 60 5 7 7 2" xfId="56512"/>
    <cellStyle name="표준 60 5 7 8" xfId="56513"/>
    <cellStyle name="표준 60 5 7 8 2" xfId="56514"/>
    <cellStyle name="표준 60 5 7 9" xfId="56515"/>
    <cellStyle name="표준 60 5 7 9 2" xfId="56516"/>
    <cellStyle name="표준 60 5 8" xfId="56517"/>
    <cellStyle name="표준 60 5 8 2" xfId="56518"/>
    <cellStyle name="표준 60 5 9" xfId="56519"/>
    <cellStyle name="표준 60 5 9 2" xfId="56520"/>
    <cellStyle name="표준 60 50" xfId="56521"/>
    <cellStyle name="표준 60 51" xfId="56522"/>
    <cellStyle name="표준 60 52" xfId="56523"/>
    <cellStyle name="표준 60 53" xfId="56524"/>
    <cellStyle name="표준 60 54" xfId="56525"/>
    <cellStyle name="표준 60 55" xfId="56526"/>
    <cellStyle name="표준 60 56" xfId="56527"/>
    <cellStyle name="표준 60 57" xfId="56528"/>
    <cellStyle name="표준 60 58" xfId="56529"/>
    <cellStyle name="표준 60 59" xfId="56530"/>
    <cellStyle name="표준 60 6" xfId="56531"/>
    <cellStyle name="표준 60 6 10" xfId="56532"/>
    <cellStyle name="표준 60 6 10 2" xfId="56533"/>
    <cellStyle name="표준 60 6 11" xfId="56534"/>
    <cellStyle name="표준 60 6 11 2" xfId="56535"/>
    <cellStyle name="표준 60 6 12" xfId="56536"/>
    <cellStyle name="표준 60 6 12 2" xfId="56537"/>
    <cellStyle name="표준 60 6 13" xfId="56538"/>
    <cellStyle name="표준 60 6 13 2" xfId="56539"/>
    <cellStyle name="표준 60 6 14" xfId="56540"/>
    <cellStyle name="표준 60 6 14 2" xfId="56541"/>
    <cellStyle name="표준 60 6 15" xfId="56542"/>
    <cellStyle name="표준 60 6 15 2" xfId="56543"/>
    <cellStyle name="표준 60 6 16" xfId="56544"/>
    <cellStyle name="표준 60 6 16 2" xfId="56545"/>
    <cellStyle name="표준 60 6 17" xfId="56546"/>
    <cellStyle name="표준 60 6 17 2" xfId="56547"/>
    <cellStyle name="표준 60 6 18" xfId="56548"/>
    <cellStyle name="표준 60 6 18 2" xfId="56549"/>
    <cellStyle name="표준 60 6 19" xfId="56550"/>
    <cellStyle name="표준 60 6 19 2" xfId="56551"/>
    <cellStyle name="표준 60 6 2" xfId="56552"/>
    <cellStyle name="표준 60 6 2 10" xfId="56553"/>
    <cellStyle name="표준 60 6 2 10 2" xfId="56554"/>
    <cellStyle name="표준 60 6 2 11" xfId="56555"/>
    <cellStyle name="표준 60 6 2 11 2" xfId="56556"/>
    <cellStyle name="표준 60 6 2 12" xfId="56557"/>
    <cellStyle name="표준 60 6 2 12 2" xfId="56558"/>
    <cellStyle name="표준 60 6 2 13" xfId="56559"/>
    <cellStyle name="표준 60 6 2 13 2" xfId="56560"/>
    <cellStyle name="표준 60 6 2 14" xfId="56561"/>
    <cellStyle name="표준 60 6 2 14 2" xfId="56562"/>
    <cellStyle name="표준 60 6 2 15" xfId="56563"/>
    <cellStyle name="표준 60 6 2 15 2" xfId="56564"/>
    <cellStyle name="표준 60 6 2 16" xfId="56565"/>
    <cellStyle name="표준 60 6 2 16 2" xfId="56566"/>
    <cellStyle name="표준 60 6 2 17" xfId="56567"/>
    <cellStyle name="표준 60 6 2 17 2" xfId="56568"/>
    <cellStyle name="표준 60 6 2 18" xfId="56569"/>
    <cellStyle name="표준 60 6 2 18 2" xfId="56570"/>
    <cellStyle name="표준 60 6 2 19" xfId="56571"/>
    <cellStyle name="표준 60 6 2 19 2" xfId="56572"/>
    <cellStyle name="표준 60 6 2 2" xfId="56573"/>
    <cellStyle name="표준 60 6 2 2 2" xfId="56574"/>
    <cellStyle name="표준 60 6 2 20" xfId="56575"/>
    <cellStyle name="표준 60 6 2 20 2" xfId="56576"/>
    <cellStyle name="표준 60 6 2 21" xfId="56577"/>
    <cellStyle name="표준 60 6 2 21 2" xfId="56578"/>
    <cellStyle name="표준 60 6 2 22" xfId="56579"/>
    <cellStyle name="표준 60 6 2 22 2" xfId="56580"/>
    <cellStyle name="표준 60 6 2 23" xfId="56581"/>
    <cellStyle name="표준 60 6 2 23 2" xfId="56582"/>
    <cellStyle name="표준 60 6 2 24" xfId="56583"/>
    <cellStyle name="표준 60 6 2 24 2" xfId="56584"/>
    <cellStyle name="표준 60 6 2 25" xfId="56585"/>
    <cellStyle name="표준 60 6 2 25 2" xfId="56586"/>
    <cellStyle name="표준 60 6 2 26" xfId="56587"/>
    <cellStyle name="표준 60 6 2 26 2" xfId="56588"/>
    <cellStyle name="표준 60 6 2 27" xfId="56589"/>
    <cellStyle name="표준 60 6 2 27 2" xfId="56590"/>
    <cellStyle name="표준 60 6 2 28" xfId="56591"/>
    <cellStyle name="표준 60 6 2 28 2" xfId="56592"/>
    <cellStyle name="표준 60 6 2 29" xfId="56593"/>
    <cellStyle name="표준 60 6 2 3" xfId="56594"/>
    <cellStyle name="표준 60 6 2 3 2" xfId="56595"/>
    <cellStyle name="표준 60 6 2 4" xfId="56596"/>
    <cellStyle name="표준 60 6 2 4 2" xfId="56597"/>
    <cellStyle name="표준 60 6 2 5" xfId="56598"/>
    <cellStyle name="표준 60 6 2 5 2" xfId="56599"/>
    <cellStyle name="표준 60 6 2 6" xfId="56600"/>
    <cellStyle name="표준 60 6 2 6 2" xfId="56601"/>
    <cellStyle name="표준 60 6 2 7" xfId="56602"/>
    <cellStyle name="표준 60 6 2 7 2" xfId="56603"/>
    <cellStyle name="표준 60 6 2 8" xfId="56604"/>
    <cellStyle name="표준 60 6 2 8 2" xfId="56605"/>
    <cellStyle name="표준 60 6 2 9" xfId="56606"/>
    <cellStyle name="표준 60 6 2 9 2" xfId="56607"/>
    <cellStyle name="표준 60 6 20" xfId="56608"/>
    <cellStyle name="표준 60 6 20 2" xfId="56609"/>
    <cellStyle name="표준 60 6 21" xfId="56610"/>
    <cellStyle name="표준 60 6 21 2" xfId="56611"/>
    <cellStyle name="표준 60 6 22" xfId="56612"/>
    <cellStyle name="표준 60 6 22 2" xfId="56613"/>
    <cellStyle name="표준 60 6 23" xfId="56614"/>
    <cellStyle name="표준 60 6 23 2" xfId="56615"/>
    <cellStyle name="표준 60 6 24" xfId="56616"/>
    <cellStyle name="표준 60 6 24 2" xfId="56617"/>
    <cellStyle name="표준 60 6 25" xfId="56618"/>
    <cellStyle name="표준 60 6 25 2" xfId="56619"/>
    <cellStyle name="표준 60 6 26" xfId="56620"/>
    <cellStyle name="표준 60 6 26 2" xfId="56621"/>
    <cellStyle name="표준 60 6 27" xfId="56622"/>
    <cellStyle name="표준 60 6 27 2" xfId="56623"/>
    <cellStyle name="표준 60 6 28" xfId="56624"/>
    <cellStyle name="표준 60 6 28 2" xfId="56625"/>
    <cellStyle name="표준 60 6 29" xfId="56626"/>
    <cellStyle name="표준 60 6 29 2" xfId="56627"/>
    <cellStyle name="표준 60 6 3" xfId="56628"/>
    <cellStyle name="표준 60 6 3 10" xfId="56629"/>
    <cellStyle name="표준 60 6 3 10 2" xfId="56630"/>
    <cellStyle name="표준 60 6 3 11" xfId="56631"/>
    <cellStyle name="표준 60 6 3 11 2" xfId="56632"/>
    <cellStyle name="표준 60 6 3 12" xfId="56633"/>
    <cellStyle name="표준 60 6 3 12 2" xfId="56634"/>
    <cellStyle name="표준 60 6 3 13" xfId="56635"/>
    <cellStyle name="표준 60 6 3 13 2" xfId="56636"/>
    <cellStyle name="표준 60 6 3 14" xfId="56637"/>
    <cellStyle name="표준 60 6 3 14 2" xfId="56638"/>
    <cellStyle name="표준 60 6 3 15" xfId="56639"/>
    <cellStyle name="표준 60 6 3 15 2" xfId="56640"/>
    <cellStyle name="표준 60 6 3 16" xfId="56641"/>
    <cellStyle name="표준 60 6 3 16 2" xfId="56642"/>
    <cellStyle name="표준 60 6 3 17" xfId="56643"/>
    <cellStyle name="표준 60 6 3 17 2" xfId="56644"/>
    <cellStyle name="표준 60 6 3 18" xfId="56645"/>
    <cellStyle name="표준 60 6 3 18 2" xfId="56646"/>
    <cellStyle name="표준 60 6 3 19" xfId="56647"/>
    <cellStyle name="표준 60 6 3 19 2" xfId="56648"/>
    <cellStyle name="표준 60 6 3 2" xfId="56649"/>
    <cellStyle name="표준 60 6 3 2 2" xfId="56650"/>
    <cellStyle name="표준 60 6 3 20" xfId="56651"/>
    <cellStyle name="표준 60 6 3 20 2" xfId="56652"/>
    <cellStyle name="표준 60 6 3 21" xfId="56653"/>
    <cellStyle name="표준 60 6 3 21 2" xfId="56654"/>
    <cellStyle name="표준 60 6 3 22" xfId="56655"/>
    <cellStyle name="표준 60 6 3 22 2" xfId="56656"/>
    <cellStyle name="표준 60 6 3 23" xfId="56657"/>
    <cellStyle name="표준 60 6 3 23 2" xfId="56658"/>
    <cellStyle name="표준 60 6 3 24" xfId="56659"/>
    <cellStyle name="표준 60 6 3 24 2" xfId="56660"/>
    <cellStyle name="표준 60 6 3 25" xfId="56661"/>
    <cellStyle name="표준 60 6 3 25 2" xfId="56662"/>
    <cellStyle name="표준 60 6 3 26" xfId="56663"/>
    <cellStyle name="표준 60 6 3 26 2" xfId="56664"/>
    <cellStyle name="표준 60 6 3 27" xfId="56665"/>
    <cellStyle name="표준 60 6 3 27 2" xfId="56666"/>
    <cellStyle name="표준 60 6 3 28" xfId="56667"/>
    <cellStyle name="표준 60 6 3 28 2" xfId="56668"/>
    <cellStyle name="표준 60 6 3 29" xfId="56669"/>
    <cellStyle name="표준 60 6 3 3" xfId="56670"/>
    <cellStyle name="표준 60 6 3 3 2" xfId="56671"/>
    <cellStyle name="표준 60 6 3 4" xfId="56672"/>
    <cellStyle name="표준 60 6 3 4 2" xfId="56673"/>
    <cellStyle name="표준 60 6 3 5" xfId="56674"/>
    <cellStyle name="표준 60 6 3 5 2" xfId="56675"/>
    <cellStyle name="표준 60 6 3 6" xfId="56676"/>
    <cellStyle name="표준 60 6 3 6 2" xfId="56677"/>
    <cellStyle name="표준 60 6 3 7" xfId="56678"/>
    <cellStyle name="표준 60 6 3 7 2" xfId="56679"/>
    <cellStyle name="표준 60 6 3 8" xfId="56680"/>
    <cellStyle name="표준 60 6 3 8 2" xfId="56681"/>
    <cellStyle name="표준 60 6 3 9" xfId="56682"/>
    <cellStyle name="표준 60 6 3 9 2" xfId="56683"/>
    <cellStyle name="표준 60 6 30" xfId="56684"/>
    <cellStyle name="표준 60 6 30 2" xfId="56685"/>
    <cellStyle name="표준 60 6 31" xfId="56686"/>
    <cellStyle name="표준 60 6 31 2" xfId="56687"/>
    <cellStyle name="표준 60 6 32" xfId="56688"/>
    <cellStyle name="표준 60 6 32 2" xfId="56689"/>
    <cellStyle name="표준 60 6 33" xfId="56690"/>
    <cellStyle name="표준 60 6 33 2" xfId="56691"/>
    <cellStyle name="표준 60 6 34" xfId="56692"/>
    <cellStyle name="표준 60 6 34 2" xfId="56693"/>
    <cellStyle name="표준 60 6 35" xfId="56694"/>
    <cellStyle name="표준 60 6 36" xfId="56695"/>
    <cellStyle name="표준 60 6 37" xfId="56696"/>
    <cellStyle name="표준 60 6 38" xfId="56697"/>
    <cellStyle name="표준 60 6 39" xfId="56698"/>
    <cellStyle name="표준 60 6 4" xfId="56699"/>
    <cellStyle name="표준 60 6 4 10" xfId="56700"/>
    <cellStyle name="표준 60 6 4 10 2" xfId="56701"/>
    <cellStyle name="표준 60 6 4 11" xfId="56702"/>
    <cellStyle name="표준 60 6 4 11 2" xfId="56703"/>
    <cellStyle name="표준 60 6 4 12" xfId="56704"/>
    <cellStyle name="표준 60 6 4 12 2" xfId="56705"/>
    <cellStyle name="표준 60 6 4 13" xfId="56706"/>
    <cellStyle name="표준 60 6 4 13 2" xfId="56707"/>
    <cellStyle name="표준 60 6 4 14" xfId="56708"/>
    <cellStyle name="표준 60 6 4 14 2" xfId="56709"/>
    <cellStyle name="표준 60 6 4 15" xfId="56710"/>
    <cellStyle name="표준 60 6 4 15 2" xfId="56711"/>
    <cellStyle name="표준 60 6 4 16" xfId="56712"/>
    <cellStyle name="표준 60 6 4 16 2" xfId="56713"/>
    <cellStyle name="표준 60 6 4 17" xfId="56714"/>
    <cellStyle name="표준 60 6 4 17 2" xfId="56715"/>
    <cellStyle name="표준 60 6 4 18" xfId="56716"/>
    <cellStyle name="표준 60 6 4 18 2" xfId="56717"/>
    <cellStyle name="표준 60 6 4 19" xfId="56718"/>
    <cellStyle name="표준 60 6 4 19 2" xfId="56719"/>
    <cellStyle name="표준 60 6 4 2" xfId="56720"/>
    <cellStyle name="표준 60 6 4 2 2" xfId="56721"/>
    <cellStyle name="표준 60 6 4 20" xfId="56722"/>
    <cellStyle name="표준 60 6 4 20 2" xfId="56723"/>
    <cellStyle name="표준 60 6 4 21" xfId="56724"/>
    <cellStyle name="표준 60 6 4 21 2" xfId="56725"/>
    <cellStyle name="표준 60 6 4 22" xfId="56726"/>
    <cellStyle name="표준 60 6 4 22 2" xfId="56727"/>
    <cellStyle name="표준 60 6 4 23" xfId="56728"/>
    <cellStyle name="표준 60 6 4 23 2" xfId="56729"/>
    <cellStyle name="표준 60 6 4 24" xfId="56730"/>
    <cellStyle name="표준 60 6 4 24 2" xfId="56731"/>
    <cellStyle name="표준 60 6 4 25" xfId="56732"/>
    <cellStyle name="표준 60 6 4 25 2" xfId="56733"/>
    <cellStyle name="표준 60 6 4 26" xfId="56734"/>
    <cellStyle name="표준 60 6 4 26 2" xfId="56735"/>
    <cellStyle name="표준 60 6 4 27" xfId="56736"/>
    <cellStyle name="표준 60 6 4 27 2" xfId="56737"/>
    <cellStyle name="표준 60 6 4 28" xfId="56738"/>
    <cellStyle name="표준 60 6 4 28 2" xfId="56739"/>
    <cellStyle name="표준 60 6 4 29" xfId="56740"/>
    <cellStyle name="표준 60 6 4 3" xfId="56741"/>
    <cellStyle name="표준 60 6 4 3 2" xfId="56742"/>
    <cellStyle name="표준 60 6 4 4" xfId="56743"/>
    <cellStyle name="표준 60 6 4 4 2" xfId="56744"/>
    <cellStyle name="표준 60 6 4 5" xfId="56745"/>
    <cellStyle name="표준 60 6 4 5 2" xfId="56746"/>
    <cellStyle name="표준 60 6 4 6" xfId="56747"/>
    <cellStyle name="표준 60 6 4 6 2" xfId="56748"/>
    <cellStyle name="표준 60 6 4 7" xfId="56749"/>
    <cellStyle name="표준 60 6 4 7 2" xfId="56750"/>
    <cellStyle name="표준 60 6 4 8" xfId="56751"/>
    <cellStyle name="표준 60 6 4 8 2" xfId="56752"/>
    <cellStyle name="표준 60 6 4 9" xfId="56753"/>
    <cellStyle name="표준 60 6 4 9 2" xfId="56754"/>
    <cellStyle name="표준 60 6 40" xfId="56755"/>
    <cellStyle name="표준 60 6 41" xfId="56756"/>
    <cellStyle name="표준 60 6 42" xfId="56757"/>
    <cellStyle name="표준 60 6 43" xfId="56758"/>
    <cellStyle name="표준 60 6 44" xfId="56759"/>
    <cellStyle name="표준 60 6 45" xfId="56760"/>
    <cellStyle name="표준 60 6 46" xfId="56761"/>
    <cellStyle name="표준 60 6 47" xfId="56762"/>
    <cellStyle name="표준 60 6 48" xfId="56763"/>
    <cellStyle name="표준 60 6 49" xfId="56764"/>
    <cellStyle name="표준 60 6 5" xfId="56765"/>
    <cellStyle name="표준 60 6 5 10" xfId="56766"/>
    <cellStyle name="표준 60 6 5 10 2" xfId="56767"/>
    <cellStyle name="표준 60 6 5 11" xfId="56768"/>
    <cellStyle name="표준 60 6 5 11 2" xfId="56769"/>
    <cellStyle name="표준 60 6 5 12" xfId="56770"/>
    <cellStyle name="표준 60 6 5 12 2" xfId="56771"/>
    <cellStyle name="표준 60 6 5 13" xfId="56772"/>
    <cellStyle name="표준 60 6 5 13 2" xfId="56773"/>
    <cellStyle name="표준 60 6 5 14" xfId="56774"/>
    <cellStyle name="표준 60 6 5 14 2" xfId="56775"/>
    <cellStyle name="표준 60 6 5 15" xfId="56776"/>
    <cellStyle name="표준 60 6 5 15 2" xfId="56777"/>
    <cellStyle name="표준 60 6 5 16" xfId="56778"/>
    <cellStyle name="표준 60 6 5 16 2" xfId="56779"/>
    <cellStyle name="표준 60 6 5 17" xfId="56780"/>
    <cellStyle name="표준 60 6 5 17 2" xfId="56781"/>
    <cellStyle name="표준 60 6 5 18" xfId="56782"/>
    <cellStyle name="표준 60 6 5 18 2" xfId="56783"/>
    <cellStyle name="표준 60 6 5 19" xfId="56784"/>
    <cellStyle name="표준 60 6 5 19 2" xfId="56785"/>
    <cellStyle name="표준 60 6 5 2" xfId="56786"/>
    <cellStyle name="표준 60 6 5 2 2" xfId="56787"/>
    <cellStyle name="표준 60 6 5 20" xfId="56788"/>
    <cellStyle name="표준 60 6 5 20 2" xfId="56789"/>
    <cellStyle name="표준 60 6 5 21" xfId="56790"/>
    <cellStyle name="표준 60 6 5 21 2" xfId="56791"/>
    <cellStyle name="표준 60 6 5 22" xfId="56792"/>
    <cellStyle name="표준 60 6 5 22 2" xfId="56793"/>
    <cellStyle name="표준 60 6 5 23" xfId="56794"/>
    <cellStyle name="표준 60 6 5 23 2" xfId="56795"/>
    <cellStyle name="표준 60 6 5 24" xfId="56796"/>
    <cellStyle name="표준 60 6 5 24 2" xfId="56797"/>
    <cellStyle name="표준 60 6 5 25" xfId="56798"/>
    <cellStyle name="표준 60 6 5 25 2" xfId="56799"/>
    <cellStyle name="표준 60 6 5 26" xfId="56800"/>
    <cellStyle name="표준 60 6 5 26 2" xfId="56801"/>
    <cellStyle name="표준 60 6 5 27" xfId="56802"/>
    <cellStyle name="표준 60 6 5 27 2" xfId="56803"/>
    <cellStyle name="표준 60 6 5 28" xfId="56804"/>
    <cellStyle name="표준 60 6 5 28 2" xfId="56805"/>
    <cellStyle name="표준 60 6 5 29" xfId="56806"/>
    <cellStyle name="표준 60 6 5 3" xfId="56807"/>
    <cellStyle name="표준 60 6 5 3 2" xfId="56808"/>
    <cellStyle name="표준 60 6 5 4" xfId="56809"/>
    <cellStyle name="표준 60 6 5 4 2" xfId="56810"/>
    <cellStyle name="표준 60 6 5 5" xfId="56811"/>
    <cellStyle name="표준 60 6 5 5 2" xfId="56812"/>
    <cellStyle name="표준 60 6 5 6" xfId="56813"/>
    <cellStyle name="표준 60 6 5 6 2" xfId="56814"/>
    <cellStyle name="표준 60 6 5 7" xfId="56815"/>
    <cellStyle name="표준 60 6 5 7 2" xfId="56816"/>
    <cellStyle name="표준 60 6 5 8" xfId="56817"/>
    <cellStyle name="표준 60 6 5 8 2" xfId="56818"/>
    <cellStyle name="표준 60 6 5 9" xfId="56819"/>
    <cellStyle name="표준 60 6 5 9 2" xfId="56820"/>
    <cellStyle name="표준 60 6 50" xfId="56821"/>
    <cellStyle name="표준 60 6 51" xfId="56822"/>
    <cellStyle name="표준 60 6 52" xfId="56823"/>
    <cellStyle name="표준 60 6 53" xfId="56824"/>
    <cellStyle name="표준 60 6 54" xfId="56825"/>
    <cellStyle name="표준 60 6 55" xfId="56826"/>
    <cellStyle name="표준 60 6 56" xfId="56827"/>
    <cellStyle name="표준 60 6 57" xfId="56828"/>
    <cellStyle name="표준 60 6 58" xfId="56829"/>
    <cellStyle name="표준 60 6 6" xfId="56830"/>
    <cellStyle name="표준 60 6 6 10" xfId="56831"/>
    <cellStyle name="표준 60 6 6 10 2" xfId="56832"/>
    <cellStyle name="표준 60 6 6 11" xfId="56833"/>
    <cellStyle name="표준 60 6 6 11 2" xfId="56834"/>
    <cellStyle name="표준 60 6 6 12" xfId="56835"/>
    <cellStyle name="표준 60 6 6 12 2" xfId="56836"/>
    <cellStyle name="표준 60 6 6 13" xfId="56837"/>
    <cellStyle name="표준 60 6 6 13 2" xfId="56838"/>
    <cellStyle name="표준 60 6 6 14" xfId="56839"/>
    <cellStyle name="표준 60 6 6 14 2" xfId="56840"/>
    <cellStyle name="표준 60 6 6 15" xfId="56841"/>
    <cellStyle name="표준 60 6 6 15 2" xfId="56842"/>
    <cellStyle name="표준 60 6 6 16" xfId="56843"/>
    <cellStyle name="표준 60 6 6 16 2" xfId="56844"/>
    <cellStyle name="표준 60 6 6 17" xfId="56845"/>
    <cellStyle name="표준 60 6 6 17 2" xfId="56846"/>
    <cellStyle name="표준 60 6 6 18" xfId="56847"/>
    <cellStyle name="표준 60 6 6 18 2" xfId="56848"/>
    <cellStyle name="표준 60 6 6 19" xfId="56849"/>
    <cellStyle name="표준 60 6 6 19 2" xfId="56850"/>
    <cellStyle name="표준 60 6 6 2" xfId="56851"/>
    <cellStyle name="표준 60 6 6 2 2" xfId="56852"/>
    <cellStyle name="표준 60 6 6 20" xfId="56853"/>
    <cellStyle name="표준 60 6 6 20 2" xfId="56854"/>
    <cellStyle name="표준 60 6 6 21" xfId="56855"/>
    <cellStyle name="표준 60 6 6 21 2" xfId="56856"/>
    <cellStyle name="표준 60 6 6 22" xfId="56857"/>
    <cellStyle name="표준 60 6 6 22 2" xfId="56858"/>
    <cellStyle name="표준 60 6 6 23" xfId="56859"/>
    <cellStyle name="표준 60 6 6 23 2" xfId="56860"/>
    <cellStyle name="표준 60 6 6 24" xfId="56861"/>
    <cellStyle name="표준 60 6 6 24 2" xfId="56862"/>
    <cellStyle name="표준 60 6 6 25" xfId="56863"/>
    <cellStyle name="표준 60 6 6 25 2" xfId="56864"/>
    <cellStyle name="표준 60 6 6 26" xfId="56865"/>
    <cellStyle name="표준 60 6 6 26 2" xfId="56866"/>
    <cellStyle name="표준 60 6 6 27" xfId="56867"/>
    <cellStyle name="표준 60 6 6 27 2" xfId="56868"/>
    <cellStyle name="표준 60 6 6 28" xfId="56869"/>
    <cellStyle name="표준 60 6 6 28 2" xfId="56870"/>
    <cellStyle name="표준 60 6 6 29" xfId="56871"/>
    <cellStyle name="표준 60 6 6 3" xfId="56872"/>
    <cellStyle name="표준 60 6 6 3 2" xfId="56873"/>
    <cellStyle name="표준 60 6 6 4" xfId="56874"/>
    <cellStyle name="표준 60 6 6 4 2" xfId="56875"/>
    <cellStyle name="표준 60 6 6 5" xfId="56876"/>
    <cellStyle name="표준 60 6 6 5 2" xfId="56877"/>
    <cellStyle name="표준 60 6 6 6" xfId="56878"/>
    <cellStyle name="표준 60 6 6 6 2" xfId="56879"/>
    <cellStyle name="표준 60 6 6 7" xfId="56880"/>
    <cellStyle name="표준 60 6 6 7 2" xfId="56881"/>
    <cellStyle name="표준 60 6 6 8" xfId="56882"/>
    <cellStyle name="표준 60 6 6 8 2" xfId="56883"/>
    <cellStyle name="표준 60 6 6 9" xfId="56884"/>
    <cellStyle name="표준 60 6 6 9 2" xfId="56885"/>
    <cellStyle name="표준 60 6 7" xfId="56886"/>
    <cellStyle name="표준 60 6 7 10" xfId="56887"/>
    <cellStyle name="표준 60 6 7 10 2" xfId="56888"/>
    <cellStyle name="표준 60 6 7 11" xfId="56889"/>
    <cellStyle name="표준 60 6 7 11 2" xfId="56890"/>
    <cellStyle name="표준 60 6 7 12" xfId="56891"/>
    <cellStyle name="표준 60 6 7 12 2" xfId="56892"/>
    <cellStyle name="표준 60 6 7 13" xfId="56893"/>
    <cellStyle name="표준 60 6 7 13 2" xfId="56894"/>
    <cellStyle name="표준 60 6 7 14" xfId="56895"/>
    <cellStyle name="표준 60 6 7 14 2" xfId="56896"/>
    <cellStyle name="표준 60 6 7 15" xfId="56897"/>
    <cellStyle name="표준 60 6 7 15 2" xfId="56898"/>
    <cellStyle name="표준 60 6 7 16" xfId="56899"/>
    <cellStyle name="표준 60 6 7 16 2" xfId="56900"/>
    <cellStyle name="표준 60 6 7 17" xfId="56901"/>
    <cellStyle name="표준 60 6 7 17 2" xfId="56902"/>
    <cellStyle name="표준 60 6 7 18" xfId="56903"/>
    <cellStyle name="표준 60 6 7 18 2" xfId="56904"/>
    <cellStyle name="표준 60 6 7 19" xfId="56905"/>
    <cellStyle name="표준 60 6 7 19 2" xfId="56906"/>
    <cellStyle name="표준 60 6 7 2" xfId="56907"/>
    <cellStyle name="표준 60 6 7 2 2" xfId="56908"/>
    <cellStyle name="표준 60 6 7 20" xfId="56909"/>
    <cellStyle name="표준 60 6 7 20 2" xfId="56910"/>
    <cellStyle name="표준 60 6 7 21" xfId="56911"/>
    <cellStyle name="표준 60 6 7 21 2" xfId="56912"/>
    <cellStyle name="표준 60 6 7 22" xfId="56913"/>
    <cellStyle name="표준 60 6 7 22 2" xfId="56914"/>
    <cellStyle name="표준 60 6 7 23" xfId="56915"/>
    <cellStyle name="표준 60 6 7 23 2" xfId="56916"/>
    <cellStyle name="표준 60 6 7 24" xfId="56917"/>
    <cellStyle name="표준 60 6 7 24 2" xfId="56918"/>
    <cellStyle name="표준 60 6 7 25" xfId="56919"/>
    <cellStyle name="표준 60 6 7 25 2" xfId="56920"/>
    <cellStyle name="표준 60 6 7 26" xfId="56921"/>
    <cellStyle name="표준 60 6 7 26 2" xfId="56922"/>
    <cellStyle name="표준 60 6 7 27" xfId="56923"/>
    <cellStyle name="표준 60 6 7 27 2" xfId="56924"/>
    <cellStyle name="표준 60 6 7 28" xfId="56925"/>
    <cellStyle name="표준 60 6 7 28 2" xfId="56926"/>
    <cellStyle name="표준 60 6 7 29" xfId="56927"/>
    <cellStyle name="표준 60 6 7 3" xfId="56928"/>
    <cellStyle name="표준 60 6 7 3 2" xfId="56929"/>
    <cellStyle name="표준 60 6 7 4" xfId="56930"/>
    <cellStyle name="표준 60 6 7 4 2" xfId="56931"/>
    <cellStyle name="표준 60 6 7 5" xfId="56932"/>
    <cellStyle name="표준 60 6 7 5 2" xfId="56933"/>
    <cellStyle name="표준 60 6 7 6" xfId="56934"/>
    <cellStyle name="표준 60 6 7 6 2" xfId="56935"/>
    <cellStyle name="표준 60 6 7 7" xfId="56936"/>
    <cellStyle name="표준 60 6 7 7 2" xfId="56937"/>
    <cellStyle name="표준 60 6 7 8" xfId="56938"/>
    <cellStyle name="표준 60 6 7 8 2" xfId="56939"/>
    <cellStyle name="표준 60 6 7 9" xfId="56940"/>
    <cellStyle name="표준 60 6 7 9 2" xfId="56941"/>
    <cellStyle name="표준 60 6 8" xfId="56942"/>
    <cellStyle name="표준 60 6 8 2" xfId="56943"/>
    <cellStyle name="표준 60 6 9" xfId="56944"/>
    <cellStyle name="표준 60 6 9 2" xfId="56945"/>
    <cellStyle name="표준 60 60" xfId="56946"/>
    <cellStyle name="표준 60 61" xfId="56947"/>
    <cellStyle name="표준 60 62" xfId="56948"/>
    <cellStyle name="표준 60 63" xfId="56949"/>
    <cellStyle name="표준 60 64" xfId="56950"/>
    <cellStyle name="표준 60 65" xfId="56951"/>
    <cellStyle name="표준 60 66" xfId="56952"/>
    <cellStyle name="표준 60 67" xfId="56953"/>
    <cellStyle name="표준 60 68" xfId="56954"/>
    <cellStyle name="표준 60 69" xfId="56955"/>
    <cellStyle name="표준 60 7" xfId="56956"/>
    <cellStyle name="표준 60 7 10" xfId="56957"/>
    <cellStyle name="표준 60 7 10 2" xfId="56958"/>
    <cellStyle name="표준 60 7 11" xfId="56959"/>
    <cellStyle name="표준 60 7 11 2" xfId="56960"/>
    <cellStyle name="표준 60 7 12" xfId="56961"/>
    <cellStyle name="표준 60 7 12 2" xfId="56962"/>
    <cellStyle name="표준 60 7 13" xfId="56963"/>
    <cellStyle name="표준 60 7 13 2" xfId="56964"/>
    <cellStyle name="표준 60 7 14" xfId="56965"/>
    <cellStyle name="표준 60 7 14 2" xfId="56966"/>
    <cellStyle name="표준 60 7 15" xfId="56967"/>
    <cellStyle name="표준 60 7 15 2" xfId="56968"/>
    <cellStyle name="표준 60 7 16" xfId="56969"/>
    <cellStyle name="표준 60 7 16 2" xfId="56970"/>
    <cellStyle name="표준 60 7 17" xfId="56971"/>
    <cellStyle name="표준 60 7 17 2" xfId="56972"/>
    <cellStyle name="표준 60 7 18" xfId="56973"/>
    <cellStyle name="표준 60 7 18 2" xfId="56974"/>
    <cellStyle name="표준 60 7 19" xfId="56975"/>
    <cellStyle name="표준 60 7 19 2" xfId="56976"/>
    <cellStyle name="표준 60 7 2" xfId="56977"/>
    <cellStyle name="표준 60 7 2 10" xfId="56978"/>
    <cellStyle name="표준 60 7 2 10 2" xfId="56979"/>
    <cellStyle name="표준 60 7 2 11" xfId="56980"/>
    <cellStyle name="표준 60 7 2 11 2" xfId="56981"/>
    <cellStyle name="표준 60 7 2 12" xfId="56982"/>
    <cellStyle name="표준 60 7 2 12 2" xfId="56983"/>
    <cellStyle name="표준 60 7 2 13" xfId="56984"/>
    <cellStyle name="표준 60 7 2 13 2" xfId="56985"/>
    <cellStyle name="표준 60 7 2 14" xfId="56986"/>
    <cellStyle name="표준 60 7 2 14 2" xfId="56987"/>
    <cellStyle name="표준 60 7 2 15" xfId="56988"/>
    <cellStyle name="표준 60 7 2 15 2" xfId="56989"/>
    <cellStyle name="표준 60 7 2 16" xfId="56990"/>
    <cellStyle name="표준 60 7 2 16 2" xfId="56991"/>
    <cellStyle name="표준 60 7 2 17" xfId="56992"/>
    <cellStyle name="표준 60 7 2 17 2" xfId="56993"/>
    <cellStyle name="표준 60 7 2 18" xfId="56994"/>
    <cellStyle name="표준 60 7 2 18 2" xfId="56995"/>
    <cellStyle name="표준 60 7 2 19" xfId="56996"/>
    <cellStyle name="표준 60 7 2 19 2" xfId="56997"/>
    <cellStyle name="표준 60 7 2 2" xfId="56998"/>
    <cellStyle name="표준 60 7 2 2 2" xfId="56999"/>
    <cellStyle name="표준 60 7 2 20" xfId="57000"/>
    <cellStyle name="표준 60 7 2 20 2" xfId="57001"/>
    <cellStyle name="표준 60 7 2 21" xfId="57002"/>
    <cellStyle name="표준 60 7 2 21 2" xfId="57003"/>
    <cellStyle name="표준 60 7 2 22" xfId="57004"/>
    <cellStyle name="표준 60 7 2 22 2" xfId="57005"/>
    <cellStyle name="표준 60 7 2 23" xfId="57006"/>
    <cellStyle name="표준 60 7 2 23 2" xfId="57007"/>
    <cellStyle name="표준 60 7 2 24" xfId="57008"/>
    <cellStyle name="표준 60 7 2 24 2" xfId="57009"/>
    <cellStyle name="표준 60 7 2 25" xfId="57010"/>
    <cellStyle name="표준 60 7 2 25 2" xfId="57011"/>
    <cellStyle name="표준 60 7 2 26" xfId="57012"/>
    <cellStyle name="표준 60 7 2 26 2" xfId="57013"/>
    <cellStyle name="표준 60 7 2 27" xfId="57014"/>
    <cellStyle name="표준 60 7 2 27 2" xfId="57015"/>
    <cellStyle name="표준 60 7 2 28" xfId="57016"/>
    <cellStyle name="표준 60 7 2 28 2" xfId="57017"/>
    <cellStyle name="표준 60 7 2 29" xfId="57018"/>
    <cellStyle name="표준 60 7 2 3" xfId="57019"/>
    <cellStyle name="표준 60 7 2 3 2" xfId="57020"/>
    <cellStyle name="표준 60 7 2 4" xfId="57021"/>
    <cellStyle name="표준 60 7 2 4 2" xfId="57022"/>
    <cellStyle name="표준 60 7 2 5" xfId="57023"/>
    <cellStyle name="표준 60 7 2 5 2" xfId="57024"/>
    <cellStyle name="표준 60 7 2 6" xfId="57025"/>
    <cellStyle name="표준 60 7 2 6 2" xfId="57026"/>
    <cellStyle name="표준 60 7 2 7" xfId="57027"/>
    <cellStyle name="표준 60 7 2 7 2" xfId="57028"/>
    <cellStyle name="표준 60 7 2 8" xfId="57029"/>
    <cellStyle name="표준 60 7 2 8 2" xfId="57030"/>
    <cellStyle name="표준 60 7 2 9" xfId="57031"/>
    <cellStyle name="표준 60 7 2 9 2" xfId="57032"/>
    <cellStyle name="표준 60 7 20" xfId="57033"/>
    <cellStyle name="표준 60 7 20 2" xfId="57034"/>
    <cellStyle name="표준 60 7 21" xfId="57035"/>
    <cellStyle name="표준 60 7 21 2" xfId="57036"/>
    <cellStyle name="표준 60 7 22" xfId="57037"/>
    <cellStyle name="표준 60 7 22 2" xfId="57038"/>
    <cellStyle name="표준 60 7 23" xfId="57039"/>
    <cellStyle name="표준 60 7 23 2" xfId="57040"/>
    <cellStyle name="표준 60 7 24" xfId="57041"/>
    <cellStyle name="표준 60 7 24 2" xfId="57042"/>
    <cellStyle name="표준 60 7 25" xfId="57043"/>
    <cellStyle name="표준 60 7 25 2" xfId="57044"/>
    <cellStyle name="표준 60 7 26" xfId="57045"/>
    <cellStyle name="표준 60 7 26 2" xfId="57046"/>
    <cellStyle name="표준 60 7 27" xfId="57047"/>
    <cellStyle name="표준 60 7 27 2" xfId="57048"/>
    <cellStyle name="표준 60 7 28" xfId="57049"/>
    <cellStyle name="표준 60 7 28 2" xfId="57050"/>
    <cellStyle name="표준 60 7 29" xfId="57051"/>
    <cellStyle name="표준 60 7 29 2" xfId="57052"/>
    <cellStyle name="표준 60 7 3" xfId="57053"/>
    <cellStyle name="표준 60 7 3 10" xfId="57054"/>
    <cellStyle name="표준 60 7 3 10 2" xfId="57055"/>
    <cellStyle name="표준 60 7 3 11" xfId="57056"/>
    <cellStyle name="표준 60 7 3 11 2" xfId="57057"/>
    <cellStyle name="표준 60 7 3 12" xfId="57058"/>
    <cellStyle name="표준 60 7 3 12 2" xfId="57059"/>
    <cellStyle name="표준 60 7 3 13" xfId="57060"/>
    <cellStyle name="표준 60 7 3 13 2" xfId="57061"/>
    <cellStyle name="표준 60 7 3 14" xfId="57062"/>
    <cellStyle name="표준 60 7 3 14 2" xfId="57063"/>
    <cellStyle name="표준 60 7 3 15" xfId="57064"/>
    <cellStyle name="표준 60 7 3 15 2" xfId="57065"/>
    <cellStyle name="표준 60 7 3 16" xfId="57066"/>
    <cellStyle name="표준 60 7 3 16 2" xfId="57067"/>
    <cellStyle name="표준 60 7 3 17" xfId="57068"/>
    <cellStyle name="표준 60 7 3 17 2" xfId="57069"/>
    <cellStyle name="표준 60 7 3 18" xfId="57070"/>
    <cellStyle name="표준 60 7 3 18 2" xfId="57071"/>
    <cellStyle name="표준 60 7 3 19" xfId="57072"/>
    <cellStyle name="표준 60 7 3 19 2" xfId="57073"/>
    <cellStyle name="표준 60 7 3 2" xfId="57074"/>
    <cellStyle name="표준 60 7 3 2 2" xfId="57075"/>
    <cellStyle name="표준 60 7 3 20" xfId="57076"/>
    <cellStyle name="표준 60 7 3 20 2" xfId="57077"/>
    <cellStyle name="표준 60 7 3 21" xfId="57078"/>
    <cellStyle name="표준 60 7 3 21 2" xfId="57079"/>
    <cellStyle name="표준 60 7 3 22" xfId="57080"/>
    <cellStyle name="표준 60 7 3 22 2" xfId="57081"/>
    <cellStyle name="표준 60 7 3 23" xfId="57082"/>
    <cellStyle name="표준 60 7 3 23 2" xfId="57083"/>
    <cellStyle name="표준 60 7 3 24" xfId="57084"/>
    <cellStyle name="표준 60 7 3 24 2" xfId="57085"/>
    <cellStyle name="표준 60 7 3 25" xfId="57086"/>
    <cellStyle name="표준 60 7 3 25 2" xfId="57087"/>
    <cellStyle name="표준 60 7 3 26" xfId="57088"/>
    <cellStyle name="표준 60 7 3 26 2" xfId="57089"/>
    <cellStyle name="표준 60 7 3 27" xfId="57090"/>
    <cellStyle name="표준 60 7 3 27 2" xfId="57091"/>
    <cellStyle name="표준 60 7 3 28" xfId="57092"/>
    <cellStyle name="표준 60 7 3 28 2" xfId="57093"/>
    <cellStyle name="표준 60 7 3 29" xfId="57094"/>
    <cellStyle name="표준 60 7 3 3" xfId="57095"/>
    <cellStyle name="표준 60 7 3 3 2" xfId="57096"/>
    <cellStyle name="표준 60 7 3 4" xfId="57097"/>
    <cellStyle name="표준 60 7 3 4 2" xfId="57098"/>
    <cellStyle name="표준 60 7 3 5" xfId="57099"/>
    <cellStyle name="표준 60 7 3 5 2" xfId="57100"/>
    <cellStyle name="표준 60 7 3 6" xfId="57101"/>
    <cellStyle name="표준 60 7 3 6 2" xfId="57102"/>
    <cellStyle name="표준 60 7 3 7" xfId="57103"/>
    <cellStyle name="표준 60 7 3 7 2" xfId="57104"/>
    <cellStyle name="표준 60 7 3 8" xfId="57105"/>
    <cellStyle name="표준 60 7 3 8 2" xfId="57106"/>
    <cellStyle name="표준 60 7 3 9" xfId="57107"/>
    <cellStyle name="표준 60 7 3 9 2" xfId="57108"/>
    <cellStyle name="표준 60 7 30" xfId="57109"/>
    <cellStyle name="표준 60 7 30 2" xfId="57110"/>
    <cellStyle name="표준 60 7 31" xfId="57111"/>
    <cellStyle name="표준 60 7 31 2" xfId="57112"/>
    <cellStyle name="표준 60 7 32" xfId="57113"/>
    <cellStyle name="표준 60 7 32 2" xfId="57114"/>
    <cellStyle name="표준 60 7 33" xfId="57115"/>
    <cellStyle name="표준 60 7 33 2" xfId="57116"/>
    <cellStyle name="표준 60 7 34" xfId="57117"/>
    <cellStyle name="표준 60 7 34 2" xfId="57118"/>
    <cellStyle name="표준 60 7 35" xfId="57119"/>
    <cellStyle name="표준 60 7 36" xfId="57120"/>
    <cellStyle name="표준 60 7 37" xfId="57121"/>
    <cellStyle name="표준 60 7 38" xfId="57122"/>
    <cellStyle name="표준 60 7 39" xfId="57123"/>
    <cellStyle name="표준 60 7 4" xfId="57124"/>
    <cellStyle name="표준 60 7 4 10" xfId="57125"/>
    <cellStyle name="표준 60 7 4 10 2" xfId="57126"/>
    <cellStyle name="표준 60 7 4 11" xfId="57127"/>
    <cellStyle name="표준 60 7 4 11 2" xfId="57128"/>
    <cellStyle name="표준 60 7 4 12" xfId="57129"/>
    <cellStyle name="표준 60 7 4 12 2" xfId="57130"/>
    <cellStyle name="표준 60 7 4 13" xfId="57131"/>
    <cellStyle name="표준 60 7 4 13 2" xfId="57132"/>
    <cellStyle name="표준 60 7 4 14" xfId="57133"/>
    <cellStyle name="표준 60 7 4 14 2" xfId="57134"/>
    <cellStyle name="표준 60 7 4 15" xfId="57135"/>
    <cellStyle name="표준 60 7 4 15 2" xfId="57136"/>
    <cellStyle name="표준 60 7 4 16" xfId="57137"/>
    <cellStyle name="표준 60 7 4 16 2" xfId="57138"/>
    <cellStyle name="표준 60 7 4 17" xfId="57139"/>
    <cellStyle name="표준 60 7 4 17 2" xfId="57140"/>
    <cellStyle name="표준 60 7 4 18" xfId="57141"/>
    <cellStyle name="표준 60 7 4 18 2" xfId="57142"/>
    <cellStyle name="표준 60 7 4 19" xfId="57143"/>
    <cellStyle name="표준 60 7 4 19 2" xfId="57144"/>
    <cellStyle name="표준 60 7 4 2" xfId="57145"/>
    <cellStyle name="표준 60 7 4 2 2" xfId="57146"/>
    <cellStyle name="표준 60 7 4 20" xfId="57147"/>
    <cellStyle name="표준 60 7 4 20 2" xfId="57148"/>
    <cellStyle name="표준 60 7 4 21" xfId="57149"/>
    <cellStyle name="표준 60 7 4 21 2" xfId="57150"/>
    <cellStyle name="표준 60 7 4 22" xfId="57151"/>
    <cellStyle name="표준 60 7 4 22 2" xfId="57152"/>
    <cellStyle name="표준 60 7 4 23" xfId="57153"/>
    <cellStyle name="표준 60 7 4 23 2" xfId="57154"/>
    <cellStyle name="표준 60 7 4 24" xfId="57155"/>
    <cellStyle name="표준 60 7 4 24 2" xfId="57156"/>
    <cellStyle name="표준 60 7 4 25" xfId="57157"/>
    <cellStyle name="표준 60 7 4 25 2" xfId="57158"/>
    <cellStyle name="표준 60 7 4 26" xfId="57159"/>
    <cellStyle name="표준 60 7 4 26 2" xfId="57160"/>
    <cellStyle name="표준 60 7 4 27" xfId="57161"/>
    <cellStyle name="표준 60 7 4 27 2" xfId="57162"/>
    <cellStyle name="표준 60 7 4 28" xfId="57163"/>
    <cellStyle name="표준 60 7 4 28 2" xfId="57164"/>
    <cellStyle name="표준 60 7 4 29" xfId="57165"/>
    <cellStyle name="표준 60 7 4 3" xfId="57166"/>
    <cellStyle name="표준 60 7 4 3 2" xfId="57167"/>
    <cellStyle name="표준 60 7 4 4" xfId="57168"/>
    <cellStyle name="표준 60 7 4 4 2" xfId="57169"/>
    <cellStyle name="표준 60 7 4 5" xfId="57170"/>
    <cellStyle name="표준 60 7 4 5 2" xfId="57171"/>
    <cellStyle name="표준 60 7 4 6" xfId="57172"/>
    <cellStyle name="표준 60 7 4 6 2" xfId="57173"/>
    <cellStyle name="표준 60 7 4 7" xfId="57174"/>
    <cellStyle name="표준 60 7 4 7 2" xfId="57175"/>
    <cellStyle name="표준 60 7 4 8" xfId="57176"/>
    <cellStyle name="표준 60 7 4 8 2" xfId="57177"/>
    <cellStyle name="표준 60 7 4 9" xfId="57178"/>
    <cellStyle name="표준 60 7 4 9 2" xfId="57179"/>
    <cellStyle name="표준 60 7 40" xfId="57180"/>
    <cellStyle name="표준 60 7 41" xfId="57181"/>
    <cellStyle name="표준 60 7 42" xfId="57182"/>
    <cellStyle name="표준 60 7 43" xfId="57183"/>
    <cellStyle name="표준 60 7 44" xfId="57184"/>
    <cellStyle name="표준 60 7 45" xfId="57185"/>
    <cellStyle name="표준 60 7 46" xfId="57186"/>
    <cellStyle name="표준 60 7 47" xfId="57187"/>
    <cellStyle name="표준 60 7 48" xfId="57188"/>
    <cellStyle name="표준 60 7 49" xfId="57189"/>
    <cellStyle name="표준 60 7 5" xfId="57190"/>
    <cellStyle name="표준 60 7 5 10" xfId="57191"/>
    <cellStyle name="표준 60 7 5 10 2" xfId="57192"/>
    <cellStyle name="표준 60 7 5 11" xfId="57193"/>
    <cellStyle name="표준 60 7 5 11 2" xfId="57194"/>
    <cellStyle name="표준 60 7 5 12" xfId="57195"/>
    <cellStyle name="표준 60 7 5 12 2" xfId="57196"/>
    <cellStyle name="표준 60 7 5 13" xfId="57197"/>
    <cellStyle name="표준 60 7 5 13 2" xfId="57198"/>
    <cellStyle name="표준 60 7 5 14" xfId="57199"/>
    <cellStyle name="표준 60 7 5 14 2" xfId="57200"/>
    <cellStyle name="표준 60 7 5 15" xfId="57201"/>
    <cellStyle name="표준 60 7 5 15 2" xfId="57202"/>
    <cellStyle name="표준 60 7 5 16" xfId="57203"/>
    <cellStyle name="표준 60 7 5 16 2" xfId="57204"/>
    <cellStyle name="표준 60 7 5 17" xfId="57205"/>
    <cellStyle name="표준 60 7 5 17 2" xfId="57206"/>
    <cellStyle name="표준 60 7 5 18" xfId="57207"/>
    <cellStyle name="표준 60 7 5 18 2" xfId="57208"/>
    <cellStyle name="표준 60 7 5 19" xfId="57209"/>
    <cellStyle name="표준 60 7 5 19 2" xfId="57210"/>
    <cellStyle name="표준 60 7 5 2" xfId="57211"/>
    <cellStyle name="표준 60 7 5 2 2" xfId="57212"/>
    <cellStyle name="표준 60 7 5 20" xfId="57213"/>
    <cellStyle name="표준 60 7 5 20 2" xfId="57214"/>
    <cellStyle name="표준 60 7 5 21" xfId="57215"/>
    <cellStyle name="표준 60 7 5 21 2" xfId="57216"/>
    <cellStyle name="표준 60 7 5 22" xfId="57217"/>
    <cellStyle name="표준 60 7 5 22 2" xfId="57218"/>
    <cellStyle name="표준 60 7 5 23" xfId="57219"/>
    <cellStyle name="표준 60 7 5 23 2" xfId="57220"/>
    <cellStyle name="표준 60 7 5 24" xfId="57221"/>
    <cellStyle name="표준 60 7 5 24 2" xfId="57222"/>
    <cellStyle name="표준 60 7 5 25" xfId="57223"/>
    <cellStyle name="표준 60 7 5 25 2" xfId="57224"/>
    <cellStyle name="표준 60 7 5 26" xfId="57225"/>
    <cellStyle name="표준 60 7 5 26 2" xfId="57226"/>
    <cellStyle name="표준 60 7 5 27" xfId="57227"/>
    <cellStyle name="표준 60 7 5 27 2" xfId="57228"/>
    <cellStyle name="표준 60 7 5 28" xfId="57229"/>
    <cellStyle name="표준 60 7 5 28 2" xfId="57230"/>
    <cellStyle name="표준 60 7 5 29" xfId="57231"/>
    <cellStyle name="표준 60 7 5 3" xfId="57232"/>
    <cellStyle name="표준 60 7 5 3 2" xfId="57233"/>
    <cellStyle name="표준 60 7 5 4" xfId="57234"/>
    <cellStyle name="표준 60 7 5 4 2" xfId="57235"/>
    <cellStyle name="표준 60 7 5 5" xfId="57236"/>
    <cellStyle name="표준 60 7 5 5 2" xfId="57237"/>
    <cellStyle name="표준 60 7 5 6" xfId="57238"/>
    <cellStyle name="표준 60 7 5 6 2" xfId="57239"/>
    <cellStyle name="표준 60 7 5 7" xfId="57240"/>
    <cellStyle name="표준 60 7 5 7 2" xfId="57241"/>
    <cellStyle name="표준 60 7 5 8" xfId="57242"/>
    <cellStyle name="표준 60 7 5 8 2" xfId="57243"/>
    <cellStyle name="표준 60 7 5 9" xfId="57244"/>
    <cellStyle name="표준 60 7 5 9 2" xfId="57245"/>
    <cellStyle name="표준 60 7 50" xfId="57246"/>
    <cellStyle name="표준 60 7 51" xfId="57247"/>
    <cellStyle name="표준 60 7 52" xfId="57248"/>
    <cellStyle name="표준 60 7 53" xfId="57249"/>
    <cellStyle name="표준 60 7 54" xfId="57250"/>
    <cellStyle name="표준 60 7 55" xfId="57251"/>
    <cellStyle name="표준 60 7 56" xfId="57252"/>
    <cellStyle name="표준 60 7 57" xfId="57253"/>
    <cellStyle name="표준 60 7 58" xfId="57254"/>
    <cellStyle name="표준 60 7 6" xfId="57255"/>
    <cellStyle name="표준 60 7 6 10" xfId="57256"/>
    <cellStyle name="표준 60 7 6 10 2" xfId="57257"/>
    <cellStyle name="표준 60 7 6 11" xfId="57258"/>
    <cellStyle name="표준 60 7 6 11 2" xfId="57259"/>
    <cellStyle name="표준 60 7 6 12" xfId="57260"/>
    <cellStyle name="표준 60 7 6 12 2" xfId="57261"/>
    <cellStyle name="표준 60 7 6 13" xfId="57262"/>
    <cellStyle name="표준 60 7 6 13 2" xfId="57263"/>
    <cellStyle name="표준 60 7 6 14" xfId="57264"/>
    <cellStyle name="표준 60 7 6 14 2" xfId="57265"/>
    <cellStyle name="표준 60 7 6 15" xfId="57266"/>
    <cellStyle name="표준 60 7 6 15 2" xfId="57267"/>
    <cellStyle name="표준 60 7 6 16" xfId="57268"/>
    <cellStyle name="표준 60 7 6 16 2" xfId="57269"/>
    <cellStyle name="표준 60 7 6 17" xfId="57270"/>
    <cellStyle name="표준 60 7 6 17 2" xfId="57271"/>
    <cellStyle name="표준 60 7 6 18" xfId="57272"/>
    <cellStyle name="표준 60 7 6 18 2" xfId="57273"/>
    <cellStyle name="표준 60 7 6 19" xfId="57274"/>
    <cellStyle name="표준 60 7 6 19 2" xfId="57275"/>
    <cellStyle name="표준 60 7 6 2" xfId="57276"/>
    <cellStyle name="표준 60 7 6 2 2" xfId="57277"/>
    <cellStyle name="표준 60 7 6 20" xfId="57278"/>
    <cellStyle name="표준 60 7 6 20 2" xfId="57279"/>
    <cellStyle name="표준 60 7 6 21" xfId="57280"/>
    <cellStyle name="표준 60 7 6 21 2" xfId="57281"/>
    <cellStyle name="표준 60 7 6 22" xfId="57282"/>
    <cellStyle name="표준 60 7 6 22 2" xfId="57283"/>
    <cellStyle name="표준 60 7 6 23" xfId="57284"/>
    <cellStyle name="표준 60 7 6 23 2" xfId="57285"/>
    <cellStyle name="표준 60 7 6 24" xfId="57286"/>
    <cellStyle name="표준 60 7 6 24 2" xfId="57287"/>
    <cellStyle name="표준 60 7 6 25" xfId="57288"/>
    <cellStyle name="표준 60 7 6 25 2" xfId="57289"/>
    <cellStyle name="표준 60 7 6 26" xfId="57290"/>
    <cellStyle name="표준 60 7 6 26 2" xfId="57291"/>
    <cellStyle name="표준 60 7 6 27" xfId="57292"/>
    <cellStyle name="표준 60 7 6 27 2" xfId="57293"/>
    <cellStyle name="표준 60 7 6 28" xfId="57294"/>
    <cellStyle name="표준 60 7 6 28 2" xfId="57295"/>
    <cellStyle name="표준 60 7 6 29" xfId="57296"/>
    <cellStyle name="표준 60 7 6 3" xfId="57297"/>
    <cellStyle name="표준 60 7 6 3 2" xfId="57298"/>
    <cellStyle name="표준 60 7 6 4" xfId="57299"/>
    <cellStyle name="표준 60 7 6 4 2" xfId="57300"/>
    <cellStyle name="표준 60 7 6 5" xfId="57301"/>
    <cellStyle name="표준 60 7 6 5 2" xfId="57302"/>
    <cellStyle name="표준 60 7 6 6" xfId="57303"/>
    <cellStyle name="표준 60 7 6 6 2" xfId="57304"/>
    <cellStyle name="표준 60 7 6 7" xfId="57305"/>
    <cellStyle name="표준 60 7 6 7 2" xfId="57306"/>
    <cellStyle name="표준 60 7 6 8" xfId="57307"/>
    <cellStyle name="표준 60 7 6 8 2" xfId="57308"/>
    <cellStyle name="표준 60 7 6 9" xfId="57309"/>
    <cellStyle name="표준 60 7 6 9 2" xfId="57310"/>
    <cellStyle name="표준 60 7 7" xfId="57311"/>
    <cellStyle name="표준 60 7 7 10" xfId="57312"/>
    <cellStyle name="표준 60 7 7 10 2" xfId="57313"/>
    <cellStyle name="표준 60 7 7 11" xfId="57314"/>
    <cellStyle name="표준 60 7 7 11 2" xfId="57315"/>
    <cellStyle name="표준 60 7 7 12" xfId="57316"/>
    <cellStyle name="표준 60 7 7 12 2" xfId="57317"/>
    <cellStyle name="표준 60 7 7 13" xfId="57318"/>
    <cellStyle name="표준 60 7 7 13 2" xfId="57319"/>
    <cellStyle name="표준 60 7 7 14" xfId="57320"/>
    <cellStyle name="표준 60 7 7 14 2" xfId="57321"/>
    <cellStyle name="표준 60 7 7 15" xfId="57322"/>
    <cellStyle name="표준 60 7 7 15 2" xfId="57323"/>
    <cellStyle name="표준 60 7 7 16" xfId="57324"/>
    <cellStyle name="표준 60 7 7 16 2" xfId="57325"/>
    <cellStyle name="표준 60 7 7 17" xfId="57326"/>
    <cellStyle name="표준 60 7 7 17 2" xfId="57327"/>
    <cellStyle name="표준 60 7 7 18" xfId="57328"/>
    <cellStyle name="표준 60 7 7 18 2" xfId="57329"/>
    <cellStyle name="표준 60 7 7 19" xfId="57330"/>
    <cellStyle name="표준 60 7 7 19 2" xfId="57331"/>
    <cellStyle name="표준 60 7 7 2" xfId="57332"/>
    <cellStyle name="표준 60 7 7 2 2" xfId="57333"/>
    <cellStyle name="표준 60 7 7 20" xfId="57334"/>
    <cellStyle name="표준 60 7 7 20 2" xfId="57335"/>
    <cellStyle name="표준 60 7 7 21" xfId="57336"/>
    <cellStyle name="표준 60 7 7 21 2" xfId="57337"/>
    <cellStyle name="표준 60 7 7 22" xfId="57338"/>
    <cellStyle name="표준 60 7 7 22 2" xfId="57339"/>
    <cellStyle name="표준 60 7 7 23" xfId="57340"/>
    <cellStyle name="표준 60 7 7 23 2" xfId="57341"/>
    <cellStyle name="표준 60 7 7 24" xfId="57342"/>
    <cellStyle name="표준 60 7 7 24 2" xfId="57343"/>
    <cellStyle name="표준 60 7 7 25" xfId="57344"/>
    <cellStyle name="표준 60 7 7 25 2" xfId="57345"/>
    <cellStyle name="표준 60 7 7 26" xfId="57346"/>
    <cellStyle name="표준 60 7 7 26 2" xfId="57347"/>
    <cellStyle name="표준 60 7 7 27" xfId="57348"/>
    <cellStyle name="표준 60 7 7 27 2" xfId="57349"/>
    <cellStyle name="표준 60 7 7 28" xfId="57350"/>
    <cellStyle name="표준 60 7 7 28 2" xfId="57351"/>
    <cellStyle name="표준 60 7 7 29" xfId="57352"/>
    <cellStyle name="표준 60 7 7 3" xfId="57353"/>
    <cellStyle name="표준 60 7 7 3 2" xfId="57354"/>
    <cellStyle name="표준 60 7 7 4" xfId="57355"/>
    <cellStyle name="표준 60 7 7 4 2" xfId="57356"/>
    <cellStyle name="표준 60 7 7 5" xfId="57357"/>
    <cellStyle name="표준 60 7 7 5 2" xfId="57358"/>
    <cellStyle name="표준 60 7 7 6" xfId="57359"/>
    <cellStyle name="표준 60 7 7 6 2" xfId="57360"/>
    <cellStyle name="표준 60 7 7 7" xfId="57361"/>
    <cellStyle name="표준 60 7 7 7 2" xfId="57362"/>
    <cellStyle name="표준 60 7 7 8" xfId="57363"/>
    <cellStyle name="표준 60 7 7 8 2" xfId="57364"/>
    <cellStyle name="표준 60 7 7 9" xfId="57365"/>
    <cellStyle name="표준 60 7 7 9 2" xfId="57366"/>
    <cellStyle name="표준 60 7 8" xfId="57367"/>
    <cellStyle name="표준 60 7 8 2" xfId="57368"/>
    <cellStyle name="표준 60 7 9" xfId="57369"/>
    <cellStyle name="표준 60 7 9 2" xfId="57370"/>
    <cellStyle name="표준 60 70" xfId="57371"/>
    <cellStyle name="표준 60 71" xfId="57372"/>
    <cellStyle name="표준 60 72" xfId="57373"/>
    <cellStyle name="표준 60 8" xfId="57374"/>
    <cellStyle name="표준 60 8 10" xfId="57375"/>
    <cellStyle name="표준 60 8 10 2" xfId="57376"/>
    <cellStyle name="표준 60 8 11" xfId="57377"/>
    <cellStyle name="표준 60 8 11 2" xfId="57378"/>
    <cellStyle name="표준 60 8 12" xfId="57379"/>
    <cellStyle name="표준 60 8 12 2" xfId="57380"/>
    <cellStyle name="표준 60 8 13" xfId="57381"/>
    <cellStyle name="표준 60 8 13 2" xfId="57382"/>
    <cellStyle name="표준 60 8 14" xfId="57383"/>
    <cellStyle name="표준 60 8 14 2" xfId="57384"/>
    <cellStyle name="표준 60 8 15" xfId="57385"/>
    <cellStyle name="표준 60 8 15 2" xfId="57386"/>
    <cellStyle name="표준 60 8 16" xfId="57387"/>
    <cellStyle name="표준 60 8 16 2" xfId="57388"/>
    <cellStyle name="표준 60 8 17" xfId="57389"/>
    <cellStyle name="표준 60 8 17 2" xfId="57390"/>
    <cellStyle name="표준 60 8 18" xfId="57391"/>
    <cellStyle name="표준 60 8 18 2" xfId="57392"/>
    <cellStyle name="표준 60 8 19" xfId="57393"/>
    <cellStyle name="표준 60 8 19 2" xfId="57394"/>
    <cellStyle name="표준 60 8 2" xfId="57395"/>
    <cellStyle name="표준 60 8 2 10" xfId="57396"/>
    <cellStyle name="표준 60 8 2 10 2" xfId="57397"/>
    <cellStyle name="표준 60 8 2 11" xfId="57398"/>
    <cellStyle name="표준 60 8 2 11 2" xfId="57399"/>
    <cellStyle name="표준 60 8 2 12" xfId="57400"/>
    <cellStyle name="표준 60 8 2 12 2" xfId="57401"/>
    <cellStyle name="표준 60 8 2 13" xfId="57402"/>
    <cellStyle name="표준 60 8 2 13 2" xfId="57403"/>
    <cellStyle name="표준 60 8 2 14" xfId="57404"/>
    <cellStyle name="표준 60 8 2 14 2" xfId="57405"/>
    <cellStyle name="표준 60 8 2 15" xfId="57406"/>
    <cellStyle name="표준 60 8 2 15 2" xfId="57407"/>
    <cellStyle name="표준 60 8 2 16" xfId="57408"/>
    <cellStyle name="표준 60 8 2 16 2" xfId="57409"/>
    <cellStyle name="표준 60 8 2 17" xfId="57410"/>
    <cellStyle name="표준 60 8 2 17 2" xfId="57411"/>
    <cellStyle name="표준 60 8 2 18" xfId="57412"/>
    <cellStyle name="표준 60 8 2 18 2" xfId="57413"/>
    <cellStyle name="표준 60 8 2 19" xfId="57414"/>
    <cellStyle name="표준 60 8 2 19 2" xfId="57415"/>
    <cellStyle name="표준 60 8 2 2" xfId="57416"/>
    <cellStyle name="표준 60 8 2 2 2" xfId="57417"/>
    <cellStyle name="표준 60 8 2 20" xfId="57418"/>
    <cellStyle name="표준 60 8 2 20 2" xfId="57419"/>
    <cellStyle name="표준 60 8 2 21" xfId="57420"/>
    <cellStyle name="표준 60 8 2 21 2" xfId="57421"/>
    <cellStyle name="표준 60 8 2 22" xfId="57422"/>
    <cellStyle name="표준 60 8 2 22 2" xfId="57423"/>
    <cellStyle name="표준 60 8 2 23" xfId="57424"/>
    <cellStyle name="표준 60 8 2 23 2" xfId="57425"/>
    <cellStyle name="표준 60 8 2 24" xfId="57426"/>
    <cellStyle name="표준 60 8 2 24 2" xfId="57427"/>
    <cellStyle name="표준 60 8 2 25" xfId="57428"/>
    <cellStyle name="표준 60 8 2 25 2" xfId="57429"/>
    <cellStyle name="표준 60 8 2 26" xfId="57430"/>
    <cellStyle name="표준 60 8 2 26 2" xfId="57431"/>
    <cellStyle name="표준 60 8 2 27" xfId="57432"/>
    <cellStyle name="표준 60 8 2 27 2" xfId="57433"/>
    <cellStyle name="표준 60 8 2 28" xfId="57434"/>
    <cellStyle name="표준 60 8 2 28 2" xfId="57435"/>
    <cellStyle name="표준 60 8 2 29" xfId="57436"/>
    <cellStyle name="표준 60 8 2 3" xfId="57437"/>
    <cellStyle name="표준 60 8 2 3 2" xfId="57438"/>
    <cellStyle name="표준 60 8 2 4" xfId="57439"/>
    <cellStyle name="표준 60 8 2 4 2" xfId="57440"/>
    <cellStyle name="표준 60 8 2 5" xfId="57441"/>
    <cellStyle name="표준 60 8 2 5 2" xfId="57442"/>
    <cellStyle name="표준 60 8 2 6" xfId="57443"/>
    <cellStyle name="표준 60 8 2 6 2" xfId="57444"/>
    <cellStyle name="표준 60 8 2 7" xfId="57445"/>
    <cellStyle name="표준 60 8 2 7 2" xfId="57446"/>
    <cellStyle name="표준 60 8 2 8" xfId="57447"/>
    <cellStyle name="표준 60 8 2 8 2" xfId="57448"/>
    <cellStyle name="표준 60 8 2 9" xfId="57449"/>
    <cellStyle name="표준 60 8 2 9 2" xfId="57450"/>
    <cellStyle name="표준 60 8 20" xfId="57451"/>
    <cellStyle name="표준 60 8 20 2" xfId="57452"/>
    <cellStyle name="표준 60 8 21" xfId="57453"/>
    <cellStyle name="표준 60 8 21 2" xfId="57454"/>
    <cellStyle name="표준 60 8 22" xfId="57455"/>
    <cellStyle name="표준 60 8 22 2" xfId="57456"/>
    <cellStyle name="표준 60 8 23" xfId="57457"/>
    <cellStyle name="표준 60 8 23 2" xfId="57458"/>
    <cellStyle name="표준 60 8 24" xfId="57459"/>
    <cellStyle name="표준 60 8 24 2" xfId="57460"/>
    <cellStyle name="표준 60 8 25" xfId="57461"/>
    <cellStyle name="표준 60 8 25 2" xfId="57462"/>
    <cellStyle name="표준 60 8 26" xfId="57463"/>
    <cellStyle name="표준 60 8 26 2" xfId="57464"/>
    <cellStyle name="표준 60 8 27" xfId="57465"/>
    <cellStyle name="표준 60 8 27 2" xfId="57466"/>
    <cellStyle name="표준 60 8 28" xfId="57467"/>
    <cellStyle name="표준 60 8 28 2" xfId="57468"/>
    <cellStyle name="표준 60 8 29" xfId="57469"/>
    <cellStyle name="표준 60 8 29 2" xfId="57470"/>
    <cellStyle name="표준 60 8 3" xfId="57471"/>
    <cellStyle name="표준 60 8 3 10" xfId="57472"/>
    <cellStyle name="표준 60 8 3 10 2" xfId="57473"/>
    <cellStyle name="표준 60 8 3 11" xfId="57474"/>
    <cellStyle name="표준 60 8 3 11 2" xfId="57475"/>
    <cellStyle name="표준 60 8 3 12" xfId="57476"/>
    <cellStyle name="표준 60 8 3 12 2" xfId="57477"/>
    <cellStyle name="표준 60 8 3 13" xfId="57478"/>
    <cellStyle name="표준 60 8 3 13 2" xfId="57479"/>
    <cellStyle name="표준 60 8 3 14" xfId="57480"/>
    <cellStyle name="표준 60 8 3 14 2" xfId="57481"/>
    <cellStyle name="표준 60 8 3 15" xfId="57482"/>
    <cellStyle name="표준 60 8 3 15 2" xfId="57483"/>
    <cellStyle name="표준 60 8 3 16" xfId="57484"/>
    <cellStyle name="표준 60 8 3 16 2" xfId="57485"/>
    <cellStyle name="표준 60 8 3 17" xfId="57486"/>
    <cellStyle name="표준 60 8 3 17 2" xfId="57487"/>
    <cellStyle name="표준 60 8 3 18" xfId="57488"/>
    <cellStyle name="표준 60 8 3 18 2" xfId="57489"/>
    <cellStyle name="표준 60 8 3 19" xfId="57490"/>
    <cellStyle name="표준 60 8 3 19 2" xfId="57491"/>
    <cellStyle name="표준 60 8 3 2" xfId="57492"/>
    <cellStyle name="표준 60 8 3 2 2" xfId="57493"/>
    <cellStyle name="표준 60 8 3 20" xfId="57494"/>
    <cellStyle name="표준 60 8 3 20 2" xfId="57495"/>
    <cellStyle name="표준 60 8 3 21" xfId="57496"/>
    <cellStyle name="표준 60 8 3 21 2" xfId="57497"/>
    <cellStyle name="표준 60 8 3 22" xfId="57498"/>
    <cellStyle name="표준 60 8 3 22 2" xfId="57499"/>
    <cellStyle name="표준 60 8 3 23" xfId="57500"/>
    <cellStyle name="표준 60 8 3 23 2" xfId="57501"/>
    <cellStyle name="표준 60 8 3 24" xfId="57502"/>
    <cellStyle name="표준 60 8 3 24 2" xfId="57503"/>
    <cellStyle name="표준 60 8 3 25" xfId="57504"/>
    <cellStyle name="표준 60 8 3 25 2" xfId="57505"/>
    <cellStyle name="표준 60 8 3 26" xfId="57506"/>
    <cellStyle name="표준 60 8 3 26 2" xfId="57507"/>
    <cellStyle name="표준 60 8 3 27" xfId="57508"/>
    <cellStyle name="표준 60 8 3 27 2" xfId="57509"/>
    <cellStyle name="표준 60 8 3 28" xfId="57510"/>
    <cellStyle name="표준 60 8 3 28 2" xfId="57511"/>
    <cellStyle name="표준 60 8 3 29" xfId="57512"/>
    <cellStyle name="표준 60 8 3 3" xfId="57513"/>
    <cellStyle name="표준 60 8 3 3 2" xfId="57514"/>
    <cellStyle name="표준 60 8 3 4" xfId="57515"/>
    <cellStyle name="표준 60 8 3 4 2" xfId="57516"/>
    <cellStyle name="표준 60 8 3 5" xfId="57517"/>
    <cellStyle name="표준 60 8 3 5 2" xfId="57518"/>
    <cellStyle name="표준 60 8 3 6" xfId="57519"/>
    <cellStyle name="표준 60 8 3 6 2" xfId="57520"/>
    <cellStyle name="표준 60 8 3 7" xfId="57521"/>
    <cellStyle name="표준 60 8 3 7 2" xfId="57522"/>
    <cellStyle name="표준 60 8 3 8" xfId="57523"/>
    <cellStyle name="표준 60 8 3 8 2" xfId="57524"/>
    <cellStyle name="표준 60 8 3 9" xfId="57525"/>
    <cellStyle name="표준 60 8 3 9 2" xfId="57526"/>
    <cellStyle name="표준 60 8 30" xfId="57527"/>
    <cellStyle name="표준 60 8 30 2" xfId="57528"/>
    <cellStyle name="표준 60 8 31" xfId="57529"/>
    <cellStyle name="표준 60 8 31 2" xfId="57530"/>
    <cellStyle name="표준 60 8 32" xfId="57531"/>
    <cellStyle name="표준 60 8 32 2" xfId="57532"/>
    <cellStyle name="표준 60 8 33" xfId="57533"/>
    <cellStyle name="표준 60 8 33 2" xfId="57534"/>
    <cellStyle name="표준 60 8 34" xfId="57535"/>
    <cellStyle name="표준 60 8 34 2" xfId="57536"/>
    <cellStyle name="표준 60 8 35" xfId="57537"/>
    <cellStyle name="표준 60 8 36" xfId="57538"/>
    <cellStyle name="표준 60 8 37" xfId="57539"/>
    <cellStyle name="표준 60 8 38" xfId="57540"/>
    <cellStyle name="표준 60 8 39" xfId="57541"/>
    <cellStyle name="표준 60 8 4" xfId="57542"/>
    <cellStyle name="표준 60 8 4 10" xfId="57543"/>
    <cellStyle name="표준 60 8 4 10 2" xfId="57544"/>
    <cellStyle name="표준 60 8 4 11" xfId="57545"/>
    <cellStyle name="표준 60 8 4 11 2" xfId="57546"/>
    <cellStyle name="표준 60 8 4 12" xfId="57547"/>
    <cellStyle name="표준 60 8 4 12 2" xfId="57548"/>
    <cellStyle name="표준 60 8 4 13" xfId="57549"/>
    <cellStyle name="표준 60 8 4 13 2" xfId="57550"/>
    <cellStyle name="표준 60 8 4 14" xfId="57551"/>
    <cellStyle name="표준 60 8 4 14 2" xfId="57552"/>
    <cellStyle name="표준 60 8 4 15" xfId="57553"/>
    <cellStyle name="표준 60 8 4 15 2" xfId="57554"/>
    <cellStyle name="표준 60 8 4 16" xfId="57555"/>
    <cellStyle name="표준 60 8 4 16 2" xfId="57556"/>
    <cellStyle name="표준 60 8 4 17" xfId="57557"/>
    <cellStyle name="표준 60 8 4 17 2" xfId="57558"/>
    <cellStyle name="표준 60 8 4 18" xfId="57559"/>
    <cellStyle name="표준 60 8 4 18 2" xfId="57560"/>
    <cellStyle name="표준 60 8 4 19" xfId="57561"/>
    <cellStyle name="표준 60 8 4 19 2" xfId="57562"/>
    <cellStyle name="표준 60 8 4 2" xfId="57563"/>
    <cellStyle name="표준 60 8 4 2 2" xfId="57564"/>
    <cellStyle name="표준 60 8 4 20" xfId="57565"/>
    <cellStyle name="표준 60 8 4 20 2" xfId="57566"/>
    <cellStyle name="표준 60 8 4 21" xfId="57567"/>
    <cellStyle name="표준 60 8 4 21 2" xfId="57568"/>
    <cellStyle name="표준 60 8 4 22" xfId="57569"/>
    <cellStyle name="표준 60 8 4 22 2" xfId="57570"/>
    <cellStyle name="표준 60 8 4 23" xfId="57571"/>
    <cellStyle name="표준 60 8 4 23 2" xfId="57572"/>
    <cellStyle name="표준 60 8 4 24" xfId="57573"/>
    <cellStyle name="표준 60 8 4 24 2" xfId="57574"/>
    <cellStyle name="표준 60 8 4 25" xfId="57575"/>
    <cellStyle name="표준 60 8 4 25 2" xfId="57576"/>
    <cellStyle name="표준 60 8 4 26" xfId="57577"/>
    <cellStyle name="표준 60 8 4 26 2" xfId="57578"/>
    <cellStyle name="표준 60 8 4 27" xfId="57579"/>
    <cellStyle name="표준 60 8 4 27 2" xfId="57580"/>
    <cellStyle name="표준 60 8 4 28" xfId="57581"/>
    <cellStyle name="표준 60 8 4 28 2" xfId="57582"/>
    <cellStyle name="표준 60 8 4 29" xfId="57583"/>
    <cellStyle name="표준 60 8 4 3" xfId="57584"/>
    <cellStyle name="표준 60 8 4 3 2" xfId="57585"/>
    <cellStyle name="표준 60 8 4 4" xfId="57586"/>
    <cellStyle name="표준 60 8 4 4 2" xfId="57587"/>
    <cellStyle name="표준 60 8 4 5" xfId="57588"/>
    <cellStyle name="표준 60 8 4 5 2" xfId="57589"/>
    <cellStyle name="표준 60 8 4 6" xfId="57590"/>
    <cellStyle name="표준 60 8 4 6 2" xfId="57591"/>
    <cellStyle name="표준 60 8 4 7" xfId="57592"/>
    <cellStyle name="표준 60 8 4 7 2" xfId="57593"/>
    <cellStyle name="표준 60 8 4 8" xfId="57594"/>
    <cellStyle name="표준 60 8 4 8 2" xfId="57595"/>
    <cellStyle name="표준 60 8 4 9" xfId="57596"/>
    <cellStyle name="표준 60 8 4 9 2" xfId="57597"/>
    <cellStyle name="표준 60 8 40" xfId="57598"/>
    <cellStyle name="표준 60 8 41" xfId="57599"/>
    <cellStyle name="표준 60 8 42" xfId="57600"/>
    <cellStyle name="표준 60 8 43" xfId="57601"/>
    <cellStyle name="표준 60 8 44" xfId="57602"/>
    <cellStyle name="표준 60 8 45" xfId="57603"/>
    <cellStyle name="표준 60 8 46" xfId="57604"/>
    <cellStyle name="표준 60 8 47" xfId="57605"/>
    <cellStyle name="표준 60 8 48" xfId="57606"/>
    <cellStyle name="표준 60 8 49" xfId="57607"/>
    <cellStyle name="표준 60 8 5" xfId="57608"/>
    <cellStyle name="표준 60 8 5 10" xfId="57609"/>
    <cellStyle name="표준 60 8 5 10 2" xfId="57610"/>
    <cellStyle name="표준 60 8 5 11" xfId="57611"/>
    <cellStyle name="표준 60 8 5 11 2" xfId="57612"/>
    <cellStyle name="표준 60 8 5 12" xfId="57613"/>
    <cellStyle name="표준 60 8 5 12 2" xfId="57614"/>
    <cellStyle name="표준 60 8 5 13" xfId="57615"/>
    <cellStyle name="표준 60 8 5 13 2" xfId="57616"/>
    <cellStyle name="표준 60 8 5 14" xfId="57617"/>
    <cellStyle name="표준 60 8 5 14 2" xfId="57618"/>
    <cellStyle name="표준 60 8 5 15" xfId="57619"/>
    <cellStyle name="표준 60 8 5 15 2" xfId="57620"/>
    <cellStyle name="표준 60 8 5 16" xfId="57621"/>
    <cellStyle name="표준 60 8 5 16 2" xfId="57622"/>
    <cellStyle name="표준 60 8 5 17" xfId="57623"/>
    <cellStyle name="표준 60 8 5 17 2" xfId="57624"/>
    <cellStyle name="표준 60 8 5 18" xfId="57625"/>
    <cellStyle name="표준 60 8 5 18 2" xfId="57626"/>
    <cellStyle name="표준 60 8 5 19" xfId="57627"/>
    <cellStyle name="표준 60 8 5 19 2" xfId="57628"/>
    <cellStyle name="표준 60 8 5 2" xfId="57629"/>
    <cellStyle name="표준 60 8 5 2 2" xfId="57630"/>
    <cellStyle name="표준 60 8 5 20" xfId="57631"/>
    <cellStyle name="표준 60 8 5 20 2" xfId="57632"/>
    <cellStyle name="표준 60 8 5 21" xfId="57633"/>
    <cellStyle name="표준 60 8 5 21 2" xfId="57634"/>
    <cellStyle name="표준 60 8 5 22" xfId="57635"/>
    <cellStyle name="표준 60 8 5 22 2" xfId="57636"/>
    <cellStyle name="표준 60 8 5 23" xfId="57637"/>
    <cellStyle name="표준 60 8 5 23 2" xfId="57638"/>
    <cellStyle name="표준 60 8 5 24" xfId="57639"/>
    <cellStyle name="표준 60 8 5 24 2" xfId="57640"/>
    <cellStyle name="표준 60 8 5 25" xfId="57641"/>
    <cellStyle name="표준 60 8 5 25 2" xfId="57642"/>
    <cellStyle name="표준 60 8 5 26" xfId="57643"/>
    <cellStyle name="표준 60 8 5 26 2" xfId="57644"/>
    <cellStyle name="표준 60 8 5 27" xfId="57645"/>
    <cellStyle name="표준 60 8 5 27 2" xfId="57646"/>
    <cellStyle name="표준 60 8 5 28" xfId="57647"/>
    <cellStyle name="표준 60 8 5 28 2" xfId="57648"/>
    <cellStyle name="표준 60 8 5 29" xfId="57649"/>
    <cellStyle name="표준 60 8 5 3" xfId="57650"/>
    <cellStyle name="표준 60 8 5 3 2" xfId="57651"/>
    <cellStyle name="표준 60 8 5 4" xfId="57652"/>
    <cellStyle name="표준 60 8 5 4 2" xfId="57653"/>
    <cellStyle name="표준 60 8 5 5" xfId="57654"/>
    <cellStyle name="표준 60 8 5 5 2" xfId="57655"/>
    <cellStyle name="표준 60 8 5 6" xfId="57656"/>
    <cellStyle name="표준 60 8 5 6 2" xfId="57657"/>
    <cellStyle name="표준 60 8 5 7" xfId="57658"/>
    <cellStyle name="표준 60 8 5 7 2" xfId="57659"/>
    <cellStyle name="표준 60 8 5 8" xfId="57660"/>
    <cellStyle name="표준 60 8 5 8 2" xfId="57661"/>
    <cellStyle name="표준 60 8 5 9" xfId="57662"/>
    <cellStyle name="표준 60 8 5 9 2" xfId="57663"/>
    <cellStyle name="표준 60 8 50" xfId="57664"/>
    <cellStyle name="표준 60 8 51" xfId="57665"/>
    <cellStyle name="표준 60 8 52" xfId="57666"/>
    <cellStyle name="표준 60 8 53" xfId="57667"/>
    <cellStyle name="표준 60 8 54" xfId="57668"/>
    <cellStyle name="표준 60 8 55" xfId="57669"/>
    <cellStyle name="표준 60 8 56" xfId="57670"/>
    <cellStyle name="표준 60 8 57" xfId="57671"/>
    <cellStyle name="표준 60 8 58" xfId="57672"/>
    <cellStyle name="표준 60 8 6" xfId="57673"/>
    <cellStyle name="표준 60 8 6 10" xfId="57674"/>
    <cellStyle name="표준 60 8 6 10 2" xfId="57675"/>
    <cellStyle name="표준 60 8 6 11" xfId="57676"/>
    <cellStyle name="표준 60 8 6 11 2" xfId="57677"/>
    <cellStyle name="표준 60 8 6 12" xfId="57678"/>
    <cellStyle name="표준 60 8 6 12 2" xfId="57679"/>
    <cellStyle name="표준 60 8 6 13" xfId="57680"/>
    <cellStyle name="표준 60 8 6 13 2" xfId="57681"/>
    <cellStyle name="표준 60 8 6 14" xfId="57682"/>
    <cellStyle name="표준 60 8 6 14 2" xfId="57683"/>
    <cellStyle name="표준 60 8 6 15" xfId="57684"/>
    <cellStyle name="표준 60 8 6 15 2" xfId="57685"/>
    <cellStyle name="표준 60 8 6 16" xfId="57686"/>
    <cellStyle name="표준 60 8 6 16 2" xfId="57687"/>
    <cellStyle name="표준 60 8 6 17" xfId="57688"/>
    <cellStyle name="표준 60 8 6 17 2" xfId="57689"/>
    <cellStyle name="표준 60 8 6 18" xfId="57690"/>
    <cellStyle name="표준 60 8 6 18 2" xfId="57691"/>
    <cellStyle name="표준 60 8 6 19" xfId="57692"/>
    <cellStyle name="표준 60 8 6 19 2" xfId="57693"/>
    <cellStyle name="표준 60 8 6 2" xfId="57694"/>
    <cellStyle name="표준 60 8 6 2 2" xfId="57695"/>
    <cellStyle name="표준 60 8 6 20" xfId="57696"/>
    <cellStyle name="표준 60 8 6 20 2" xfId="57697"/>
    <cellStyle name="표준 60 8 6 21" xfId="57698"/>
    <cellStyle name="표준 60 8 6 21 2" xfId="57699"/>
    <cellStyle name="표준 60 8 6 22" xfId="57700"/>
    <cellStyle name="표준 60 8 6 22 2" xfId="57701"/>
    <cellStyle name="표준 60 8 6 23" xfId="57702"/>
    <cellStyle name="표준 60 8 6 23 2" xfId="57703"/>
    <cellStyle name="표준 60 8 6 24" xfId="57704"/>
    <cellStyle name="표준 60 8 6 24 2" xfId="57705"/>
    <cellStyle name="표준 60 8 6 25" xfId="57706"/>
    <cellStyle name="표준 60 8 6 25 2" xfId="57707"/>
    <cellStyle name="표준 60 8 6 26" xfId="57708"/>
    <cellStyle name="표준 60 8 6 26 2" xfId="57709"/>
    <cellStyle name="표준 60 8 6 27" xfId="57710"/>
    <cellStyle name="표준 60 8 6 27 2" xfId="57711"/>
    <cellStyle name="표준 60 8 6 28" xfId="57712"/>
    <cellStyle name="표준 60 8 6 28 2" xfId="57713"/>
    <cellStyle name="표준 60 8 6 29" xfId="57714"/>
    <cellStyle name="표준 60 8 6 3" xfId="57715"/>
    <cellStyle name="표준 60 8 6 3 2" xfId="57716"/>
    <cellStyle name="표준 60 8 6 4" xfId="57717"/>
    <cellStyle name="표준 60 8 6 4 2" xfId="57718"/>
    <cellStyle name="표준 60 8 6 5" xfId="57719"/>
    <cellStyle name="표준 60 8 6 5 2" xfId="57720"/>
    <cellStyle name="표준 60 8 6 6" xfId="57721"/>
    <cellStyle name="표준 60 8 6 6 2" xfId="57722"/>
    <cellStyle name="표준 60 8 6 7" xfId="57723"/>
    <cellStyle name="표준 60 8 6 7 2" xfId="57724"/>
    <cellStyle name="표준 60 8 6 8" xfId="57725"/>
    <cellStyle name="표준 60 8 6 8 2" xfId="57726"/>
    <cellStyle name="표준 60 8 6 9" xfId="57727"/>
    <cellStyle name="표준 60 8 6 9 2" xfId="57728"/>
    <cellStyle name="표준 60 8 7" xfId="57729"/>
    <cellStyle name="표준 60 8 7 10" xfId="57730"/>
    <cellStyle name="표준 60 8 7 10 2" xfId="57731"/>
    <cellStyle name="표준 60 8 7 11" xfId="57732"/>
    <cellStyle name="표준 60 8 7 11 2" xfId="57733"/>
    <cellStyle name="표준 60 8 7 12" xfId="57734"/>
    <cellStyle name="표준 60 8 7 12 2" xfId="57735"/>
    <cellStyle name="표준 60 8 7 13" xfId="57736"/>
    <cellStyle name="표준 60 8 7 13 2" xfId="57737"/>
    <cellStyle name="표준 60 8 7 14" xfId="57738"/>
    <cellStyle name="표준 60 8 7 14 2" xfId="57739"/>
    <cellStyle name="표준 60 8 7 15" xfId="57740"/>
    <cellStyle name="표준 60 8 7 15 2" xfId="57741"/>
    <cellStyle name="표준 60 8 7 16" xfId="57742"/>
    <cellStyle name="표준 60 8 7 16 2" xfId="57743"/>
    <cellStyle name="표준 60 8 7 17" xfId="57744"/>
    <cellStyle name="표준 60 8 7 17 2" xfId="57745"/>
    <cellStyle name="표준 60 8 7 18" xfId="57746"/>
    <cellStyle name="표준 60 8 7 18 2" xfId="57747"/>
    <cellStyle name="표준 60 8 7 19" xfId="57748"/>
    <cellStyle name="표준 60 8 7 19 2" xfId="57749"/>
    <cellStyle name="표준 60 8 7 2" xfId="57750"/>
    <cellStyle name="표준 60 8 7 2 2" xfId="57751"/>
    <cellStyle name="표준 60 8 7 20" xfId="57752"/>
    <cellStyle name="표준 60 8 7 20 2" xfId="57753"/>
    <cellStyle name="표준 60 8 7 21" xfId="57754"/>
    <cellStyle name="표준 60 8 7 21 2" xfId="57755"/>
    <cellStyle name="표준 60 8 7 22" xfId="57756"/>
    <cellStyle name="표준 60 8 7 22 2" xfId="57757"/>
    <cellStyle name="표준 60 8 7 23" xfId="57758"/>
    <cellStyle name="표준 60 8 7 23 2" xfId="57759"/>
    <cellStyle name="표준 60 8 7 24" xfId="57760"/>
    <cellStyle name="표준 60 8 7 24 2" xfId="57761"/>
    <cellStyle name="표준 60 8 7 25" xfId="57762"/>
    <cellStyle name="표준 60 8 7 25 2" xfId="57763"/>
    <cellStyle name="표준 60 8 7 26" xfId="57764"/>
    <cellStyle name="표준 60 8 7 26 2" xfId="57765"/>
    <cellStyle name="표준 60 8 7 27" xfId="57766"/>
    <cellStyle name="표준 60 8 7 27 2" xfId="57767"/>
    <cellStyle name="표준 60 8 7 28" xfId="57768"/>
    <cellStyle name="표준 60 8 7 28 2" xfId="57769"/>
    <cellStyle name="표준 60 8 7 29" xfId="57770"/>
    <cellStyle name="표준 60 8 7 3" xfId="57771"/>
    <cellStyle name="표준 60 8 7 3 2" xfId="57772"/>
    <cellStyle name="표준 60 8 7 4" xfId="57773"/>
    <cellStyle name="표준 60 8 7 4 2" xfId="57774"/>
    <cellStyle name="표준 60 8 7 5" xfId="57775"/>
    <cellStyle name="표준 60 8 7 5 2" xfId="57776"/>
    <cellStyle name="표준 60 8 7 6" xfId="57777"/>
    <cellStyle name="표준 60 8 7 6 2" xfId="57778"/>
    <cellStyle name="표준 60 8 7 7" xfId="57779"/>
    <cellStyle name="표준 60 8 7 7 2" xfId="57780"/>
    <cellStyle name="표준 60 8 7 8" xfId="57781"/>
    <cellStyle name="표준 60 8 7 8 2" xfId="57782"/>
    <cellStyle name="표준 60 8 7 9" xfId="57783"/>
    <cellStyle name="표준 60 8 7 9 2" xfId="57784"/>
    <cellStyle name="표준 60 8 8" xfId="57785"/>
    <cellStyle name="표준 60 8 8 2" xfId="57786"/>
    <cellStyle name="표준 60 8 9" xfId="57787"/>
    <cellStyle name="표준 60 8 9 2" xfId="57788"/>
    <cellStyle name="표준 60 9" xfId="57789"/>
    <cellStyle name="표준 60 9 10" xfId="57790"/>
    <cellStyle name="표준 60 9 10 2" xfId="57791"/>
    <cellStyle name="표준 60 9 11" xfId="57792"/>
    <cellStyle name="표준 60 9 11 2" xfId="57793"/>
    <cellStyle name="표준 60 9 12" xfId="57794"/>
    <cellStyle name="표준 60 9 12 2" xfId="57795"/>
    <cellStyle name="표준 60 9 13" xfId="57796"/>
    <cellStyle name="표준 60 9 13 2" xfId="57797"/>
    <cellStyle name="표준 60 9 14" xfId="57798"/>
    <cellStyle name="표준 60 9 14 2" xfId="57799"/>
    <cellStyle name="표준 60 9 15" xfId="57800"/>
    <cellStyle name="표준 60 9 15 2" xfId="57801"/>
    <cellStyle name="표준 60 9 16" xfId="57802"/>
    <cellStyle name="표준 60 9 16 2" xfId="57803"/>
    <cellStyle name="표준 60 9 17" xfId="57804"/>
    <cellStyle name="표준 60 9 17 2" xfId="57805"/>
    <cellStyle name="표준 60 9 18" xfId="57806"/>
    <cellStyle name="표준 60 9 18 2" xfId="57807"/>
    <cellStyle name="표준 60 9 19" xfId="57808"/>
    <cellStyle name="표준 60 9 19 2" xfId="57809"/>
    <cellStyle name="표준 60 9 2" xfId="57810"/>
    <cellStyle name="표준 60 9 2 10" xfId="57811"/>
    <cellStyle name="표준 60 9 2 10 2" xfId="57812"/>
    <cellStyle name="표준 60 9 2 11" xfId="57813"/>
    <cellStyle name="표준 60 9 2 11 2" xfId="57814"/>
    <cellStyle name="표준 60 9 2 12" xfId="57815"/>
    <cellStyle name="표준 60 9 2 12 2" xfId="57816"/>
    <cellStyle name="표준 60 9 2 13" xfId="57817"/>
    <cellStyle name="표준 60 9 2 13 2" xfId="57818"/>
    <cellStyle name="표준 60 9 2 14" xfId="57819"/>
    <cellStyle name="표준 60 9 2 14 2" xfId="57820"/>
    <cellStyle name="표준 60 9 2 15" xfId="57821"/>
    <cellStyle name="표준 60 9 2 15 2" xfId="57822"/>
    <cellStyle name="표준 60 9 2 16" xfId="57823"/>
    <cellStyle name="표준 60 9 2 16 2" xfId="57824"/>
    <cellStyle name="표준 60 9 2 17" xfId="57825"/>
    <cellStyle name="표준 60 9 2 17 2" xfId="57826"/>
    <cellStyle name="표준 60 9 2 18" xfId="57827"/>
    <cellStyle name="표준 60 9 2 18 2" xfId="57828"/>
    <cellStyle name="표준 60 9 2 19" xfId="57829"/>
    <cellStyle name="표준 60 9 2 19 2" xfId="57830"/>
    <cellStyle name="표준 60 9 2 2" xfId="57831"/>
    <cellStyle name="표준 60 9 2 2 2" xfId="57832"/>
    <cellStyle name="표준 60 9 2 20" xfId="57833"/>
    <cellStyle name="표준 60 9 2 20 2" xfId="57834"/>
    <cellStyle name="표준 60 9 2 21" xfId="57835"/>
    <cellStyle name="표준 60 9 2 21 2" xfId="57836"/>
    <cellStyle name="표준 60 9 2 22" xfId="57837"/>
    <cellStyle name="표준 60 9 2 22 2" xfId="57838"/>
    <cellStyle name="표준 60 9 2 23" xfId="57839"/>
    <cellStyle name="표준 60 9 2 23 2" xfId="57840"/>
    <cellStyle name="표준 60 9 2 24" xfId="57841"/>
    <cellStyle name="표준 60 9 2 24 2" xfId="57842"/>
    <cellStyle name="표준 60 9 2 25" xfId="57843"/>
    <cellStyle name="표준 60 9 2 25 2" xfId="57844"/>
    <cellStyle name="표준 60 9 2 26" xfId="57845"/>
    <cellStyle name="표준 60 9 2 26 2" xfId="57846"/>
    <cellStyle name="표준 60 9 2 27" xfId="57847"/>
    <cellStyle name="표준 60 9 2 27 2" xfId="57848"/>
    <cellStyle name="표준 60 9 2 28" xfId="57849"/>
    <cellStyle name="표준 60 9 2 28 2" xfId="57850"/>
    <cellStyle name="표준 60 9 2 29" xfId="57851"/>
    <cellStyle name="표준 60 9 2 3" xfId="57852"/>
    <cellStyle name="표준 60 9 2 3 2" xfId="57853"/>
    <cellStyle name="표준 60 9 2 4" xfId="57854"/>
    <cellStyle name="표준 60 9 2 4 2" xfId="57855"/>
    <cellStyle name="표준 60 9 2 5" xfId="57856"/>
    <cellStyle name="표준 60 9 2 5 2" xfId="57857"/>
    <cellStyle name="표준 60 9 2 6" xfId="57858"/>
    <cellStyle name="표준 60 9 2 6 2" xfId="57859"/>
    <cellStyle name="표준 60 9 2 7" xfId="57860"/>
    <cellStyle name="표준 60 9 2 7 2" xfId="57861"/>
    <cellStyle name="표준 60 9 2 8" xfId="57862"/>
    <cellStyle name="표준 60 9 2 8 2" xfId="57863"/>
    <cellStyle name="표준 60 9 2 9" xfId="57864"/>
    <cellStyle name="표준 60 9 2 9 2" xfId="57865"/>
    <cellStyle name="표준 60 9 20" xfId="57866"/>
    <cellStyle name="표준 60 9 20 2" xfId="57867"/>
    <cellStyle name="표준 60 9 21" xfId="57868"/>
    <cellStyle name="표준 60 9 21 2" xfId="57869"/>
    <cellStyle name="표준 60 9 22" xfId="57870"/>
    <cellStyle name="표준 60 9 22 2" xfId="57871"/>
    <cellStyle name="표준 60 9 23" xfId="57872"/>
    <cellStyle name="표준 60 9 23 2" xfId="57873"/>
    <cellStyle name="표준 60 9 24" xfId="57874"/>
    <cellStyle name="표준 60 9 24 2" xfId="57875"/>
    <cellStyle name="표준 60 9 25" xfId="57876"/>
    <cellStyle name="표준 60 9 25 2" xfId="57877"/>
    <cellStyle name="표준 60 9 26" xfId="57878"/>
    <cellStyle name="표준 60 9 26 2" xfId="57879"/>
    <cellStyle name="표준 60 9 27" xfId="57880"/>
    <cellStyle name="표준 60 9 27 2" xfId="57881"/>
    <cellStyle name="표준 60 9 28" xfId="57882"/>
    <cellStyle name="표준 60 9 28 2" xfId="57883"/>
    <cellStyle name="표준 60 9 29" xfId="57884"/>
    <cellStyle name="표준 60 9 29 2" xfId="57885"/>
    <cellStyle name="표준 60 9 3" xfId="57886"/>
    <cellStyle name="표준 60 9 3 10" xfId="57887"/>
    <cellStyle name="표준 60 9 3 10 2" xfId="57888"/>
    <cellStyle name="표준 60 9 3 11" xfId="57889"/>
    <cellStyle name="표준 60 9 3 11 2" xfId="57890"/>
    <cellStyle name="표준 60 9 3 12" xfId="57891"/>
    <cellStyle name="표준 60 9 3 12 2" xfId="57892"/>
    <cellStyle name="표준 60 9 3 13" xfId="57893"/>
    <cellStyle name="표준 60 9 3 13 2" xfId="57894"/>
    <cellStyle name="표준 60 9 3 14" xfId="57895"/>
    <cellStyle name="표준 60 9 3 14 2" xfId="57896"/>
    <cellStyle name="표준 60 9 3 15" xfId="57897"/>
    <cellStyle name="표준 60 9 3 15 2" xfId="57898"/>
    <cellStyle name="표준 60 9 3 16" xfId="57899"/>
    <cellStyle name="표준 60 9 3 16 2" xfId="57900"/>
    <cellStyle name="표준 60 9 3 17" xfId="57901"/>
    <cellStyle name="표준 60 9 3 17 2" xfId="57902"/>
    <cellStyle name="표준 60 9 3 18" xfId="57903"/>
    <cellStyle name="표준 60 9 3 18 2" xfId="57904"/>
    <cellStyle name="표준 60 9 3 19" xfId="57905"/>
    <cellStyle name="표준 60 9 3 19 2" xfId="57906"/>
    <cellStyle name="표준 60 9 3 2" xfId="57907"/>
    <cellStyle name="표준 60 9 3 2 2" xfId="57908"/>
    <cellStyle name="표준 60 9 3 20" xfId="57909"/>
    <cellStyle name="표준 60 9 3 20 2" xfId="57910"/>
    <cellStyle name="표준 60 9 3 21" xfId="57911"/>
    <cellStyle name="표준 60 9 3 21 2" xfId="57912"/>
    <cellStyle name="표준 60 9 3 22" xfId="57913"/>
    <cellStyle name="표준 60 9 3 22 2" xfId="57914"/>
    <cellStyle name="표준 60 9 3 23" xfId="57915"/>
    <cellStyle name="표준 60 9 3 23 2" xfId="57916"/>
    <cellStyle name="표준 60 9 3 24" xfId="57917"/>
    <cellStyle name="표준 60 9 3 24 2" xfId="57918"/>
    <cellStyle name="표준 60 9 3 25" xfId="57919"/>
    <cellStyle name="표준 60 9 3 25 2" xfId="57920"/>
    <cellStyle name="표준 60 9 3 26" xfId="57921"/>
    <cellStyle name="표준 60 9 3 26 2" xfId="57922"/>
    <cellStyle name="표준 60 9 3 27" xfId="57923"/>
    <cellStyle name="표준 60 9 3 27 2" xfId="57924"/>
    <cellStyle name="표준 60 9 3 28" xfId="57925"/>
    <cellStyle name="표준 60 9 3 28 2" xfId="57926"/>
    <cellStyle name="표준 60 9 3 29" xfId="57927"/>
    <cellStyle name="표준 60 9 3 3" xfId="57928"/>
    <cellStyle name="표준 60 9 3 3 2" xfId="57929"/>
    <cellStyle name="표준 60 9 3 4" xfId="57930"/>
    <cellStyle name="표준 60 9 3 4 2" xfId="57931"/>
    <cellStyle name="표준 60 9 3 5" xfId="57932"/>
    <cellStyle name="표준 60 9 3 5 2" xfId="57933"/>
    <cellStyle name="표준 60 9 3 6" xfId="57934"/>
    <cellStyle name="표준 60 9 3 6 2" xfId="57935"/>
    <cellStyle name="표준 60 9 3 7" xfId="57936"/>
    <cellStyle name="표준 60 9 3 7 2" xfId="57937"/>
    <cellStyle name="표준 60 9 3 8" xfId="57938"/>
    <cellStyle name="표준 60 9 3 8 2" xfId="57939"/>
    <cellStyle name="표준 60 9 3 9" xfId="57940"/>
    <cellStyle name="표준 60 9 3 9 2" xfId="57941"/>
    <cellStyle name="표준 60 9 30" xfId="57942"/>
    <cellStyle name="표준 60 9 30 2" xfId="57943"/>
    <cellStyle name="표준 60 9 31" xfId="57944"/>
    <cellStyle name="표준 60 9 31 2" xfId="57945"/>
    <cellStyle name="표준 60 9 32" xfId="57946"/>
    <cellStyle name="표준 60 9 32 2" xfId="57947"/>
    <cellStyle name="표준 60 9 33" xfId="57948"/>
    <cellStyle name="표준 60 9 33 2" xfId="57949"/>
    <cellStyle name="표준 60 9 34" xfId="57950"/>
    <cellStyle name="표준 60 9 34 2" xfId="57951"/>
    <cellStyle name="표준 60 9 35" xfId="57952"/>
    <cellStyle name="표준 60 9 36" xfId="57953"/>
    <cellStyle name="표준 60 9 37" xfId="57954"/>
    <cellStyle name="표준 60 9 38" xfId="57955"/>
    <cellStyle name="표준 60 9 39" xfId="57956"/>
    <cellStyle name="표준 60 9 4" xfId="57957"/>
    <cellStyle name="표준 60 9 4 10" xfId="57958"/>
    <cellStyle name="표준 60 9 4 10 2" xfId="57959"/>
    <cellStyle name="표준 60 9 4 11" xfId="57960"/>
    <cellStyle name="표준 60 9 4 11 2" xfId="57961"/>
    <cellStyle name="표준 60 9 4 12" xfId="57962"/>
    <cellStyle name="표준 60 9 4 12 2" xfId="57963"/>
    <cellStyle name="표준 60 9 4 13" xfId="57964"/>
    <cellStyle name="표준 60 9 4 13 2" xfId="57965"/>
    <cellStyle name="표준 60 9 4 14" xfId="57966"/>
    <cellStyle name="표준 60 9 4 14 2" xfId="57967"/>
    <cellStyle name="표준 60 9 4 15" xfId="57968"/>
    <cellStyle name="표준 60 9 4 15 2" xfId="57969"/>
    <cellStyle name="표준 60 9 4 16" xfId="57970"/>
    <cellStyle name="표준 60 9 4 16 2" xfId="57971"/>
    <cellStyle name="표준 60 9 4 17" xfId="57972"/>
    <cellStyle name="표준 60 9 4 17 2" xfId="57973"/>
    <cellStyle name="표준 60 9 4 18" xfId="57974"/>
    <cellStyle name="표준 60 9 4 18 2" xfId="57975"/>
    <cellStyle name="표준 60 9 4 19" xfId="57976"/>
    <cellStyle name="표준 60 9 4 19 2" xfId="57977"/>
    <cellStyle name="표준 60 9 4 2" xfId="57978"/>
    <cellStyle name="표준 60 9 4 2 2" xfId="57979"/>
    <cellStyle name="표준 60 9 4 20" xfId="57980"/>
    <cellStyle name="표준 60 9 4 20 2" xfId="57981"/>
    <cellStyle name="표준 60 9 4 21" xfId="57982"/>
    <cellStyle name="표준 60 9 4 21 2" xfId="57983"/>
    <cellStyle name="표준 60 9 4 22" xfId="57984"/>
    <cellStyle name="표준 60 9 4 22 2" xfId="57985"/>
    <cellStyle name="표준 60 9 4 23" xfId="57986"/>
    <cellStyle name="표준 60 9 4 23 2" xfId="57987"/>
    <cellStyle name="표준 60 9 4 24" xfId="57988"/>
    <cellStyle name="표준 60 9 4 24 2" xfId="57989"/>
    <cellStyle name="표준 60 9 4 25" xfId="57990"/>
    <cellStyle name="표준 60 9 4 25 2" xfId="57991"/>
    <cellStyle name="표준 60 9 4 26" xfId="57992"/>
    <cellStyle name="표준 60 9 4 26 2" xfId="57993"/>
    <cellStyle name="표준 60 9 4 27" xfId="57994"/>
    <cellStyle name="표준 60 9 4 27 2" xfId="57995"/>
    <cellStyle name="표준 60 9 4 28" xfId="57996"/>
    <cellStyle name="표준 60 9 4 28 2" xfId="57997"/>
    <cellStyle name="표준 60 9 4 29" xfId="57998"/>
    <cellStyle name="표준 60 9 4 3" xfId="57999"/>
    <cellStyle name="표준 60 9 4 3 2" xfId="58000"/>
    <cellStyle name="표준 60 9 4 4" xfId="58001"/>
    <cellStyle name="표준 60 9 4 4 2" xfId="58002"/>
    <cellStyle name="표준 60 9 4 5" xfId="58003"/>
    <cellStyle name="표준 60 9 4 5 2" xfId="58004"/>
    <cellStyle name="표준 60 9 4 6" xfId="58005"/>
    <cellStyle name="표준 60 9 4 6 2" xfId="58006"/>
    <cellStyle name="표준 60 9 4 7" xfId="58007"/>
    <cellStyle name="표준 60 9 4 7 2" xfId="58008"/>
    <cellStyle name="표준 60 9 4 8" xfId="58009"/>
    <cellStyle name="표준 60 9 4 8 2" xfId="58010"/>
    <cellStyle name="표준 60 9 4 9" xfId="58011"/>
    <cellStyle name="표준 60 9 4 9 2" xfId="58012"/>
    <cellStyle name="표준 60 9 40" xfId="58013"/>
    <cellStyle name="표준 60 9 41" xfId="58014"/>
    <cellStyle name="표준 60 9 42" xfId="58015"/>
    <cellStyle name="표준 60 9 43" xfId="58016"/>
    <cellStyle name="표준 60 9 44" xfId="58017"/>
    <cellStyle name="표준 60 9 45" xfId="58018"/>
    <cellStyle name="표준 60 9 46" xfId="58019"/>
    <cellStyle name="표준 60 9 47" xfId="58020"/>
    <cellStyle name="표준 60 9 48" xfId="58021"/>
    <cellStyle name="표준 60 9 49" xfId="58022"/>
    <cellStyle name="표준 60 9 5" xfId="58023"/>
    <cellStyle name="표준 60 9 5 10" xfId="58024"/>
    <cellStyle name="표준 60 9 5 10 2" xfId="58025"/>
    <cellStyle name="표준 60 9 5 11" xfId="58026"/>
    <cellStyle name="표준 60 9 5 11 2" xfId="58027"/>
    <cellStyle name="표준 60 9 5 12" xfId="58028"/>
    <cellStyle name="표준 60 9 5 12 2" xfId="58029"/>
    <cellStyle name="표준 60 9 5 13" xfId="58030"/>
    <cellStyle name="표준 60 9 5 13 2" xfId="58031"/>
    <cellStyle name="표준 60 9 5 14" xfId="58032"/>
    <cellStyle name="표준 60 9 5 14 2" xfId="58033"/>
    <cellStyle name="표준 60 9 5 15" xfId="58034"/>
    <cellStyle name="표준 60 9 5 15 2" xfId="58035"/>
    <cellStyle name="표준 60 9 5 16" xfId="58036"/>
    <cellStyle name="표준 60 9 5 16 2" xfId="58037"/>
    <cellStyle name="표준 60 9 5 17" xfId="58038"/>
    <cellStyle name="표준 60 9 5 17 2" xfId="58039"/>
    <cellStyle name="표준 60 9 5 18" xfId="58040"/>
    <cellStyle name="표준 60 9 5 18 2" xfId="58041"/>
    <cellStyle name="표준 60 9 5 19" xfId="58042"/>
    <cellStyle name="표준 60 9 5 19 2" xfId="58043"/>
    <cellStyle name="표준 60 9 5 2" xfId="58044"/>
    <cellStyle name="표준 60 9 5 2 2" xfId="58045"/>
    <cellStyle name="표준 60 9 5 20" xfId="58046"/>
    <cellStyle name="표준 60 9 5 20 2" xfId="58047"/>
    <cellStyle name="표준 60 9 5 21" xfId="58048"/>
    <cellStyle name="표준 60 9 5 21 2" xfId="58049"/>
    <cellStyle name="표준 60 9 5 22" xfId="58050"/>
    <cellStyle name="표준 60 9 5 22 2" xfId="58051"/>
    <cellStyle name="표준 60 9 5 23" xfId="58052"/>
    <cellStyle name="표준 60 9 5 23 2" xfId="58053"/>
    <cellStyle name="표준 60 9 5 24" xfId="58054"/>
    <cellStyle name="표준 60 9 5 24 2" xfId="58055"/>
    <cellStyle name="표준 60 9 5 25" xfId="58056"/>
    <cellStyle name="표준 60 9 5 25 2" xfId="58057"/>
    <cellStyle name="표준 60 9 5 26" xfId="58058"/>
    <cellStyle name="표준 60 9 5 26 2" xfId="58059"/>
    <cellStyle name="표준 60 9 5 27" xfId="58060"/>
    <cellStyle name="표준 60 9 5 27 2" xfId="58061"/>
    <cellStyle name="표준 60 9 5 28" xfId="58062"/>
    <cellStyle name="표준 60 9 5 28 2" xfId="58063"/>
    <cellStyle name="표준 60 9 5 29" xfId="58064"/>
    <cellStyle name="표준 60 9 5 3" xfId="58065"/>
    <cellStyle name="표준 60 9 5 3 2" xfId="58066"/>
    <cellStyle name="표준 60 9 5 4" xfId="58067"/>
    <cellStyle name="표준 60 9 5 4 2" xfId="58068"/>
    <cellStyle name="표준 60 9 5 5" xfId="58069"/>
    <cellStyle name="표준 60 9 5 5 2" xfId="58070"/>
    <cellStyle name="표준 60 9 5 6" xfId="58071"/>
    <cellStyle name="표준 60 9 5 6 2" xfId="58072"/>
    <cellStyle name="표준 60 9 5 7" xfId="58073"/>
    <cellStyle name="표준 60 9 5 7 2" xfId="58074"/>
    <cellStyle name="표준 60 9 5 8" xfId="58075"/>
    <cellStyle name="표준 60 9 5 8 2" xfId="58076"/>
    <cellStyle name="표준 60 9 5 9" xfId="58077"/>
    <cellStyle name="표준 60 9 5 9 2" xfId="58078"/>
    <cellStyle name="표준 60 9 50" xfId="58079"/>
    <cellStyle name="표준 60 9 51" xfId="58080"/>
    <cellStyle name="표준 60 9 52" xfId="58081"/>
    <cellStyle name="표준 60 9 53" xfId="58082"/>
    <cellStyle name="표준 60 9 54" xfId="58083"/>
    <cellStyle name="표준 60 9 55" xfId="58084"/>
    <cellStyle name="표준 60 9 56" xfId="58085"/>
    <cellStyle name="표준 60 9 57" xfId="58086"/>
    <cellStyle name="표준 60 9 58" xfId="58087"/>
    <cellStyle name="표준 60 9 6" xfId="58088"/>
    <cellStyle name="표준 60 9 6 10" xfId="58089"/>
    <cellStyle name="표준 60 9 6 10 2" xfId="58090"/>
    <cellStyle name="표준 60 9 6 11" xfId="58091"/>
    <cellStyle name="표준 60 9 6 11 2" xfId="58092"/>
    <cellStyle name="표준 60 9 6 12" xfId="58093"/>
    <cellStyle name="표준 60 9 6 12 2" xfId="58094"/>
    <cellStyle name="표준 60 9 6 13" xfId="58095"/>
    <cellStyle name="표준 60 9 6 13 2" xfId="58096"/>
    <cellStyle name="표준 60 9 6 14" xfId="58097"/>
    <cellStyle name="표준 60 9 6 14 2" xfId="58098"/>
    <cellStyle name="표준 60 9 6 15" xfId="58099"/>
    <cellStyle name="표준 60 9 6 15 2" xfId="58100"/>
    <cellStyle name="표준 60 9 6 16" xfId="58101"/>
    <cellStyle name="표준 60 9 6 16 2" xfId="58102"/>
    <cellStyle name="표준 60 9 6 17" xfId="58103"/>
    <cellStyle name="표준 60 9 6 17 2" xfId="58104"/>
    <cellStyle name="표준 60 9 6 18" xfId="58105"/>
    <cellStyle name="표준 60 9 6 18 2" xfId="58106"/>
    <cellStyle name="표준 60 9 6 19" xfId="58107"/>
    <cellStyle name="표준 60 9 6 19 2" xfId="58108"/>
    <cellStyle name="표준 60 9 6 2" xfId="58109"/>
    <cellStyle name="표준 60 9 6 2 2" xfId="58110"/>
    <cellStyle name="표준 60 9 6 20" xfId="58111"/>
    <cellStyle name="표준 60 9 6 20 2" xfId="58112"/>
    <cellStyle name="표준 60 9 6 21" xfId="58113"/>
    <cellStyle name="표준 60 9 6 21 2" xfId="58114"/>
    <cellStyle name="표준 60 9 6 22" xfId="58115"/>
    <cellStyle name="표준 60 9 6 22 2" xfId="58116"/>
    <cellStyle name="표준 60 9 6 23" xfId="58117"/>
    <cellStyle name="표준 60 9 6 23 2" xfId="58118"/>
    <cellStyle name="표준 60 9 6 24" xfId="58119"/>
    <cellStyle name="표준 60 9 6 24 2" xfId="58120"/>
    <cellStyle name="표준 60 9 6 25" xfId="58121"/>
    <cellStyle name="표준 60 9 6 25 2" xfId="58122"/>
    <cellStyle name="표준 60 9 6 26" xfId="58123"/>
    <cellStyle name="표준 60 9 6 26 2" xfId="58124"/>
    <cellStyle name="표준 60 9 6 27" xfId="58125"/>
    <cellStyle name="표준 60 9 6 27 2" xfId="58126"/>
    <cellStyle name="표준 60 9 6 28" xfId="58127"/>
    <cellStyle name="표준 60 9 6 28 2" xfId="58128"/>
    <cellStyle name="표준 60 9 6 29" xfId="58129"/>
    <cellStyle name="표준 60 9 6 3" xfId="58130"/>
    <cellStyle name="표준 60 9 6 3 2" xfId="58131"/>
    <cellStyle name="표준 60 9 6 4" xfId="58132"/>
    <cellStyle name="표준 60 9 6 4 2" xfId="58133"/>
    <cellStyle name="표준 60 9 6 5" xfId="58134"/>
    <cellStyle name="표준 60 9 6 5 2" xfId="58135"/>
    <cellStyle name="표준 60 9 6 6" xfId="58136"/>
    <cellStyle name="표준 60 9 6 6 2" xfId="58137"/>
    <cellStyle name="표준 60 9 6 7" xfId="58138"/>
    <cellStyle name="표준 60 9 6 7 2" xfId="58139"/>
    <cellStyle name="표준 60 9 6 8" xfId="58140"/>
    <cellStyle name="표준 60 9 6 8 2" xfId="58141"/>
    <cellStyle name="표준 60 9 6 9" xfId="58142"/>
    <cellStyle name="표준 60 9 6 9 2" xfId="58143"/>
    <cellStyle name="표준 60 9 7" xfId="58144"/>
    <cellStyle name="표준 60 9 7 10" xfId="58145"/>
    <cellStyle name="표준 60 9 7 10 2" xfId="58146"/>
    <cellStyle name="표준 60 9 7 11" xfId="58147"/>
    <cellStyle name="표준 60 9 7 11 2" xfId="58148"/>
    <cellStyle name="표준 60 9 7 12" xfId="58149"/>
    <cellStyle name="표준 60 9 7 12 2" xfId="58150"/>
    <cellStyle name="표준 60 9 7 13" xfId="58151"/>
    <cellStyle name="표준 60 9 7 13 2" xfId="58152"/>
    <cellStyle name="표준 60 9 7 14" xfId="58153"/>
    <cellStyle name="표준 60 9 7 14 2" xfId="58154"/>
    <cellStyle name="표준 60 9 7 15" xfId="58155"/>
    <cellStyle name="표준 60 9 7 15 2" xfId="58156"/>
    <cellStyle name="표준 60 9 7 16" xfId="58157"/>
    <cellStyle name="표준 60 9 7 16 2" xfId="58158"/>
    <cellStyle name="표준 60 9 7 17" xfId="58159"/>
    <cellStyle name="표준 60 9 7 17 2" xfId="58160"/>
    <cellStyle name="표준 60 9 7 18" xfId="58161"/>
    <cellStyle name="표준 60 9 7 18 2" xfId="58162"/>
    <cellStyle name="표준 60 9 7 19" xfId="58163"/>
    <cellStyle name="표준 60 9 7 19 2" xfId="58164"/>
    <cellStyle name="표준 60 9 7 2" xfId="58165"/>
    <cellStyle name="표준 60 9 7 2 2" xfId="58166"/>
    <cellStyle name="표준 60 9 7 20" xfId="58167"/>
    <cellStyle name="표준 60 9 7 20 2" xfId="58168"/>
    <cellStyle name="표준 60 9 7 21" xfId="58169"/>
    <cellStyle name="표준 60 9 7 21 2" xfId="58170"/>
    <cellStyle name="표준 60 9 7 22" xfId="58171"/>
    <cellStyle name="표준 60 9 7 22 2" xfId="58172"/>
    <cellStyle name="표준 60 9 7 23" xfId="58173"/>
    <cellStyle name="표준 60 9 7 23 2" xfId="58174"/>
    <cellStyle name="표준 60 9 7 24" xfId="58175"/>
    <cellStyle name="표준 60 9 7 24 2" xfId="58176"/>
    <cellStyle name="표준 60 9 7 25" xfId="58177"/>
    <cellStyle name="표준 60 9 7 25 2" xfId="58178"/>
    <cellStyle name="표준 60 9 7 26" xfId="58179"/>
    <cellStyle name="표준 60 9 7 26 2" xfId="58180"/>
    <cellStyle name="표준 60 9 7 27" xfId="58181"/>
    <cellStyle name="표준 60 9 7 27 2" xfId="58182"/>
    <cellStyle name="표준 60 9 7 28" xfId="58183"/>
    <cellStyle name="표준 60 9 7 28 2" xfId="58184"/>
    <cellStyle name="표준 60 9 7 29" xfId="58185"/>
    <cellStyle name="표준 60 9 7 3" xfId="58186"/>
    <cellStyle name="표준 60 9 7 3 2" xfId="58187"/>
    <cellStyle name="표준 60 9 7 4" xfId="58188"/>
    <cellStyle name="표준 60 9 7 4 2" xfId="58189"/>
    <cellStyle name="표준 60 9 7 5" xfId="58190"/>
    <cellStyle name="표준 60 9 7 5 2" xfId="58191"/>
    <cellStyle name="표준 60 9 7 6" xfId="58192"/>
    <cellStyle name="표준 60 9 7 6 2" xfId="58193"/>
    <cellStyle name="표준 60 9 7 7" xfId="58194"/>
    <cellStyle name="표준 60 9 7 7 2" xfId="58195"/>
    <cellStyle name="표준 60 9 7 8" xfId="58196"/>
    <cellStyle name="표준 60 9 7 8 2" xfId="58197"/>
    <cellStyle name="표준 60 9 7 9" xfId="58198"/>
    <cellStyle name="표준 60 9 7 9 2" xfId="58199"/>
    <cellStyle name="표준 60 9 8" xfId="58200"/>
    <cellStyle name="표준 60 9 8 2" xfId="58201"/>
    <cellStyle name="표준 60 9 9" xfId="58202"/>
    <cellStyle name="표준 60 9 9 2" xfId="58203"/>
    <cellStyle name="표준 61" xfId="591"/>
    <cellStyle name="표준 62" xfId="592"/>
    <cellStyle name="표준 63" xfId="593"/>
    <cellStyle name="표준 64" xfId="594"/>
    <cellStyle name="표준 65" xfId="595"/>
    <cellStyle name="표준 66" xfId="596"/>
    <cellStyle name="표준 66 2" xfId="58204"/>
    <cellStyle name="표준 66_전체동향(국가별)" xfId="58205"/>
    <cellStyle name="표준 67" xfId="597"/>
    <cellStyle name="표준 68" xfId="598"/>
    <cellStyle name="표준 69" xfId="599"/>
    <cellStyle name="표준 7" xfId="65"/>
    <cellStyle name="표준 7 10" xfId="661"/>
    <cellStyle name="표준 7 11" xfId="58206"/>
    <cellStyle name="표준 7 12" xfId="58207"/>
    <cellStyle name="표준 7 13" xfId="58208"/>
    <cellStyle name="표준 7 14" xfId="58209"/>
    <cellStyle name="표준 7 15" xfId="58210"/>
    <cellStyle name="표준 7 16" xfId="58211"/>
    <cellStyle name="표준 7 17" xfId="58212"/>
    <cellStyle name="표준 7 18" xfId="58213"/>
    <cellStyle name="표준 7 19" xfId="58214"/>
    <cellStyle name="표준 7 2" xfId="111"/>
    <cellStyle name="표준 7 2 2" xfId="286"/>
    <cellStyle name="표준 7 2_5" xfId="542"/>
    <cellStyle name="표준 7 20" xfId="58215"/>
    <cellStyle name="표준 7 21" xfId="58216"/>
    <cellStyle name="표준 7 22" xfId="58217"/>
    <cellStyle name="표준 7 23" xfId="58218"/>
    <cellStyle name="표준 7 24" xfId="58219"/>
    <cellStyle name="표준 7 25" xfId="58220"/>
    <cellStyle name="표준 7 26" xfId="58221"/>
    <cellStyle name="표준 7 27" xfId="58222"/>
    <cellStyle name="표준 7 28" xfId="58223"/>
    <cellStyle name="표준 7 29" xfId="58224"/>
    <cellStyle name="표준 7 3" xfId="155"/>
    <cellStyle name="표준 7 3 2" xfId="330"/>
    <cellStyle name="표준 7 3_5" xfId="543"/>
    <cellStyle name="표준 7 30" xfId="58225"/>
    <cellStyle name="표준 7 31" xfId="58226"/>
    <cellStyle name="표준 7 32" xfId="58227"/>
    <cellStyle name="표준 7 33" xfId="58228"/>
    <cellStyle name="표준 7 34" xfId="58229"/>
    <cellStyle name="표준 7 35" xfId="58230"/>
    <cellStyle name="표준 7 36" xfId="58231"/>
    <cellStyle name="표준 7 37" xfId="58232"/>
    <cellStyle name="표준 7 38" xfId="58233"/>
    <cellStyle name="표준 7 4" xfId="199"/>
    <cellStyle name="표준 7 4 2" xfId="374"/>
    <cellStyle name="표준 7 4_5" xfId="544"/>
    <cellStyle name="표준 7 5" xfId="242"/>
    <cellStyle name="표준 7 6" xfId="644"/>
    <cellStyle name="표준 7 7" xfId="650"/>
    <cellStyle name="표준 7 8" xfId="649"/>
    <cellStyle name="표준 7 9" xfId="657"/>
    <cellStyle name="표준 7_5" xfId="541"/>
    <cellStyle name="표준 70" xfId="600"/>
    <cellStyle name="표준 71" xfId="601"/>
    <cellStyle name="표준 72" xfId="602"/>
    <cellStyle name="표준 73" xfId="603"/>
    <cellStyle name="표준 74" xfId="604"/>
    <cellStyle name="표준 75" xfId="605"/>
    <cellStyle name="표준 76" xfId="606"/>
    <cellStyle name="표준 77" xfId="607"/>
    <cellStyle name="표준 78" xfId="608"/>
    <cellStyle name="표준 79" xfId="609"/>
    <cellStyle name="표준 8" xfId="93"/>
    <cellStyle name="표준 8 10" xfId="58234"/>
    <cellStyle name="표준 8 10 2" xfId="58235"/>
    <cellStyle name="표준 8 11" xfId="58236"/>
    <cellStyle name="표준 8 11 2" xfId="58237"/>
    <cellStyle name="표준 8 12" xfId="58238"/>
    <cellStyle name="표준 8 12 2" xfId="58239"/>
    <cellStyle name="표준 8 13" xfId="58240"/>
    <cellStyle name="표준 8 13 2" xfId="58241"/>
    <cellStyle name="표준 8 14" xfId="58242"/>
    <cellStyle name="표준 8 14 2" xfId="58243"/>
    <cellStyle name="표준 8 15" xfId="58244"/>
    <cellStyle name="표준 8 15 2" xfId="58245"/>
    <cellStyle name="표준 8 16" xfId="58246"/>
    <cellStyle name="표준 8 16 2" xfId="58247"/>
    <cellStyle name="표준 8 17" xfId="58248"/>
    <cellStyle name="표준 8 17 2" xfId="58249"/>
    <cellStyle name="표준 8 18" xfId="58250"/>
    <cellStyle name="표준 8 18 2" xfId="58251"/>
    <cellStyle name="표준 8 19" xfId="58252"/>
    <cellStyle name="표준 8 19 2" xfId="58253"/>
    <cellStyle name="표준 8 2" xfId="646"/>
    <cellStyle name="표준 8 20" xfId="58254"/>
    <cellStyle name="표준 8 20 2" xfId="58255"/>
    <cellStyle name="표준 8 21" xfId="58256"/>
    <cellStyle name="표준 8 21 2" xfId="58257"/>
    <cellStyle name="표준 8 22" xfId="58258"/>
    <cellStyle name="표준 8 22 2" xfId="58259"/>
    <cellStyle name="표준 8 23" xfId="58260"/>
    <cellStyle name="표준 8 23 2" xfId="58261"/>
    <cellStyle name="표준 8 24" xfId="58262"/>
    <cellStyle name="표준 8 24 2" xfId="58263"/>
    <cellStyle name="표준 8 25" xfId="58264"/>
    <cellStyle name="표준 8 25 2" xfId="58265"/>
    <cellStyle name="표준 8 26" xfId="58266"/>
    <cellStyle name="표준 8 26 2" xfId="58267"/>
    <cellStyle name="표준 8 27" xfId="58268"/>
    <cellStyle name="표준 8 27 2" xfId="58269"/>
    <cellStyle name="표준 8 28" xfId="58270"/>
    <cellStyle name="표준 8 28 2" xfId="58271"/>
    <cellStyle name="표준 8 29" xfId="58272"/>
    <cellStyle name="표준 8 29 2" xfId="58273"/>
    <cellStyle name="표준 8 3" xfId="58274"/>
    <cellStyle name="표준 8 3 10" xfId="58275"/>
    <cellStyle name="표준 8 3 10 2" xfId="58276"/>
    <cellStyle name="표준 8 3 11" xfId="58277"/>
    <cellStyle name="표준 8 3 11 2" xfId="58278"/>
    <cellStyle name="표준 8 3 12" xfId="58279"/>
    <cellStyle name="표준 8 3 12 2" xfId="58280"/>
    <cellStyle name="표준 8 3 13" xfId="58281"/>
    <cellStyle name="표준 8 3 13 2" xfId="58282"/>
    <cellStyle name="표준 8 3 14" xfId="58283"/>
    <cellStyle name="표준 8 3 14 2" xfId="58284"/>
    <cellStyle name="표준 8 3 15" xfId="58285"/>
    <cellStyle name="표준 8 3 15 2" xfId="58286"/>
    <cellStyle name="표준 8 3 16" xfId="58287"/>
    <cellStyle name="표준 8 3 16 2" xfId="58288"/>
    <cellStyle name="표준 8 3 17" xfId="58289"/>
    <cellStyle name="표준 8 3 17 2" xfId="58290"/>
    <cellStyle name="표준 8 3 18" xfId="58291"/>
    <cellStyle name="표준 8 3 18 2" xfId="58292"/>
    <cellStyle name="표준 8 3 19" xfId="58293"/>
    <cellStyle name="표준 8 3 19 2" xfId="58294"/>
    <cellStyle name="표준 8 3 2" xfId="58295"/>
    <cellStyle name="표준 8 3 2 2" xfId="58296"/>
    <cellStyle name="표준 8 3 20" xfId="58297"/>
    <cellStyle name="표준 8 3 20 2" xfId="58298"/>
    <cellStyle name="표준 8 3 21" xfId="58299"/>
    <cellStyle name="표준 8 3 21 2" xfId="58300"/>
    <cellStyle name="표준 8 3 22" xfId="58301"/>
    <cellStyle name="표준 8 3 22 2" xfId="58302"/>
    <cellStyle name="표준 8 3 23" xfId="58303"/>
    <cellStyle name="표준 8 3 23 2" xfId="58304"/>
    <cellStyle name="표준 8 3 24" xfId="58305"/>
    <cellStyle name="표준 8 3 24 2" xfId="58306"/>
    <cellStyle name="표준 8 3 25" xfId="58307"/>
    <cellStyle name="표준 8 3 25 2" xfId="58308"/>
    <cellStyle name="표준 8 3 26" xfId="58309"/>
    <cellStyle name="표준 8 3 26 2" xfId="58310"/>
    <cellStyle name="표준 8 3 27" xfId="58311"/>
    <cellStyle name="표준 8 3 27 2" xfId="58312"/>
    <cellStyle name="표준 8 3 28" xfId="58313"/>
    <cellStyle name="표준 8 3 28 2" xfId="58314"/>
    <cellStyle name="표준 8 3 29" xfId="58315"/>
    <cellStyle name="표준 8 3 3" xfId="58316"/>
    <cellStyle name="표준 8 3 3 2" xfId="58317"/>
    <cellStyle name="표준 8 3 4" xfId="58318"/>
    <cellStyle name="표준 8 3 4 2" xfId="58319"/>
    <cellStyle name="표준 8 3 5" xfId="58320"/>
    <cellStyle name="표준 8 3 5 2" xfId="58321"/>
    <cellStyle name="표준 8 3 6" xfId="58322"/>
    <cellStyle name="표준 8 3 6 2" xfId="58323"/>
    <cellStyle name="표준 8 3 7" xfId="58324"/>
    <cellStyle name="표준 8 3 7 2" xfId="58325"/>
    <cellStyle name="표준 8 3 8" xfId="58326"/>
    <cellStyle name="표준 8 3 8 2" xfId="58327"/>
    <cellStyle name="표준 8 3 9" xfId="58328"/>
    <cellStyle name="표준 8 3 9 2" xfId="58329"/>
    <cellStyle name="표준 8 30" xfId="58330"/>
    <cellStyle name="표준 8 30 2" xfId="58331"/>
    <cellStyle name="표준 8 31" xfId="58332"/>
    <cellStyle name="표준 8 31 2" xfId="58333"/>
    <cellStyle name="표준 8 32" xfId="58334"/>
    <cellStyle name="표준 8 32 2" xfId="58335"/>
    <cellStyle name="표준 8 33" xfId="58336"/>
    <cellStyle name="표준 8 33 2" xfId="58337"/>
    <cellStyle name="표준 8 34" xfId="58338"/>
    <cellStyle name="표준 8 34 2" xfId="58339"/>
    <cellStyle name="표준 8 35" xfId="58340"/>
    <cellStyle name="표준 8 35 2" xfId="58341"/>
    <cellStyle name="표준 8 36" xfId="58342"/>
    <cellStyle name="표준 8 36 2" xfId="58343"/>
    <cellStyle name="표준 8 37" xfId="58344"/>
    <cellStyle name="표준 8 37 2" xfId="58345"/>
    <cellStyle name="표준 8 38" xfId="58346"/>
    <cellStyle name="표준 8 38 2" xfId="58347"/>
    <cellStyle name="표준 8 39" xfId="58348"/>
    <cellStyle name="표준 8 39 2" xfId="58349"/>
    <cellStyle name="표준 8 4" xfId="58350"/>
    <cellStyle name="표준 8 4 10" xfId="58351"/>
    <cellStyle name="표준 8 4 10 2" xfId="58352"/>
    <cellStyle name="표준 8 4 11" xfId="58353"/>
    <cellStyle name="표준 8 4 11 2" xfId="58354"/>
    <cellStyle name="표준 8 4 12" xfId="58355"/>
    <cellStyle name="표준 8 4 12 2" xfId="58356"/>
    <cellStyle name="표준 8 4 13" xfId="58357"/>
    <cellStyle name="표준 8 4 13 2" xfId="58358"/>
    <cellStyle name="표준 8 4 14" xfId="58359"/>
    <cellStyle name="표준 8 4 14 2" xfId="58360"/>
    <cellStyle name="표준 8 4 15" xfId="58361"/>
    <cellStyle name="표준 8 4 15 2" xfId="58362"/>
    <cellStyle name="표준 8 4 16" xfId="58363"/>
    <cellStyle name="표준 8 4 16 2" xfId="58364"/>
    <cellStyle name="표준 8 4 17" xfId="58365"/>
    <cellStyle name="표준 8 4 17 2" xfId="58366"/>
    <cellStyle name="표준 8 4 18" xfId="58367"/>
    <cellStyle name="표준 8 4 18 2" xfId="58368"/>
    <cellStyle name="표준 8 4 19" xfId="58369"/>
    <cellStyle name="표준 8 4 19 2" xfId="58370"/>
    <cellStyle name="표준 8 4 2" xfId="58371"/>
    <cellStyle name="표준 8 4 2 2" xfId="58372"/>
    <cellStyle name="표준 8 4 20" xfId="58373"/>
    <cellStyle name="표준 8 4 20 2" xfId="58374"/>
    <cellStyle name="표준 8 4 21" xfId="58375"/>
    <cellStyle name="표준 8 4 21 2" xfId="58376"/>
    <cellStyle name="표준 8 4 22" xfId="58377"/>
    <cellStyle name="표준 8 4 22 2" xfId="58378"/>
    <cellStyle name="표준 8 4 23" xfId="58379"/>
    <cellStyle name="표준 8 4 23 2" xfId="58380"/>
    <cellStyle name="표준 8 4 24" xfId="58381"/>
    <cellStyle name="표준 8 4 24 2" xfId="58382"/>
    <cellStyle name="표준 8 4 25" xfId="58383"/>
    <cellStyle name="표준 8 4 25 2" xfId="58384"/>
    <cellStyle name="표준 8 4 26" xfId="58385"/>
    <cellStyle name="표준 8 4 26 2" xfId="58386"/>
    <cellStyle name="표준 8 4 27" xfId="58387"/>
    <cellStyle name="표준 8 4 27 2" xfId="58388"/>
    <cellStyle name="표준 8 4 28" xfId="58389"/>
    <cellStyle name="표준 8 4 28 2" xfId="58390"/>
    <cellStyle name="표준 8 4 29" xfId="58391"/>
    <cellStyle name="표준 8 4 3" xfId="58392"/>
    <cellStyle name="표준 8 4 3 2" xfId="58393"/>
    <cellStyle name="표준 8 4 4" xfId="58394"/>
    <cellStyle name="표준 8 4 4 2" xfId="58395"/>
    <cellStyle name="표준 8 4 5" xfId="58396"/>
    <cellStyle name="표준 8 4 5 2" xfId="58397"/>
    <cellStyle name="표준 8 4 6" xfId="58398"/>
    <cellStyle name="표준 8 4 6 2" xfId="58399"/>
    <cellStyle name="표준 8 4 7" xfId="58400"/>
    <cellStyle name="표준 8 4 7 2" xfId="58401"/>
    <cellStyle name="표준 8 4 8" xfId="58402"/>
    <cellStyle name="표준 8 4 8 2" xfId="58403"/>
    <cellStyle name="표준 8 4 9" xfId="58404"/>
    <cellStyle name="표준 8 4 9 2" xfId="58405"/>
    <cellStyle name="표준 8 40" xfId="58406"/>
    <cellStyle name="표준 8 40 2" xfId="58407"/>
    <cellStyle name="표준 8 41" xfId="58408"/>
    <cellStyle name="표준 8 41 2" xfId="58409"/>
    <cellStyle name="표준 8 42" xfId="58410"/>
    <cellStyle name="표준 8 43" xfId="58411"/>
    <cellStyle name="표준 8 44" xfId="58412"/>
    <cellStyle name="표준 8 45" xfId="58413"/>
    <cellStyle name="표준 8 46" xfId="58414"/>
    <cellStyle name="표준 8 47" xfId="58415"/>
    <cellStyle name="표준 8 48" xfId="58416"/>
    <cellStyle name="표준 8 49" xfId="58417"/>
    <cellStyle name="표준 8 5" xfId="58418"/>
    <cellStyle name="표준 8 5 10" xfId="58419"/>
    <cellStyle name="표준 8 5 10 2" xfId="58420"/>
    <cellStyle name="표준 8 5 11" xfId="58421"/>
    <cellStyle name="표준 8 5 11 2" xfId="58422"/>
    <cellStyle name="표준 8 5 12" xfId="58423"/>
    <cellStyle name="표준 8 5 12 2" xfId="58424"/>
    <cellStyle name="표준 8 5 13" xfId="58425"/>
    <cellStyle name="표준 8 5 13 2" xfId="58426"/>
    <cellStyle name="표준 8 5 14" xfId="58427"/>
    <cellStyle name="표준 8 5 14 2" xfId="58428"/>
    <cellStyle name="표준 8 5 15" xfId="58429"/>
    <cellStyle name="표준 8 5 15 2" xfId="58430"/>
    <cellStyle name="표준 8 5 16" xfId="58431"/>
    <cellStyle name="표준 8 5 16 2" xfId="58432"/>
    <cellStyle name="표준 8 5 17" xfId="58433"/>
    <cellStyle name="표준 8 5 17 2" xfId="58434"/>
    <cellStyle name="표준 8 5 18" xfId="58435"/>
    <cellStyle name="표준 8 5 18 2" xfId="58436"/>
    <cellStyle name="표준 8 5 19" xfId="58437"/>
    <cellStyle name="표준 8 5 19 2" xfId="58438"/>
    <cellStyle name="표준 8 5 2" xfId="58439"/>
    <cellStyle name="표준 8 5 2 2" xfId="58440"/>
    <cellStyle name="표준 8 5 20" xfId="58441"/>
    <cellStyle name="표준 8 5 20 2" xfId="58442"/>
    <cellStyle name="표준 8 5 21" xfId="58443"/>
    <cellStyle name="표준 8 5 21 2" xfId="58444"/>
    <cellStyle name="표준 8 5 22" xfId="58445"/>
    <cellStyle name="표준 8 5 22 2" xfId="58446"/>
    <cellStyle name="표준 8 5 23" xfId="58447"/>
    <cellStyle name="표준 8 5 23 2" xfId="58448"/>
    <cellStyle name="표준 8 5 24" xfId="58449"/>
    <cellStyle name="표준 8 5 24 2" xfId="58450"/>
    <cellStyle name="표준 8 5 25" xfId="58451"/>
    <cellStyle name="표준 8 5 25 2" xfId="58452"/>
    <cellStyle name="표준 8 5 26" xfId="58453"/>
    <cellStyle name="표준 8 5 26 2" xfId="58454"/>
    <cellStyle name="표준 8 5 27" xfId="58455"/>
    <cellStyle name="표준 8 5 27 2" xfId="58456"/>
    <cellStyle name="표준 8 5 28" xfId="58457"/>
    <cellStyle name="표준 8 5 28 2" xfId="58458"/>
    <cellStyle name="표준 8 5 29" xfId="58459"/>
    <cellStyle name="표준 8 5 3" xfId="58460"/>
    <cellStyle name="표준 8 5 3 2" xfId="58461"/>
    <cellStyle name="표준 8 5 4" xfId="58462"/>
    <cellStyle name="표준 8 5 4 2" xfId="58463"/>
    <cellStyle name="표준 8 5 5" xfId="58464"/>
    <cellStyle name="표준 8 5 5 2" xfId="58465"/>
    <cellStyle name="표준 8 5 6" xfId="58466"/>
    <cellStyle name="표준 8 5 6 2" xfId="58467"/>
    <cellStyle name="표준 8 5 7" xfId="58468"/>
    <cellStyle name="표준 8 5 7 2" xfId="58469"/>
    <cellStyle name="표준 8 5 8" xfId="58470"/>
    <cellStyle name="표준 8 5 8 2" xfId="58471"/>
    <cellStyle name="표준 8 5 9" xfId="58472"/>
    <cellStyle name="표준 8 5 9 2" xfId="58473"/>
    <cellStyle name="표준 8 50" xfId="58474"/>
    <cellStyle name="표준 8 51" xfId="58475"/>
    <cellStyle name="표준 8 6" xfId="58476"/>
    <cellStyle name="표준 8 6 2" xfId="58477"/>
    <cellStyle name="표준 8 6 2 2" xfId="58478"/>
    <cellStyle name="표준 8 6 3" xfId="58479"/>
    <cellStyle name="표준 8 7" xfId="58480"/>
    <cellStyle name="표준 8 7 2" xfId="58481"/>
    <cellStyle name="표준 8 8" xfId="58482"/>
    <cellStyle name="표준 8 8 2" xfId="58483"/>
    <cellStyle name="표준 8 9" xfId="58484"/>
    <cellStyle name="표준 8 9 2" xfId="58485"/>
    <cellStyle name="표준 80" xfId="610"/>
    <cellStyle name="표준 81" xfId="611"/>
    <cellStyle name="표준 82" xfId="612"/>
    <cellStyle name="표준 83" xfId="613"/>
    <cellStyle name="표준 84" xfId="614"/>
    <cellStyle name="표준 85" xfId="615"/>
    <cellStyle name="표준 86" xfId="616"/>
    <cellStyle name="표준 87" xfId="617"/>
    <cellStyle name="표준 88" xfId="618"/>
    <cellStyle name="표준 89" xfId="619"/>
    <cellStyle name="표준 9" xfId="79"/>
    <cellStyle name="표준 9 10" xfId="58486"/>
    <cellStyle name="표준 9 11" xfId="58487"/>
    <cellStyle name="표준 9 12" xfId="58488"/>
    <cellStyle name="표준 9 13" xfId="58489"/>
    <cellStyle name="표준 9 14" xfId="58490"/>
    <cellStyle name="표준 9 15" xfId="58491"/>
    <cellStyle name="표준 9 16" xfId="58492"/>
    <cellStyle name="표준 9 17" xfId="58493"/>
    <cellStyle name="표준 9 18" xfId="58494"/>
    <cellStyle name="표준 9 19" xfId="58495"/>
    <cellStyle name="표준 9 2" xfId="256"/>
    <cellStyle name="표준 9 20" xfId="58496"/>
    <cellStyle name="표준 9 21" xfId="58497"/>
    <cellStyle name="표준 9 22" xfId="58498"/>
    <cellStyle name="표준 9 23" xfId="58499"/>
    <cellStyle name="표준 9 24" xfId="58500"/>
    <cellStyle name="표준 9 24 10" xfId="58501"/>
    <cellStyle name="표준 9 24 10 2" xfId="58502"/>
    <cellStyle name="표준 9 24 11" xfId="58503"/>
    <cellStyle name="표준 9 24 11 2" xfId="58504"/>
    <cellStyle name="표준 9 24 12" xfId="58505"/>
    <cellStyle name="표준 9 24 12 2" xfId="58506"/>
    <cellStyle name="표준 9 24 13" xfId="58507"/>
    <cellStyle name="표준 9 24 13 2" xfId="58508"/>
    <cellStyle name="표준 9 24 14" xfId="58509"/>
    <cellStyle name="표준 9 24 14 2" xfId="58510"/>
    <cellStyle name="표준 9 24 15" xfId="58511"/>
    <cellStyle name="표준 9 24 15 2" xfId="58512"/>
    <cellStyle name="표준 9 24 16" xfId="58513"/>
    <cellStyle name="표준 9 24 16 2" xfId="58514"/>
    <cellStyle name="표준 9 24 17" xfId="58515"/>
    <cellStyle name="표준 9 24 17 2" xfId="58516"/>
    <cellStyle name="표준 9 24 18" xfId="58517"/>
    <cellStyle name="표준 9 24 18 2" xfId="58518"/>
    <cellStyle name="표준 9 24 19" xfId="58519"/>
    <cellStyle name="표준 9 24 19 2" xfId="58520"/>
    <cellStyle name="표준 9 24 2" xfId="58521"/>
    <cellStyle name="표준 9 24 2 2" xfId="58522"/>
    <cellStyle name="표준 9 24 20" xfId="58523"/>
    <cellStyle name="표준 9 24 20 2" xfId="58524"/>
    <cellStyle name="표준 9 24 21" xfId="58525"/>
    <cellStyle name="표준 9 24 21 2" xfId="58526"/>
    <cellStyle name="표준 9 24 22" xfId="58527"/>
    <cellStyle name="표준 9 24 22 2" xfId="58528"/>
    <cellStyle name="표준 9 24 23" xfId="58529"/>
    <cellStyle name="표준 9 24 23 2" xfId="58530"/>
    <cellStyle name="표준 9 24 24" xfId="58531"/>
    <cellStyle name="표준 9 24 24 2" xfId="58532"/>
    <cellStyle name="표준 9 24 25" xfId="58533"/>
    <cellStyle name="표준 9 24 25 2" xfId="58534"/>
    <cellStyle name="표준 9 24 26" xfId="58535"/>
    <cellStyle name="표준 9 24 26 2" xfId="58536"/>
    <cellStyle name="표준 9 24 27" xfId="58537"/>
    <cellStyle name="표준 9 24 27 2" xfId="58538"/>
    <cellStyle name="표준 9 24 28" xfId="58539"/>
    <cellStyle name="표준 9 24 28 2" xfId="58540"/>
    <cellStyle name="표준 9 24 29" xfId="58541"/>
    <cellStyle name="표준 9 24 3" xfId="58542"/>
    <cellStyle name="표준 9 24 3 2" xfId="58543"/>
    <cellStyle name="표준 9 24 4" xfId="58544"/>
    <cellStyle name="표준 9 24 4 2" xfId="58545"/>
    <cellStyle name="표준 9 24 5" xfId="58546"/>
    <cellStyle name="표준 9 24 5 2" xfId="58547"/>
    <cellStyle name="표준 9 24 6" xfId="58548"/>
    <cellStyle name="표준 9 24 6 2" xfId="58549"/>
    <cellStyle name="표준 9 24 7" xfId="58550"/>
    <cellStyle name="표준 9 24 7 2" xfId="58551"/>
    <cellStyle name="표준 9 24 8" xfId="58552"/>
    <cellStyle name="표준 9 24 8 2" xfId="58553"/>
    <cellStyle name="표준 9 24 9" xfId="58554"/>
    <cellStyle name="표준 9 24 9 2" xfId="58555"/>
    <cellStyle name="표준 9 25" xfId="58556"/>
    <cellStyle name="표준 9 25 10" xfId="58557"/>
    <cellStyle name="표준 9 25 10 2" xfId="58558"/>
    <cellStyle name="표준 9 25 11" xfId="58559"/>
    <cellStyle name="표준 9 25 11 2" xfId="58560"/>
    <cellStyle name="표준 9 25 12" xfId="58561"/>
    <cellStyle name="표준 9 25 12 2" xfId="58562"/>
    <cellStyle name="표준 9 25 13" xfId="58563"/>
    <cellStyle name="표준 9 25 13 2" xfId="58564"/>
    <cellStyle name="표준 9 25 14" xfId="58565"/>
    <cellStyle name="표준 9 25 14 2" xfId="58566"/>
    <cellStyle name="표준 9 25 15" xfId="58567"/>
    <cellStyle name="표준 9 25 15 2" xfId="58568"/>
    <cellStyle name="표준 9 25 16" xfId="58569"/>
    <cellStyle name="표준 9 25 16 2" xfId="58570"/>
    <cellStyle name="표준 9 25 17" xfId="58571"/>
    <cellStyle name="표준 9 25 17 2" xfId="58572"/>
    <cellStyle name="표준 9 25 18" xfId="58573"/>
    <cellStyle name="표준 9 25 18 2" xfId="58574"/>
    <cellStyle name="표준 9 25 19" xfId="58575"/>
    <cellStyle name="표준 9 25 19 2" xfId="58576"/>
    <cellStyle name="표준 9 25 2" xfId="58577"/>
    <cellStyle name="표준 9 25 2 2" xfId="58578"/>
    <cellStyle name="표준 9 25 20" xfId="58579"/>
    <cellStyle name="표준 9 25 20 2" xfId="58580"/>
    <cellStyle name="표준 9 25 21" xfId="58581"/>
    <cellStyle name="표준 9 25 21 2" xfId="58582"/>
    <cellStyle name="표준 9 25 22" xfId="58583"/>
    <cellStyle name="표준 9 25 22 2" xfId="58584"/>
    <cellStyle name="표준 9 25 23" xfId="58585"/>
    <cellStyle name="표준 9 25 23 2" xfId="58586"/>
    <cellStyle name="표준 9 25 24" xfId="58587"/>
    <cellStyle name="표준 9 25 24 2" xfId="58588"/>
    <cellStyle name="표준 9 25 25" xfId="58589"/>
    <cellStyle name="표준 9 25 25 2" xfId="58590"/>
    <cellStyle name="표준 9 25 26" xfId="58591"/>
    <cellStyle name="표준 9 25 26 2" xfId="58592"/>
    <cellStyle name="표준 9 25 27" xfId="58593"/>
    <cellStyle name="표준 9 25 27 2" xfId="58594"/>
    <cellStyle name="표준 9 25 28" xfId="58595"/>
    <cellStyle name="표준 9 25 28 2" xfId="58596"/>
    <cellStyle name="표준 9 25 29" xfId="58597"/>
    <cellStyle name="표준 9 25 3" xfId="58598"/>
    <cellStyle name="표준 9 25 3 2" xfId="58599"/>
    <cellStyle name="표준 9 25 4" xfId="58600"/>
    <cellStyle name="표준 9 25 4 2" xfId="58601"/>
    <cellStyle name="표준 9 25 5" xfId="58602"/>
    <cellStyle name="표준 9 25 5 2" xfId="58603"/>
    <cellStyle name="표준 9 25 6" xfId="58604"/>
    <cellStyle name="표준 9 25 6 2" xfId="58605"/>
    <cellStyle name="표준 9 25 7" xfId="58606"/>
    <cellStyle name="표준 9 25 7 2" xfId="58607"/>
    <cellStyle name="표준 9 25 8" xfId="58608"/>
    <cellStyle name="표준 9 25 8 2" xfId="58609"/>
    <cellStyle name="표준 9 25 9" xfId="58610"/>
    <cellStyle name="표준 9 25 9 2" xfId="58611"/>
    <cellStyle name="표준 9 26" xfId="58612"/>
    <cellStyle name="표준 9 26 10" xfId="58613"/>
    <cellStyle name="표준 9 26 10 2" xfId="58614"/>
    <cellStyle name="표준 9 26 11" xfId="58615"/>
    <cellStyle name="표준 9 26 11 2" xfId="58616"/>
    <cellStyle name="표준 9 26 12" xfId="58617"/>
    <cellStyle name="표준 9 26 12 2" xfId="58618"/>
    <cellStyle name="표준 9 26 13" xfId="58619"/>
    <cellStyle name="표준 9 26 13 2" xfId="58620"/>
    <cellStyle name="표준 9 26 14" xfId="58621"/>
    <cellStyle name="표준 9 26 14 2" xfId="58622"/>
    <cellStyle name="표준 9 26 15" xfId="58623"/>
    <cellStyle name="표준 9 26 15 2" xfId="58624"/>
    <cellStyle name="표준 9 26 16" xfId="58625"/>
    <cellStyle name="표준 9 26 16 2" xfId="58626"/>
    <cellStyle name="표준 9 26 17" xfId="58627"/>
    <cellStyle name="표준 9 26 17 2" xfId="58628"/>
    <cellStyle name="표준 9 26 18" xfId="58629"/>
    <cellStyle name="표준 9 26 18 2" xfId="58630"/>
    <cellStyle name="표준 9 26 19" xfId="58631"/>
    <cellStyle name="표준 9 26 19 2" xfId="58632"/>
    <cellStyle name="표준 9 26 2" xfId="58633"/>
    <cellStyle name="표준 9 26 2 2" xfId="58634"/>
    <cellStyle name="표준 9 26 20" xfId="58635"/>
    <cellStyle name="표준 9 26 20 2" xfId="58636"/>
    <cellStyle name="표준 9 26 21" xfId="58637"/>
    <cellStyle name="표준 9 26 21 2" xfId="58638"/>
    <cellStyle name="표준 9 26 22" xfId="58639"/>
    <cellStyle name="표준 9 26 22 2" xfId="58640"/>
    <cellStyle name="표준 9 26 23" xfId="58641"/>
    <cellStyle name="표준 9 26 23 2" xfId="58642"/>
    <cellStyle name="표준 9 26 24" xfId="58643"/>
    <cellStyle name="표준 9 26 24 2" xfId="58644"/>
    <cellStyle name="표준 9 26 25" xfId="58645"/>
    <cellStyle name="표준 9 26 25 2" xfId="58646"/>
    <cellStyle name="표준 9 26 26" xfId="58647"/>
    <cellStyle name="표준 9 26 26 2" xfId="58648"/>
    <cellStyle name="표준 9 26 27" xfId="58649"/>
    <cellStyle name="표준 9 26 27 2" xfId="58650"/>
    <cellStyle name="표준 9 26 28" xfId="58651"/>
    <cellStyle name="표준 9 26 28 2" xfId="58652"/>
    <cellStyle name="표준 9 26 29" xfId="58653"/>
    <cellStyle name="표준 9 26 3" xfId="58654"/>
    <cellStyle name="표준 9 26 3 2" xfId="58655"/>
    <cellStyle name="표준 9 26 4" xfId="58656"/>
    <cellStyle name="표준 9 26 4 2" xfId="58657"/>
    <cellStyle name="표준 9 26 5" xfId="58658"/>
    <cellStyle name="표준 9 26 5 2" xfId="58659"/>
    <cellStyle name="표준 9 26 6" xfId="58660"/>
    <cellStyle name="표준 9 26 6 2" xfId="58661"/>
    <cellStyle name="표준 9 26 7" xfId="58662"/>
    <cellStyle name="표준 9 26 7 2" xfId="58663"/>
    <cellStyle name="표준 9 26 8" xfId="58664"/>
    <cellStyle name="표준 9 26 8 2" xfId="58665"/>
    <cellStyle name="표준 9 26 9" xfId="58666"/>
    <cellStyle name="표준 9 26 9 2" xfId="58667"/>
    <cellStyle name="표준 9 27" xfId="58668"/>
    <cellStyle name="표준 9 3" xfId="58669"/>
    <cellStyle name="표준 9 4" xfId="58670"/>
    <cellStyle name="표준 9 5" xfId="58671"/>
    <cellStyle name="표준 9 6" xfId="58672"/>
    <cellStyle name="표준 9 7" xfId="58673"/>
    <cellStyle name="표준 9 8" xfId="58674"/>
    <cellStyle name="표준 9 9" xfId="58675"/>
    <cellStyle name="표준 9_5" xfId="545"/>
    <cellStyle name="표준 90" xfId="620"/>
    <cellStyle name="표준 91" xfId="621"/>
    <cellStyle name="표준 92" xfId="622"/>
    <cellStyle name="표준 93" xfId="623"/>
    <cellStyle name="표준 94" xfId="624"/>
    <cellStyle name="표준 95" xfId="625"/>
    <cellStyle name="표준 96" xfId="626"/>
    <cellStyle name="표준 97" xfId="627"/>
    <cellStyle name="표준 98" xfId="628"/>
    <cellStyle name="표준 99" xfId="629"/>
    <cellStyle name="하이퍼링크 2" xfId="390"/>
  </cellStyles>
  <dxfs count="0"/>
  <tableStyles count="0" defaultTableStyle="TableStyleMedium2" defaultPivotStyle="PivotStyleLight16"/>
  <colors>
    <mruColors>
      <color rgb="FFFCCBA3"/>
      <color rgb="FF0000FF"/>
      <color rgb="FF26548C"/>
      <color rgb="FF952422"/>
      <color rgb="FFFB35C7"/>
      <color rgb="FFFF0000"/>
      <color rgb="FFDD955B"/>
      <color rgb="FF5DA5B8"/>
      <color rgb="FF0066FF"/>
      <color rgb="FFF9A96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'1-1'!$D$8</c:f>
              <c:strCache>
                <c:ptCount val="1"/>
                <c:pt idx="0">
                  <c:v>출원건수</c:v>
                </c:pt>
              </c:strCache>
            </c:strRef>
          </c:tx>
          <c:invertIfNegative val="0"/>
          <c:cat>
            <c:strRef>
              <c:f>'1-1'!$C$9:$C$48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'1-1'!$D$9:$D$48</c:f>
              <c:numCache>
                <c:formatCode>General</c:formatCode>
                <c:ptCount val="40"/>
                <c:pt idx="11">
                  <c:v>3</c:v>
                </c:pt>
                <c:pt idx="12">
                  <c:v>6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4</c:v>
                </c:pt>
                <c:pt idx="17">
                  <c:v>8</c:v>
                </c:pt>
                <c:pt idx="18">
                  <c:v>16</c:v>
                </c:pt>
                <c:pt idx="19">
                  <c:v>30</c:v>
                </c:pt>
                <c:pt idx="20">
                  <c:v>31</c:v>
                </c:pt>
                <c:pt idx="21">
                  <c:v>28</c:v>
                </c:pt>
                <c:pt idx="22">
                  <c:v>40</c:v>
                </c:pt>
                <c:pt idx="23">
                  <c:v>38</c:v>
                </c:pt>
                <c:pt idx="24">
                  <c:v>46</c:v>
                </c:pt>
                <c:pt idx="25">
                  <c:v>39</c:v>
                </c:pt>
                <c:pt idx="26">
                  <c:v>39</c:v>
                </c:pt>
                <c:pt idx="27">
                  <c:v>55</c:v>
                </c:pt>
                <c:pt idx="28">
                  <c:v>60</c:v>
                </c:pt>
                <c:pt idx="29">
                  <c:v>55</c:v>
                </c:pt>
                <c:pt idx="30">
                  <c:v>47</c:v>
                </c:pt>
                <c:pt idx="31">
                  <c:v>50</c:v>
                </c:pt>
                <c:pt idx="32">
                  <c:v>64</c:v>
                </c:pt>
                <c:pt idx="33">
                  <c:v>87</c:v>
                </c:pt>
                <c:pt idx="34">
                  <c:v>112</c:v>
                </c:pt>
                <c:pt idx="35">
                  <c:v>226</c:v>
                </c:pt>
                <c:pt idx="36">
                  <c:v>133</c:v>
                </c:pt>
                <c:pt idx="37">
                  <c:v>247</c:v>
                </c:pt>
                <c:pt idx="38">
                  <c:v>203</c:v>
                </c:pt>
                <c:pt idx="39">
                  <c:v>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8C-411E-B06E-8A1908E9C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7766656"/>
        <c:axId val="77768960"/>
      </c:barChart>
      <c:lineChart>
        <c:grouping val="standard"/>
        <c:varyColors val="0"/>
        <c:ser>
          <c:idx val="1"/>
          <c:order val="1"/>
          <c:tx>
            <c:strRef>
              <c:f>'1-1'!$E$8</c:f>
              <c:strCache>
                <c:ptCount val="1"/>
                <c:pt idx="0">
                  <c:v>누적합계</c:v>
                </c:pt>
              </c:strCache>
            </c:strRef>
          </c:tx>
          <c:spPr>
            <a:ln w="19050">
              <a:solidFill>
                <a:srgbClr val="FF9900"/>
              </a:solidFill>
            </a:ln>
          </c:spPr>
          <c:marker>
            <c:symbol val="diamond"/>
            <c:size val="6"/>
            <c:spPr>
              <a:solidFill>
                <a:srgbClr val="FF9900"/>
              </a:solidFill>
              <a:ln>
                <a:noFill/>
              </a:ln>
            </c:spPr>
          </c:marker>
          <c:cat>
            <c:strRef>
              <c:f>'1-1'!$C$9:$C$47</c:f>
              <c:strCache>
                <c:ptCount val="39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</c:strCache>
            </c:strRef>
          </c:cat>
          <c:val>
            <c:numRef>
              <c:f>'1-1'!$E$9:$E$48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14</c:v>
                </c:pt>
                <c:pt idx="16">
                  <c:v>18</c:v>
                </c:pt>
                <c:pt idx="17">
                  <c:v>26</c:v>
                </c:pt>
                <c:pt idx="18">
                  <c:v>42</c:v>
                </c:pt>
                <c:pt idx="19">
                  <c:v>72</c:v>
                </c:pt>
                <c:pt idx="20">
                  <c:v>103</c:v>
                </c:pt>
                <c:pt idx="21">
                  <c:v>131</c:v>
                </c:pt>
                <c:pt idx="22">
                  <c:v>171</c:v>
                </c:pt>
                <c:pt idx="23">
                  <c:v>209</c:v>
                </c:pt>
                <c:pt idx="24">
                  <c:v>255</c:v>
                </c:pt>
                <c:pt idx="25">
                  <c:v>294</c:v>
                </c:pt>
                <c:pt idx="26">
                  <c:v>333</c:v>
                </c:pt>
                <c:pt idx="27">
                  <c:v>388</c:v>
                </c:pt>
                <c:pt idx="28">
                  <c:v>448</c:v>
                </c:pt>
                <c:pt idx="29">
                  <c:v>503</c:v>
                </c:pt>
                <c:pt idx="30">
                  <c:v>550</c:v>
                </c:pt>
                <c:pt idx="31">
                  <c:v>600</c:v>
                </c:pt>
                <c:pt idx="32">
                  <c:v>664</c:v>
                </c:pt>
                <c:pt idx="33">
                  <c:v>751</c:v>
                </c:pt>
                <c:pt idx="34">
                  <c:v>863</c:v>
                </c:pt>
                <c:pt idx="35">
                  <c:v>1089</c:v>
                </c:pt>
                <c:pt idx="36">
                  <c:v>1222</c:v>
                </c:pt>
                <c:pt idx="37">
                  <c:v>1469</c:v>
                </c:pt>
                <c:pt idx="38">
                  <c:v>1672</c:v>
                </c:pt>
                <c:pt idx="39">
                  <c:v>1701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878C-411E-B06E-8A1908E9C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81248"/>
        <c:axId val="77779328"/>
      </c:lineChart>
      <c:catAx>
        <c:axId val="77766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77768960"/>
        <c:crosses val="autoZero"/>
        <c:auto val="1"/>
        <c:lblAlgn val="ctr"/>
        <c:lblOffset val="100"/>
        <c:tickLblSkip val="3"/>
        <c:noMultiLvlLbl val="0"/>
      </c:catAx>
      <c:valAx>
        <c:axId val="77768960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77766656"/>
        <c:crosses val="autoZero"/>
        <c:crossBetween val="between"/>
      </c:valAx>
      <c:valAx>
        <c:axId val="77779328"/>
        <c:scaling>
          <c:orientation val="minMax"/>
          <c:min val="0"/>
        </c:scaling>
        <c:delete val="0"/>
        <c:axPos val="r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누적건수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77781248"/>
        <c:crosses val="max"/>
        <c:crossBetween val="between"/>
      </c:valAx>
      <c:catAx>
        <c:axId val="777812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one"/>
        <c:crossAx val="77779328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68642603889046"/>
          <c:y val="0.18439033024521018"/>
          <c:w val="0.85591235804176813"/>
          <c:h val="0.6105274802807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'1-2'!$D$8</c:f>
              <c:strCache>
                <c:ptCount val="1"/>
                <c:pt idx="0">
                  <c:v>KR</c:v>
                </c:pt>
              </c:strCache>
            </c:strRef>
          </c:tx>
          <c:invertIfNegative val="0"/>
          <c:cat>
            <c:strRef>
              <c:f>'1-2'!$C$9:$C$48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'1-2'!$D$9:$D$48</c:f>
              <c:numCache>
                <c:formatCode>General</c:formatCode>
                <c:ptCount val="40"/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6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5</c:v>
                </c:pt>
                <c:pt idx="24">
                  <c:v>6</c:v>
                </c:pt>
                <c:pt idx="25">
                  <c:v>5</c:v>
                </c:pt>
                <c:pt idx="26">
                  <c:v>10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10</c:v>
                </c:pt>
                <c:pt idx="31">
                  <c:v>4</c:v>
                </c:pt>
                <c:pt idx="32">
                  <c:v>10</c:v>
                </c:pt>
                <c:pt idx="33">
                  <c:v>8</c:v>
                </c:pt>
                <c:pt idx="34">
                  <c:v>10</c:v>
                </c:pt>
                <c:pt idx="35">
                  <c:v>5</c:v>
                </c:pt>
                <c:pt idx="36">
                  <c:v>8</c:v>
                </c:pt>
                <c:pt idx="37">
                  <c:v>4</c:v>
                </c:pt>
                <c:pt idx="38">
                  <c:v>2</c:v>
                </c:pt>
                <c:pt idx="3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D7D-4FE7-B911-9BCEF1588FBE}"/>
            </c:ext>
          </c:extLst>
        </c:ser>
        <c:ser>
          <c:idx val="1"/>
          <c:order val="1"/>
          <c:tx>
            <c:strRef>
              <c:f>'1-2'!$E$8</c:f>
              <c:strCache>
                <c:ptCount val="1"/>
                <c:pt idx="0">
                  <c:v>JP</c:v>
                </c:pt>
              </c:strCache>
            </c:strRef>
          </c:tx>
          <c:invertIfNegative val="0"/>
          <c:cat>
            <c:strRef>
              <c:f>'1-2'!$C$9:$C$48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'1-2'!$E$9:$E$48</c:f>
              <c:numCache>
                <c:formatCode>General</c:formatCode>
                <c:ptCount val="40"/>
                <c:pt idx="11">
                  <c:v>2</c:v>
                </c:pt>
                <c:pt idx="12">
                  <c:v>4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7</c:v>
                </c:pt>
                <c:pt idx="19">
                  <c:v>7</c:v>
                </c:pt>
                <c:pt idx="20">
                  <c:v>12</c:v>
                </c:pt>
                <c:pt idx="21">
                  <c:v>7</c:v>
                </c:pt>
                <c:pt idx="22">
                  <c:v>11</c:v>
                </c:pt>
                <c:pt idx="23">
                  <c:v>12</c:v>
                </c:pt>
                <c:pt idx="24">
                  <c:v>6</c:v>
                </c:pt>
                <c:pt idx="25">
                  <c:v>8</c:v>
                </c:pt>
                <c:pt idx="26">
                  <c:v>4</c:v>
                </c:pt>
                <c:pt idx="27">
                  <c:v>16</c:v>
                </c:pt>
                <c:pt idx="28">
                  <c:v>9</c:v>
                </c:pt>
                <c:pt idx="29">
                  <c:v>4</c:v>
                </c:pt>
                <c:pt idx="30">
                  <c:v>4</c:v>
                </c:pt>
                <c:pt idx="31">
                  <c:v>2</c:v>
                </c:pt>
                <c:pt idx="32">
                  <c:v>7</c:v>
                </c:pt>
                <c:pt idx="33">
                  <c:v>7</c:v>
                </c:pt>
                <c:pt idx="34">
                  <c:v>9</c:v>
                </c:pt>
                <c:pt idx="35">
                  <c:v>4</c:v>
                </c:pt>
                <c:pt idx="36">
                  <c:v>1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D7D-4FE7-B911-9BCEF1588FBE}"/>
            </c:ext>
          </c:extLst>
        </c:ser>
        <c:ser>
          <c:idx val="2"/>
          <c:order val="2"/>
          <c:tx>
            <c:strRef>
              <c:f>'1-2'!$F$8</c:f>
              <c:strCache>
                <c:ptCount val="1"/>
                <c:pt idx="0">
                  <c:v>US</c:v>
                </c:pt>
              </c:strCache>
            </c:strRef>
          </c:tx>
          <c:invertIfNegative val="0"/>
          <c:cat>
            <c:strRef>
              <c:f>'1-2'!$C$9:$C$48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'1-2'!$F$9:$F$48</c:f>
              <c:numCache>
                <c:formatCode>General</c:formatCode>
                <c:ptCount val="40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5</c:v>
                </c:pt>
                <c:pt idx="20">
                  <c:v>2</c:v>
                </c:pt>
                <c:pt idx="21">
                  <c:v>7</c:v>
                </c:pt>
                <c:pt idx="22">
                  <c:v>10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</c:v>
                </c:pt>
                <c:pt idx="27">
                  <c:v>7</c:v>
                </c:pt>
                <c:pt idx="28">
                  <c:v>12</c:v>
                </c:pt>
                <c:pt idx="29">
                  <c:v>7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11</c:v>
                </c:pt>
                <c:pt idx="34">
                  <c:v>17</c:v>
                </c:pt>
                <c:pt idx="35">
                  <c:v>21</c:v>
                </c:pt>
                <c:pt idx="36">
                  <c:v>14</c:v>
                </c:pt>
                <c:pt idx="37">
                  <c:v>8</c:v>
                </c:pt>
                <c:pt idx="38">
                  <c:v>4</c:v>
                </c:pt>
                <c:pt idx="3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D7D-4FE7-B911-9BCEF1588FBE}"/>
            </c:ext>
          </c:extLst>
        </c:ser>
        <c:ser>
          <c:idx val="3"/>
          <c:order val="3"/>
          <c:tx>
            <c:strRef>
              <c:f>'1-2'!$G$8</c:f>
              <c:strCache>
                <c:ptCount val="1"/>
                <c:pt idx="0">
                  <c:v>EP</c:v>
                </c:pt>
              </c:strCache>
            </c:strRef>
          </c:tx>
          <c:invertIfNegative val="0"/>
          <c:cat>
            <c:strRef>
              <c:f>'1-2'!$C$9:$C$48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'1-2'!$G$9:$G$48</c:f>
              <c:numCache>
                <c:formatCode>General</c:formatCode>
                <c:ptCount val="40"/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5</c:v>
                </c:pt>
                <c:pt idx="20">
                  <c:v>8</c:v>
                </c:pt>
                <c:pt idx="21">
                  <c:v>5</c:v>
                </c:pt>
                <c:pt idx="22">
                  <c:v>11</c:v>
                </c:pt>
                <c:pt idx="23">
                  <c:v>5</c:v>
                </c:pt>
                <c:pt idx="24">
                  <c:v>7</c:v>
                </c:pt>
                <c:pt idx="25">
                  <c:v>7</c:v>
                </c:pt>
                <c:pt idx="26">
                  <c:v>5</c:v>
                </c:pt>
                <c:pt idx="27">
                  <c:v>6</c:v>
                </c:pt>
                <c:pt idx="28">
                  <c:v>10</c:v>
                </c:pt>
                <c:pt idx="29">
                  <c:v>8</c:v>
                </c:pt>
                <c:pt idx="30">
                  <c:v>8</c:v>
                </c:pt>
                <c:pt idx="31">
                  <c:v>4</c:v>
                </c:pt>
                <c:pt idx="32">
                  <c:v>8</c:v>
                </c:pt>
                <c:pt idx="33">
                  <c:v>8</c:v>
                </c:pt>
                <c:pt idx="34">
                  <c:v>9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1</c:v>
                </c:pt>
                <c:pt idx="3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D7D-4FE7-B911-9BCEF1588FBE}"/>
            </c:ext>
          </c:extLst>
        </c:ser>
        <c:ser>
          <c:idx val="5"/>
          <c:order val="4"/>
          <c:tx>
            <c:strRef>
              <c:f>'1-2'!$H$8</c:f>
              <c:strCache>
                <c:ptCount val="1"/>
                <c:pt idx="0">
                  <c:v>CN</c:v>
                </c:pt>
              </c:strCache>
            </c:strRef>
          </c:tx>
          <c:spPr>
            <a:solidFill>
              <a:srgbClr val="5DA5B8"/>
            </a:solidFill>
          </c:spPr>
          <c:invertIfNegative val="0"/>
          <c:cat>
            <c:strRef>
              <c:f>'1-2'!$C$9:$C$48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'1-2'!$H$9:$H$48</c:f>
              <c:numCache>
                <c:formatCode>General</c:formatCode>
                <c:ptCount val="40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2</c:v>
                </c:pt>
                <c:pt idx="19">
                  <c:v>3</c:v>
                </c:pt>
                <c:pt idx="20">
                  <c:v>5</c:v>
                </c:pt>
                <c:pt idx="21">
                  <c:v>1</c:v>
                </c:pt>
                <c:pt idx="22">
                  <c:v>7</c:v>
                </c:pt>
                <c:pt idx="23">
                  <c:v>3</c:v>
                </c:pt>
                <c:pt idx="24">
                  <c:v>11</c:v>
                </c:pt>
                <c:pt idx="25">
                  <c:v>5</c:v>
                </c:pt>
                <c:pt idx="26">
                  <c:v>11</c:v>
                </c:pt>
                <c:pt idx="27">
                  <c:v>19</c:v>
                </c:pt>
                <c:pt idx="28">
                  <c:v>20</c:v>
                </c:pt>
                <c:pt idx="29">
                  <c:v>24</c:v>
                </c:pt>
                <c:pt idx="30">
                  <c:v>16</c:v>
                </c:pt>
                <c:pt idx="31">
                  <c:v>30</c:v>
                </c:pt>
                <c:pt idx="32">
                  <c:v>29</c:v>
                </c:pt>
                <c:pt idx="33">
                  <c:v>48</c:v>
                </c:pt>
                <c:pt idx="34">
                  <c:v>65</c:v>
                </c:pt>
                <c:pt idx="35">
                  <c:v>177</c:v>
                </c:pt>
                <c:pt idx="36">
                  <c:v>105</c:v>
                </c:pt>
                <c:pt idx="37">
                  <c:v>220</c:v>
                </c:pt>
                <c:pt idx="38">
                  <c:v>188</c:v>
                </c:pt>
                <c:pt idx="39">
                  <c:v>29</c:v>
                </c:pt>
              </c:numCache>
            </c:numRef>
          </c:val>
        </c:ser>
        <c:ser>
          <c:idx val="6"/>
          <c:order val="5"/>
          <c:tx>
            <c:strRef>
              <c:f>'1-2'!$I$8</c:f>
              <c:strCache>
                <c:ptCount val="1"/>
                <c:pt idx="0">
                  <c:v>PCT</c:v>
                </c:pt>
              </c:strCache>
            </c:strRef>
          </c:tx>
          <c:spPr>
            <a:solidFill>
              <a:srgbClr val="DD955B"/>
            </a:solidFill>
          </c:spPr>
          <c:invertIfNegative val="0"/>
          <c:cat>
            <c:strRef>
              <c:f>'1-2'!$C$9:$C$48</c:f>
              <c:strCache>
                <c:ptCount val="40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  <c:pt idx="39">
                  <c:v>'18</c:v>
                </c:pt>
              </c:strCache>
            </c:strRef>
          </c:cat>
          <c:val>
            <c:numRef>
              <c:f>'1-2'!$I$9:$I$48</c:f>
              <c:numCache>
                <c:formatCode>General</c:formatCode>
                <c:ptCount val="40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1</c:v>
                </c:pt>
                <c:pt idx="21">
                  <c:v>3</c:v>
                </c:pt>
                <c:pt idx="22">
                  <c:v>1</c:v>
                </c:pt>
                <c:pt idx="23">
                  <c:v>5</c:v>
                </c:pt>
                <c:pt idx="24">
                  <c:v>6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7</c:v>
                </c:pt>
                <c:pt idx="30">
                  <c:v>3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2</c:v>
                </c:pt>
                <c:pt idx="35">
                  <c:v>8</c:v>
                </c:pt>
                <c:pt idx="36">
                  <c:v>2</c:v>
                </c:pt>
                <c:pt idx="37">
                  <c:v>6</c:v>
                </c:pt>
                <c:pt idx="38">
                  <c:v>7</c:v>
                </c:pt>
                <c:pt idx="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02144"/>
        <c:axId val="100508416"/>
      </c:barChart>
      <c:lineChart>
        <c:grouping val="standard"/>
        <c:varyColors val="0"/>
        <c:ser>
          <c:idx val="4"/>
          <c:order val="6"/>
          <c:tx>
            <c:strRef>
              <c:f>'1-2'!$J$8</c:f>
              <c:strCache>
                <c:ptCount val="1"/>
                <c:pt idx="0">
                  <c:v>전체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diamond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trendline>
            <c:spPr>
              <a:ln>
                <a:prstDash val="lgDash"/>
              </a:ln>
            </c:spPr>
            <c:trendlineType val="movingAvg"/>
            <c:period val="5"/>
            <c:dispRSqr val="0"/>
            <c:dispEq val="0"/>
          </c:trendline>
          <c:cat>
            <c:strRef>
              <c:f>'1-2'!$C$9:$C$47</c:f>
              <c:strCache>
                <c:ptCount val="39"/>
                <c:pt idx="0">
                  <c:v>'79</c:v>
                </c:pt>
                <c:pt idx="1">
                  <c:v>'80</c:v>
                </c:pt>
                <c:pt idx="2">
                  <c:v>'81</c:v>
                </c:pt>
                <c:pt idx="3">
                  <c:v>'82</c:v>
                </c:pt>
                <c:pt idx="4">
                  <c:v>'83</c:v>
                </c:pt>
                <c:pt idx="5">
                  <c:v>'84</c:v>
                </c:pt>
                <c:pt idx="6">
                  <c:v>'85</c:v>
                </c:pt>
                <c:pt idx="7">
                  <c:v>'86</c:v>
                </c:pt>
                <c:pt idx="8">
                  <c:v>'87</c:v>
                </c:pt>
                <c:pt idx="9">
                  <c:v>'88</c:v>
                </c:pt>
                <c:pt idx="10">
                  <c:v>'89</c:v>
                </c:pt>
                <c:pt idx="11">
                  <c:v>'90</c:v>
                </c:pt>
                <c:pt idx="12">
                  <c:v>'91</c:v>
                </c:pt>
                <c:pt idx="13">
                  <c:v>'92</c:v>
                </c:pt>
                <c:pt idx="14">
                  <c:v>'93</c:v>
                </c:pt>
                <c:pt idx="15">
                  <c:v>'94</c:v>
                </c:pt>
                <c:pt idx="16">
                  <c:v>'95</c:v>
                </c:pt>
                <c:pt idx="17">
                  <c:v>'96</c:v>
                </c:pt>
                <c:pt idx="18">
                  <c:v>'97</c:v>
                </c:pt>
                <c:pt idx="19">
                  <c:v>'98</c:v>
                </c:pt>
                <c:pt idx="20">
                  <c:v>'99</c:v>
                </c:pt>
                <c:pt idx="21">
                  <c:v>'00</c:v>
                </c:pt>
                <c:pt idx="22">
                  <c:v>'01</c:v>
                </c:pt>
                <c:pt idx="23">
                  <c:v>'02</c:v>
                </c:pt>
                <c:pt idx="24">
                  <c:v>'03</c:v>
                </c:pt>
                <c:pt idx="25">
                  <c:v>'04</c:v>
                </c:pt>
                <c:pt idx="26">
                  <c:v>'05</c:v>
                </c:pt>
                <c:pt idx="27">
                  <c:v>'06</c:v>
                </c:pt>
                <c:pt idx="28">
                  <c:v>'07</c:v>
                </c:pt>
                <c:pt idx="29">
                  <c:v>'08</c:v>
                </c:pt>
                <c:pt idx="30">
                  <c:v>'09</c:v>
                </c:pt>
                <c:pt idx="31">
                  <c:v>'10</c:v>
                </c:pt>
                <c:pt idx="32">
                  <c:v>'11</c:v>
                </c:pt>
                <c:pt idx="33">
                  <c:v>'12</c:v>
                </c:pt>
                <c:pt idx="34">
                  <c:v>'13</c:v>
                </c:pt>
                <c:pt idx="35">
                  <c:v>'14</c:v>
                </c:pt>
                <c:pt idx="36">
                  <c:v>'15</c:v>
                </c:pt>
                <c:pt idx="37">
                  <c:v>'16</c:v>
                </c:pt>
                <c:pt idx="38">
                  <c:v>'17</c:v>
                </c:pt>
              </c:strCache>
            </c:strRef>
          </c:cat>
          <c:val>
            <c:numRef>
              <c:f>'1-2'!$J$9:$J$48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6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4</c:v>
                </c:pt>
                <c:pt idx="17">
                  <c:v>8</c:v>
                </c:pt>
                <c:pt idx="18">
                  <c:v>16</c:v>
                </c:pt>
                <c:pt idx="19">
                  <c:v>30</c:v>
                </c:pt>
                <c:pt idx="20">
                  <c:v>31</c:v>
                </c:pt>
                <c:pt idx="21">
                  <c:v>28</c:v>
                </c:pt>
                <c:pt idx="22">
                  <c:v>40</c:v>
                </c:pt>
                <c:pt idx="23">
                  <c:v>38</c:v>
                </c:pt>
                <c:pt idx="24">
                  <c:v>46</c:v>
                </c:pt>
                <c:pt idx="25">
                  <c:v>39</c:v>
                </c:pt>
                <c:pt idx="26">
                  <c:v>39</c:v>
                </c:pt>
                <c:pt idx="27">
                  <c:v>55</c:v>
                </c:pt>
                <c:pt idx="28">
                  <c:v>60</c:v>
                </c:pt>
                <c:pt idx="29">
                  <c:v>55</c:v>
                </c:pt>
                <c:pt idx="30">
                  <c:v>47</c:v>
                </c:pt>
                <c:pt idx="31">
                  <c:v>50</c:v>
                </c:pt>
                <c:pt idx="32">
                  <c:v>64</c:v>
                </c:pt>
                <c:pt idx="33">
                  <c:v>87</c:v>
                </c:pt>
                <c:pt idx="34">
                  <c:v>112</c:v>
                </c:pt>
                <c:pt idx="35">
                  <c:v>226</c:v>
                </c:pt>
                <c:pt idx="36">
                  <c:v>133</c:v>
                </c:pt>
                <c:pt idx="37">
                  <c:v>247</c:v>
                </c:pt>
                <c:pt idx="38">
                  <c:v>203</c:v>
                </c:pt>
                <c:pt idx="39">
                  <c:v>29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502144"/>
        <c:axId val="100508416"/>
      </c:lineChart>
      <c:catAx>
        <c:axId val="10050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100508416"/>
        <c:crosses val="autoZero"/>
        <c:auto val="1"/>
        <c:lblAlgn val="ctr"/>
        <c:lblOffset val="100"/>
        <c:tickLblSkip val="3"/>
        <c:noMultiLvlLbl val="0"/>
      </c:catAx>
      <c:valAx>
        <c:axId val="100508416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10050214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5.5985733494035459E-3"/>
          <c:y val="8.7512024797805257E-3"/>
          <c:w val="0.97543224785273619"/>
          <c:h val="0.10833175452215518"/>
        </c:manualLayout>
      </c:layout>
      <c:overlay val="0"/>
      <c:txPr>
        <a:bodyPr rot="0" vert="horz"/>
        <a:lstStyle/>
        <a:p>
          <a:pPr>
            <a:defRPr sz="1200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375957888885393"/>
          <c:y val="0.20566240242713571"/>
          <c:w val="0.33543061106172006"/>
          <c:h val="0.75222787892496346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6CA-4B43-A31F-B5D46BFC87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6CA-4B43-A31F-B5D46BFC87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6CA-4B43-A31F-B5D46BFC87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6CA-4B43-A31F-B5D46BFC8792}"/>
              </c:ext>
            </c:extLst>
          </c:dPt>
          <c:dPt>
            <c:idx val="4"/>
            <c:bubble3D val="0"/>
            <c:spPr>
              <a:solidFill>
                <a:srgbClr val="5DA5B8"/>
              </a:solidFill>
            </c:spPr>
          </c:dPt>
          <c:dPt>
            <c:idx val="5"/>
            <c:bubble3D val="0"/>
            <c:spPr>
              <a:solidFill>
                <a:srgbClr val="DD955B"/>
              </a:solidFill>
            </c:spPr>
          </c:dPt>
          <c:dLbls>
            <c:dLbl>
              <c:idx val="0"/>
              <c:layout>
                <c:manualLayout>
                  <c:x val="8.2178158057857664E-2"/>
                  <c:y val="-0.1392081881143112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0.11887478023678177"/>
                  <c:y val="-7.003465896234463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8.2903900580293208E-3"/>
                  <c:y val="1.766909302258983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7.2084541483735359E-2"/>
                  <c:y val="1.141249085931881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1.7337405299023365E-2"/>
                  <c:y val="9.1566130937710943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-2.1872343514651317E-2"/>
                  <c:y val="-0.1246411791065304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12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'1-2'!$D$8:$I$8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PCT</c:v>
                </c:pt>
              </c:strCache>
            </c:strRef>
          </c:cat>
          <c:val>
            <c:numRef>
              <c:f>'1-2'!$D$49:$I$49</c:f>
              <c:numCache>
                <c:formatCode>General</c:formatCode>
                <c:ptCount val="6"/>
                <c:pt idx="0">
                  <c:v>118</c:v>
                </c:pt>
                <c:pt idx="1">
                  <c:v>153</c:v>
                </c:pt>
                <c:pt idx="2">
                  <c:v>180</c:v>
                </c:pt>
                <c:pt idx="3">
                  <c:v>146</c:v>
                </c:pt>
                <c:pt idx="4">
                  <c:v>1019</c:v>
                </c:pt>
                <c:pt idx="5">
                  <c:v>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6CA-4B43-A31F-B5D46BFC87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'1-3'!$D$9</c:f>
              <c:strCache>
                <c:ptCount val="1"/>
                <c:pt idx="0">
                  <c:v>KR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'1-3'!$C$10:$C$19</c:f>
              <c:strCache>
                <c:ptCount val="10"/>
                <c:pt idx="0">
                  <c:v>'09</c:v>
                </c:pt>
                <c:pt idx="1">
                  <c:v>'10</c:v>
                </c:pt>
                <c:pt idx="2">
                  <c:v>'11</c:v>
                </c:pt>
                <c:pt idx="3">
                  <c:v>'12</c:v>
                </c:pt>
                <c:pt idx="4">
                  <c:v>'13</c:v>
                </c:pt>
                <c:pt idx="5">
                  <c:v>'14</c:v>
                </c:pt>
                <c:pt idx="6">
                  <c:v>'15</c:v>
                </c:pt>
                <c:pt idx="7">
                  <c:v>'16</c:v>
                </c:pt>
                <c:pt idx="8">
                  <c:v>'17</c:v>
                </c:pt>
                <c:pt idx="9">
                  <c:v>'18</c:v>
                </c:pt>
              </c:strCache>
            </c:strRef>
          </c:cat>
          <c:val>
            <c:numRef>
              <c:f>'1-3'!$D$10:$D$19</c:f>
              <c:numCache>
                <c:formatCode>0;;;@</c:formatCode>
                <c:ptCount val="10"/>
                <c:pt idx="0">
                  <c:v>10</c:v>
                </c:pt>
                <c:pt idx="1">
                  <c:v>4</c:v>
                </c:pt>
                <c:pt idx="2">
                  <c:v>10</c:v>
                </c:pt>
                <c:pt idx="3">
                  <c:v>8</c:v>
                </c:pt>
                <c:pt idx="4">
                  <c:v>10</c:v>
                </c:pt>
                <c:pt idx="5">
                  <c:v>5</c:v>
                </c:pt>
                <c:pt idx="6">
                  <c:v>8</c:v>
                </c:pt>
                <c:pt idx="7">
                  <c:v>4</c:v>
                </c:pt>
                <c:pt idx="8">
                  <c:v>2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92-4F80-8502-6602E7B1D7B3}"/>
            </c:ext>
          </c:extLst>
        </c:ser>
        <c:ser>
          <c:idx val="1"/>
          <c:order val="1"/>
          <c:tx>
            <c:strRef>
              <c:f>'1-3'!$E$9</c:f>
              <c:strCache>
                <c:ptCount val="1"/>
                <c:pt idx="0">
                  <c:v>JP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9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'1-3'!$C$10:$C$19</c:f>
              <c:strCache>
                <c:ptCount val="10"/>
                <c:pt idx="0">
                  <c:v>'09</c:v>
                </c:pt>
                <c:pt idx="1">
                  <c:v>'10</c:v>
                </c:pt>
                <c:pt idx="2">
                  <c:v>'11</c:v>
                </c:pt>
                <c:pt idx="3">
                  <c:v>'12</c:v>
                </c:pt>
                <c:pt idx="4">
                  <c:v>'13</c:v>
                </c:pt>
                <c:pt idx="5">
                  <c:v>'14</c:v>
                </c:pt>
                <c:pt idx="6">
                  <c:v>'15</c:v>
                </c:pt>
                <c:pt idx="7">
                  <c:v>'16</c:v>
                </c:pt>
                <c:pt idx="8">
                  <c:v>'17</c:v>
                </c:pt>
                <c:pt idx="9">
                  <c:v>'18</c:v>
                </c:pt>
              </c:strCache>
            </c:strRef>
          </c:cat>
          <c:val>
            <c:numRef>
              <c:f>'1-3'!$E$10:$E$19</c:f>
              <c:numCache>
                <c:formatCode>0;;;@</c:formatCode>
                <c:ptCount val="10"/>
                <c:pt idx="0">
                  <c:v>4</c:v>
                </c:pt>
                <c:pt idx="1">
                  <c:v>2</c:v>
                </c:pt>
                <c:pt idx="2">
                  <c:v>7</c:v>
                </c:pt>
                <c:pt idx="3">
                  <c:v>7</c:v>
                </c:pt>
                <c:pt idx="4">
                  <c:v>9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92-4F80-8502-6602E7B1D7B3}"/>
            </c:ext>
          </c:extLst>
        </c:ser>
        <c:ser>
          <c:idx val="2"/>
          <c:order val="2"/>
          <c:tx>
            <c:strRef>
              <c:f>'1-3'!$F$9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'1-3'!$C$10:$C$19</c:f>
              <c:strCache>
                <c:ptCount val="10"/>
                <c:pt idx="0">
                  <c:v>'09</c:v>
                </c:pt>
                <c:pt idx="1">
                  <c:v>'10</c:v>
                </c:pt>
                <c:pt idx="2">
                  <c:v>'11</c:v>
                </c:pt>
                <c:pt idx="3">
                  <c:v>'12</c:v>
                </c:pt>
                <c:pt idx="4">
                  <c:v>'13</c:v>
                </c:pt>
                <c:pt idx="5">
                  <c:v>'14</c:v>
                </c:pt>
                <c:pt idx="6">
                  <c:v>'15</c:v>
                </c:pt>
                <c:pt idx="7">
                  <c:v>'16</c:v>
                </c:pt>
                <c:pt idx="8">
                  <c:v>'17</c:v>
                </c:pt>
                <c:pt idx="9">
                  <c:v>'18</c:v>
                </c:pt>
              </c:strCache>
            </c:strRef>
          </c:cat>
          <c:val>
            <c:numRef>
              <c:f>'1-3'!$F$10:$F$19</c:f>
              <c:numCache>
                <c:formatCode>0;;;@</c:formatCode>
                <c:ptCount val="10"/>
                <c:pt idx="0">
                  <c:v>6</c:v>
                </c:pt>
                <c:pt idx="1">
                  <c:v>6</c:v>
                </c:pt>
                <c:pt idx="2">
                  <c:v>5</c:v>
                </c:pt>
                <c:pt idx="3">
                  <c:v>11</c:v>
                </c:pt>
                <c:pt idx="4">
                  <c:v>17</c:v>
                </c:pt>
                <c:pt idx="5">
                  <c:v>21</c:v>
                </c:pt>
                <c:pt idx="6">
                  <c:v>14</c:v>
                </c:pt>
                <c:pt idx="7">
                  <c:v>8</c:v>
                </c:pt>
                <c:pt idx="8">
                  <c:v>4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C92-4F80-8502-6602E7B1D7B3}"/>
            </c:ext>
          </c:extLst>
        </c:ser>
        <c:ser>
          <c:idx val="3"/>
          <c:order val="3"/>
          <c:tx>
            <c:strRef>
              <c:f>'1-3'!$G$9</c:f>
              <c:strCache>
                <c:ptCount val="1"/>
                <c:pt idx="0">
                  <c:v>EP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'1-3'!$C$10:$C$19</c:f>
              <c:strCache>
                <c:ptCount val="10"/>
                <c:pt idx="0">
                  <c:v>'09</c:v>
                </c:pt>
                <c:pt idx="1">
                  <c:v>'10</c:v>
                </c:pt>
                <c:pt idx="2">
                  <c:v>'11</c:v>
                </c:pt>
                <c:pt idx="3">
                  <c:v>'12</c:v>
                </c:pt>
                <c:pt idx="4">
                  <c:v>'13</c:v>
                </c:pt>
                <c:pt idx="5">
                  <c:v>'14</c:v>
                </c:pt>
                <c:pt idx="6">
                  <c:v>'15</c:v>
                </c:pt>
                <c:pt idx="7">
                  <c:v>'16</c:v>
                </c:pt>
                <c:pt idx="8">
                  <c:v>'17</c:v>
                </c:pt>
                <c:pt idx="9">
                  <c:v>'18</c:v>
                </c:pt>
              </c:strCache>
            </c:strRef>
          </c:cat>
          <c:val>
            <c:numRef>
              <c:f>'1-3'!$G$10:$G$19</c:f>
              <c:numCache>
                <c:formatCode>0;;;@</c:formatCode>
                <c:ptCount val="10"/>
                <c:pt idx="0">
                  <c:v>8</c:v>
                </c:pt>
                <c:pt idx="1">
                  <c:v>4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11</c:v>
                </c:pt>
                <c:pt idx="6">
                  <c:v>3</c:v>
                </c:pt>
                <c:pt idx="7">
                  <c:v>6</c:v>
                </c:pt>
                <c:pt idx="8">
                  <c:v>1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C92-4F80-8502-6602E7B1D7B3}"/>
            </c:ext>
          </c:extLst>
        </c:ser>
        <c:ser>
          <c:idx val="4"/>
          <c:order val="4"/>
          <c:tx>
            <c:strRef>
              <c:f>'1-3'!$H$9</c:f>
              <c:strCache>
                <c:ptCount val="1"/>
                <c:pt idx="0">
                  <c:v>CN</c:v>
                </c:pt>
              </c:strCache>
            </c:strRef>
          </c:tx>
          <c:invertIfNegative val="0"/>
          <c:dLbls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'1-3'!$C$10:$C$19</c:f>
              <c:strCache>
                <c:ptCount val="10"/>
                <c:pt idx="0">
                  <c:v>'09</c:v>
                </c:pt>
                <c:pt idx="1">
                  <c:v>'10</c:v>
                </c:pt>
                <c:pt idx="2">
                  <c:v>'11</c:v>
                </c:pt>
                <c:pt idx="3">
                  <c:v>'12</c:v>
                </c:pt>
                <c:pt idx="4">
                  <c:v>'13</c:v>
                </c:pt>
                <c:pt idx="5">
                  <c:v>'14</c:v>
                </c:pt>
                <c:pt idx="6">
                  <c:v>'15</c:v>
                </c:pt>
                <c:pt idx="7">
                  <c:v>'16</c:v>
                </c:pt>
                <c:pt idx="8">
                  <c:v>'17</c:v>
                </c:pt>
                <c:pt idx="9">
                  <c:v>'18</c:v>
                </c:pt>
              </c:strCache>
            </c:strRef>
          </c:cat>
          <c:val>
            <c:numRef>
              <c:f>'1-3'!$H$10:$H$19</c:f>
              <c:numCache>
                <c:formatCode>0;;;@</c:formatCode>
                <c:ptCount val="10"/>
                <c:pt idx="0">
                  <c:v>16</c:v>
                </c:pt>
                <c:pt idx="1">
                  <c:v>30</c:v>
                </c:pt>
                <c:pt idx="2">
                  <c:v>29</c:v>
                </c:pt>
                <c:pt idx="3">
                  <c:v>48</c:v>
                </c:pt>
                <c:pt idx="4">
                  <c:v>65</c:v>
                </c:pt>
                <c:pt idx="5">
                  <c:v>177</c:v>
                </c:pt>
                <c:pt idx="6">
                  <c:v>105</c:v>
                </c:pt>
                <c:pt idx="7">
                  <c:v>220</c:v>
                </c:pt>
                <c:pt idx="8">
                  <c:v>188</c:v>
                </c:pt>
                <c:pt idx="9">
                  <c:v>29</c:v>
                </c:pt>
              </c:numCache>
            </c:numRef>
          </c:val>
        </c:ser>
        <c:ser>
          <c:idx val="5"/>
          <c:order val="5"/>
          <c:tx>
            <c:strRef>
              <c:f>'1-3'!$I$9</c:f>
              <c:strCache>
                <c:ptCount val="1"/>
                <c:pt idx="0">
                  <c:v>PCT</c:v>
                </c:pt>
              </c:strCache>
            </c:strRef>
          </c:tx>
          <c:invertIfNegative val="0"/>
          <c:cat>
            <c:strRef>
              <c:f>'1-3'!$C$10:$C$19</c:f>
              <c:strCache>
                <c:ptCount val="10"/>
                <c:pt idx="0">
                  <c:v>'09</c:v>
                </c:pt>
                <c:pt idx="1">
                  <c:v>'10</c:v>
                </c:pt>
                <c:pt idx="2">
                  <c:v>'11</c:v>
                </c:pt>
                <c:pt idx="3">
                  <c:v>'12</c:v>
                </c:pt>
                <c:pt idx="4">
                  <c:v>'13</c:v>
                </c:pt>
                <c:pt idx="5">
                  <c:v>'14</c:v>
                </c:pt>
                <c:pt idx="6">
                  <c:v>'15</c:v>
                </c:pt>
                <c:pt idx="7">
                  <c:v>'16</c:v>
                </c:pt>
                <c:pt idx="8">
                  <c:v>'17</c:v>
                </c:pt>
                <c:pt idx="9">
                  <c:v>'18</c:v>
                </c:pt>
              </c:strCache>
            </c:strRef>
          </c:cat>
          <c:val>
            <c:numRef>
              <c:f>'1-3'!$I$10:$I$19</c:f>
              <c:numCache>
                <c:formatCode>0;;;@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2</c:v>
                </c:pt>
                <c:pt idx="5">
                  <c:v>8</c:v>
                </c:pt>
                <c:pt idx="6">
                  <c:v>2</c:v>
                </c:pt>
                <c:pt idx="7">
                  <c:v>6</c:v>
                </c:pt>
                <c:pt idx="8">
                  <c:v>7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7144448"/>
        <c:axId val="77146368"/>
      </c:barChart>
      <c:catAx>
        <c:axId val="7714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77146368"/>
        <c:crosses val="autoZero"/>
        <c:auto val="1"/>
        <c:lblAlgn val="ctr"/>
        <c:lblOffset val="100"/>
        <c:noMultiLvlLbl val="0"/>
      </c:catAx>
      <c:valAx>
        <c:axId val="77146368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0;;;@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7714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1913128480954605"/>
          <c:y val="1.7801047365036175E-2"/>
          <c:w val="0.3599887295739988"/>
          <c:h val="6.0830757593419882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841803476469041"/>
          <c:y val="8.2973811514963053E-2"/>
          <c:w val="0.28753743182770708"/>
          <c:h val="0.69975324072816136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48B-43A5-AA50-50A88AA47B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48B-43A5-AA50-50A88AA47B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48B-43A5-AA50-50A88AA47B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48B-43A5-AA50-50A88AA47B80}"/>
              </c:ext>
            </c:extLst>
          </c:dPt>
          <c:dLbls>
            <c:dLbl>
              <c:idx val="0"/>
              <c:layout>
                <c:manualLayout>
                  <c:x val="8.066720218376644E-2"/>
                  <c:y val="-0.115222965486629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layout>
                <c:manualLayout>
                  <c:x val="9.9810467299619302E-2"/>
                  <c:y val="-6.5226212758310698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9.4119862514181321E-2"/>
                  <c:y val="-2.5567991765114055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9.7851134476690485E-2"/>
                  <c:y val="5.242577849430551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-6.5111355190333453E-2"/>
                  <c:y val="-9.897830578361060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12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'1-3'!$D$9:$I$9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PCT</c:v>
                </c:pt>
              </c:strCache>
            </c:strRef>
          </c:cat>
          <c:val>
            <c:numRef>
              <c:f>'1-3'!$D$20:$I$20</c:f>
              <c:numCache>
                <c:formatCode>General</c:formatCode>
                <c:ptCount val="6"/>
                <c:pt idx="0">
                  <c:v>61</c:v>
                </c:pt>
                <c:pt idx="1">
                  <c:v>38</c:v>
                </c:pt>
                <c:pt idx="2">
                  <c:v>92</c:v>
                </c:pt>
                <c:pt idx="3">
                  <c:v>58</c:v>
                </c:pt>
                <c:pt idx="4">
                  <c:v>907</c:v>
                </c:pt>
                <c:pt idx="5">
                  <c:v>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48B-43A5-AA50-50A88AA47B8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'2'!$D$8</c:f>
              <c:strCache>
                <c:ptCount val="1"/>
                <c:pt idx="0">
                  <c:v>KR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'2'!$C$9:$C$48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'2'!$D$9:$D$48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3</c:v>
                </c:pt>
                <c:pt idx="18">
                  <c:v>5</c:v>
                </c:pt>
                <c:pt idx="19">
                  <c:v>3</c:v>
                </c:pt>
                <c:pt idx="20">
                  <c:v>11</c:v>
                </c:pt>
                <c:pt idx="21">
                  <c:v>4</c:v>
                </c:pt>
                <c:pt idx="22">
                  <c:v>1</c:v>
                </c:pt>
                <c:pt idx="23">
                  <c:v>2</c:v>
                </c:pt>
                <c:pt idx="24">
                  <c:v>5</c:v>
                </c:pt>
                <c:pt idx="25">
                  <c:v>5</c:v>
                </c:pt>
                <c:pt idx="26">
                  <c:v>11</c:v>
                </c:pt>
                <c:pt idx="27">
                  <c:v>16</c:v>
                </c:pt>
                <c:pt idx="28">
                  <c:v>6</c:v>
                </c:pt>
                <c:pt idx="29">
                  <c:v>5</c:v>
                </c:pt>
                <c:pt idx="30">
                  <c:v>4</c:v>
                </c:pt>
                <c:pt idx="31">
                  <c:v>9</c:v>
                </c:pt>
                <c:pt idx="32">
                  <c:v>3</c:v>
                </c:pt>
                <c:pt idx="33">
                  <c:v>5</c:v>
                </c:pt>
                <c:pt idx="34">
                  <c:v>6</c:v>
                </c:pt>
                <c:pt idx="35">
                  <c:v>12</c:v>
                </c:pt>
                <c:pt idx="36">
                  <c:v>3</c:v>
                </c:pt>
                <c:pt idx="37">
                  <c:v>3</c:v>
                </c:pt>
                <c:pt idx="38">
                  <c:v>5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35F7-4BA4-B531-C29378527C35}"/>
            </c:ext>
          </c:extLst>
        </c:ser>
        <c:ser>
          <c:idx val="1"/>
          <c:order val="1"/>
          <c:tx>
            <c:strRef>
              <c:f>'2'!$E$8</c:f>
              <c:strCache>
                <c:ptCount val="1"/>
                <c:pt idx="0">
                  <c:v>JP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'2'!$C$9:$C$48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'2'!$E$9:$E$48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F7-4BA4-B531-C29378527C35}"/>
            </c:ext>
          </c:extLst>
        </c:ser>
        <c:ser>
          <c:idx val="2"/>
          <c:order val="2"/>
          <c:tx>
            <c:strRef>
              <c:f>'2'!$F$8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'2'!$C$9:$C$48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'2'!$F$9:$F$48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35F7-4BA4-B531-C29378527C35}"/>
            </c:ext>
          </c:extLst>
        </c:ser>
        <c:ser>
          <c:idx val="3"/>
          <c:order val="3"/>
          <c:tx>
            <c:strRef>
              <c:f>'2'!$G$8</c:f>
              <c:strCache>
                <c:ptCount val="1"/>
                <c:pt idx="0">
                  <c:v>EP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'2'!$C$9:$C$48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'2'!$G$9:$G$48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35F7-4BA4-B531-C29378527C35}"/>
            </c:ext>
          </c:extLst>
        </c:ser>
        <c:ser>
          <c:idx val="4"/>
          <c:order val="4"/>
          <c:tx>
            <c:strRef>
              <c:f>'2'!$H$8</c:f>
              <c:strCache>
                <c:ptCount val="1"/>
                <c:pt idx="0">
                  <c:v>CN</c:v>
                </c:pt>
              </c:strCache>
            </c:strRef>
          </c:tx>
          <c:spPr>
            <a:ln w="22225"/>
          </c:spPr>
          <c:marker>
            <c:symbol val="triangle"/>
            <c:size val="5"/>
          </c:marker>
          <c:cat>
            <c:strRef>
              <c:f>'2'!$C$9:$C$48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'2'!$H$9:$H$48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'2'!$I$8</c:f>
              <c:strCache>
                <c:ptCount val="1"/>
                <c:pt idx="0">
                  <c:v>etc,</c:v>
                </c:pt>
              </c:strCache>
            </c:strRef>
          </c:tx>
          <c:cat>
            <c:strRef>
              <c:f>'2'!$C$9:$C$48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'2'!$I$9:$I$48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61440"/>
        <c:axId val="115263360"/>
      </c:lineChart>
      <c:catAx>
        <c:axId val="115261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5263360"/>
        <c:crosses val="autoZero"/>
        <c:auto val="1"/>
        <c:lblAlgn val="ctr"/>
        <c:lblOffset val="100"/>
        <c:tickLblSkip val="3"/>
        <c:noMultiLvlLbl val="0"/>
      </c:catAx>
      <c:valAx>
        <c:axId val="115263360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526144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961502119927318"/>
          <c:y val="0.22757905261842271"/>
          <c:w val="0.47512860892388464"/>
          <c:h val="0.7353180852393449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C8E-47E6-9F25-5827C722A5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C8E-47E6-9F25-5827C722A5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C8E-47E6-9F25-5827C722A5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C8E-47E6-9F25-5827C722A525}"/>
              </c:ext>
            </c:extLst>
          </c:dPt>
          <c:dLbls>
            <c:dLbl>
              <c:idx val="1"/>
              <c:layout>
                <c:manualLayout>
                  <c:x val="-0.12150282835220415"/>
                  <c:y val="-7.9962356828554404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6.3948857027475853E-2"/>
                  <c:y val="-0.1599247136571088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1.278977140549523E-2"/>
                  <c:y val="-0.2025713039656711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delete val="1"/>
            </c:dLbl>
            <c:dLbl>
              <c:idx val="5"/>
              <c:delete val="1"/>
            </c:dLbl>
            <c:txPr>
              <a:bodyPr/>
              <a:lstStyle/>
              <a:p>
                <a:pPr>
                  <a:defRPr sz="16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'2'!$D$8:$I$8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etc,</c:v>
                </c:pt>
              </c:strCache>
            </c:strRef>
          </c:cat>
          <c:val>
            <c:numRef>
              <c:f>'2'!$D$49:$I$49</c:f>
              <c:numCache>
                <c:formatCode>General</c:formatCode>
                <c:ptCount val="6"/>
                <c:pt idx="0">
                  <c:v>131</c:v>
                </c:pt>
                <c:pt idx="1">
                  <c:v>15</c:v>
                </c:pt>
                <c:pt idx="2">
                  <c:v>10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7C8E-47E6-9F25-5827C722A52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'2'!$W$8</c:f>
              <c:strCache>
                <c:ptCount val="1"/>
                <c:pt idx="0">
                  <c:v>KR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'2'!$V$9:$V$48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'2'!$W$9:$W$48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F0-4CB8-97B9-B0FE1AEEA600}"/>
            </c:ext>
          </c:extLst>
        </c:ser>
        <c:ser>
          <c:idx val="1"/>
          <c:order val="1"/>
          <c:tx>
            <c:strRef>
              <c:f>'2'!$X$8</c:f>
              <c:strCache>
                <c:ptCount val="1"/>
                <c:pt idx="0">
                  <c:v>JP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'2'!$V$9:$V$48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'2'!$X$9:$X$48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5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8</c:v>
                </c:pt>
                <c:pt idx="15">
                  <c:v>4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5</c:v>
                </c:pt>
                <c:pt idx="20">
                  <c:v>3</c:v>
                </c:pt>
                <c:pt idx="21">
                  <c:v>6</c:v>
                </c:pt>
                <c:pt idx="22">
                  <c:v>3</c:v>
                </c:pt>
                <c:pt idx="23">
                  <c:v>4</c:v>
                </c:pt>
                <c:pt idx="24">
                  <c:v>3</c:v>
                </c:pt>
                <c:pt idx="25">
                  <c:v>5</c:v>
                </c:pt>
                <c:pt idx="26">
                  <c:v>4</c:v>
                </c:pt>
                <c:pt idx="27">
                  <c:v>10</c:v>
                </c:pt>
                <c:pt idx="28">
                  <c:v>4</c:v>
                </c:pt>
                <c:pt idx="29">
                  <c:v>7</c:v>
                </c:pt>
                <c:pt idx="30">
                  <c:v>8</c:v>
                </c:pt>
                <c:pt idx="31">
                  <c:v>8</c:v>
                </c:pt>
                <c:pt idx="32">
                  <c:v>7</c:v>
                </c:pt>
                <c:pt idx="33">
                  <c:v>3</c:v>
                </c:pt>
                <c:pt idx="34">
                  <c:v>7</c:v>
                </c:pt>
                <c:pt idx="35">
                  <c:v>8</c:v>
                </c:pt>
                <c:pt idx="36">
                  <c:v>9</c:v>
                </c:pt>
                <c:pt idx="37">
                  <c:v>4</c:v>
                </c:pt>
                <c:pt idx="38">
                  <c:v>9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EF0-4CB8-97B9-B0FE1AEEA600}"/>
            </c:ext>
          </c:extLst>
        </c:ser>
        <c:ser>
          <c:idx val="2"/>
          <c:order val="2"/>
          <c:tx>
            <c:strRef>
              <c:f>'2'!$Y$8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'2'!$V$9:$V$48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'2'!$Y$9:$Y$48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EEF0-4CB8-97B9-B0FE1AEEA600}"/>
            </c:ext>
          </c:extLst>
        </c:ser>
        <c:ser>
          <c:idx val="3"/>
          <c:order val="3"/>
          <c:tx>
            <c:strRef>
              <c:f>'2'!$Z$8</c:f>
              <c:strCache>
                <c:ptCount val="1"/>
                <c:pt idx="0">
                  <c:v>EP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'2'!$V$9:$V$48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'2'!$Z$9:$Z$48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EEF0-4CB8-97B9-B0FE1AEEA600}"/>
            </c:ext>
          </c:extLst>
        </c:ser>
        <c:ser>
          <c:idx val="4"/>
          <c:order val="4"/>
          <c:tx>
            <c:strRef>
              <c:f>'2'!$AA$8</c:f>
              <c:strCache>
                <c:ptCount val="1"/>
                <c:pt idx="0">
                  <c:v>CN</c:v>
                </c:pt>
              </c:strCache>
            </c:strRef>
          </c:tx>
          <c:spPr>
            <a:ln w="22225"/>
          </c:spPr>
          <c:marker>
            <c:symbol val="triangle"/>
            <c:size val="5"/>
          </c:marker>
          <c:cat>
            <c:strRef>
              <c:f>'2'!$V$9:$V$48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'2'!$AA$9:$AA$48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'2'!$AB$8</c:f>
              <c:strCache>
                <c:ptCount val="1"/>
                <c:pt idx="0">
                  <c:v>etc,</c:v>
                </c:pt>
              </c:strCache>
            </c:strRef>
          </c:tx>
          <c:cat>
            <c:strRef>
              <c:f>'2'!$V$9:$V$48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'2'!$AB$9:$AB$48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64640"/>
        <c:axId val="116475008"/>
      </c:lineChart>
      <c:catAx>
        <c:axId val="11646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6475008"/>
        <c:crosses val="autoZero"/>
        <c:auto val="1"/>
        <c:lblAlgn val="ctr"/>
        <c:lblOffset val="100"/>
        <c:tickLblSkip val="3"/>
        <c:noMultiLvlLbl val="0"/>
      </c:catAx>
      <c:valAx>
        <c:axId val="116475008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646464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'2'!$AP$8</c:f>
              <c:strCache>
                <c:ptCount val="1"/>
                <c:pt idx="0">
                  <c:v>KR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'2'!$AO$9:$AO$48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'2'!$AP$9:$AP$48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2</c:v>
                </c:pt>
                <c:pt idx="25">
                  <c:v>5</c:v>
                </c:pt>
                <c:pt idx="26">
                  <c:v>0</c:v>
                </c:pt>
                <c:pt idx="27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0E9-4433-B3C5-0925B8041447}"/>
            </c:ext>
          </c:extLst>
        </c:ser>
        <c:ser>
          <c:idx val="1"/>
          <c:order val="1"/>
          <c:tx>
            <c:strRef>
              <c:f>'2'!$AQ$8</c:f>
              <c:strCache>
                <c:ptCount val="1"/>
                <c:pt idx="0">
                  <c:v>JP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'2'!$AO$9:$AO$48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'2'!$AQ$9:$AQ$48</c:f>
              <c:numCache>
                <c:formatCode>General</c:formatCode>
                <c:ptCount val="4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4</c:v>
                </c:pt>
                <c:pt idx="36">
                  <c:v>3</c:v>
                </c:pt>
                <c:pt idx="37">
                  <c:v>2</c:v>
                </c:pt>
                <c:pt idx="38">
                  <c:v>0</c:v>
                </c:pt>
                <c:pt idx="39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0E9-4433-B3C5-0925B8041447}"/>
            </c:ext>
          </c:extLst>
        </c:ser>
        <c:ser>
          <c:idx val="2"/>
          <c:order val="2"/>
          <c:tx>
            <c:strRef>
              <c:f>'2'!$AR$8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'2'!$AO$9:$AO$48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'2'!$AR$9:$AR$48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4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1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0E9-4433-B3C5-0925B8041447}"/>
            </c:ext>
          </c:extLst>
        </c:ser>
        <c:ser>
          <c:idx val="3"/>
          <c:order val="3"/>
          <c:tx>
            <c:strRef>
              <c:f>'2'!$AS$8</c:f>
              <c:strCache>
                <c:ptCount val="1"/>
                <c:pt idx="0">
                  <c:v>EP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'2'!$AO$9:$AO$48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'2'!$AS$9:$AS$48</c:f>
              <c:numCache>
                <c:formatCode>General</c:formatCode>
                <c:ptCount val="4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0</c:v>
                </c:pt>
                <c:pt idx="33">
                  <c:v>6</c:v>
                </c:pt>
                <c:pt idx="34">
                  <c:v>2</c:v>
                </c:pt>
                <c:pt idx="35">
                  <c:v>0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0E9-4433-B3C5-0925B8041447}"/>
            </c:ext>
          </c:extLst>
        </c:ser>
        <c:ser>
          <c:idx val="4"/>
          <c:order val="4"/>
          <c:tx>
            <c:strRef>
              <c:f>'2'!$AT$8</c:f>
              <c:strCache>
                <c:ptCount val="1"/>
                <c:pt idx="0">
                  <c:v>CN</c:v>
                </c:pt>
              </c:strCache>
            </c:strRef>
          </c:tx>
          <c:spPr>
            <a:ln w="22225"/>
          </c:spPr>
          <c:marker>
            <c:symbol val="triangle"/>
            <c:size val="5"/>
          </c:marker>
          <c:cat>
            <c:strRef>
              <c:f>'2'!$AO$9:$AO$48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'2'!$AT$9:$AT$48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'2'!$AU$8</c:f>
              <c:strCache>
                <c:ptCount val="1"/>
                <c:pt idx="0">
                  <c:v>etc,</c:v>
                </c:pt>
              </c:strCache>
            </c:strRef>
          </c:tx>
          <c:cat>
            <c:strRef>
              <c:f>'2'!$AO$9:$AO$48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'2'!$AU$9:$AU$48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21984"/>
        <c:axId val="116544640"/>
      </c:lineChart>
      <c:catAx>
        <c:axId val="116521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6544640"/>
        <c:crosses val="autoZero"/>
        <c:auto val="1"/>
        <c:lblAlgn val="ctr"/>
        <c:lblOffset val="100"/>
        <c:tickLblSkip val="3"/>
        <c:noMultiLvlLbl val="0"/>
      </c:catAx>
      <c:valAx>
        <c:axId val="116544640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6521984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'2'!$BI$8</c:f>
              <c:strCache>
                <c:ptCount val="1"/>
                <c:pt idx="0">
                  <c:v>KR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'2'!$BH$9:$BH$48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'2'!$BI$9:$BI$48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4</c:v>
                </c:pt>
                <c:pt idx="35">
                  <c:v>1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70E-4ABA-8FCB-6FCD93256D7A}"/>
            </c:ext>
          </c:extLst>
        </c:ser>
        <c:ser>
          <c:idx val="1"/>
          <c:order val="1"/>
          <c:tx>
            <c:strRef>
              <c:f>'2'!$BJ$8</c:f>
              <c:strCache>
                <c:ptCount val="1"/>
                <c:pt idx="0">
                  <c:v>JP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'2'!$BH$9:$BH$48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'2'!$BJ$9:$BJ$48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1</c:v>
                </c:pt>
                <c:pt idx="27">
                  <c:v>2</c:v>
                </c:pt>
                <c:pt idx="28">
                  <c:v>0</c:v>
                </c:pt>
                <c:pt idx="29">
                  <c:v>1</c:v>
                </c:pt>
                <c:pt idx="30">
                  <c:v>4</c:v>
                </c:pt>
                <c:pt idx="31">
                  <c:v>3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3</c:v>
                </c:pt>
                <c:pt idx="38">
                  <c:v>1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70E-4ABA-8FCB-6FCD93256D7A}"/>
            </c:ext>
          </c:extLst>
        </c:ser>
        <c:ser>
          <c:idx val="2"/>
          <c:order val="2"/>
          <c:tx>
            <c:strRef>
              <c:f>'2'!$BK$8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'2'!$BH$9:$BH$48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'2'!$BK$9:$BK$48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70E-4ABA-8FCB-6FCD93256D7A}"/>
            </c:ext>
          </c:extLst>
        </c:ser>
        <c:ser>
          <c:idx val="3"/>
          <c:order val="3"/>
          <c:tx>
            <c:strRef>
              <c:f>'2'!$BL$8</c:f>
              <c:strCache>
                <c:ptCount val="1"/>
                <c:pt idx="0">
                  <c:v>EP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'2'!$BH$9:$BH$48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'2'!$BL$9:$BL$48</c:f>
              <c:numCache>
                <c:formatCode>General</c:formatCode>
                <c:ptCount val="40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70E-4ABA-8FCB-6FCD93256D7A}"/>
            </c:ext>
          </c:extLst>
        </c:ser>
        <c:ser>
          <c:idx val="4"/>
          <c:order val="4"/>
          <c:tx>
            <c:strRef>
              <c:f>'2'!$BM$8</c:f>
              <c:strCache>
                <c:ptCount val="1"/>
                <c:pt idx="0">
                  <c:v>CN</c:v>
                </c:pt>
              </c:strCache>
            </c:strRef>
          </c:tx>
          <c:spPr>
            <a:ln w="22225"/>
          </c:spPr>
          <c:marker>
            <c:symbol val="triangle"/>
            <c:size val="5"/>
          </c:marker>
          <c:cat>
            <c:strRef>
              <c:f>'2'!$BH$9:$BH$48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'2'!$BM$9:$BM$48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'2'!$BN$8</c:f>
              <c:strCache>
                <c:ptCount val="1"/>
                <c:pt idx="0">
                  <c:v>etc,</c:v>
                </c:pt>
              </c:strCache>
            </c:strRef>
          </c:tx>
          <c:cat>
            <c:strRef>
              <c:f>'2'!$BH$9:$BH$48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'2'!$BN$9:$BN$48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99040"/>
        <c:axId val="116613504"/>
      </c:lineChart>
      <c:catAx>
        <c:axId val="11659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6613504"/>
        <c:crosses val="autoZero"/>
        <c:auto val="1"/>
        <c:lblAlgn val="ctr"/>
        <c:lblOffset val="100"/>
        <c:tickLblSkip val="3"/>
        <c:noMultiLvlLbl val="0"/>
      </c:catAx>
      <c:valAx>
        <c:axId val="116613504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659904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887937920803377"/>
          <c:y val="0.2002149027146255"/>
          <c:w val="0.48770740613945002"/>
          <c:h val="0.7372853745394503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86E-4235-91F7-7795FDB4C4D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86E-4235-91F7-7795FDB4C4D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86E-4235-91F7-7795FDB4C4D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A86E-4235-91F7-7795FDB4C4DC}"/>
              </c:ext>
            </c:extLst>
          </c:dPt>
          <c:dLbls>
            <c:dLbl>
              <c:idx val="0"/>
              <c:delete val="1"/>
            </c:dLbl>
            <c:dLbl>
              <c:idx val="1"/>
              <c:layout>
                <c:manualLayout>
                  <c:x val="0.28975803819774859"/>
                  <c:y val="-0.3630671567119347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delete val="1"/>
            </c:dLbl>
            <c:dLbl>
              <c:idx val="3"/>
              <c:layout>
                <c:manualLayout>
                  <c:x val="-5.3538716700576729E-2"/>
                  <c:y val="-0.17246047821145771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9.532302230872515E-2"/>
                  <c:y val="-0.1753710520671479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'2'!$W$8:$AB$8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etc,</c:v>
                </c:pt>
              </c:strCache>
            </c:strRef>
          </c:cat>
          <c:val>
            <c:numRef>
              <c:f>'2'!$W$49:$AA$49</c:f>
              <c:numCache>
                <c:formatCode>General</c:formatCode>
                <c:ptCount val="5"/>
                <c:pt idx="0">
                  <c:v>10</c:v>
                </c:pt>
                <c:pt idx="1">
                  <c:v>182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86E-4235-91F7-7795FDB4C4D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94301386528841"/>
          <c:y val="0.21717700597181575"/>
          <c:w val="0.49075557742782155"/>
          <c:h val="0.7372853745394503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512-41BC-86A1-6A9CBFFB76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512-41BC-86A1-6A9CBFFB76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512-41BC-86A1-6A9CBFFB76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512-41BC-86A1-6A9CBFFB7680}"/>
              </c:ext>
            </c:extLst>
          </c:dPt>
          <c:dLbls>
            <c:dLbl>
              <c:idx val="3"/>
              <c:layout>
                <c:manualLayout>
                  <c:x val="-0.11065089444786497"/>
                  <c:y val="-0.1127962646546328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2.0118344445066359E-2"/>
                  <c:y val="-0.1933650251222276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txPr>
              <a:bodyPr/>
              <a:lstStyle/>
              <a:p>
                <a:pPr>
                  <a:defRPr sz="16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'2'!$AP$8:$AU$8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etc,</c:v>
                </c:pt>
              </c:strCache>
            </c:strRef>
          </c:cat>
          <c:val>
            <c:numRef>
              <c:f>'2'!$AP$49:$AU$49</c:f>
              <c:numCache>
                <c:formatCode>General</c:formatCode>
                <c:ptCount val="6"/>
                <c:pt idx="0">
                  <c:v>29</c:v>
                </c:pt>
                <c:pt idx="1">
                  <c:v>32</c:v>
                </c:pt>
                <c:pt idx="2">
                  <c:v>38</c:v>
                </c:pt>
                <c:pt idx="3">
                  <c:v>16</c:v>
                </c:pt>
                <c:pt idx="4">
                  <c:v>4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512-41BC-86A1-6A9CBFFB768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83486671000874"/>
          <c:y val="0.19980382648479161"/>
          <c:w val="0.48469686659537931"/>
          <c:h val="0.7372853745394503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FE6-48B4-B6EE-CC36C3F5F3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FE6-48B4-B6EE-CC36C3F5F3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FFE6-48B4-B6EE-CC36C3F5F3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FFE6-48B4-B6EE-CC36C3F5F3E5}"/>
              </c:ext>
            </c:extLst>
          </c:dPt>
          <c:dLbls>
            <c:dLbl>
              <c:idx val="2"/>
              <c:layout>
                <c:manualLayout>
                  <c:x val="-0.1233333009623882"/>
                  <c:y val="-2.411346925228878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9.999997375328773E-2"/>
                  <c:y val="-0.12539004011190169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1.6666662292214623E-2"/>
                  <c:y val="-0.1777706081626068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'2'!$BI$8:$BN$8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etc,</c:v>
                </c:pt>
              </c:strCache>
            </c:strRef>
          </c:cat>
          <c:val>
            <c:numRef>
              <c:f>'2'!$BI$49:$BN$49</c:f>
              <c:numCache>
                <c:formatCode>General</c:formatCode>
                <c:ptCount val="6"/>
                <c:pt idx="0">
                  <c:v>20</c:v>
                </c:pt>
                <c:pt idx="1">
                  <c:v>27</c:v>
                </c:pt>
                <c:pt idx="2">
                  <c:v>4</c:v>
                </c:pt>
                <c:pt idx="3">
                  <c:v>10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FE6-48B4-B6EE-CC36C3F5F3E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'2'!$CB$8</c:f>
              <c:strCache>
                <c:ptCount val="1"/>
                <c:pt idx="0">
                  <c:v>KR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'2'!$CA$9:$CA$48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'2'!$CB$9:$CB$48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70E-4ABA-8FCB-6FCD93256D7A}"/>
            </c:ext>
          </c:extLst>
        </c:ser>
        <c:ser>
          <c:idx val="1"/>
          <c:order val="1"/>
          <c:tx>
            <c:strRef>
              <c:f>'2'!$CC$8</c:f>
              <c:strCache>
                <c:ptCount val="1"/>
                <c:pt idx="0">
                  <c:v>JP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'2'!$CA$9:$CA$48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'2'!$CC$9:$CC$48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4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70E-4ABA-8FCB-6FCD93256D7A}"/>
            </c:ext>
          </c:extLst>
        </c:ser>
        <c:ser>
          <c:idx val="2"/>
          <c:order val="2"/>
          <c:tx>
            <c:strRef>
              <c:f>'2'!$CD$8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'2'!$CA$9:$CA$48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'2'!$CD$9:$CD$48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70E-4ABA-8FCB-6FCD93256D7A}"/>
            </c:ext>
          </c:extLst>
        </c:ser>
        <c:ser>
          <c:idx val="3"/>
          <c:order val="3"/>
          <c:tx>
            <c:strRef>
              <c:f>'2'!$CE$8</c:f>
              <c:strCache>
                <c:ptCount val="1"/>
                <c:pt idx="0">
                  <c:v>EP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'2'!$CA$9:$CA$48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'2'!$CE$9:$CE$48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6</c:v>
                </c:pt>
                <c:pt idx="34">
                  <c:v>1</c:v>
                </c:pt>
                <c:pt idx="35">
                  <c:v>0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70E-4ABA-8FCB-6FCD93256D7A}"/>
            </c:ext>
          </c:extLst>
        </c:ser>
        <c:ser>
          <c:idx val="4"/>
          <c:order val="4"/>
          <c:tx>
            <c:strRef>
              <c:f>'2'!$CF$8</c:f>
              <c:strCache>
                <c:ptCount val="1"/>
                <c:pt idx="0">
                  <c:v>CN</c:v>
                </c:pt>
              </c:strCache>
            </c:strRef>
          </c:tx>
          <c:marker>
            <c:symbol val="triangle"/>
            <c:size val="5"/>
          </c:marker>
          <c:cat>
            <c:strRef>
              <c:f>'2'!$CA$9:$CA$48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'2'!$CF$9:$CF$48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1</c:v>
                </c:pt>
                <c:pt idx="27">
                  <c:v>6</c:v>
                </c:pt>
                <c:pt idx="28">
                  <c:v>1</c:v>
                </c:pt>
                <c:pt idx="29">
                  <c:v>6</c:v>
                </c:pt>
                <c:pt idx="30">
                  <c:v>8</c:v>
                </c:pt>
                <c:pt idx="31">
                  <c:v>10</c:v>
                </c:pt>
                <c:pt idx="32">
                  <c:v>8</c:v>
                </c:pt>
                <c:pt idx="33">
                  <c:v>19</c:v>
                </c:pt>
                <c:pt idx="34">
                  <c:v>14</c:v>
                </c:pt>
                <c:pt idx="35">
                  <c:v>25</c:v>
                </c:pt>
                <c:pt idx="36">
                  <c:v>22</c:v>
                </c:pt>
                <c:pt idx="37">
                  <c:v>24</c:v>
                </c:pt>
                <c:pt idx="38">
                  <c:v>43</c:v>
                </c:pt>
                <c:pt idx="39">
                  <c:v>27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'2'!$CG$8</c:f>
              <c:strCache>
                <c:ptCount val="1"/>
                <c:pt idx="0">
                  <c:v>etc,</c:v>
                </c:pt>
              </c:strCache>
            </c:strRef>
          </c:tx>
          <c:cat>
            <c:strRef>
              <c:f>'2'!$CA$9:$CA$48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'2'!$CG$9:$CG$48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57472"/>
        <c:axId val="116867840"/>
      </c:lineChart>
      <c:catAx>
        <c:axId val="11685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6867840"/>
        <c:crosses val="autoZero"/>
        <c:auto val="1"/>
        <c:lblAlgn val="ctr"/>
        <c:lblOffset val="100"/>
        <c:tickLblSkip val="3"/>
        <c:noMultiLvlLbl val="0"/>
      </c:catAx>
      <c:valAx>
        <c:axId val="116867840"/>
        <c:scaling>
          <c:orientation val="minMax"/>
          <c:max val="4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68574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10988550954705"/>
          <c:y val="0.21443965608999496"/>
          <c:w val="0.48469686659537931"/>
          <c:h val="0.7372853745394503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FE6-48B4-B6EE-CC36C3F5F3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FE6-48B4-B6EE-CC36C3F5F3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FFE6-48B4-B6EE-CC36C3F5F3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FFE6-48B4-B6EE-CC36C3F5F3E5}"/>
              </c:ext>
            </c:extLst>
          </c:dPt>
          <c:dLbls>
            <c:dLbl>
              <c:idx val="0"/>
              <c:layout>
                <c:manualLayout>
                  <c:x val="-5.1987775095154003E-2"/>
                  <c:y val="-0.18924927855365015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4.5056071749133467E-2"/>
                  <c:y val="-0.2000635230424301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0.13170236357439014"/>
                  <c:y val="-9.192107815463007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0.15249747361245175"/>
                  <c:y val="7.029258917707005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txPr>
              <a:bodyPr/>
              <a:lstStyle/>
              <a:p>
                <a:pPr>
                  <a:defRPr sz="16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'2'!$CB$8:$CG$8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etc,</c:v>
                </c:pt>
              </c:strCache>
            </c:strRef>
          </c:cat>
          <c:val>
            <c:numRef>
              <c:f>'2'!$CB$49:$CG$49</c:f>
              <c:numCache>
                <c:formatCode>General</c:formatCode>
                <c:ptCount val="6"/>
                <c:pt idx="0">
                  <c:v>16</c:v>
                </c:pt>
                <c:pt idx="1">
                  <c:v>23</c:v>
                </c:pt>
                <c:pt idx="2">
                  <c:v>6</c:v>
                </c:pt>
                <c:pt idx="3">
                  <c:v>12</c:v>
                </c:pt>
                <c:pt idx="4">
                  <c:v>233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FE6-48B4-B6EE-CC36C3F5F3E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'2'!$CU$8</c:f>
              <c:strCache>
                <c:ptCount val="1"/>
                <c:pt idx="0">
                  <c:v>KR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'2'!$CT$9:$CT$48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'2'!$CU$9:$CU$48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70E-4ABA-8FCB-6FCD93256D7A}"/>
            </c:ext>
          </c:extLst>
        </c:ser>
        <c:ser>
          <c:idx val="1"/>
          <c:order val="1"/>
          <c:tx>
            <c:strRef>
              <c:f>'2'!$CV$8</c:f>
              <c:strCache>
                <c:ptCount val="1"/>
                <c:pt idx="0">
                  <c:v>JP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'2'!$CT$9:$CT$48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'2'!$CV$9:$CV$48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70E-4ABA-8FCB-6FCD93256D7A}"/>
            </c:ext>
          </c:extLst>
        </c:ser>
        <c:ser>
          <c:idx val="2"/>
          <c:order val="2"/>
          <c:tx>
            <c:strRef>
              <c:f>'2'!$CW$8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'2'!$CT$9:$CT$48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'2'!$CW$9:$CW$48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70E-4ABA-8FCB-6FCD93256D7A}"/>
            </c:ext>
          </c:extLst>
        </c:ser>
        <c:ser>
          <c:idx val="3"/>
          <c:order val="3"/>
          <c:tx>
            <c:strRef>
              <c:f>'2'!$CX$8</c:f>
              <c:strCache>
                <c:ptCount val="1"/>
                <c:pt idx="0">
                  <c:v>EP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'2'!$CT$9:$CT$48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'2'!$CX$9:$CX$48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70E-4ABA-8FCB-6FCD93256D7A}"/>
            </c:ext>
          </c:extLst>
        </c:ser>
        <c:ser>
          <c:idx val="4"/>
          <c:order val="4"/>
          <c:tx>
            <c:strRef>
              <c:f>'2'!$CY$8</c:f>
              <c:strCache>
                <c:ptCount val="1"/>
                <c:pt idx="0">
                  <c:v>CN</c:v>
                </c:pt>
              </c:strCache>
            </c:strRef>
          </c:tx>
          <c:spPr>
            <a:ln w="22225"/>
          </c:spPr>
          <c:marker>
            <c:symbol val="triangle"/>
            <c:size val="5"/>
          </c:marker>
          <c:cat>
            <c:strRef>
              <c:f>'2'!$CT$9:$CT$48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'2'!$CY$9:$CY$48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'2'!$CZ$8</c:f>
              <c:strCache>
                <c:ptCount val="1"/>
                <c:pt idx="0">
                  <c:v>etc,</c:v>
                </c:pt>
              </c:strCache>
            </c:strRef>
          </c:tx>
          <c:cat>
            <c:strRef>
              <c:f>'2'!$CT$9:$CT$48</c:f>
              <c:strCache>
                <c:ptCount val="40"/>
                <c:pt idx="0">
                  <c:v>'78</c:v>
                </c:pt>
                <c:pt idx="1">
                  <c:v>'79</c:v>
                </c:pt>
                <c:pt idx="2">
                  <c:v>'80</c:v>
                </c:pt>
                <c:pt idx="3">
                  <c:v>'81</c:v>
                </c:pt>
                <c:pt idx="4">
                  <c:v>'82</c:v>
                </c:pt>
                <c:pt idx="5">
                  <c:v>'83</c:v>
                </c:pt>
                <c:pt idx="6">
                  <c:v>'84</c:v>
                </c:pt>
                <c:pt idx="7">
                  <c:v>'85</c:v>
                </c:pt>
                <c:pt idx="8">
                  <c:v>'86</c:v>
                </c:pt>
                <c:pt idx="9">
                  <c:v>'87</c:v>
                </c:pt>
                <c:pt idx="10">
                  <c:v>'88</c:v>
                </c:pt>
                <c:pt idx="11">
                  <c:v>'89</c:v>
                </c:pt>
                <c:pt idx="12">
                  <c:v>'90</c:v>
                </c:pt>
                <c:pt idx="13">
                  <c:v>'91</c:v>
                </c:pt>
                <c:pt idx="14">
                  <c:v>'92</c:v>
                </c:pt>
                <c:pt idx="15">
                  <c:v>'93</c:v>
                </c:pt>
                <c:pt idx="16">
                  <c:v>'94</c:v>
                </c:pt>
                <c:pt idx="17">
                  <c:v>'95</c:v>
                </c:pt>
                <c:pt idx="18">
                  <c:v>'96</c:v>
                </c:pt>
                <c:pt idx="19">
                  <c:v>'97</c:v>
                </c:pt>
                <c:pt idx="20">
                  <c:v>'98</c:v>
                </c:pt>
                <c:pt idx="21">
                  <c:v>'99</c:v>
                </c:pt>
                <c:pt idx="22">
                  <c:v>'00</c:v>
                </c:pt>
                <c:pt idx="23">
                  <c:v>'01</c:v>
                </c:pt>
                <c:pt idx="24">
                  <c:v>'02</c:v>
                </c:pt>
                <c:pt idx="25">
                  <c:v>'03</c:v>
                </c:pt>
                <c:pt idx="26">
                  <c:v>'04</c:v>
                </c:pt>
                <c:pt idx="27">
                  <c:v>'05</c:v>
                </c:pt>
                <c:pt idx="28">
                  <c:v>'06</c:v>
                </c:pt>
                <c:pt idx="29">
                  <c:v>'07</c:v>
                </c:pt>
                <c:pt idx="30">
                  <c:v>'08</c:v>
                </c:pt>
                <c:pt idx="31">
                  <c:v>'09</c:v>
                </c:pt>
                <c:pt idx="32">
                  <c:v>'10</c:v>
                </c:pt>
                <c:pt idx="33">
                  <c:v>'11</c:v>
                </c:pt>
                <c:pt idx="34">
                  <c:v>'12</c:v>
                </c:pt>
                <c:pt idx="35">
                  <c:v>'13</c:v>
                </c:pt>
                <c:pt idx="36">
                  <c:v>'14</c:v>
                </c:pt>
                <c:pt idx="37">
                  <c:v>'15</c:v>
                </c:pt>
                <c:pt idx="38">
                  <c:v>'16</c:v>
                </c:pt>
                <c:pt idx="39">
                  <c:v>'17</c:v>
                </c:pt>
              </c:strCache>
            </c:strRef>
          </c:cat>
          <c:val>
            <c:numRef>
              <c:f>'2'!$CZ$9:$CZ$48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94048"/>
        <c:axId val="116995968"/>
      </c:lineChart>
      <c:catAx>
        <c:axId val="11699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6995968"/>
        <c:crosses val="autoZero"/>
        <c:auto val="1"/>
        <c:lblAlgn val="ctr"/>
        <c:lblOffset val="100"/>
        <c:tickLblSkip val="3"/>
        <c:noMultiLvlLbl val="0"/>
      </c:catAx>
      <c:valAx>
        <c:axId val="116995968"/>
        <c:scaling>
          <c:orientation val="minMax"/>
          <c:max val="1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699404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119082336930106"/>
          <c:y val="0.15639643636094788"/>
          <c:w val="0.48469686659537931"/>
          <c:h val="0.7372853745394503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FE6-48B4-B6EE-CC36C3F5F3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FE6-48B4-B6EE-CC36C3F5F3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FFE6-48B4-B6EE-CC36C3F5F3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FFE6-48B4-B6EE-CC36C3F5F3E5}"/>
              </c:ext>
            </c:extLst>
          </c:dPt>
          <c:dLbls>
            <c:dLbl>
              <c:idx val="1"/>
              <c:delete val="1"/>
            </c:dLbl>
            <c:dLbl>
              <c:idx val="4"/>
              <c:delete val="1"/>
            </c:dLbl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'2'!$CU$8:$CZ$8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etc,</c:v>
                </c:pt>
              </c:strCache>
            </c:strRef>
          </c:cat>
          <c:val>
            <c:numRef>
              <c:f>'2'!$CU$49:$CZ$49</c:f>
              <c:numCache>
                <c:formatCode>General</c:formatCode>
                <c:ptCount val="6"/>
                <c:pt idx="0">
                  <c:v>12</c:v>
                </c:pt>
                <c:pt idx="1">
                  <c:v>0</c:v>
                </c:pt>
                <c:pt idx="2">
                  <c:v>12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FE6-48B4-B6EE-CC36C3F5F3E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00417923452758"/>
          <c:y val="0.42609967193180798"/>
          <c:w val="0.38387388738348155"/>
          <c:h val="0.65846151704465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3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D4E-4DCD-8446-97DBC3E10588}"/>
              </c:ext>
            </c:extLst>
          </c:dPt>
          <c:dPt>
            <c:idx val="1"/>
            <c:bubble3D val="0"/>
            <c:spPr>
              <a:solidFill>
                <a:schemeClr val="accent3">
                  <a:shade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D4E-4DCD-8446-97DBC3E10588}"/>
              </c:ext>
            </c:extLst>
          </c:dPt>
          <c:dPt>
            <c:idx val="2"/>
            <c:bubble3D val="0"/>
            <c:spPr>
              <a:solidFill>
                <a:schemeClr val="accent3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D4E-4DCD-8446-97DBC3E10588}"/>
              </c:ext>
            </c:extLst>
          </c:dPt>
          <c:dPt>
            <c:idx val="3"/>
            <c:bubble3D val="0"/>
            <c:spPr>
              <a:solidFill>
                <a:schemeClr val="accent3">
                  <a:shade val="6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D4E-4DCD-8446-97DBC3E10588}"/>
              </c:ext>
            </c:extLst>
          </c:dPt>
          <c:dPt>
            <c:idx val="4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D4E-4DCD-8446-97DBC3E10588}"/>
              </c:ext>
            </c:extLst>
          </c:dPt>
          <c:dPt>
            <c:idx val="5"/>
            <c:bubble3D val="0"/>
            <c:spPr>
              <a:solidFill>
                <a:schemeClr val="accent3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D4E-4DCD-8446-97DBC3E10588}"/>
              </c:ext>
            </c:extLst>
          </c:dPt>
          <c:dPt>
            <c:idx val="6"/>
            <c:bubble3D val="0"/>
            <c:spPr>
              <a:solidFill>
                <a:schemeClr val="accent3">
                  <a:shade val="9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D4E-4DCD-8446-97DBC3E10588}"/>
              </c:ext>
            </c:extLst>
          </c:dPt>
          <c:dPt>
            <c:idx val="7"/>
            <c:bubble3D val="0"/>
            <c:spPr>
              <a:solidFill>
                <a:schemeClr val="accent3">
                  <a:tint val="9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D4E-4DCD-8446-97DBC3E10588}"/>
              </c:ext>
            </c:extLst>
          </c:dPt>
          <c:dPt>
            <c:idx val="8"/>
            <c:bubble3D val="0"/>
            <c:spPr>
              <a:solidFill>
                <a:schemeClr val="accent3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D4E-4DCD-8446-97DBC3E10588}"/>
              </c:ext>
            </c:extLst>
          </c:dPt>
          <c:dPt>
            <c:idx val="9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D4E-4DCD-8446-97DBC3E10588}"/>
              </c:ext>
            </c:extLst>
          </c:dPt>
          <c:dPt>
            <c:idx val="10"/>
            <c:bubble3D val="0"/>
            <c:spPr>
              <a:solidFill>
                <a:schemeClr val="accent3">
                  <a:tint val="6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D4E-4DCD-8446-97DBC3E10588}"/>
              </c:ext>
            </c:extLst>
          </c:dPt>
          <c:dPt>
            <c:idx val="11"/>
            <c:bubble3D val="0"/>
            <c:spPr>
              <a:solidFill>
                <a:schemeClr val="accent3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D4E-4DCD-8446-97DBC3E10588}"/>
              </c:ext>
            </c:extLst>
          </c:dPt>
          <c:dPt>
            <c:idx val="12"/>
            <c:bubble3D val="0"/>
            <c:spPr>
              <a:solidFill>
                <a:schemeClr val="accent3">
                  <a:tint val="49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5D4E-4DCD-8446-97DBC3E10588}"/>
              </c:ext>
            </c:extLst>
          </c:dPt>
          <c:dPt>
            <c:idx val="13"/>
            <c:bubble3D val="0"/>
            <c:spPr>
              <a:solidFill>
                <a:schemeClr val="accent3">
                  <a:tint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5D4E-4DCD-8446-97DBC3E10588}"/>
              </c:ext>
            </c:extLst>
          </c:dPt>
          <c:dLbls>
            <c:dLbl>
              <c:idx val="0"/>
              <c:layout>
                <c:manualLayout>
                  <c:x val="-1.0943330590583866E-2"/>
                  <c:y val="-7.155192785828164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3.7444709251033881E-2"/>
                  <c:y val="-0.1200197040618547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2.2508068239311622E-2"/>
                  <c:y val="-2.99734425750261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4.3199687470430598E-2"/>
                  <c:y val="2.98494193371210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2.925980625158741E-2"/>
                  <c:y val="-4.943148633624597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6"/>
              <c:layout>
                <c:manualLayout>
                  <c:x val="2.1150158247606275E-2"/>
                  <c:y val="1.647642387852303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7"/>
              <c:layout>
                <c:manualLayout>
                  <c:x val="6.7388635056986376E-2"/>
                  <c:y val="1.202772299030150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9"/>
              <c:layout>
                <c:manualLayout>
                  <c:x val="5.6188552128932463E-3"/>
                  <c:y val="-3.03227325103506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0"/>
              <c:layout>
                <c:manualLayout>
                  <c:x val="6.7739825035824514E-2"/>
                  <c:y val="-2.421933383069183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1"/>
              <c:layout>
                <c:manualLayout>
                  <c:x val="1.7411755678754869E-2"/>
                  <c:y val="7.3119924776109584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4"/>
              <c:layout>
                <c:manualLayout>
                  <c:x val="-5.6699843421652817E-2"/>
                  <c:y val="3.20451368653379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5"/>
              <c:layout>
                <c:manualLayout>
                  <c:x val="-9.2128345919177974E-3"/>
                  <c:y val="-3.161548493402406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6"/>
              <c:layout>
                <c:manualLayout>
                  <c:x val="4.1096789913322065E-2"/>
                  <c:y val="-2.303605089761817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7"/>
              <c:layout>
                <c:manualLayout>
                  <c:x val="1.8397079663499502E-2"/>
                  <c:y val="0.1057901761494312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'3-1'!$J$30:$J$53</c:f>
              <c:strCache>
                <c:ptCount val="19"/>
                <c:pt idx="0">
                  <c:v>AU</c:v>
                </c:pt>
                <c:pt idx="1">
                  <c:v>LT</c:v>
                </c:pt>
                <c:pt idx="2">
                  <c:v>AU</c:v>
                </c:pt>
                <c:pt idx="3">
                  <c:v>RU</c:v>
                </c:pt>
                <c:pt idx="4">
                  <c:v>GB</c:v>
                </c:pt>
                <c:pt idx="5">
                  <c:v>SG</c:v>
                </c:pt>
                <c:pt idx="6">
                  <c:v>IE</c:v>
                </c:pt>
                <c:pt idx="7">
                  <c:v>FI</c:v>
                </c:pt>
                <c:pt idx="8">
                  <c:v>FR</c:v>
                </c:pt>
                <c:pt idx="9">
                  <c:v>GB</c:v>
                </c:pt>
                <c:pt idx="10">
                  <c:v>IN</c:v>
                </c:pt>
                <c:pt idx="11">
                  <c:v>IR</c:v>
                </c:pt>
                <c:pt idx="12">
                  <c:v>JP</c:v>
                </c:pt>
                <c:pt idx="13">
                  <c:v>KR</c:v>
                </c:pt>
                <c:pt idx="14">
                  <c:v>MX</c:v>
                </c:pt>
                <c:pt idx="15">
                  <c:v>SA</c:v>
                </c:pt>
                <c:pt idx="16">
                  <c:v>SG</c:v>
                </c:pt>
                <c:pt idx="17">
                  <c:v>TW</c:v>
                </c:pt>
                <c:pt idx="18">
                  <c:v>US</c:v>
                </c:pt>
              </c:strCache>
            </c:strRef>
          </c:cat>
          <c:val>
            <c:numRef>
              <c:f>'3-1'!$K$30:$K$53</c:f>
              <c:numCache>
                <c:formatCode>#;#;;@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13</c:v>
                </c:pt>
                <c:pt idx="5">
                  <c:v>1</c:v>
                </c:pt>
                <c:pt idx="6">
                  <c:v>5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1</c:v>
                </c:pt>
                <c:pt idx="11">
                  <c:v>3</c:v>
                </c:pt>
                <c:pt idx="12">
                  <c:v>26</c:v>
                </c:pt>
                <c:pt idx="13">
                  <c:v>31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5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C-5D4E-4DCD-8446-97DBC3E1058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3246500437445337"/>
          <c:y val="0.28472152586208632"/>
          <c:w val="0.37210739282589683"/>
          <c:h val="0.686967032123943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B58-4802-B434-41F07B31E676}"/>
              </c:ext>
            </c:extLst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B58-4802-B434-41F07B31E676}"/>
              </c:ext>
            </c:extLst>
          </c:dPt>
          <c:dLbls>
            <c:dLbl>
              <c:idx val="0"/>
              <c:layout>
                <c:manualLayout>
                  <c:x val="0.13953471143381865"/>
                  <c:y val="-0.1510230449433624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2.2275414145051051E-2"/>
                  <c:y val="8.975351345339181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'3-1'!$D$28:$D$29</c:f>
              <c:strCache>
                <c:ptCount val="2"/>
                <c:pt idx="0">
                  <c:v>내국인</c:v>
                </c:pt>
                <c:pt idx="1">
                  <c:v>외국인</c:v>
                </c:pt>
              </c:strCache>
            </c:strRef>
          </c:cat>
          <c:val>
            <c:numRef>
              <c:f>'3-1'!$E$28:$E$29</c:f>
              <c:numCache>
                <c:formatCode>#;#;;@</c:formatCode>
                <c:ptCount val="2"/>
                <c:pt idx="0" formatCode="General">
                  <c:v>266</c:v>
                </c:pt>
                <c:pt idx="1">
                  <c:v>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B58-4802-B434-41F07B31E67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79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5"/>
    </mc:Choice>
    <mc:Fallback>
      <c:style val="15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043326561177081"/>
          <c:y val="0.13919116038706855"/>
          <c:w val="0.3747614963600423"/>
          <c:h val="0.6875324581214749"/>
        </c:manualLayout>
      </c:layout>
      <c:pieChart>
        <c:varyColors val="1"/>
        <c:ser>
          <c:idx val="0"/>
          <c:order val="0"/>
          <c:dLbls>
            <c:dLbl>
              <c:idx val="0"/>
              <c:layout>
                <c:manualLayout>
                  <c:x val="-0.16746621998474903"/>
                  <c:y val="-0.2215016016028105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0.15300221085605301"/>
                  <c:y val="0.1959900213502310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txPr>
              <a:bodyPr rot="0" vert="horz"/>
              <a:lstStyle/>
              <a:p>
                <a:pPr algn="ctr">
                  <a:defRPr lang="ko-KR" alt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'3-1'!$P$28:$P$29</c:f>
              <c:strCache>
                <c:ptCount val="2"/>
                <c:pt idx="0">
                  <c:v>내국인</c:v>
                </c:pt>
                <c:pt idx="1">
                  <c:v>외국인</c:v>
                </c:pt>
              </c:strCache>
            </c:strRef>
          </c:cat>
          <c:val>
            <c:numRef>
              <c:f>'3-1'!$Q$28:$Q$29</c:f>
              <c:numCache>
                <c:formatCode>General</c:formatCode>
                <c:ptCount val="2"/>
                <c:pt idx="0">
                  <c:v>241</c:v>
                </c:pt>
                <c:pt idx="1">
                  <c:v>161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2F0-419A-9D7D-10163CF9082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0"/>
  </c:chart>
  <c:spPr>
    <a:noFill/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030556354686599"/>
          <c:y val="0.15400224510039157"/>
          <c:w val="0.38558371733385127"/>
          <c:h val="0.61997548077262088"/>
        </c:manualLayout>
      </c:layout>
      <c:pieChart>
        <c:varyColors val="1"/>
        <c:ser>
          <c:idx val="0"/>
          <c:order val="0"/>
          <c:spPr>
            <a:ln>
              <a:solidFill>
                <a:schemeClr val="bg1"/>
              </a:solidFill>
            </a:ln>
          </c:spPr>
          <c:dLbls>
            <c:dLbl>
              <c:idx val="2"/>
              <c:layout>
                <c:manualLayout>
                  <c:x val="9.751538939981496E-3"/>
                  <c:y val="1.635329230063227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6.3899691828835037E-2"/>
                  <c:y val="6.792900826057514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-6.1292073731592629E-2"/>
                  <c:y val="-4.039116322529611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8"/>
              <c:layout>
                <c:manualLayout>
                  <c:x val="-2.2187536828204409E-2"/>
                  <c:y val="1.299714810657219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9"/>
              <c:layout>
                <c:manualLayout>
                  <c:x val="3.8670417162973647E-2"/>
                  <c:y val="-2.859169529446043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'3-1'!$D$30:$D$53</c:f>
              <c:strCache>
                <c:ptCount val="11"/>
                <c:pt idx="0">
                  <c:v>BE</c:v>
                </c:pt>
                <c:pt idx="1">
                  <c:v>DE</c:v>
                </c:pt>
                <c:pt idx="2">
                  <c:v>FI</c:v>
                </c:pt>
                <c:pt idx="3">
                  <c:v>FR</c:v>
                </c:pt>
                <c:pt idx="4">
                  <c:v>GB</c:v>
                </c:pt>
                <c:pt idx="5">
                  <c:v>IN</c:v>
                </c:pt>
                <c:pt idx="6">
                  <c:v>JP</c:v>
                </c:pt>
                <c:pt idx="7">
                  <c:v>KR</c:v>
                </c:pt>
                <c:pt idx="8">
                  <c:v>NO</c:v>
                </c:pt>
                <c:pt idx="9">
                  <c:v>SA</c:v>
                </c:pt>
                <c:pt idx="10">
                  <c:v>US</c:v>
                </c:pt>
              </c:strCache>
            </c:strRef>
          </c:cat>
          <c:val>
            <c:numRef>
              <c:f>'3-1'!$E$30:$E$53</c:f>
              <c:numCache>
                <c:formatCode>#;#;;@</c:formatCode>
                <c:ptCount val="24"/>
                <c:pt idx="0">
                  <c:v>5</c:v>
                </c:pt>
                <c:pt idx="1">
                  <c:v>16</c:v>
                </c:pt>
                <c:pt idx="2">
                  <c:v>1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  <c:pt idx="6">
                  <c:v>15</c:v>
                </c:pt>
                <c:pt idx="7">
                  <c:v>#N/A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6"/>
    </mc:Choice>
    <mc:Fallback>
      <c:style val="1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791021189935424"/>
          <c:y val="0.1754566450339019"/>
          <c:w val="0.52417957620129163"/>
          <c:h val="0.75666464358032925"/>
        </c:manualLayout>
      </c:layout>
      <c:pieChart>
        <c:varyColors val="1"/>
        <c:ser>
          <c:idx val="0"/>
          <c:order val="0"/>
          <c:dLbls>
            <c:dLbl>
              <c:idx val="0"/>
              <c:layout>
                <c:manualLayout>
                  <c:x val="-9.4352378645753618E-2"/>
                  <c:y val="-9.5309778156205434E-2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4.9063236895791881E-2"/>
                  <c:y val="-5.3235458336337435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1.5096380583320579E-2"/>
                  <c:y val="-2.129418333453497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6.0385522333282315E-2"/>
                  <c:y val="-5.323545833633743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0.12831923495822492"/>
                  <c:y val="-0.1011477900158784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0.20002704272899768"/>
                  <c:y val="-0.1490597025185821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6"/>
              <c:layout>
                <c:manualLayout>
                  <c:x val="0.10190056893741391"/>
                  <c:y val="-7.452964167087237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7"/>
              <c:layout>
                <c:manualLayout>
                  <c:x val="8.3030093208263184E-2"/>
                  <c:y val="-6.388255000360497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8"/>
              <c:layout>
                <c:manualLayout>
                  <c:x val="6.7933712624942605E-2"/>
                  <c:y val="1.064709166726748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9"/>
              <c:layout>
                <c:manualLayout>
                  <c:x val="-0.12077104466656463"/>
                  <c:y val="-0.1810005583435473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0"/>
              <c:layout>
                <c:manualLayout>
                  <c:x val="0.1094487592290742"/>
                  <c:y val="-0.1969711958444486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1"/>
              <c:layout>
                <c:manualLayout>
                  <c:x val="-4.5289141749961757E-2"/>
                  <c:y val="0.1277651000072098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2"/>
              <c:layout>
                <c:manualLayout>
                  <c:x val="-9.4352378645753632E-2"/>
                  <c:y val="-4.25883666690699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3"/>
              <c:layout>
                <c:manualLayout>
                  <c:x val="0"/>
                  <c:y val="-0.1277651000072098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4"/>
              <c:layout>
                <c:manualLayout>
                  <c:x val="8.6804188354093328E-2"/>
                  <c:y val="0.1756770125099135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txPr>
              <a:bodyPr rot="0" vert="horz"/>
              <a:lstStyle/>
              <a:p>
                <a:pPr algn="ctr">
                  <a:defRPr lang="ko-KR" alt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'3-1'!$S$30:$S$53</c:f>
              <c:strCache>
                <c:ptCount val="15"/>
                <c:pt idx="0">
                  <c:v>BE</c:v>
                </c:pt>
                <c:pt idx="1">
                  <c:v>BR</c:v>
                </c:pt>
                <c:pt idx="2">
                  <c:v>CA</c:v>
                </c:pt>
                <c:pt idx="3">
                  <c:v>CN</c:v>
                </c:pt>
                <c:pt idx="4">
                  <c:v>DE</c:v>
                </c:pt>
                <c:pt idx="5">
                  <c:v>FI</c:v>
                </c:pt>
                <c:pt idx="6">
                  <c:v>FR</c:v>
                </c:pt>
                <c:pt idx="7">
                  <c:v>GB</c:v>
                </c:pt>
                <c:pt idx="8">
                  <c:v>IN</c:v>
                </c:pt>
                <c:pt idx="9">
                  <c:v>JP</c:v>
                </c:pt>
                <c:pt idx="10">
                  <c:v>KR</c:v>
                </c:pt>
                <c:pt idx="11">
                  <c:v>NL</c:v>
                </c:pt>
                <c:pt idx="12">
                  <c:v>SA</c:v>
                </c:pt>
                <c:pt idx="13">
                  <c:v>SE</c:v>
                </c:pt>
                <c:pt idx="14">
                  <c:v>US</c:v>
                </c:pt>
              </c:strCache>
            </c:strRef>
          </c:cat>
          <c:val>
            <c:numRef>
              <c:f>'3-1'!$T$30:$T$53</c:f>
              <c:numCache>
                <c:formatCode>#;#;;@</c:formatCode>
                <c:ptCount val="24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19</c:v>
                </c:pt>
                <c:pt idx="10">
                  <c:v>29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18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7FB-47ED-96CB-53A5F37337D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0"/>
  </c:chart>
  <c:spPr>
    <a:noFill/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explosion val="7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C19-42AB-AD78-E3A36041BF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C19-42AB-AD78-E3A36041BF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FC19-42AB-AD78-E3A36041BF4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FC19-42AB-AD78-E3A36041BF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'3-1'!$E$6:$J$6</c:f>
              <c:strCache>
                <c:ptCount val="6"/>
                <c:pt idx="0">
                  <c:v>KR</c:v>
                </c:pt>
                <c:pt idx="1">
                  <c:v>JP</c:v>
                </c:pt>
                <c:pt idx="2">
                  <c:v>US</c:v>
                </c:pt>
                <c:pt idx="3">
                  <c:v>EP</c:v>
                </c:pt>
                <c:pt idx="4">
                  <c:v>CN</c:v>
                </c:pt>
                <c:pt idx="5">
                  <c:v>PCT</c:v>
                </c:pt>
              </c:strCache>
            </c:strRef>
          </c:cat>
          <c:val>
            <c:numRef>
              <c:f>'3-1'!$E$7:$J$7</c:f>
              <c:numCache>
                <c:formatCode>General</c:formatCode>
                <c:ptCount val="6"/>
                <c:pt idx="0">
                  <c:v>317</c:v>
                </c:pt>
                <c:pt idx="1">
                  <c:v>133</c:v>
                </c:pt>
                <c:pt idx="2">
                  <c:v>141</c:v>
                </c:pt>
                <c:pt idx="3">
                  <c:v>105</c:v>
                </c:pt>
                <c:pt idx="4">
                  <c:v>402</c:v>
                </c:pt>
                <c:pt idx="5">
                  <c:v>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C19-42AB-AD78-E3A36041BF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91A-4FBE-ADE0-C90D84014E23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91A-4FBE-ADE0-C90D84014E23}"/>
              </c:ext>
            </c:extLst>
          </c:dPt>
          <c:dLbls>
            <c:dLbl>
              <c:idx val="0"/>
              <c:layout>
                <c:manualLayout>
                  <c:x val="0.13915619650940841"/>
                  <c:y val="0.16823640651948266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0.17679357044246732"/>
                  <c:y val="0.1484500249591277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'3-1'!$G$28:$G$29</c:f>
              <c:strCache>
                <c:ptCount val="2"/>
                <c:pt idx="0">
                  <c:v>내국인</c:v>
                </c:pt>
                <c:pt idx="1">
                  <c:v>외국인</c:v>
                </c:pt>
              </c:strCache>
            </c:strRef>
          </c:cat>
          <c:val>
            <c:numRef>
              <c:f>'3-1'!$H$28:$H$29</c:f>
              <c:numCache>
                <c:formatCode>General</c:formatCode>
                <c:ptCount val="2"/>
                <c:pt idx="0">
                  <c:v>56</c:v>
                </c:pt>
                <c:pt idx="1">
                  <c:v>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91A-4FBE-ADE0-C90D84014E2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6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043326561177081"/>
          <c:y val="0.13919116038706855"/>
          <c:w val="0.3747614963600423"/>
          <c:h val="0.687532458121474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2F0-419A-9D7D-10163CF9082E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2F0-419A-9D7D-10163CF9082E}"/>
              </c:ext>
            </c:extLst>
          </c:dPt>
          <c:dLbls>
            <c:dLbl>
              <c:idx val="0"/>
              <c:layout>
                <c:manualLayout>
                  <c:x val="-0.14442056898339312"/>
                  <c:y val="-0.200000131233681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0.11584373691361569"/>
                  <c:y val="-0.35789482159607405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'3-1'!$M$28:$M$29</c:f>
              <c:strCache>
                <c:ptCount val="2"/>
                <c:pt idx="0">
                  <c:v>내국인</c:v>
                </c:pt>
                <c:pt idx="1">
                  <c:v>외국인</c:v>
                </c:pt>
              </c:strCache>
            </c:strRef>
          </c:cat>
          <c:val>
            <c:numRef>
              <c:f>'3-1'!$N$28:$N$29</c:f>
              <c:numCache>
                <c:formatCode>#;#;;@</c:formatCode>
                <c:ptCount val="2"/>
                <c:pt idx="0">
                  <c:v>24</c:v>
                </c:pt>
                <c:pt idx="1">
                  <c:v>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2F0-419A-9D7D-10163CF9082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791021189935424"/>
          <c:y val="0.1754566450339019"/>
          <c:w val="0.52417957620129163"/>
          <c:h val="0.75666464358032925"/>
        </c:manualLayout>
      </c:layout>
      <c:pieChart>
        <c:varyColors val="1"/>
        <c:ser>
          <c:idx val="0"/>
          <c:order val="0"/>
          <c:spPr>
            <a:ln>
              <a:solidFill>
                <a:schemeClr val="bg1"/>
              </a:solidFill>
            </a:ln>
          </c:spPr>
          <c:dLbls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'3-1'!$M$30:$M$53</c:f>
              <c:strCache>
                <c:ptCount val="15"/>
                <c:pt idx="0">
                  <c:v>UA</c:v>
                </c:pt>
                <c:pt idx="1">
                  <c:v>ES</c:v>
                </c:pt>
                <c:pt idx="2">
                  <c:v>LT</c:v>
                </c:pt>
                <c:pt idx="3">
                  <c:v>AU</c:v>
                </c:pt>
                <c:pt idx="4">
                  <c:v>RU</c:v>
                </c:pt>
                <c:pt idx="5">
                  <c:v>GB</c:v>
                </c:pt>
                <c:pt idx="6">
                  <c:v>SG</c:v>
                </c:pt>
                <c:pt idx="7">
                  <c:v>IE</c:v>
                </c:pt>
                <c:pt idx="8">
                  <c:v>GB</c:v>
                </c:pt>
                <c:pt idx="9">
                  <c:v>IN</c:v>
                </c:pt>
                <c:pt idx="10">
                  <c:v>IR</c:v>
                </c:pt>
                <c:pt idx="11">
                  <c:v>JP</c:v>
                </c:pt>
                <c:pt idx="12">
                  <c:v>KR</c:v>
                </c:pt>
                <c:pt idx="13">
                  <c:v>SA</c:v>
                </c:pt>
                <c:pt idx="14">
                  <c:v>US</c:v>
                </c:pt>
              </c:strCache>
            </c:strRef>
          </c:cat>
          <c:val>
            <c:numRef>
              <c:f>'3-1'!$N$30:$N$53</c:f>
              <c:numCache>
                <c:formatCode>#;#;;@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2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1</c:v>
                </c:pt>
                <c:pt idx="11">
                  <c:v>32</c:v>
                </c:pt>
                <c:pt idx="12">
                  <c:v>22</c:v>
                </c:pt>
                <c:pt idx="13">
                  <c:v>1</c:v>
                </c:pt>
                <c:pt idx="14">
                  <c:v>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6AE-41F2-BDF7-8F2FFDE16F2E}"/>
              </c:ext>
            </c:extLst>
          </c:dPt>
          <c:dPt>
            <c:idx val="1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6AE-41F2-BDF7-8F2FFDE16F2E}"/>
              </c:ext>
            </c:extLst>
          </c:dPt>
          <c:dLbls>
            <c:dLbl>
              <c:idx val="0"/>
              <c:layout>
                <c:manualLayout>
                  <c:x val="0.10009622827250872"/>
                  <c:y val="7.080122755986059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0.18224091912580279"/>
                  <c:y val="-0.1750001148294716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'3-1'!$J$28:$J$29</c:f>
              <c:strCache>
                <c:ptCount val="2"/>
                <c:pt idx="0">
                  <c:v>내국인</c:v>
                </c:pt>
                <c:pt idx="1">
                  <c:v>외국인</c:v>
                </c:pt>
              </c:strCache>
            </c:strRef>
          </c:cat>
          <c:val>
            <c:numRef>
              <c:f>'3-1'!$K$28:$K$29</c:f>
              <c:numCache>
                <c:formatCode>General</c:formatCode>
                <c:ptCount val="2"/>
                <c:pt idx="0">
                  <c:v>37</c:v>
                </c:pt>
                <c:pt idx="1">
                  <c:v>104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6AE-41F2-BDF7-8F2FFDE16F2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49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65593621946724"/>
          <c:y val="5.833333681301222E-2"/>
          <c:w val="0.58548372949221406"/>
          <c:h val="0.824999989560963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780-4B78-984E-DAE96EF6EB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780-4B78-984E-DAE96EF6EBEF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780-4B78-984E-DAE96EF6EB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'3-1'!$G$30:$G$53</c:f>
              <c:strCache>
                <c:ptCount val="9"/>
                <c:pt idx="0">
                  <c:v>BE</c:v>
                </c:pt>
                <c:pt idx="1">
                  <c:v>CN</c:v>
                </c:pt>
                <c:pt idx="2">
                  <c:v>DE</c:v>
                </c:pt>
                <c:pt idx="3">
                  <c:v>FR</c:v>
                </c:pt>
                <c:pt idx="4">
                  <c:v>GB</c:v>
                </c:pt>
                <c:pt idx="5">
                  <c:v>IN</c:v>
                </c:pt>
                <c:pt idx="6">
                  <c:v>JP</c:v>
                </c:pt>
                <c:pt idx="7">
                  <c:v>KR</c:v>
                </c:pt>
                <c:pt idx="8">
                  <c:v>US</c:v>
                </c:pt>
              </c:strCache>
            </c:strRef>
          </c:cat>
          <c:val>
            <c:numRef>
              <c:f>'3-1'!$H$30:$H$53</c:f>
              <c:numCache>
                <c:formatCode>#;#;;@</c:formatCode>
                <c:ptCount val="24"/>
                <c:pt idx="0">
                  <c:v>1</c:v>
                </c:pt>
                <c:pt idx="1">
                  <c:v>5</c:v>
                </c:pt>
                <c:pt idx="2">
                  <c:v>8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#N/A</c:v>
                </c:pt>
                <c:pt idx="7">
                  <c:v>47</c:v>
                </c:pt>
                <c:pt idx="8">
                  <c:v>8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780-4B78-984E-DAE96EF6EB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15"/>
    </mc:Choice>
    <mc:Fallback>
      <c:style val="15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791021189935424"/>
          <c:y val="0.1754566450339019"/>
          <c:w val="0.52417957620129163"/>
          <c:h val="0.75666464358032925"/>
        </c:manualLayout>
      </c:layout>
      <c:pieChart>
        <c:varyColors val="1"/>
        <c:ser>
          <c:idx val="0"/>
          <c:order val="0"/>
          <c:dLbls>
            <c:dLbl>
              <c:idx val="0"/>
              <c:layout>
                <c:manualLayout>
                  <c:x val="-8.0129044260005874E-2"/>
                  <c:y val="-1.927995539180081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2.1767303695906775E-2"/>
                  <c:y val="-7.7492661271814384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3.6869915932823523E-2"/>
                  <c:y val="-3.0394721252608903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-1.1141300552414276E-2"/>
                  <c:y val="-0.1277990940823710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6"/>
              <c:layout>
                <c:manualLayout>
                  <c:x val="9.210569718639889E-3"/>
                  <c:y val="-0.1275874039834194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7"/>
              <c:layout>
                <c:manualLayout>
                  <c:x val="8.7077238445703725E-2"/>
                  <c:y val="-0.1180746060534254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0"/>
              <c:layout>
                <c:manualLayout>
                  <c:x val="-9.6623018935545327E-2"/>
                  <c:y val="0.1577443363577537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1"/>
              <c:layout>
                <c:manualLayout>
                  <c:x val="-6.6112003784791137E-2"/>
                  <c:y val="4.6845237552746461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2"/>
              <c:layout>
                <c:manualLayout>
                  <c:x val="7.8851796126473122E-3"/>
                  <c:y val="-8.42597019105135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3"/>
              <c:layout>
                <c:manualLayout>
                  <c:x val="8.6095082772989537E-2"/>
                  <c:y val="-0.1193658742303967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</c:dLbl>
            <c:txPr>
              <a:bodyPr rot="0" vert="horz"/>
              <a:lstStyle/>
              <a:p>
                <a:pPr algn="ctr">
                  <a:defRPr lang="ko-KR" alt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'3-1'!$P$30:$P$53</c:f>
              <c:strCache>
                <c:ptCount val="15"/>
                <c:pt idx="0">
                  <c:v>BE</c:v>
                </c:pt>
                <c:pt idx="1">
                  <c:v>CA</c:v>
                </c:pt>
                <c:pt idx="2">
                  <c:v>CN</c:v>
                </c:pt>
                <c:pt idx="3">
                  <c:v>CY</c:v>
                </c:pt>
                <c:pt idx="4">
                  <c:v>DE</c:v>
                </c:pt>
                <c:pt idx="5">
                  <c:v>FI</c:v>
                </c:pt>
                <c:pt idx="6">
                  <c:v>FR</c:v>
                </c:pt>
                <c:pt idx="7">
                  <c:v>GB</c:v>
                </c:pt>
                <c:pt idx="8">
                  <c:v>JP</c:v>
                </c:pt>
                <c:pt idx="9">
                  <c:v>KR</c:v>
                </c:pt>
                <c:pt idx="10">
                  <c:v>NL</c:v>
                </c:pt>
                <c:pt idx="11">
                  <c:v>NO</c:v>
                </c:pt>
                <c:pt idx="12">
                  <c:v>SA</c:v>
                </c:pt>
                <c:pt idx="13">
                  <c:v>TW</c:v>
                </c:pt>
                <c:pt idx="14">
                  <c:v>US</c:v>
                </c:pt>
              </c:strCache>
            </c:strRef>
          </c:cat>
          <c:val>
            <c:numRef>
              <c:f>'3-1'!$Q$30:$Q$53</c:f>
              <c:numCache>
                <c:formatCode>#;#;;@</c:formatCode>
                <c:ptCount val="24"/>
                <c:pt idx="0">
                  <c:v>4</c:v>
                </c:pt>
                <c:pt idx="1">
                  <c:v>3</c:v>
                </c:pt>
                <c:pt idx="2">
                  <c:v>#N/A</c:v>
                </c:pt>
                <c:pt idx="3">
                  <c:v>1</c:v>
                </c:pt>
                <c:pt idx="4">
                  <c:v>14</c:v>
                </c:pt>
                <c:pt idx="5">
                  <c:v>4</c:v>
                </c:pt>
                <c:pt idx="6">
                  <c:v>6</c:v>
                </c:pt>
                <c:pt idx="7">
                  <c:v>3</c:v>
                </c:pt>
                <c:pt idx="8">
                  <c:v>55</c:v>
                </c:pt>
                <c:pt idx="9">
                  <c:v>43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7FB-47ED-96CB-53A5F37337D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0"/>
  </c:chart>
  <c:spPr>
    <a:noFill/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D1E-4141-8CE6-DDA00DCB68A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D1E-4141-8CE6-DDA00DCB68A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D1E-4141-8CE6-DDA00DCB68A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D1E-4141-8CE6-DDA00DCB68A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D1E-4141-8CE6-DDA00DCB68A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D1E-4141-8CE6-DDA00DCB68A5}"/>
              </c:ext>
            </c:extLst>
          </c:dPt>
          <c:dPt>
            <c:idx val="6"/>
            <c:invertIfNegative val="0"/>
            <c:bubble3D val="0"/>
            <c:spPr>
              <a:solidFill>
                <a:srgbClr val="26548C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D1E-4141-8CE6-DDA00DCB68A5}"/>
              </c:ext>
            </c:extLst>
          </c:dPt>
          <c:dPt>
            <c:idx val="7"/>
            <c:invertIfNegative val="0"/>
            <c:bubble3D val="0"/>
            <c:spPr>
              <a:solidFill>
                <a:srgbClr val="95242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D1E-4141-8CE6-DDA00DCB68A5}"/>
              </c:ext>
            </c:extLst>
          </c:dPt>
          <c:dPt>
            <c:idx val="8"/>
            <c:invertIfNegative val="0"/>
            <c:bubble3D val="0"/>
            <c:spPr>
              <a:solidFill>
                <a:srgbClr val="769E2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D1E-4141-8CE6-DDA00DCB68A5}"/>
              </c:ext>
            </c:extLst>
          </c:dPt>
          <c:dPt>
            <c:idx val="9"/>
            <c:invertIfNegative val="0"/>
            <c:bubble3D val="0"/>
            <c:spPr>
              <a:solidFill>
                <a:srgbClr val="563B7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D1E-4141-8CE6-DDA00DCB68A5}"/>
              </c:ext>
            </c:extLst>
          </c:dPt>
          <c:dPt>
            <c:idx val="10"/>
            <c:invertIfNegative val="0"/>
            <c:bubble3D val="0"/>
            <c:spPr>
              <a:solidFill>
                <a:srgbClr val="2D7B8F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D1E-4141-8CE6-DDA00DCB68A5}"/>
              </c:ext>
            </c:extLst>
          </c:dPt>
          <c:dPt>
            <c:idx val="11"/>
            <c:invertIfNegative val="0"/>
            <c:bubble3D val="0"/>
            <c:spPr>
              <a:solidFill>
                <a:srgbClr val="CC6008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D1E-4141-8CE6-DDA00DCB68A5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5D1E-4141-8CE6-DDA00DCB68A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'3-2'!$C$7:$C$16</c:f>
              <c:strCache>
                <c:ptCount val="10"/>
                <c:pt idx="0">
                  <c:v>Akzo Nobel Chemicals International B.V.</c:v>
                </c:pt>
                <c:pt idx="1">
                  <c:v>CHUZHOU GUANGWEI CHEMICAL CO., LTD.</c:v>
                </c:pt>
                <c:pt idx="2">
                  <c:v>SAINT-GOBAIN WEBER</c:v>
                </c:pt>
                <c:pt idx="3">
                  <c:v>NAT STARCH CHEM INVEST</c:v>
                </c:pt>
                <c:pt idx="4">
                  <c:v>CHEN KAI</c:v>
                </c:pt>
                <c:pt idx="5">
                  <c:v>HENKEL CORP</c:v>
                </c:pt>
                <c:pt idx="6">
                  <c:v>DOW GLOBAL TECHNOLOGIES INC </c:v>
                </c:pt>
                <c:pt idx="7">
                  <c:v>CORNING INC</c:v>
                </c:pt>
                <c:pt idx="8">
                  <c:v>USG INTERIORS INC</c:v>
                </c:pt>
                <c:pt idx="9">
                  <c:v>LIAO SHUHAN</c:v>
                </c:pt>
              </c:strCache>
            </c:strRef>
          </c:cat>
          <c:val>
            <c:numRef>
              <c:f>'3-2'!$D$7:$D$16</c:f>
              <c:numCache>
                <c:formatCode>General</c:formatCode>
                <c:ptCount val="10"/>
                <c:pt idx="0">
                  <c:v>13</c:v>
                </c:pt>
                <c:pt idx="1">
                  <c:v>16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21</c:v>
                </c:pt>
                <c:pt idx="6">
                  <c:v>21</c:v>
                </c:pt>
                <c:pt idx="7">
                  <c:v>36</c:v>
                </c:pt>
                <c:pt idx="8">
                  <c:v>49</c:v>
                </c:pt>
                <c:pt idx="9">
                  <c:v>110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AA-48E2-B62D-EF8349151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5012352"/>
        <c:axId val="115014272"/>
      </c:barChart>
      <c:catAx>
        <c:axId val="115012352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050"/>
            </a:pPr>
            <a:endParaRPr lang="ko-KR"/>
          </a:p>
        </c:txPr>
        <c:crossAx val="115014272"/>
        <c:crosses val="autoZero"/>
        <c:auto val="1"/>
        <c:lblAlgn val="ctr"/>
        <c:lblOffset val="100"/>
        <c:noMultiLvlLbl val="0"/>
      </c:catAx>
      <c:valAx>
        <c:axId val="11501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5012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explosion val="9"/>
          </c:dPt>
          <c:dLbls>
            <c:dLbl>
              <c:idx val="0"/>
              <c:layout>
                <c:manualLayout>
                  <c:x val="0.17260903324584426"/>
                  <c:y val="-8.219889180519100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 </c:separator>
            </c:dLbl>
            <c:dLbl>
              <c:idx val="1"/>
              <c:layout>
                <c:manualLayout>
                  <c:x val="-0.10316666666666668"/>
                  <c:y val="1.1574074074074073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  <c:separator> </c:separator>
            </c:dLbl>
            <c:showLegendKey val="0"/>
            <c:showVal val="1"/>
            <c:showCatName val="1"/>
            <c:showSerName val="0"/>
            <c:showPercent val="1"/>
            <c:showBubbleSize val="0"/>
            <c:separator> </c:separator>
            <c:showLeaderLines val="0"/>
          </c:dLbls>
          <c:cat>
            <c:strRef>
              <c:f>'3-2'!$C$28:$D$28</c:f>
              <c:strCache>
                <c:ptCount val="2"/>
                <c:pt idx="0">
                  <c:v>기타출원인</c:v>
                </c:pt>
                <c:pt idx="1">
                  <c:v>주요출원인</c:v>
                </c:pt>
              </c:strCache>
            </c:strRef>
          </c:cat>
          <c:val>
            <c:numRef>
              <c:f>'3-2'!$C$29:$D$29</c:f>
              <c:numCache>
                <c:formatCode>General</c:formatCode>
                <c:ptCount val="2"/>
                <c:pt idx="0">
                  <c:v>876</c:v>
                </c:pt>
                <c:pt idx="1">
                  <c:v>317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137"/>
      </c:pieChart>
    </c:plotArea>
    <c:plotVisOnly val="1"/>
    <c:dispBlanksAs val="zero"/>
    <c:showDLblsOverMax val="0"/>
  </c:chart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64720518556707"/>
          <c:y val="4.6058822426753146E-2"/>
          <c:w val="0.85596367130377082"/>
          <c:h val="0.75847095431795597"/>
        </c:manualLayout>
      </c:layout>
      <c:lineChart>
        <c:grouping val="standard"/>
        <c:varyColors val="0"/>
        <c:ser>
          <c:idx val="0"/>
          <c:order val="0"/>
          <c:tx>
            <c:strRef>
              <c:f>'4-1'!$D$6</c:f>
              <c:strCache>
                <c:ptCount val="1"/>
                <c:pt idx="0">
                  <c:v>Akzo Nobel Chemicals International B.V.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'4-1'!$C$7:$C$35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'4-1'!$D$7:$D$35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5F6-458D-9C68-848F6E32929B}"/>
            </c:ext>
          </c:extLst>
        </c:ser>
        <c:ser>
          <c:idx val="1"/>
          <c:order val="1"/>
          <c:tx>
            <c:strRef>
              <c:f>'4-1'!$E$6</c:f>
              <c:strCache>
                <c:ptCount val="1"/>
                <c:pt idx="0">
                  <c:v>CHEN KAI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'4-1'!$C$7:$C$35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'4-1'!$E$7:$E$35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18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5F6-458D-9C68-848F6E32929B}"/>
            </c:ext>
          </c:extLst>
        </c:ser>
        <c:ser>
          <c:idx val="2"/>
          <c:order val="2"/>
          <c:tx>
            <c:strRef>
              <c:f>'4-1'!$F$6</c:f>
              <c:strCache>
                <c:ptCount val="1"/>
                <c:pt idx="0">
                  <c:v>CHUZHOU GUANGWEI CHEMICAL CO., LTD.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'4-1'!$C$7:$C$35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'4-1'!$F$7:$F$35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15</c:v>
                </c:pt>
                <c:pt idx="27">
                  <c:v>1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5F6-458D-9C68-848F6E32929B}"/>
            </c:ext>
          </c:extLst>
        </c:ser>
        <c:ser>
          <c:idx val="3"/>
          <c:order val="3"/>
          <c:tx>
            <c:strRef>
              <c:f>'4-1'!$G$6</c:f>
              <c:strCache>
                <c:ptCount val="1"/>
                <c:pt idx="0">
                  <c:v>CORNING INC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'4-1'!$C$7:$C$35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'4-1'!$G$7:$G$35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8</c:v>
                </c:pt>
                <c:pt idx="18">
                  <c:v>8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75F6-458D-9C68-848F6E32929B}"/>
            </c:ext>
          </c:extLst>
        </c:ser>
        <c:ser>
          <c:idx val="4"/>
          <c:order val="4"/>
          <c:tx>
            <c:strRef>
              <c:f>'4-1'!$H$6</c:f>
              <c:strCache>
                <c:ptCount val="1"/>
                <c:pt idx="0">
                  <c:v>DOW GLOBAL TECHNOLOGIES INC </c:v>
                </c:pt>
              </c:strCache>
            </c:strRef>
          </c:tx>
          <c:cat>
            <c:strRef>
              <c:f>'4-1'!$C$7:$C$35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'4-1'!$H$7:$H$35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66208"/>
        <c:axId val="115168384"/>
      </c:lineChart>
      <c:catAx>
        <c:axId val="11516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5168384"/>
        <c:crosses val="autoZero"/>
        <c:auto val="1"/>
        <c:lblAlgn val="ctr"/>
        <c:lblOffset val="100"/>
        <c:tickLblSkip val="3"/>
        <c:noMultiLvlLbl val="0"/>
      </c:catAx>
      <c:valAx>
        <c:axId val="115168384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1516620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358146804634802"/>
          <c:y val="3.6705203666560444E-2"/>
          <c:w val="0.53594564220951868"/>
          <c:h val="0.30325022184484973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64720518556707"/>
          <c:y val="4.6058822426753146E-2"/>
          <c:w val="0.85596367130377082"/>
          <c:h val="0.75847095431795597"/>
        </c:manualLayout>
      </c:layout>
      <c:lineChart>
        <c:grouping val="standard"/>
        <c:varyColors val="0"/>
        <c:ser>
          <c:idx val="0"/>
          <c:order val="0"/>
          <c:tx>
            <c:strRef>
              <c:f>'4-1'!$O$6</c:f>
              <c:strCache>
                <c:ptCount val="1"/>
                <c:pt idx="0">
                  <c:v>HENKEL CORP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'4-1'!$N$7:$N$35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'4-1'!$O$7:$O$35</c:f>
              <c:numCache>
                <c:formatCode>General</c:formatCode>
                <c:ptCount val="2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4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5F6-458D-9C68-848F6E32929B}"/>
            </c:ext>
          </c:extLst>
        </c:ser>
        <c:ser>
          <c:idx val="1"/>
          <c:order val="1"/>
          <c:tx>
            <c:strRef>
              <c:f>'4-1'!$P$6</c:f>
              <c:strCache>
                <c:ptCount val="1"/>
                <c:pt idx="0">
                  <c:v>LIAO SHUHAN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'4-1'!$N$7:$N$35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'4-1'!$P$7:$P$35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110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5F6-458D-9C68-848F6E32929B}"/>
            </c:ext>
          </c:extLst>
        </c:ser>
        <c:ser>
          <c:idx val="2"/>
          <c:order val="2"/>
          <c:tx>
            <c:strRef>
              <c:f>'4-1'!$Q$6</c:f>
              <c:strCache>
                <c:ptCount val="1"/>
                <c:pt idx="0">
                  <c:v>NAT STARCH CHEM INVEST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'4-1'!$N$7:$N$35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'4-1'!$Q$7:$Q$35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5F6-458D-9C68-848F6E32929B}"/>
            </c:ext>
          </c:extLst>
        </c:ser>
        <c:ser>
          <c:idx val="3"/>
          <c:order val="3"/>
          <c:tx>
            <c:strRef>
              <c:f>'4-1'!$R$6</c:f>
              <c:strCache>
                <c:ptCount val="1"/>
                <c:pt idx="0">
                  <c:v>SAINT-GOBAIN WEBER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'4-1'!$N$7:$N$35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'4-1'!$R$7:$R$35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7</c:v>
                </c:pt>
                <c:pt idx="24">
                  <c:v>1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75F6-458D-9C68-848F6E32929B}"/>
            </c:ext>
          </c:extLst>
        </c:ser>
        <c:ser>
          <c:idx val="4"/>
          <c:order val="4"/>
          <c:tx>
            <c:strRef>
              <c:f>'4-1'!$S$6</c:f>
              <c:strCache>
                <c:ptCount val="1"/>
                <c:pt idx="0">
                  <c:v>USG INTERIORS INC</c:v>
                </c:pt>
              </c:strCache>
            </c:strRef>
          </c:tx>
          <c:cat>
            <c:strRef>
              <c:f>'4-1'!$N$7:$N$35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'4-1'!$S$7:$S$35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0</c:v>
                </c:pt>
                <c:pt idx="18">
                  <c:v>2</c:v>
                </c:pt>
                <c:pt idx="19">
                  <c:v>8</c:v>
                </c:pt>
                <c:pt idx="20">
                  <c:v>7</c:v>
                </c:pt>
                <c:pt idx="21">
                  <c:v>3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807040"/>
        <c:axId val="124821504"/>
      </c:lineChart>
      <c:catAx>
        <c:axId val="12480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821504"/>
        <c:crosses val="autoZero"/>
        <c:auto val="1"/>
        <c:lblAlgn val="ctr"/>
        <c:lblOffset val="100"/>
        <c:tickLblSkip val="3"/>
        <c:noMultiLvlLbl val="0"/>
      </c:catAx>
      <c:valAx>
        <c:axId val="124821504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8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726112200761919"/>
          <c:y val="3.3877812353763838E-2"/>
          <c:w val="0.35578690051881673"/>
          <c:h val="0.3145595227653110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'4-2'!$C$6</c:f>
              <c:strCache>
                <c:ptCount val="1"/>
                <c:pt idx="0">
                  <c:v>KR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'4-2'!$D$5:$M$5</c:f>
              <c:strCache>
                <c:ptCount val="10"/>
                <c:pt idx="0">
                  <c:v>Akzo Nobel Chemicals International B.V.</c:v>
                </c:pt>
                <c:pt idx="1">
                  <c:v>CHEN KAI</c:v>
                </c:pt>
                <c:pt idx="2">
                  <c:v>CHUZHOU GUANGWEI CHEMICAL CO., LTD.</c:v>
                </c:pt>
                <c:pt idx="3">
                  <c:v>CORNING INC</c:v>
                </c:pt>
                <c:pt idx="4">
                  <c:v>DOW GLOBAL TECHNOLOGIES INC </c:v>
                </c:pt>
                <c:pt idx="5">
                  <c:v>HENKEL CORP</c:v>
                </c:pt>
                <c:pt idx="6">
                  <c:v>LIAO SHUHAN</c:v>
                </c:pt>
                <c:pt idx="7">
                  <c:v>NAT STARCH CHEM INVEST</c:v>
                </c:pt>
                <c:pt idx="8">
                  <c:v>SAINT-GOBAIN WEBER</c:v>
                </c:pt>
                <c:pt idx="9">
                  <c:v>USG INTERIORS INC</c:v>
                </c:pt>
              </c:strCache>
            </c:strRef>
          </c:cat>
          <c:val>
            <c:numRef>
              <c:f>'4-2'!$D$6:$M$6</c:f>
              <c:numCache>
                <c:formatCode>General</c:formatCode>
                <c:ptCount val="10"/>
                <c:pt idx="9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985-4304-8F71-C2DF4EA42EE2}"/>
            </c:ext>
          </c:extLst>
        </c:ser>
        <c:ser>
          <c:idx val="1"/>
          <c:order val="1"/>
          <c:tx>
            <c:strRef>
              <c:f>'4-2'!$C$7</c:f>
              <c:strCache>
                <c:ptCount val="1"/>
                <c:pt idx="0">
                  <c:v>JP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'4-2'!$D$5:$M$5</c:f>
              <c:strCache>
                <c:ptCount val="10"/>
                <c:pt idx="0">
                  <c:v>Akzo Nobel Chemicals International B.V.</c:v>
                </c:pt>
                <c:pt idx="1">
                  <c:v>CHEN KAI</c:v>
                </c:pt>
                <c:pt idx="2">
                  <c:v>CHUZHOU GUANGWEI CHEMICAL CO., LTD.</c:v>
                </c:pt>
                <c:pt idx="3">
                  <c:v>CORNING INC</c:v>
                </c:pt>
                <c:pt idx="4">
                  <c:v>DOW GLOBAL TECHNOLOGIES INC </c:v>
                </c:pt>
                <c:pt idx="5">
                  <c:v>HENKEL CORP</c:v>
                </c:pt>
                <c:pt idx="6">
                  <c:v>LIAO SHUHAN</c:v>
                </c:pt>
                <c:pt idx="7">
                  <c:v>NAT STARCH CHEM INVEST</c:v>
                </c:pt>
                <c:pt idx="8">
                  <c:v>SAINT-GOBAIN WEBER</c:v>
                </c:pt>
                <c:pt idx="9">
                  <c:v>USG INTERIORS INC</c:v>
                </c:pt>
              </c:strCache>
            </c:strRef>
          </c:cat>
          <c:val>
            <c:numRef>
              <c:f>'4-2'!$D$7:$M$7</c:f>
              <c:numCache>
                <c:formatCode>General</c:formatCode>
                <c:ptCount val="10"/>
                <c:pt idx="0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985-4304-8F71-C2DF4EA42EE2}"/>
            </c:ext>
          </c:extLst>
        </c:ser>
        <c:ser>
          <c:idx val="2"/>
          <c:order val="2"/>
          <c:tx>
            <c:strRef>
              <c:f>'4-2'!$C$8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'4-2'!$D$5:$M$5</c:f>
              <c:strCache>
                <c:ptCount val="10"/>
                <c:pt idx="0">
                  <c:v>Akzo Nobel Chemicals International B.V.</c:v>
                </c:pt>
                <c:pt idx="1">
                  <c:v>CHEN KAI</c:v>
                </c:pt>
                <c:pt idx="2">
                  <c:v>CHUZHOU GUANGWEI CHEMICAL CO., LTD.</c:v>
                </c:pt>
                <c:pt idx="3">
                  <c:v>CORNING INC</c:v>
                </c:pt>
                <c:pt idx="4">
                  <c:v>DOW GLOBAL TECHNOLOGIES INC </c:v>
                </c:pt>
                <c:pt idx="5">
                  <c:v>HENKEL CORP</c:v>
                </c:pt>
                <c:pt idx="6">
                  <c:v>LIAO SHUHAN</c:v>
                </c:pt>
                <c:pt idx="7">
                  <c:v>NAT STARCH CHEM INVEST</c:v>
                </c:pt>
                <c:pt idx="8">
                  <c:v>SAINT-GOBAIN WEBER</c:v>
                </c:pt>
                <c:pt idx="9">
                  <c:v>USG INTERIORS INC</c:v>
                </c:pt>
              </c:strCache>
            </c:strRef>
          </c:cat>
          <c:val>
            <c:numRef>
              <c:f>'4-2'!$D$8:$M$8</c:f>
              <c:numCache>
                <c:formatCode>General</c:formatCode>
                <c:ptCount val="10"/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985-4304-8F71-C2DF4EA42EE2}"/>
            </c:ext>
          </c:extLst>
        </c:ser>
        <c:ser>
          <c:idx val="3"/>
          <c:order val="3"/>
          <c:tx>
            <c:strRef>
              <c:f>'4-2'!$C$9</c:f>
              <c:strCache>
                <c:ptCount val="1"/>
                <c:pt idx="0">
                  <c:v>EP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'4-2'!$D$5:$M$5</c:f>
              <c:strCache>
                <c:ptCount val="10"/>
                <c:pt idx="0">
                  <c:v>Akzo Nobel Chemicals International B.V.</c:v>
                </c:pt>
                <c:pt idx="1">
                  <c:v>CHEN KAI</c:v>
                </c:pt>
                <c:pt idx="2">
                  <c:v>CHUZHOU GUANGWEI CHEMICAL CO., LTD.</c:v>
                </c:pt>
                <c:pt idx="3">
                  <c:v>CORNING INC</c:v>
                </c:pt>
                <c:pt idx="4">
                  <c:v>DOW GLOBAL TECHNOLOGIES INC </c:v>
                </c:pt>
                <c:pt idx="5">
                  <c:v>HENKEL CORP</c:v>
                </c:pt>
                <c:pt idx="6">
                  <c:v>LIAO SHUHAN</c:v>
                </c:pt>
                <c:pt idx="7">
                  <c:v>NAT STARCH CHEM INVEST</c:v>
                </c:pt>
                <c:pt idx="8">
                  <c:v>SAINT-GOBAIN WEBER</c:v>
                </c:pt>
                <c:pt idx="9">
                  <c:v>USG INTERIORS INC</c:v>
                </c:pt>
              </c:strCache>
            </c:strRef>
          </c:cat>
          <c:val>
            <c:numRef>
              <c:f>'4-2'!$D$9:$M$9</c:f>
              <c:numCache>
                <c:formatCode>General</c:formatCode>
                <c:ptCount val="10"/>
                <c:pt idx="0">
                  <c:v>5</c:v>
                </c:pt>
                <c:pt idx="3">
                  <c:v>11</c:v>
                </c:pt>
                <c:pt idx="4">
                  <c:v>4</c:v>
                </c:pt>
                <c:pt idx="5">
                  <c:v>8</c:v>
                </c:pt>
                <c:pt idx="7">
                  <c:v>5</c:v>
                </c:pt>
                <c:pt idx="8">
                  <c:v>3</c:v>
                </c:pt>
                <c:pt idx="9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985-4304-8F71-C2DF4EA42EE2}"/>
            </c:ext>
          </c:extLst>
        </c:ser>
        <c:ser>
          <c:idx val="4"/>
          <c:order val="4"/>
          <c:tx>
            <c:strRef>
              <c:f>'4-2'!$C$10</c:f>
              <c:strCache>
                <c:ptCount val="1"/>
                <c:pt idx="0">
                  <c:v>CN</c:v>
                </c:pt>
              </c:strCache>
            </c:strRef>
          </c:tx>
          <c:invertIfNegative val="0"/>
          <c:cat>
            <c:strRef>
              <c:f>'4-2'!$D$5:$M$5</c:f>
              <c:strCache>
                <c:ptCount val="10"/>
                <c:pt idx="0">
                  <c:v>Akzo Nobel Chemicals International B.V.</c:v>
                </c:pt>
                <c:pt idx="1">
                  <c:v>CHEN KAI</c:v>
                </c:pt>
                <c:pt idx="2">
                  <c:v>CHUZHOU GUANGWEI CHEMICAL CO., LTD.</c:v>
                </c:pt>
                <c:pt idx="3">
                  <c:v>CORNING INC</c:v>
                </c:pt>
                <c:pt idx="4">
                  <c:v>DOW GLOBAL TECHNOLOGIES INC </c:v>
                </c:pt>
                <c:pt idx="5">
                  <c:v>HENKEL CORP</c:v>
                </c:pt>
                <c:pt idx="6">
                  <c:v>LIAO SHUHAN</c:v>
                </c:pt>
                <c:pt idx="7">
                  <c:v>NAT STARCH CHEM INVEST</c:v>
                </c:pt>
                <c:pt idx="8">
                  <c:v>SAINT-GOBAIN WEBER</c:v>
                </c:pt>
                <c:pt idx="9">
                  <c:v>USG INTERIORS INC</c:v>
                </c:pt>
              </c:strCache>
            </c:strRef>
          </c:cat>
          <c:val>
            <c:numRef>
              <c:f>'4-2'!$D$10:$M$10</c:f>
              <c:numCache>
                <c:formatCode>General</c:formatCode>
                <c:ptCount val="10"/>
                <c:pt idx="0">
                  <c:v>3</c:v>
                </c:pt>
                <c:pt idx="1">
                  <c:v>18</c:v>
                </c:pt>
                <c:pt idx="2">
                  <c:v>16</c:v>
                </c:pt>
                <c:pt idx="3">
                  <c:v>9</c:v>
                </c:pt>
                <c:pt idx="4">
                  <c:v>7</c:v>
                </c:pt>
                <c:pt idx="5">
                  <c:v>4</c:v>
                </c:pt>
                <c:pt idx="6">
                  <c:v>110</c:v>
                </c:pt>
                <c:pt idx="8">
                  <c:v>6</c:v>
                </c:pt>
                <c:pt idx="9">
                  <c:v>10</c:v>
                </c:pt>
              </c:numCache>
            </c:numRef>
          </c:val>
        </c:ser>
        <c:ser>
          <c:idx val="5"/>
          <c:order val="5"/>
          <c:tx>
            <c:strRef>
              <c:f>'4-2'!$C$11</c:f>
              <c:strCache>
                <c:ptCount val="1"/>
                <c:pt idx="0">
                  <c:v>PCT</c:v>
                </c:pt>
              </c:strCache>
            </c:strRef>
          </c:tx>
          <c:invertIfNegative val="0"/>
          <c:cat>
            <c:strRef>
              <c:f>'4-2'!$D$5:$M$5</c:f>
              <c:strCache>
                <c:ptCount val="10"/>
                <c:pt idx="0">
                  <c:v>Akzo Nobel Chemicals International B.V.</c:v>
                </c:pt>
                <c:pt idx="1">
                  <c:v>CHEN KAI</c:v>
                </c:pt>
                <c:pt idx="2">
                  <c:v>CHUZHOU GUANGWEI CHEMICAL CO., LTD.</c:v>
                </c:pt>
                <c:pt idx="3">
                  <c:v>CORNING INC</c:v>
                </c:pt>
                <c:pt idx="4">
                  <c:v>DOW GLOBAL TECHNOLOGIES INC </c:v>
                </c:pt>
                <c:pt idx="5">
                  <c:v>HENKEL CORP</c:v>
                </c:pt>
                <c:pt idx="6">
                  <c:v>LIAO SHUHAN</c:v>
                </c:pt>
                <c:pt idx="7">
                  <c:v>NAT STARCH CHEM INVEST</c:v>
                </c:pt>
                <c:pt idx="8">
                  <c:v>SAINT-GOBAIN WEBER</c:v>
                </c:pt>
                <c:pt idx="9">
                  <c:v>USG INTERIORS INC</c:v>
                </c:pt>
              </c:strCache>
            </c:strRef>
          </c:cat>
          <c:val>
            <c:numRef>
              <c:f>'4-2'!$D$11:$M$11</c:f>
              <c:numCache>
                <c:formatCode>General</c:formatCode>
                <c:ptCount val="10"/>
                <c:pt idx="0">
                  <c:v>3</c:v>
                </c:pt>
                <c:pt idx="3">
                  <c:v>10</c:v>
                </c:pt>
                <c:pt idx="4">
                  <c:v>2</c:v>
                </c:pt>
                <c:pt idx="5">
                  <c:v>2</c:v>
                </c:pt>
                <c:pt idx="7">
                  <c:v>7</c:v>
                </c:pt>
                <c:pt idx="8">
                  <c:v>3</c:v>
                </c:pt>
                <c:pt idx="9">
                  <c:v>10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cylinder"/>
        <c:axId val="124354560"/>
        <c:axId val="124356096"/>
        <c:axId val="0"/>
      </c:bar3DChart>
      <c:catAx>
        <c:axId val="12435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effectLst/>
        </c:spPr>
        <c:txPr>
          <a:bodyPr rot="-60000000" vert="horz"/>
          <a:lstStyle/>
          <a:p>
            <a:pPr>
              <a:defRPr sz="900"/>
            </a:pPr>
            <a:endParaRPr lang="ko-KR"/>
          </a:p>
        </c:txPr>
        <c:crossAx val="124356096"/>
        <c:crosses val="autoZero"/>
        <c:auto val="1"/>
        <c:lblAlgn val="ctr"/>
        <c:lblOffset val="100"/>
        <c:noMultiLvlLbl val="0"/>
      </c:catAx>
      <c:valAx>
        <c:axId val="12435609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crossAx val="12435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081552018641274"/>
          <c:y val="0.10979728589765451"/>
          <c:w val="0.58745114538793131"/>
          <c:h val="0.7164562531746486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'5'!$D$14:$D$16</c:f>
              <c:strCache>
                <c:ptCount val="3"/>
                <c:pt idx="0">
                  <c:v>이주형</c:v>
                </c:pt>
                <c:pt idx="1">
                  <c:v>로께뜨프레르</c:v>
                </c:pt>
                <c:pt idx="2">
                  <c:v>대상㈜</c:v>
                </c:pt>
              </c:strCache>
            </c:strRef>
          </c:cat>
          <c:val>
            <c:numRef>
              <c:f>'5'!$E$14:$E$16</c:f>
              <c:numCache>
                <c:formatCode>General</c:formatCode>
                <c:ptCount val="3"/>
                <c:pt idx="0">
                  <c:v>3</c:v>
                </c:pt>
                <c:pt idx="1">
                  <c:v>5</c:v>
                </c:pt>
                <c:pt idx="2">
                  <c:v>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0F8-42FB-BEE6-158D982A4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4385536"/>
        <c:axId val="124674432"/>
      </c:barChart>
      <c:catAx>
        <c:axId val="124385536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layout>
            <c:manualLayout>
              <c:xMode val="edge"/>
              <c:yMode val="edge"/>
              <c:x val="1.8579089319016896E-2"/>
              <c:y val="0.2853038785117194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200"/>
            </a:pPr>
            <a:endParaRPr lang="ko-KR"/>
          </a:p>
        </c:txPr>
        <c:crossAx val="124674432"/>
        <c:crosses val="autoZero"/>
        <c:auto val="1"/>
        <c:lblAlgn val="ctr"/>
        <c:lblOffset val="100"/>
        <c:noMultiLvlLbl val="0"/>
      </c:catAx>
      <c:valAx>
        <c:axId val="12467443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38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8249789191507744"/>
          <c:y val="0.10985940847991192"/>
          <c:w val="0.58576877365926672"/>
          <c:h val="0.7163941612494841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'5'!$F$9:$F$16</c:f>
              <c:strCache>
                <c:ptCount val="8"/>
                <c:pt idx="0">
                  <c:v>USG INTERIORS INC</c:v>
                </c:pt>
                <c:pt idx="1">
                  <c:v>ROQUETTE FRERES</c:v>
                </c:pt>
                <c:pt idx="2">
                  <c:v>OJI PAPER CO</c:v>
                </c:pt>
                <c:pt idx="3">
                  <c:v>HONEN CORP</c:v>
                </c:pt>
                <c:pt idx="4">
                  <c:v>NICHIAS CORP</c:v>
                </c:pt>
                <c:pt idx="5">
                  <c:v>TORAY INDUSTRIES</c:v>
                </c:pt>
                <c:pt idx="6">
                  <c:v>NIPPON STARCH REFINING</c:v>
                </c:pt>
                <c:pt idx="7">
                  <c:v>OJI CORNSTARCH CO LTD</c:v>
                </c:pt>
              </c:strCache>
            </c:strRef>
          </c:cat>
          <c:val>
            <c:numRef>
              <c:f>'5'!$G$9:$G$16</c:f>
              <c:numCache>
                <c:formatCode>General</c:formatCode>
                <c:ptCount val="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BC7-4594-96B7-C0CF602E4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4699392"/>
        <c:axId val="124701312"/>
      </c:barChart>
      <c:catAx>
        <c:axId val="124699392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layout>
            <c:manualLayout>
              <c:xMode val="edge"/>
              <c:yMode val="edge"/>
              <c:x val="2.0437159173431751E-2"/>
              <c:y val="0.2823347053095597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200"/>
            </a:pPr>
            <a:endParaRPr lang="ko-KR"/>
          </a:p>
        </c:txPr>
        <c:crossAx val="124701312"/>
        <c:crosses val="autoZero"/>
        <c:auto val="1"/>
        <c:lblAlgn val="ctr"/>
        <c:lblOffset val="100"/>
        <c:noMultiLvlLbl val="0"/>
      </c:catAx>
      <c:valAx>
        <c:axId val="12470131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699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9304182756479766"/>
          <c:y val="0.10985940847991192"/>
          <c:w val="0.58262873654760938"/>
          <c:h val="0.7163941612494841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'5'!$H$8:$H$16</c:f>
              <c:strCache>
                <c:ptCount val="9"/>
                <c:pt idx="3">
                  <c:v>LAFARGE PLATRES</c:v>
                </c:pt>
                <c:pt idx="4">
                  <c:v>HENKEL CORP</c:v>
                </c:pt>
                <c:pt idx="5">
                  <c:v>IBIDEN CO LTD</c:v>
                </c:pt>
                <c:pt idx="6">
                  <c:v>DOW GLOBAL TECHNOLOGIES INC </c:v>
                </c:pt>
                <c:pt idx="7">
                  <c:v>CORNING INC</c:v>
                </c:pt>
                <c:pt idx="8">
                  <c:v>USG INTERIORS INC</c:v>
                </c:pt>
              </c:strCache>
            </c:strRef>
          </c:cat>
          <c:val>
            <c:numRef>
              <c:f>'5'!$I$8:$I$16</c:f>
              <c:numCache>
                <c:formatCode>General</c:formatCode>
                <c:ptCount val="9"/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0FB-4733-9DC3-E766A98DBA5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4852096"/>
        <c:axId val="124855424"/>
      </c:barChart>
      <c:catAx>
        <c:axId val="124852096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layout>
            <c:manualLayout>
              <c:xMode val="edge"/>
              <c:yMode val="edge"/>
              <c:x val="1.928524656547469E-2"/>
              <c:y val="0.2823347053095597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200"/>
            </a:pPr>
            <a:endParaRPr lang="ko-KR"/>
          </a:p>
        </c:txPr>
        <c:crossAx val="124855424"/>
        <c:crosses val="autoZero"/>
        <c:auto val="1"/>
        <c:lblAlgn val="ctr"/>
        <c:lblOffset val="100"/>
        <c:noMultiLvlLbl val="0"/>
      </c:catAx>
      <c:valAx>
        <c:axId val="12485542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85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9266117267453809"/>
          <c:y val="0.11282858168207167"/>
          <c:w val="0.57560549289980634"/>
          <c:h val="0.713424988047324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'5'!$J$8:$J$16</c:f>
              <c:strCache>
                <c:ptCount val="9"/>
                <c:pt idx="4">
                  <c:v>NAT STARCH CHEM INVEST</c:v>
                </c:pt>
                <c:pt idx="5">
                  <c:v>Akzo Nobel Chemicals International B.V.</c:v>
                </c:pt>
                <c:pt idx="6">
                  <c:v>HENKEL CORP</c:v>
                </c:pt>
                <c:pt idx="7">
                  <c:v>CORNING INC</c:v>
                </c:pt>
                <c:pt idx="8">
                  <c:v>USG INTERIORS INC</c:v>
                </c:pt>
              </c:strCache>
            </c:strRef>
          </c:cat>
          <c:val>
            <c:numRef>
              <c:f>'5'!$K$8:$K$16</c:f>
              <c:numCache>
                <c:formatCode>General</c:formatCode>
                <c:ptCount val="9"/>
                <c:pt idx="4">
                  <c:v>5</c:v>
                </c:pt>
                <c:pt idx="5">
                  <c:v>5</c:v>
                </c:pt>
                <c:pt idx="6">
                  <c:v>8</c:v>
                </c:pt>
                <c:pt idx="7">
                  <c:v>11</c:v>
                </c:pt>
                <c:pt idx="8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15-4EEB-B9CA-236D4C75E7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4907904"/>
        <c:axId val="124910976"/>
      </c:barChart>
      <c:catAx>
        <c:axId val="124907904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200"/>
            </a:pPr>
            <a:endParaRPr lang="ko-KR"/>
          </a:p>
        </c:txPr>
        <c:crossAx val="124910976"/>
        <c:crosses val="autoZero"/>
        <c:auto val="1"/>
        <c:lblAlgn val="ctr"/>
        <c:lblOffset val="100"/>
        <c:noMultiLvlLbl val="0"/>
      </c:catAx>
      <c:valAx>
        <c:axId val="12491097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90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2584398006433388"/>
          <c:y val="0.10985940847991192"/>
          <c:w val="0.54242268551001016"/>
          <c:h val="0.71639416124948418"/>
        </c:manualLayout>
      </c:layout>
      <c:barChart>
        <c:barDir val="bar"/>
        <c:grouping val="clustered"/>
        <c:varyColors val="0"/>
        <c:ser>
          <c:idx val="0"/>
          <c:order val="0"/>
          <c:invertIfNegative val="0"/>
          <c:dLbls>
            <c:txPr>
              <a:bodyPr rot="0" vert="horz"/>
              <a:lstStyle/>
              <a:p>
                <a:pPr algn="ctr"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'5'!$L$9:$L$15</c:f>
              <c:strCache>
                <c:ptCount val="7"/>
                <c:pt idx="0">
                  <c:v>DOW GLOBAL TECHNOLOGIES INC </c:v>
                </c:pt>
                <c:pt idx="1">
                  <c:v>CORNING INC</c:v>
                </c:pt>
                <c:pt idx="2">
                  <c:v>USG INTERIORS INC</c:v>
                </c:pt>
                <c:pt idx="3">
                  <c:v>HEFEI DONGCAI PRINTING TECHNOLOGY CO., LTD.</c:v>
                </c:pt>
                <c:pt idx="4">
                  <c:v>ZHANGJIAGANG SHENGGANG ENVIRONMENT FIREPROOF CONSTRUCTION MATERIAL CO., LTD.</c:v>
                </c:pt>
                <c:pt idx="5">
                  <c:v>CHUZHOU GUANGWEI CHEMICAL CO., LTD.</c:v>
                </c:pt>
                <c:pt idx="6">
                  <c:v>CHEN KAI</c:v>
                </c:pt>
              </c:strCache>
            </c:strRef>
          </c:cat>
          <c:val>
            <c:numRef>
              <c:f>'5'!$M$9:$M$15</c:f>
              <c:numCache>
                <c:formatCode>General</c:formatCode>
                <c:ptCount val="7"/>
                <c:pt idx="0">
                  <c:v>7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12</c:v>
                </c:pt>
                <c:pt idx="5">
                  <c:v>16</c:v>
                </c:pt>
                <c:pt idx="6">
                  <c:v>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15-4EEB-B9CA-236D4C75E7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4930688"/>
        <c:axId val="124946304"/>
      </c:barChart>
      <c:catAx>
        <c:axId val="124930688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 algn="ctr" rtl="0">
                  <a:defRPr/>
                </a:pPr>
                <a:r>
                  <a:rPr lang="ko-KR"/>
                  <a:t>주요출원인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 algn="ctr">
              <a:defRPr sz="1200" b="1"/>
            </a:pPr>
            <a:endParaRPr lang="ko-KR"/>
          </a:p>
        </c:txPr>
        <c:crossAx val="124946304"/>
        <c:crosses val="autoZero"/>
        <c:auto val="1"/>
        <c:lblAlgn val="ctr"/>
        <c:lblOffset val="100"/>
        <c:noMultiLvlLbl val="0"/>
      </c:catAx>
      <c:valAx>
        <c:axId val="12494630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 algn="ctr">
              <a:defRPr/>
            </a:pPr>
            <a:endParaRPr lang="ko-KR"/>
          </a:p>
        </c:txPr>
        <c:crossAx val="1249306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9080324911331699"/>
          <c:y val="0.10689023527775214"/>
          <c:w val="0.57448605738087211"/>
          <c:h val="0.7193633344516438"/>
        </c:manualLayout>
      </c:layout>
      <c:barChart>
        <c:barDir val="bar"/>
        <c:grouping val="clustered"/>
        <c:varyColors val="0"/>
        <c:ser>
          <c:idx val="0"/>
          <c:order val="0"/>
          <c:invertIfNegative val="0"/>
          <c:dLbls>
            <c:txPr>
              <a:bodyPr rot="0" vert="horz"/>
              <a:lstStyle/>
              <a:p>
                <a:pPr algn="ctr"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'5'!$N$14:$N$16</c:f>
              <c:strCache>
                <c:ptCount val="3"/>
                <c:pt idx="0">
                  <c:v>NAT STARCH CHEM INVEST</c:v>
                </c:pt>
                <c:pt idx="1">
                  <c:v>USG INTERIORS INC</c:v>
                </c:pt>
                <c:pt idx="2">
                  <c:v>CORNING INC</c:v>
                </c:pt>
              </c:strCache>
            </c:strRef>
          </c:cat>
          <c:val>
            <c:numRef>
              <c:f>'5'!$O$14:$O$16</c:f>
              <c:numCache>
                <c:formatCode>General</c:formatCode>
                <c:ptCount val="3"/>
                <c:pt idx="0">
                  <c:v>7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15-4EEB-B9CA-236D4C75E7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5322368"/>
        <c:axId val="125329792"/>
      </c:barChart>
      <c:catAx>
        <c:axId val="125322368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 algn="ctr" rtl="0">
                  <a:defRPr/>
                </a:pPr>
                <a:r>
                  <a:rPr lang="ko-KR"/>
                  <a:t>주요출원인</a:t>
                </a:r>
              </a:p>
            </c:rich>
          </c:tx>
          <c:layout>
            <c:manualLayout>
              <c:xMode val="edge"/>
              <c:yMode val="edge"/>
              <c:x val="2.1794174839092115E-2"/>
              <c:y val="0.2964382780198186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 algn="ctr">
              <a:defRPr sz="1200" b="1"/>
            </a:pPr>
            <a:endParaRPr lang="ko-KR"/>
          </a:p>
        </c:txPr>
        <c:crossAx val="125329792"/>
        <c:crosses val="autoZero"/>
        <c:auto val="1"/>
        <c:lblAlgn val="ctr"/>
        <c:lblOffset val="100"/>
        <c:noMultiLvlLbl val="0"/>
      </c:catAx>
      <c:valAx>
        <c:axId val="12532979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 algn="ctr" rtl="0"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 algn="ctr">
              <a:defRPr/>
            </a:pPr>
            <a:endParaRPr lang="ko-KR"/>
          </a:p>
        </c:txPr>
        <c:crossAx val="12532236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400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6701961430606959"/>
          <c:y val="0.11723857340447352"/>
          <c:w val="0.49244951446038965"/>
          <c:h val="0.71543404052487392"/>
        </c:manualLayout>
      </c:layout>
      <c:barChart>
        <c:barDir val="bar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D1E-4141-8CE6-DDA00DCB68A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D1E-4141-8CE6-DDA00DCB68A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D1E-4141-8CE6-DDA00DCB68A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D1E-4141-8CE6-DDA00DCB68A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D1E-4141-8CE6-DDA00DCB68A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D1E-4141-8CE6-DDA00DCB68A5}"/>
              </c:ext>
            </c:extLst>
          </c:dPt>
          <c:dPt>
            <c:idx val="6"/>
            <c:invertIfNegative val="0"/>
            <c:bubble3D val="0"/>
            <c:spPr>
              <a:solidFill>
                <a:srgbClr val="26548C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D1E-4141-8CE6-DDA00DCB68A5}"/>
              </c:ext>
            </c:extLst>
          </c:dPt>
          <c:dPt>
            <c:idx val="7"/>
            <c:invertIfNegative val="0"/>
            <c:bubble3D val="0"/>
            <c:spPr>
              <a:solidFill>
                <a:srgbClr val="95242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D1E-4141-8CE6-DDA00DCB68A5}"/>
              </c:ext>
            </c:extLst>
          </c:dPt>
          <c:dPt>
            <c:idx val="8"/>
            <c:invertIfNegative val="0"/>
            <c:bubble3D val="0"/>
            <c:spPr>
              <a:solidFill>
                <a:srgbClr val="769E2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D1E-4141-8CE6-DDA00DCB68A5}"/>
              </c:ext>
            </c:extLst>
          </c:dPt>
          <c:dPt>
            <c:idx val="9"/>
            <c:invertIfNegative val="0"/>
            <c:bubble3D val="0"/>
            <c:spPr>
              <a:solidFill>
                <a:srgbClr val="563B7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D1E-4141-8CE6-DDA00DCB68A5}"/>
              </c:ext>
            </c:extLst>
          </c:dPt>
          <c:dPt>
            <c:idx val="10"/>
            <c:invertIfNegative val="0"/>
            <c:bubble3D val="0"/>
            <c:spPr>
              <a:solidFill>
                <a:srgbClr val="2D7B8F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D1E-4141-8CE6-DDA00DCB68A5}"/>
              </c:ext>
            </c:extLst>
          </c:dPt>
          <c:dPt>
            <c:idx val="11"/>
            <c:invertIfNegative val="0"/>
            <c:bubble3D val="0"/>
            <c:spPr>
              <a:solidFill>
                <a:srgbClr val="CC6008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D1E-4141-8CE6-DDA00DCB68A5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5D1E-4141-8CE6-DDA00DCB68A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'3-2'!$C$7:$C$16</c:f>
              <c:strCache>
                <c:ptCount val="10"/>
                <c:pt idx="0">
                  <c:v>Akzo Nobel Chemicals International B.V.</c:v>
                </c:pt>
                <c:pt idx="1">
                  <c:v>CHUZHOU GUANGWEI CHEMICAL CO., LTD.</c:v>
                </c:pt>
                <c:pt idx="2">
                  <c:v>SAINT-GOBAIN WEBER</c:v>
                </c:pt>
                <c:pt idx="3">
                  <c:v>NAT STARCH CHEM INVEST</c:v>
                </c:pt>
                <c:pt idx="4">
                  <c:v>CHEN KAI</c:v>
                </c:pt>
                <c:pt idx="5">
                  <c:v>HENKEL CORP</c:v>
                </c:pt>
                <c:pt idx="6">
                  <c:v>DOW GLOBAL TECHNOLOGIES INC </c:v>
                </c:pt>
                <c:pt idx="7">
                  <c:v>CORNING INC</c:v>
                </c:pt>
                <c:pt idx="8">
                  <c:v>USG INTERIORS INC</c:v>
                </c:pt>
                <c:pt idx="9">
                  <c:v>LIAO SHUHAN</c:v>
                </c:pt>
              </c:strCache>
            </c:strRef>
          </c:cat>
          <c:val>
            <c:numRef>
              <c:f>'3-2'!$D$7:$D$16</c:f>
              <c:numCache>
                <c:formatCode>General</c:formatCode>
                <c:ptCount val="10"/>
                <c:pt idx="0">
                  <c:v>13</c:v>
                </c:pt>
                <c:pt idx="1">
                  <c:v>16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21</c:v>
                </c:pt>
                <c:pt idx="6">
                  <c:v>21</c:v>
                </c:pt>
                <c:pt idx="7">
                  <c:v>36</c:v>
                </c:pt>
                <c:pt idx="8">
                  <c:v>49</c:v>
                </c:pt>
                <c:pt idx="9">
                  <c:v>110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AA-48E2-B62D-EF8349151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4996608"/>
        <c:axId val="124998784"/>
      </c:barChart>
      <c:catAx>
        <c:axId val="124996608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050"/>
            </a:pPr>
            <a:endParaRPr lang="ko-KR"/>
          </a:p>
        </c:txPr>
        <c:crossAx val="124998784"/>
        <c:crosses val="autoZero"/>
        <c:auto val="1"/>
        <c:lblAlgn val="ctr"/>
        <c:lblOffset val="100"/>
        <c:noMultiLvlLbl val="0"/>
      </c:catAx>
      <c:valAx>
        <c:axId val="12499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99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invertIfNegative val="0"/>
          <c:xVal>
            <c:numRef>
              <c:f>'6'!$D$10:$J$10</c:f>
              <c:numCache>
                <c:formatCode>General</c:formatCode>
                <c:ptCount val="7"/>
                <c:pt idx="0">
                  <c:v>13</c:v>
                </c:pt>
                <c:pt idx="1">
                  <c:v>92</c:v>
                </c:pt>
                <c:pt idx="2">
                  <c:v>151</c:v>
                </c:pt>
                <c:pt idx="3">
                  <c:v>182</c:v>
                </c:pt>
                <c:pt idx="4">
                  <c:v>444</c:v>
                </c:pt>
              </c:numCache>
            </c:numRef>
          </c:xVal>
          <c:yVal>
            <c:numRef>
              <c:f>'6'!$D$11:$J$11</c:f>
              <c:numCache>
                <c:formatCode>General</c:formatCode>
                <c:ptCount val="7"/>
                <c:pt idx="0">
                  <c:v>17</c:v>
                </c:pt>
                <c:pt idx="1">
                  <c:v>145</c:v>
                </c:pt>
                <c:pt idx="2">
                  <c:v>216</c:v>
                </c:pt>
                <c:pt idx="3">
                  <c:v>276</c:v>
                </c:pt>
                <c:pt idx="4">
                  <c:v>804</c:v>
                </c:pt>
              </c:numCache>
            </c:numRef>
          </c:yVal>
          <c:bubbleSize>
            <c:numRef>
              <c:f>'6'!$D$11:$J$11</c:f>
              <c:numCache>
                <c:formatCode>General</c:formatCode>
                <c:ptCount val="7"/>
                <c:pt idx="0">
                  <c:v>17</c:v>
                </c:pt>
                <c:pt idx="1">
                  <c:v>145</c:v>
                </c:pt>
                <c:pt idx="2">
                  <c:v>216</c:v>
                </c:pt>
                <c:pt idx="3">
                  <c:v>276</c:v>
                </c:pt>
                <c:pt idx="4">
                  <c:v>804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1604-4AD4-A12D-F9C3F51E8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24435072"/>
        <c:axId val="124441344"/>
      </c:bubbleChart>
      <c:valAx>
        <c:axId val="124435072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124441344"/>
        <c:crosses val="autoZero"/>
        <c:crossBetween val="midCat"/>
      </c:valAx>
      <c:valAx>
        <c:axId val="124441344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ko-KR"/>
          </a:p>
        </c:txPr>
        <c:crossAx val="124435072"/>
        <c:crosses val="autoZero"/>
        <c:crossBetween val="midCat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invertIfNegative val="0"/>
          <c:xVal>
            <c:numRef>
              <c:f>'6'!$D$14:$J$14</c:f>
              <c:numCache>
                <c:formatCode>General</c:formatCode>
                <c:ptCount val="7"/>
                <c:pt idx="0">
                  <c:v>2</c:v>
                </c:pt>
                <c:pt idx="1">
                  <c:v>13</c:v>
                </c:pt>
                <c:pt idx="2">
                  <c:v>26</c:v>
                </c:pt>
                <c:pt idx="3">
                  <c:v>28</c:v>
                </c:pt>
                <c:pt idx="4">
                  <c:v>28</c:v>
                </c:pt>
              </c:numCache>
            </c:numRef>
          </c:xVal>
          <c:yVal>
            <c:numRef>
              <c:f>'6'!$D$15:$J$15</c:f>
              <c:numCache>
                <c:formatCode>General</c:formatCode>
                <c:ptCount val="7"/>
                <c:pt idx="0">
                  <c:v>2</c:v>
                </c:pt>
                <c:pt idx="1">
                  <c:v>16</c:v>
                </c:pt>
                <c:pt idx="2">
                  <c:v>27</c:v>
                </c:pt>
                <c:pt idx="3">
                  <c:v>32</c:v>
                </c:pt>
                <c:pt idx="4">
                  <c:v>35</c:v>
                </c:pt>
              </c:numCache>
            </c:numRef>
          </c:yVal>
          <c:bubbleSize>
            <c:numRef>
              <c:f>'6'!$D$15:$J$15</c:f>
              <c:numCache>
                <c:formatCode>General</c:formatCode>
                <c:ptCount val="7"/>
                <c:pt idx="0">
                  <c:v>2</c:v>
                </c:pt>
                <c:pt idx="1">
                  <c:v>16</c:v>
                </c:pt>
                <c:pt idx="2">
                  <c:v>27</c:v>
                </c:pt>
                <c:pt idx="3">
                  <c:v>32</c:v>
                </c:pt>
                <c:pt idx="4">
                  <c:v>35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5B7-404E-A273-4A3198C27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60"/>
        <c:showNegBubbles val="0"/>
        <c:axId val="124462208"/>
        <c:axId val="124464128"/>
      </c:bubbleChart>
      <c:valAx>
        <c:axId val="124462208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464128"/>
        <c:crosses val="autoZero"/>
        <c:crossBetween val="midCat"/>
      </c:valAx>
      <c:valAx>
        <c:axId val="124464128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46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invertIfNegative val="0"/>
          <c:xVal>
            <c:numRef>
              <c:f>'6'!$D$18:$J$18</c:f>
              <c:numCache>
                <c:formatCode>General</c:formatCode>
                <c:ptCount val="7"/>
                <c:pt idx="0">
                  <c:v>4</c:v>
                </c:pt>
                <c:pt idx="1">
                  <c:v>30</c:v>
                </c:pt>
                <c:pt idx="2">
                  <c:v>38</c:v>
                </c:pt>
                <c:pt idx="3">
                  <c:v>19</c:v>
                </c:pt>
                <c:pt idx="4">
                  <c:v>21</c:v>
                </c:pt>
              </c:numCache>
            </c:numRef>
          </c:xVal>
          <c:yVal>
            <c:numRef>
              <c:f>'6'!$D$19:$J$19</c:f>
              <c:numCache>
                <c:formatCode>General</c:formatCode>
                <c:ptCount val="7"/>
                <c:pt idx="0">
                  <c:v>6</c:v>
                </c:pt>
                <c:pt idx="1">
                  <c:v>44</c:v>
                </c:pt>
                <c:pt idx="2">
                  <c:v>45</c:v>
                </c:pt>
                <c:pt idx="3">
                  <c:v>26</c:v>
                </c:pt>
                <c:pt idx="4">
                  <c:v>24</c:v>
                </c:pt>
              </c:numCache>
            </c:numRef>
          </c:yVal>
          <c:bubbleSize>
            <c:numRef>
              <c:f>'6'!$D$19:$J$19</c:f>
              <c:numCache>
                <c:formatCode>General</c:formatCode>
                <c:ptCount val="7"/>
                <c:pt idx="0">
                  <c:v>6</c:v>
                </c:pt>
                <c:pt idx="1">
                  <c:v>44</c:v>
                </c:pt>
                <c:pt idx="2">
                  <c:v>45</c:v>
                </c:pt>
                <c:pt idx="3">
                  <c:v>26</c:v>
                </c:pt>
                <c:pt idx="4">
                  <c:v>24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021-47E3-BADC-0ECFDC00D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50"/>
        <c:showNegBubbles val="0"/>
        <c:axId val="124489088"/>
        <c:axId val="124499456"/>
      </c:bubbleChart>
      <c:valAx>
        <c:axId val="124489088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499456"/>
        <c:crosses val="autoZero"/>
        <c:crossBetween val="midCat"/>
      </c:valAx>
      <c:valAx>
        <c:axId val="124499456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48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2015016814633"/>
          <c:y val="3.6234667551963466E-2"/>
          <c:w val="0.84465022301340675"/>
          <c:h val="0.80756087097305873"/>
        </c:manualLayout>
      </c:layout>
      <c:bubbleChart>
        <c:varyColors val="1"/>
        <c:ser>
          <c:idx val="0"/>
          <c:order val="0"/>
          <c:invertIfNegative val="0"/>
          <c:xVal>
            <c:numRef>
              <c:f>'6'!$D$26:$J$26</c:f>
              <c:numCache>
                <c:formatCode>General</c:formatCode>
                <c:ptCount val="7"/>
                <c:pt idx="0">
                  <c:v>5</c:v>
                </c:pt>
                <c:pt idx="1">
                  <c:v>26</c:v>
                </c:pt>
                <c:pt idx="2">
                  <c:v>23</c:v>
                </c:pt>
                <c:pt idx="3">
                  <c:v>21</c:v>
                </c:pt>
                <c:pt idx="4">
                  <c:v>28</c:v>
                </c:pt>
              </c:numCache>
            </c:numRef>
          </c:xVal>
          <c:yVal>
            <c:numRef>
              <c:f>'6'!$D$27:$J$27</c:f>
              <c:numCache>
                <c:formatCode>General</c:formatCode>
                <c:ptCount val="7"/>
                <c:pt idx="0">
                  <c:v>6</c:v>
                </c:pt>
                <c:pt idx="1">
                  <c:v>32</c:v>
                </c:pt>
                <c:pt idx="2">
                  <c:v>30</c:v>
                </c:pt>
                <c:pt idx="3">
                  <c:v>38</c:v>
                </c:pt>
                <c:pt idx="4">
                  <c:v>36</c:v>
                </c:pt>
              </c:numCache>
            </c:numRef>
          </c:yVal>
          <c:bubbleSize>
            <c:numRef>
              <c:f>'6'!$D$27:$J$27</c:f>
              <c:numCache>
                <c:formatCode>General</c:formatCode>
                <c:ptCount val="7"/>
                <c:pt idx="0">
                  <c:v>6</c:v>
                </c:pt>
                <c:pt idx="1">
                  <c:v>32</c:v>
                </c:pt>
                <c:pt idx="2">
                  <c:v>30</c:v>
                </c:pt>
                <c:pt idx="3">
                  <c:v>38</c:v>
                </c:pt>
                <c:pt idx="4">
                  <c:v>36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6BB-4B83-ADA9-19CADE731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60"/>
        <c:showNegBubbles val="0"/>
        <c:axId val="124602240"/>
        <c:axId val="124616704"/>
      </c:bubbleChart>
      <c:valAx>
        <c:axId val="124602240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616704"/>
        <c:crosses val="autoZero"/>
        <c:crossBetween val="midCat"/>
      </c:valAx>
      <c:valAx>
        <c:axId val="124616704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60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invertIfNegative val="0"/>
          <c:xVal>
            <c:numRef>
              <c:f>'6'!$D$22:$J$22</c:f>
              <c:numCache>
                <c:formatCode>General</c:formatCode>
                <c:ptCount val="7"/>
                <c:pt idx="0">
                  <c:v>2</c:v>
                </c:pt>
                <c:pt idx="1">
                  <c:v>21</c:v>
                </c:pt>
                <c:pt idx="2">
                  <c:v>35</c:v>
                </c:pt>
                <c:pt idx="3">
                  <c:v>32</c:v>
                </c:pt>
                <c:pt idx="4">
                  <c:v>44</c:v>
                </c:pt>
              </c:numCache>
            </c:numRef>
          </c:xVal>
          <c:yVal>
            <c:numRef>
              <c:f>'6'!$D$23:$J$23</c:f>
              <c:numCache>
                <c:formatCode>General</c:formatCode>
                <c:ptCount val="7"/>
                <c:pt idx="0">
                  <c:v>2</c:v>
                </c:pt>
                <c:pt idx="1">
                  <c:v>26</c:v>
                </c:pt>
                <c:pt idx="2">
                  <c:v>41</c:v>
                </c:pt>
                <c:pt idx="3">
                  <c:v>36</c:v>
                </c:pt>
                <c:pt idx="4">
                  <c:v>68</c:v>
                </c:pt>
              </c:numCache>
            </c:numRef>
          </c:yVal>
          <c:bubbleSize>
            <c:numRef>
              <c:f>'6'!$D$23:$J$23</c:f>
              <c:numCache>
                <c:formatCode>General</c:formatCode>
                <c:ptCount val="7"/>
                <c:pt idx="0">
                  <c:v>2</c:v>
                </c:pt>
                <c:pt idx="1">
                  <c:v>26</c:v>
                </c:pt>
                <c:pt idx="2">
                  <c:v>41</c:v>
                </c:pt>
                <c:pt idx="3">
                  <c:v>36</c:v>
                </c:pt>
                <c:pt idx="4">
                  <c:v>68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FD9-425F-8AC9-D1936463E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60"/>
        <c:showNegBubbles val="0"/>
        <c:axId val="124637568"/>
        <c:axId val="124639488"/>
      </c:bubbleChart>
      <c:valAx>
        <c:axId val="124637568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639488"/>
        <c:crosses val="autoZero"/>
        <c:crossBetween val="midCat"/>
      </c:valAx>
      <c:valAx>
        <c:axId val="124639488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463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1"/>
        <c:ser>
          <c:idx val="0"/>
          <c:order val="0"/>
          <c:invertIfNegative val="0"/>
          <c:xVal>
            <c:numRef>
              <c:f>'6'!$D$30:$J$30</c:f>
              <c:numCache>
                <c:formatCode>General</c:formatCode>
                <c:ptCount val="7"/>
                <c:pt idx="0">
                  <c:v>1</c:v>
                </c:pt>
                <c:pt idx="1">
                  <c:v>17</c:v>
                </c:pt>
                <c:pt idx="2">
                  <c:v>42</c:v>
                </c:pt>
                <c:pt idx="3">
                  <c:v>100</c:v>
                </c:pt>
                <c:pt idx="4">
                  <c:v>357</c:v>
                </c:pt>
              </c:numCache>
            </c:numRef>
          </c:xVal>
          <c:yVal>
            <c:numRef>
              <c:f>'6'!$D$31:$J$31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49</c:v>
                </c:pt>
                <c:pt idx="3">
                  <c:v>119</c:v>
                </c:pt>
                <c:pt idx="4">
                  <c:v>614</c:v>
                </c:pt>
              </c:numCache>
            </c:numRef>
          </c:yVal>
          <c:bubbleSize>
            <c:numRef>
              <c:f>'6'!$D$31:$J$31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49</c:v>
                </c:pt>
                <c:pt idx="3">
                  <c:v>119</c:v>
                </c:pt>
                <c:pt idx="4">
                  <c:v>614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021-47E3-BADC-0ECFDC00D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80"/>
        <c:showNegBubbles val="0"/>
        <c:axId val="125131392"/>
        <c:axId val="125141760"/>
      </c:bubbleChart>
      <c:valAx>
        <c:axId val="125131392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5141760"/>
        <c:crosses val="autoZero"/>
        <c:crossBetween val="midCat"/>
      </c:valAx>
      <c:valAx>
        <c:axId val="125141760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513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98389231575319"/>
          <c:y val="3.3137918649524672E-2"/>
          <c:w val="0.8502546097919963"/>
          <c:h val="0.80756087097305873"/>
        </c:manualLayout>
      </c:layout>
      <c:bubbleChart>
        <c:varyColors val="1"/>
        <c:ser>
          <c:idx val="0"/>
          <c:order val="0"/>
          <c:invertIfNegative val="0"/>
          <c:xVal>
            <c:numRef>
              <c:f>'6'!$D$34:$J$34</c:f>
              <c:numCache>
                <c:formatCode>General</c:formatCode>
                <c:ptCount val="7"/>
                <c:pt idx="0">
                  <c:v>0</c:v>
                </c:pt>
                <c:pt idx="1">
                  <c:v>8</c:v>
                </c:pt>
                <c:pt idx="2">
                  <c:v>18</c:v>
                </c:pt>
                <c:pt idx="3">
                  <c:v>11</c:v>
                </c:pt>
                <c:pt idx="4">
                  <c:v>17</c:v>
                </c:pt>
              </c:numCache>
            </c:numRef>
          </c:xVal>
          <c:yVal>
            <c:numRef>
              <c:f>'6'!$D$35:$J$35</c:f>
              <c:numCache>
                <c:formatCode>General</c:formatCode>
                <c:ptCount val="7"/>
                <c:pt idx="0">
                  <c:v>0</c:v>
                </c:pt>
                <c:pt idx="1">
                  <c:v>9</c:v>
                </c:pt>
                <c:pt idx="2">
                  <c:v>22</c:v>
                </c:pt>
                <c:pt idx="3">
                  <c:v>24</c:v>
                </c:pt>
                <c:pt idx="4">
                  <c:v>22</c:v>
                </c:pt>
              </c:numCache>
            </c:numRef>
          </c:yVal>
          <c:bubbleSize>
            <c:numRef>
              <c:f>'6'!$D$35:$J$35</c:f>
              <c:numCache>
                <c:formatCode>General</c:formatCode>
                <c:ptCount val="7"/>
                <c:pt idx="0">
                  <c:v>0</c:v>
                </c:pt>
                <c:pt idx="1">
                  <c:v>9</c:v>
                </c:pt>
                <c:pt idx="2">
                  <c:v>22</c:v>
                </c:pt>
                <c:pt idx="3">
                  <c:v>24</c:v>
                </c:pt>
                <c:pt idx="4">
                  <c:v>22</c:v>
                </c:pt>
              </c:numCache>
            </c:numRef>
          </c:bubbleSize>
          <c:bubble3D val="1"/>
          <c:extLst xmlns:c16r2="http://schemas.microsoft.com/office/drawing/2015/06/chart">
            <c:ext xmlns:c16="http://schemas.microsoft.com/office/drawing/2014/chart" uri="{C3380CC4-5D6E-409C-BE32-E72D297353CC}">
              <c16:uniqueId val="{00000000-46BB-4B83-ADA9-19CADE731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30"/>
        <c:showNegBubbles val="0"/>
        <c:sizeRepresents val="w"/>
        <c:axId val="125174912"/>
        <c:axId val="125176832"/>
      </c:bubbleChart>
      <c:valAx>
        <c:axId val="125174912"/>
        <c:scaling>
          <c:orientation val="minMax"/>
          <c:min val="0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출원인수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5176832"/>
        <c:crosses val="autoZero"/>
        <c:crossBetween val="midCat"/>
      </c:valAx>
      <c:valAx>
        <c:axId val="125176832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2517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'7-1'!$D$7</c:f>
              <c:strCache>
                <c:ptCount val="1"/>
                <c:pt idx="0">
                  <c:v>Aa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'7-1'!$C$8:$C$36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'7-1'!$D$8:$D$36</c:f>
              <c:numCache>
                <c:formatCode>General</c:formatCode>
                <c:ptCount val="2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17</c:v>
                </c:pt>
                <c:pt idx="9">
                  <c:v>14</c:v>
                </c:pt>
                <c:pt idx="10">
                  <c:v>19</c:v>
                </c:pt>
                <c:pt idx="11">
                  <c:v>18</c:v>
                </c:pt>
                <c:pt idx="12">
                  <c:v>19</c:v>
                </c:pt>
                <c:pt idx="13">
                  <c:v>25</c:v>
                </c:pt>
                <c:pt idx="14">
                  <c:v>17</c:v>
                </c:pt>
                <c:pt idx="15">
                  <c:v>19</c:v>
                </c:pt>
                <c:pt idx="16">
                  <c:v>18</c:v>
                </c:pt>
                <c:pt idx="17">
                  <c:v>25</c:v>
                </c:pt>
                <c:pt idx="18">
                  <c:v>27</c:v>
                </c:pt>
                <c:pt idx="19">
                  <c:v>23</c:v>
                </c:pt>
                <c:pt idx="20">
                  <c:v>14</c:v>
                </c:pt>
                <c:pt idx="21">
                  <c:v>19</c:v>
                </c:pt>
                <c:pt idx="22">
                  <c:v>36</c:v>
                </c:pt>
                <c:pt idx="23">
                  <c:v>51</c:v>
                </c:pt>
                <c:pt idx="24">
                  <c:v>46</c:v>
                </c:pt>
                <c:pt idx="25">
                  <c:v>52</c:v>
                </c:pt>
                <c:pt idx="26">
                  <c:v>95</c:v>
                </c:pt>
                <c:pt idx="27">
                  <c:v>79</c:v>
                </c:pt>
                <c:pt idx="28">
                  <c:v>4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EB4A-4416-8972-7BA25A9A73CB}"/>
            </c:ext>
          </c:extLst>
        </c:ser>
        <c:ser>
          <c:idx val="1"/>
          <c:order val="1"/>
          <c:tx>
            <c:strRef>
              <c:f>'7-1'!$E$7</c:f>
              <c:strCache>
                <c:ptCount val="1"/>
                <c:pt idx="0">
                  <c:v>Ab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'7-1'!$C$8:$C$36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'7-1'!$E$8:$E$36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9</c:v>
                </c:pt>
                <c:pt idx="12">
                  <c:v>7</c:v>
                </c:pt>
                <c:pt idx="13">
                  <c:v>6</c:v>
                </c:pt>
                <c:pt idx="14">
                  <c:v>9</c:v>
                </c:pt>
                <c:pt idx="15">
                  <c:v>9</c:v>
                </c:pt>
                <c:pt idx="16">
                  <c:v>7</c:v>
                </c:pt>
                <c:pt idx="17">
                  <c:v>13</c:v>
                </c:pt>
                <c:pt idx="18">
                  <c:v>15</c:v>
                </c:pt>
                <c:pt idx="19">
                  <c:v>14</c:v>
                </c:pt>
                <c:pt idx="20">
                  <c:v>12</c:v>
                </c:pt>
                <c:pt idx="21">
                  <c:v>21</c:v>
                </c:pt>
                <c:pt idx="22">
                  <c:v>22</c:v>
                </c:pt>
                <c:pt idx="23">
                  <c:v>18</c:v>
                </c:pt>
                <c:pt idx="24">
                  <c:v>129</c:v>
                </c:pt>
                <c:pt idx="25">
                  <c:v>38</c:v>
                </c:pt>
                <c:pt idx="26">
                  <c:v>41</c:v>
                </c:pt>
                <c:pt idx="27">
                  <c:v>31</c:v>
                </c:pt>
                <c:pt idx="28">
                  <c:v>1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EB4A-4416-8972-7BA25A9A73CB}"/>
            </c:ext>
          </c:extLst>
        </c:ser>
        <c:ser>
          <c:idx val="2"/>
          <c:order val="2"/>
          <c:tx>
            <c:strRef>
              <c:f>'7-1'!$F$7</c:f>
              <c:strCache>
                <c:ptCount val="1"/>
                <c:pt idx="0">
                  <c:v>B</c:v>
                </c:pt>
              </c:strCache>
            </c:strRef>
          </c:tx>
          <c:spPr>
            <a:ln w="22225"/>
          </c:spPr>
          <c:marker>
            <c:symbol val="triangle"/>
            <c:size val="6"/>
          </c:marker>
          <c:cat>
            <c:strRef>
              <c:f>'7-1'!$C$8:$C$36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'7-1'!$F$8:$F$36</c:f>
              <c:numCache>
                <c:formatCode>General</c:formatCode>
                <c:ptCount val="29"/>
                <c:pt idx="0">
                  <c:v>2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  <c:pt idx="8">
                  <c:v>12</c:v>
                </c:pt>
                <c:pt idx="9">
                  <c:v>16</c:v>
                </c:pt>
                <c:pt idx="10">
                  <c:v>7</c:v>
                </c:pt>
                <c:pt idx="11">
                  <c:v>13</c:v>
                </c:pt>
                <c:pt idx="12">
                  <c:v>12</c:v>
                </c:pt>
                <c:pt idx="13">
                  <c:v>15</c:v>
                </c:pt>
                <c:pt idx="14">
                  <c:v>13</c:v>
                </c:pt>
                <c:pt idx="15">
                  <c:v>11</c:v>
                </c:pt>
                <c:pt idx="16">
                  <c:v>30</c:v>
                </c:pt>
                <c:pt idx="17">
                  <c:v>22</c:v>
                </c:pt>
                <c:pt idx="18">
                  <c:v>13</c:v>
                </c:pt>
                <c:pt idx="19">
                  <c:v>10</c:v>
                </c:pt>
                <c:pt idx="20">
                  <c:v>24</c:v>
                </c:pt>
                <c:pt idx="21">
                  <c:v>24</c:v>
                </c:pt>
                <c:pt idx="22">
                  <c:v>29</c:v>
                </c:pt>
                <c:pt idx="23">
                  <c:v>43</c:v>
                </c:pt>
                <c:pt idx="24">
                  <c:v>51</c:v>
                </c:pt>
                <c:pt idx="25">
                  <c:v>43</c:v>
                </c:pt>
                <c:pt idx="26">
                  <c:v>111</c:v>
                </c:pt>
                <c:pt idx="27">
                  <c:v>93</c:v>
                </c:pt>
                <c:pt idx="28">
                  <c:v>24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662208"/>
        <c:axId val="133664128"/>
      </c:lineChart>
      <c:catAx>
        <c:axId val="13366220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3664128"/>
        <c:crosses val="autoZero"/>
        <c:auto val="1"/>
        <c:lblAlgn val="ctr"/>
        <c:lblOffset val="100"/>
        <c:tickLblSkip val="3"/>
        <c:noMultiLvlLbl val="0"/>
      </c:catAx>
      <c:valAx>
        <c:axId val="133664128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366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864841960148795"/>
          <c:y val="6.5684359464181385E-2"/>
          <c:w val="0.46629082822980467"/>
          <c:h val="0.71813774615071513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A0E-4181-8E6D-8989C078DFF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A0E-4181-8E6D-8989C078DFF4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layout>
                <c:manualLayout>
                  <c:x val="2.493964923383634E-2"/>
                  <c:y val="-3.565067857839113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1.3447128908926803E-4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2.9940897158371272E-2"/>
                  <c:y val="1.248776831236461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0.10033132589981554"/>
                  <c:y val="-0.1309315719388446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4.6296296296296302E-3"/>
                  <c:y val="-0.2067736185383244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'7-1'!$D$7:$F$7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'7-1'!$D$37:$F$37</c:f>
              <c:numCache>
                <c:formatCode>General</c:formatCode>
                <c:ptCount val="3"/>
                <c:pt idx="0">
                  <c:v>653</c:v>
                </c:pt>
                <c:pt idx="1">
                  <c:v>409</c:v>
                </c:pt>
                <c:pt idx="2">
                  <c:v>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A0E-4181-8E6D-8989C078DF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2478856809567"/>
          <c:y val="0.11793039537483782"/>
          <c:w val="0.85935053951589391"/>
          <c:h val="0.704342128076814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'7-2'!$D$6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txPr>
              <a:bodyPr/>
              <a:lstStyle/>
              <a:p>
                <a:pPr>
                  <a:defRPr sz="12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'7-2'!$C$7:$C$35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'7-2'!$D$7:$D$35</c:f>
              <c:numCache>
                <c:formatCode>0;;;@</c:formatCode>
                <c:ptCount val="2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17</c:v>
                </c:pt>
                <c:pt idx="9">
                  <c:v>14</c:v>
                </c:pt>
                <c:pt idx="10">
                  <c:v>19</c:v>
                </c:pt>
                <c:pt idx="11">
                  <c:v>18</c:v>
                </c:pt>
                <c:pt idx="12">
                  <c:v>19</c:v>
                </c:pt>
                <c:pt idx="13">
                  <c:v>25</c:v>
                </c:pt>
                <c:pt idx="14">
                  <c:v>17</c:v>
                </c:pt>
                <c:pt idx="15">
                  <c:v>19</c:v>
                </c:pt>
                <c:pt idx="16">
                  <c:v>18</c:v>
                </c:pt>
                <c:pt idx="17">
                  <c:v>25</c:v>
                </c:pt>
                <c:pt idx="18">
                  <c:v>27</c:v>
                </c:pt>
                <c:pt idx="19">
                  <c:v>23</c:v>
                </c:pt>
                <c:pt idx="20">
                  <c:v>14</c:v>
                </c:pt>
                <c:pt idx="21">
                  <c:v>19</c:v>
                </c:pt>
                <c:pt idx="22">
                  <c:v>36</c:v>
                </c:pt>
                <c:pt idx="23">
                  <c:v>51</c:v>
                </c:pt>
                <c:pt idx="24">
                  <c:v>46</c:v>
                </c:pt>
                <c:pt idx="25">
                  <c:v>52</c:v>
                </c:pt>
                <c:pt idx="26">
                  <c:v>95</c:v>
                </c:pt>
                <c:pt idx="27">
                  <c:v>79</c:v>
                </c:pt>
                <c:pt idx="28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DF-42B3-8324-FEC2464392B2}"/>
            </c:ext>
          </c:extLst>
        </c:ser>
        <c:ser>
          <c:idx val="1"/>
          <c:order val="1"/>
          <c:tx>
            <c:strRef>
              <c:f>'7-2'!$E$6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txPr>
              <a:bodyPr/>
              <a:lstStyle/>
              <a:p>
                <a:pPr>
                  <a:defRPr sz="12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'7-2'!$C$7:$C$35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'7-2'!$E$7:$E$35</c:f>
              <c:numCache>
                <c:formatCode>0;;;@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9</c:v>
                </c:pt>
                <c:pt idx="12">
                  <c:v>7</c:v>
                </c:pt>
                <c:pt idx="13">
                  <c:v>6</c:v>
                </c:pt>
                <c:pt idx="14">
                  <c:v>9</c:v>
                </c:pt>
                <c:pt idx="15">
                  <c:v>9</c:v>
                </c:pt>
                <c:pt idx="16">
                  <c:v>7</c:v>
                </c:pt>
                <c:pt idx="17">
                  <c:v>13</c:v>
                </c:pt>
                <c:pt idx="18">
                  <c:v>15</c:v>
                </c:pt>
                <c:pt idx="19">
                  <c:v>14</c:v>
                </c:pt>
                <c:pt idx="20">
                  <c:v>12</c:v>
                </c:pt>
                <c:pt idx="21">
                  <c:v>21</c:v>
                </c:pt>
                <c:pt idx="22">
                  <c:v>22</c:v>
                </c:pt>
                <c:pt idx="23">
                  <c:v>18</c:v>
                </c:pt>
                <c:pt idx="24">
                  <c:v>129</c:v>
                </c:pt>
                <c:pt idx="25">
                  <c:v>38</c:v>
                </c:pt>
                <c:pt idx="26">
                  <c:v>41</c:v>
                </c:pt>
                <c:pt idx="27">
                  <c:v>31</c:v>
                </c:pt>
                <c:pt idx="2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CDF-42B3-8324-FEC2464392B2}"/>
            </c:ext>
          </c:extLst>
        </c:ser>
        <c:ser>
          <c:idx val="2"/>
          <c:order val="2"/>
          <c:tx>
            <c:strRef>
              <c:f>'7-2'!$F$6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sz="1200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'7-2'!$C$7:$C$35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'7-2'!$F$7:$F$35</c:f>
              <c:numCache>
                <c:formatCode>0;;;@</c:formatCode>
                <c:ptCount val="29"/>
                <c:pt idx="0">
                  <c:v>2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  <c:pt idx="8">
                  <c:v>12</c:v>
                </c:pt>
                <c:pt idx="9">
                  <c:v>16</c:v>
                </c:pt>
                <c:pt idx="10">
                  <c:v>7</c:v>
                </c:pt>
                <c:pt idx="11">
                  <c:v>13</c:v>
                </c:pt>
                <c:pt idx="12">
                  <c:v>12</c:v>
                </c:pt>
                <c:pt idx="13">
                  <c:v>15</c:v>
                </c:pt>
                <c:pt idx="14">
                  <c:v>13</c:v>
                </c:pt>
                <c:pt idx="15">
                  <c:v>11</c:v>
                </c:pt>
                <c:pt idx="16">
                  <c:v>30</c:v>
                </c:pt>
                <c:pt idx="17">
                  <c:v>22</c:v>
                </c:pt>
                <c:pt idx="18">
                  <c:v>13</c:v>
                </c:pt>
                <c:pt idx="19">
                  <c:v>10</c:v>
                </c:pt>
                <c:pt idx="20">
                  <c:v>24</c:v>
                </c:pt>
                <c:pt idx="21">
                  <c:v>24</c:v>
                </c:pt>
                <c:pt idx="22">
                  <c:v>29</c:v>
                </c:pt>
                <c:pt idx="23">
                  <c:v>43</c:v>
                </c:pt>
                <c:pt idx="24">
                  <c:v>51</c:v>
                </c:pt>
                <c:pt idx="25">
                  <c:v>43</c:v>
                </c:pt>
                <c:pt idx="26">
                  <c:v>111</c:v>
                </c:pt>
                <c:pt idx="27">
                  <c:v>93</c:v>
                </c:pt>
                <c:pt idx="2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33452160"/>
        <c:axId val="133454080"/>
      </c:barChart>
      <c:catAx>
        <c:axId val="13345216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3454080"/>
        <c:crosses val="autoZero"/>
        <c:auto val="1"/>
        <c:lblAlgn val="ctr"/>
        <c:lblOffset val="100"/>
        <c:tickLblSkip val="3"/>
        <c:noMultiLvlLbl val="0"/>
      </c:catAx>
      <c:valAx>
        <c:axId val="133454080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0;;;@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345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271210525435916"/>
          <c:y val="0.24806667207836136"/>
          <c:w val="0.44718725445943464"/>
          <c:h val="0.72379792732094062"/>
        </c:manualLayout>
      </c:layout>
      <c:doughnutChart>
        <c:varyColors val="1"/>
        <c:ser>
          <c:idx val="0"/>
          <c:order val="0"/>
          <c:tx>
            <c:strRef>
              <c:f>'7-2'!$D$6:$F$6</c:f>
              <c:strCache>
                <c:ptCount val="1"/>
                <c:pt idx="0">
                  <c:v>Aa Ab B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F9D7-4235-BA9A-89A30779F161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F9D7-4235-BA9A-89A30779F161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layout>
                <c:manualLayout>
                  <c:x val="1.1916582374762905E-2"/>
                  <c:y val="-2.7614671014013062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1.2661981766106164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4.0672273852715997E-2"/>
                  <c:y val="4.3906247999897594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'7-1'!$D$7:$H$7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'7-2'!$D$36:$H$36</c:f>
              <c:numCache>
                <c:formatCode>General</c:formatCode>
                <c:ptCount val="5"/>
                <c:pt idx="0">
                  <c:v>653</c:v>
                </c:pt>
                <c:pt idx="1">
                  <c:v>409</c:v>
                </c:pt>
                <c:pt idx="2">
                  <c:v>639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9D7-4235-BA9A-89A30779F16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75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837579981064259"/>
          <c:y val="0"/>
          <c:w val="0.81624205957136864"/>
          <c:h val="1"/>
        </c:manualLayout>
      </c:layout>
      <c:pie3DChart>
        <c:varyColors val="1"/>
        <c:ser>
          <c:idx val="0"/>
          <c:order val="0"/>
          <c:explosion val="3"/>
          <c:dPt>
            <c:idx val="0"/>
            <c:bubble3D val="0"/>
            <c:spPr>
              <a:solidFill>
                <a:schemeClr val="accent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D5-40E3-AD92-82212B42DEC6}"/>
              </c:ext>
            </c:extLst>
          </c:dPt>
          <c:dPt>
            <c:idx val="1"/>
            <c:bubble3D val="0"/>
            <c:explosion val="11"/>
            <c:spPr>
              <a:solidFill>
                <a:schemeClr val="accent5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D5-40E3-AD92-82212B42DEC6}"/>
              </c:ext>
            </c:extLst>
          </c:dPt>
          <c:dPt>
            <c:idx val="2"/>
            <c:bubble3D val="0"/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layout>
                <c:manualLayout>
                  <c:x val="-6.8692722161916353E-2"/>
                  <c:y val="6.709747017068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8.3375124686450197E-2"/>
                  <c:y val="-4.760006489443066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'8'!$E$3:$I$3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'8'!$E$4:$I$4</c:f>
              <c:numCache>
                <c:formatCode>General</c:formatCode>
                <c:ptCount val="5"/>
                <c:pt idx="0">
                  <c:v>653</c:v>
                </c:pt>
                <c:pt idx="1">
                  <c:v>409</c:v>
                </c:pt>
                <c:pt idx="2">
                  <c:v>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7D5-40E3-AD92-82212B42DEC6}"/>
            </c:ext>
          </c:extLst>
        </c:ser>
        <c:ser>
          <c:idx val="1"/>
          <c:order val="1"/>
          <c:tx>
            <c:strRef>
              <c:f>'8'!$P$8</c:f>
              <c:strCache>
                <c:ptCount val="1"/>
              </c:strCache>
            </c:strRef>
          </c:tx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'8'!$E$3:$I$3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'8'!$Q$8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'8'!$P$9</c:f>
              <c:strCache>
                <c:ptCount val="1"/>
              </c:strCache>
            </c:strRef>
          </c:tx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'8'!$E$3:$I$3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'8'!$Q$9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'8'!$P$10</c:f>
              <c:strCache>
                <c:ptCount val="1"/>
              </c:strCache>
            </c:strRef>
          </c:tx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'8'!$E$3:$I$3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'8'!$Q$10</c:f>
              <c:numCache>
                <c:formatCode>General</c:formatCode>
                <c:ptCount val="1"/>
              </c:numCache>
            </c:numRef>
          </c:val>
        </c:ser>
        <c:ser>
          <c:idx val="4"/>
          <c:order val="4"/>
          <c:tx>
            <c:strRef>
              <c:f>'8'!$P$11</c:f>
              <c:strCache>
                <c:ptCount val="1"/>
              </c:strCache>
            </c:strRef>
          </c:tx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'8'!$E$3:$I$3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'8'!$Q$11</c:f>
              <c:numCache>
                <c:formatCode>General</c:formatCode>
                <c:ptCount val="1"/>
              </c:numCache>
            </c:numRef>
          </c:val>
        </c:ser>
        <c:ser>
          <c:idx val="5"/>
          <c:order val="5"/>
          <c:tx>
            <c:strRef>
              <c:f>'8'!$P$12</c:f>
              <c:strCache>
                <c:ptCount val="1"/>
              </c:strCache>
            </c:strRef>
          </c:tx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'8'!$E$3:$I$3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'8'!$Q$12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noFill/>
    </a:ln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'9'!$AM$6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'9'!$AL$7:$AL$35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'9'!$AM$7:$AM$35</c:f>
              <c:numCache>
                <c:formatCode>General</c:formatCode>
                <c:ptCount val="29"/>
                <c:pt idx="8">
                  <c:v>4</c:v>
                </c:pt>
                <c:pt idx="10">
                  <c:v>3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F9A-4C33-9E74-5AED2F3B7E9F}"/>
            </c:ext>
          </c:extLst>
        </c:ser>
        <c:ser>
          <c:idx val="1"/>
          <c:order val="1"/>
          <c:tx>
            <c:strRef>
              <c:f>'9'!$AN$6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'9'!$AL$7:$AL$35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'9'!$AN$7:$AN$35</c:f>
              <c:numCache>
                <c:formatCode>General</c:formatCode>
                <c:ptCount val="29"/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3</c:v>
                </c:pt>
                <c:pt idx="21">
                  <c:v>2</c:v>
                </c:pt>
                <c:pt idx="22">
                  <c:v>2</c:v>
                </c:pt>
                <c:pt idx="24">
                  <c:v>2</c:v>
                </c:pt>
                <c:pt idx="26">
                  <c:v>1</c:v>
                </c:pt>
                <c:pt idx="27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F9A-4C33-9E74-5AED2F3B7E9F}"/>
            </c:ext>
          </c:extLst>
        </c:ser>
        <c:ser>
          <c:idx val="2"/>
          <c:order val="2"/>
          <c:tx>
            <c:strRef>
              <c:f>'9'!$AO$6</c:f>
              <c:strCache>
                <c:ptCount val="1"/>
                <c:pt idx="0">
                  <c:v>Ba</c:v>
                </c:pt>
              </c:strCache>
            </c:strRef>
          </c:tx>
          <c:invertIfNegative val="0"/>
          <c:cat>
            <c:strRef>
              <c:f>'9'!$AL$7:$AL$35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'9'!$AO$7:$AO$35</c:f>
              <c:numCache>
                <c:formatCode>General</c:formatCode>
                <c:ptCount val="29"/>
                <c:pt idx="9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4">
                  <c:v>5</c:v>
                </c:pt>
                <c:pt idx="27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611712"/>
        <c:axId val="134613632"/>
      </c:barChart>
      <c:catAx>
        <c:axId val="13461171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4613632"/>
        <c:crosses val="autoZero"/>
        <c:auto val="1"/>
        <c:lblAlgn val="ctr"/>
        <c:lblOffset val="100"/>
        <c:tickLblSkip val="3"/>
        <c:noMultiLvlLbl val="0"/>
      </c:catAx>
      <c:valAx>
        <c:axId val="134613632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461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'9'!$AF$6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'9'!$AE$7:$AE$35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'9'!$AF$7:$AF$35</c:f>
              <c:numCache>
                <c:formatCode>General</c:formatCode>
                <c:ptCount val="29"/>
                <c:pt idx="8">
                  <c:v>1</c:v>
                </c:pt>
                <c:pt idx="11">
                  <c:v>5</c:v>
                </c:pt>
                <c:pt idx="12">
                  <c:v>2</c:v>
                </c:pt>
                <c:pt idx="13">
                  <c:v>4</c:v>
                </c:pt>
                <c:pt idx="14">
                  <c:v>1</c:v>
                </c:pt>
                <c:pt idx="15">
                  <c:v>5</c:v>
                </c:pt>
                <c:pt idx="16">
                  <c:v>5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21</c:v>
                </c:pt>
                <c:pt idx="23">
                  <c:v>21</c:v>
                </c:pt>
                <c:pt idx="24">
                  <c:v>24</c:v>
                </c:pt>
                <c:pt idx="25">
                  <c:v>35</c:v>
                </c:pt>
                <c:pt idx="26">
                  <c:v>81</c:v>
                </c:pt>
                <c:pt idx="27">
                  <c:v>71</c:v>
                </c:pt>
                <c:pt idx="28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F-4E55-8B2F-6FE7CA897321}"/>
            </c:ext>
          </c:extLst>
        </c:ser>
        <c:ser>
          <c:idx val="1"/>
          <c:order val="1"/>
          <c:tx>
            <c:strRef>
              <c:f>'9'!$AG$6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'9'!$AE$7:$AE$35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'9'!$AG$7:$AG$35</c:f>
              <c:numCache>
                <c:formatCode>General</c:formatCode>
                <c:ptCount val="29"/>
                <c:pt idx="7">
                  <c:v>1</c:v>
                </c:pt>
                <c:pt idx="11">
                  <c:v>2</c:v>
                </c:pt>
                <c:pt idx="13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7</c:v>
                </c:pt>
                <c:pt idx="19">
                  <c:v>5</c:v>
                </c:pt>
                <c:pt idx="20">
                  <c:v>7</c:v>
                </c:pt>
                <c:pt idx="21">
                  <c:v>8</c:v>
                </c:pt>
                <c:pt idx="22">
                  <c:v>12</c:v>
                </c:pt>
                <c:pt idx="23">
                  <c:v>9</c:v>
                </c:pt>
                <c:pt idx="24">
                  <c:v>120</c:v>
                </c:pt>
                <c:pt idx="25">
                  <c:v>30</c:v>
                </c:pt>
                <c:pt idx="26">
                  <c:v>36</c:v>
                </c:pt>
                <c:pt idx="27">
                  <c:v>28</c:v>
                </c:pt>
                <c:pt idx="2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1F-4E55-8B2F-6FE7CA897321}"/>
            </c:ext>
          </c:extLst>
        </c:ser>
        <c:ser>
          <c:idx val="2"/>
          <c:order val="2"/>
          <c:tx>
            <c:strRef>
              <c:f>'9'!$AH$6</c:f>
              <c:strCache>
                <c:ptCount val="1"/>
                <c:pt idx="0">
                  <c:v>Ba</c:v>
                </c:pt>
              </c:strCache>
            </c:strRef>
          </c:tx>
          <c:invertIfNegative val="0"/>
          <c:cat>
            <c:strRef>
              <c:f>'9'!$AE$7:$AE$35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'9'!$AH$7:$AH$35</c:f>
              <c:numCache>
                <c:formatCode>General</c:formatCode>
                <c:ptCount val="29"/>
                <c:pt idx="4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1</c:v>
                </c:pt>
                <c:pt idx="12">
                  <c:v>1</c:v>
                </c:pt>
                <c:pt idx="13">
                  <c:v>6</c:v>
                </c:pt>
                <c:pt idx="14">
                  <c:v>4</c:v>
                </c:pt>
                <c:pt idx="15">
                  <c:v>6</c:v>
                </c:pt>
                <c:pt idx="16">
                  <c:v>10</c:v>
                </c:pt>
                <c:pt idx="17">
                  <c:v>10</c:v>
                </c:pt>
                <c:pt idx="18">
                  <c:v>9</c:v>
                </c:pt>
                <c:pt idx="19">
                  <c:v>3</c:v>
                </c:pt>
                <c:pt idx="20">
                  <c:v>15</c:v>
                </c:pt>
                <c:pt idx="21">
                  <c:v>13</c:v>
                </c:pt>
                <c:pt idx="22">
                  <c:v>15</c:v>
                </c:pt>
                <c:pt idx="23">
                  <c:v>35</c:v>
                </c:pt>
                <c:pt idx="24">
                  <c:v>33</c:v>
                </c:pt>
                <c:pt idx="25">
                  <c:v>40</c:v>
                </c:pt>
                <c:pt idx="26">
                  <c:v>103</c:v>
                </c:pt>
                <c:pt idx="27">
                  <c:v>89</c:v>
                </c:pt>
                <c:pt idx="2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669824"/>
        <c:axId val="134671744"/>
      </c:barChart>
      <c:catAx>
        <c:axId val="13466982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4671744"/>
        <c:crosses val="autoZero"/>
        <c:auto val="1"/>
        <c:lblAlgn val="ctr"/>
        <c:lblOffset val="100"/>
        <c:tickLblSkip val="3"/>
        <c:noMultiLvlLbl val="0"/>
      </c:catAx>
      <c:valAx>
        <c:axId val="134671744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466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81175269757949"/>
          <c:y val="0.13007224145316462"/>
          <c:w val="0.86037343248760567"/>
          <c:h val="0.668721611848833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'9'!$D$6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'9'!$D$7:$D$35</c:f>
              <c:numCache>
                <c:formatCode>General</c:formatCode>
                <c:ptCount val="29"/>
                <c:pt idx="7">
                  <c:v>1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2">
                  <c:v>3</c:v>
                </c:pt>
                <c:pt idx="13">
                  <c:v>5</c:v>
                </c:pt>
                <c:pt idx="14">
                  <c:v>2</c:v>
                </c:pt>
                <c:pt idx="15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2</c:v>
                </c:pt>
                <c:pt idx="21">
                  <c:v>5</c:v>
                </c:pt>
                <c:pt idx="23">
                  <c:v>4</c:v>
                </c:pt>
                <c:pt idx="24">
                  <c:v>2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C5F-4404-A5E1-5CE8421AFCB8}"/>
            </c:ext>
          </c:extLst>
        </c:ser>
        <c:ser>
          <c:idx val="1"/>
          <c:order val="1"/>
          <c:tx>
            <c:strRef>
              <c:f>'9'!$E$6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'9'!$E$7:$E$35</c:f>
              <c:numCache>
                <c:formatCode>General</c:formatCode>
                <c:ptCount val="29"/>
                <c:pt idx="6">
                  <c:v>1</c:v>
                </c:pt>
                <c:pt idx="12">
                  <c:v>2</c:v>
                </c:pt>
                <c:pt idx="14">
                  <c:v>1</c:v>
                </c:pt>
                <c:pt idx="15">
                  <c:v>2</c:v>
                </c:pt>
                <c:pt idx="18">
                  <c:v>1</c:v>
                </c:pt>
                <c:pt idx="19">
                  <c:v>6</c:v>
                </c:pt>
                <c:pt idx="20">
                  <c:v>1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C5F-4404-A5E1-5CE8421AFCB8}"/>
            </c:ext>
          </c:extLst>
        </c:ser>
        <c:ser>
          <c:idx val="2"/>
          <c:order val="2"/>
          <c:tx>
            <c:strRef>
              <c:f>'9'!$F$6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cat>
            <c:strRef>
              <c:f>'9'!$C$7:$C$35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'9'!$F$7:$F$35</c:f>
              <c:numCache>
                <c:formatCode>General</c:formatCode>
                <c:ptCount val="29"/>
                <c:pt idx="1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371200"/>
        <c:axId val="134385664"/>
      </c:barChart>
      <c:catAx>
        <c:axId val="13437120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4385664"/>
        <c:crosses val="autoZero"/>
        <c:auto val="1"/>
        <c:lblAlgn val="ctr"/>
        <c:lblOffset val="100"/>
        <c:tickLblSkip val="3"/>
        <c:noMultiLvlLbl val="0"/>
      </c:catAx>
      <c:valAx>
        <c:axId val="134385664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437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61453097222376"/>
          <c:y val="0.10554115962777381"/>
          <c:w val="0.87313233968146198"/>
          <c:h val="0.705014077785731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'9'!$K$6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'9'!$J$7:$J$35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'9'!$K$7:$K$35</c:f>
              <c:numCache>
                <c:formatCode>General</c:formatCode>
                <c:ptCount val="29"/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5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6">
                  <c:v>4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1">
                  <c:v>4</c:v>
                </c:pt>
                <c:pt idx="22">
                  <c:v>2</c:v>
                </c:pt>
                <c:pt idx="23">
                  <c:v>6</c:v>
                </c:pt>
                <c:pt idx="24">
                  <c:v>2</c:v>
                </c:pt>
                <c:pt idx="27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B77-4DC0-911E-E413723312E2}"/>
            </c:ext>
          </c:extLst>
        </c:ser>
        <c:ser>
          <c:idx val="1"/>
          <c:order val="1"/>
          <c:tx>
            <c:strRef>
              <c:f>'9'!$L$6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'9'!$J$7:$J$35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'9'!$L$7:$L$35</c:f>
              <c:numCache>
                <c:formatCode>General</c:formatCode>
                <c:ptCount val="29"/>
                <c:pt idx="8">
                  <c:v>1</c:v>
                </c:pt>
                <c:pt idx="9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B77-4DC0-911E-E413723312E2}"/>
            </c:ext>
          </c:extLst>
        </c:ser>
        <c:ser>
          <c:idx val="2"/>
          <c:order val="2"/>
          <c:tx>
            <c:strRef>
              <c:f>'9'!$M$6</c:f>
              <c:strCache>
                <c:ptCount val="1"/>
                <c:pt idx="0">
                  <c:v>Ba</c:v>
                </c:pt>
              </c:strCache>
            </c:strRef>
          </c:tx>
          <c:invertIfNegative val="0"/>
          <c:cat>
            <c:strRef>
              <c:f>'9'!$J$7:$J$35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'9'!$M$7:$M$35</c:f>
              <c:numCache>
                <c:formatCode>General</c:formatCode>
                <c:ptCount val="29"/>
                <c:pt idx="0">
                  <c:v>2</c:v>
                </c:pt>
                <c:pt idx="1">
                  <c:v>4</c:v>
                </c:pt>
                <c:pt idx="4">
                  <c:v>1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2</c:v>
                </c:pt>
                <c:pt idx="14">
                  <c:v>4</c:v>
                </c:pt>
                <c:pt idx="16">
                  <c:v>10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4</c:v>
                </c:pt>
                <c:pt idx="23">
                  <c:v>2</c:v>
                </c:pt>
                <c:pt idx="24">
                  <c:v>2</c:v>
                </c:pt>
                <c:pt idx="26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494464"/>
        <c:axId val="134496640"/>
      </c:barChart>
      <c:catAx>
        <c:axId val="13449446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4496640"/>
        <c:crosses val="autoZero"/>
        <c:auto val="1"/>
        <c:lblAlgn val="ctr"/>
        <c:lblOffset val="100"/>
        <c:tickLblSkip val="3"/>
        <c:noMultiLvlLbl val="0"/>
      </c:catAx>
      <c:valAx>
        <c:axId val="134496640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449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753672437623552"/>
          <c:y val="8.2172540967285514E-4"/>
          <c:w val="0.55246670107965512"/>
          <c:h val="0.9860209549692530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7A4-435A-A943-52F4C69BC93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7A4-435A-A943-52F4C69BC939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1"/>
              <c:tx>
                <c:rich>
                  <a:bodyPr/>
                  <a:lstStyle/>
                  <a:p>
                    <a:r>
                      <a:rPr lang="en-US" altLang="en-US" sz="1400"/>
                      <a:t>Ab, 15,</a:t>
                    </a:r>
                  </a:p>
                  <a:p>
                    <a:r>
                      <a:rPr lang="en-US" altLang="en-US" sz="1400"/>
                      <a:t>9%</a:t>
                    </a:r>
                    <a:endParaRPr lang="en-US" altLang="en-US"/>
                  </a:p>
                </c:rich>
              </c:tx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14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'9'!$D$6:$H$6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'9'!$D$36:$H$36</c:f>
              <c:numCache>
                <c:formatCode>General</c:formatCode>
                <c:ptCount val="5"/>
                <c:pt idx="0">
                  <c:v>60</c:v>
                </c:pt>
                <c:pt idx="1">
                  <c:v>31</c:v>
                </c:pt>
                <c:pt idx="2">
                  <c:v>27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7A4-435A-A943-52F4C69BC9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493865324573604E-2"/>
          <c:y val="1.7793026752143018E-2"/>
          <c:w val="0.39071318589832932"/>
          <c:h val="0.9752147606833896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EA5-4433-8B8A-AB424A36285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EA5-4433-8B8A-AB424A362853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 sz="14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'9'!$K$6:$O$6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Ba</c:v>
                </c:pt>
              </c:strCache>
            </c:strRef>
          </c:cat>
          <c:val>
            <c:numRef>
              <c:f>'9'!$K$36:$O$36</c:f>
              <c:numCache>
                <c:formatCode>General</c:formatCode>
                <c:ptCount val="5"/>
                <c:pt idx="0">
                  <c:v>48</c:v>
                </c:pt>
                <c:pt idx="1">
                  <c:v>29</c:v>
                </c:pt>
                <c:pt idx="2">
                  <c:v>76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EA5-4433-8B8A-AB424A36285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'9'!$R$6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'9'!$Q$7:$Q$35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'9'!$R$7:$R$35</c:f>
              <c:numCache>
                <c:formatCode>General</c:formatCode>
                <c:ptCount val="29"/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3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7</c:v>
                </c:pt>
                <c:pt idx="23">
                  <c:v>11</c:v>
                </c:pt>
                <c:pt idx="24">
                  <c:v>11</c:v>
                </c:pt>
                <c:pt idx="25">
                  <c:v>10</c:v>
                </c:pt>
                <c:pt idx="26">
                  <c:v>3</c:v>
                </c:pt>
                <c:pt idx="27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91F-4E55-8B2F-6FE7CA897321}"/>
            </c:ext>
          </c:extLst>
        </c:ser>
        <c:ser>
          <c:idx val="1"/>
          <c:order val="1"/>
          <c:tx>
            <c:strRef>
              <c:f>'9'!$S$6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'9'!$Q$7:$Q$35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'9'!$S$7:$S$35</c:f>
              <c:numCache>
                <c:formatCode>General</c:formatCode>
                <c:ptCount val="29"/>
                <c:pt idx="10">
                  <c:v>1</c:v>
                </c:pt>
                <c:pt idx="11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6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3</c:v>
                </c:pt>
                <c:pt idx="26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91F-4E55-8B2F-6FE7CA897321}"/>
            </c:ext>
          </c:extLst>
        </c:ser>
        <c:ser>
          <c:idx val="2"/>
          <c:order val="2"/>
          <c:tx>
            <c:strRef>
              <c:f>'9'!$T$6</c:f>
              <c:strCache>
                <c:ptCount val="1"/>
                <c:pt idx="0">
                  <c:v>Ba</c:v>
                </c:pt>
              </c:strCache>
            </c:strRef>
          </c:tx>
          <c:invertIfNegative val="0"/>
          <c:cat>
            <c:strRef>
              <c:f>'9'!$Q$7:$Q$35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'9'!$T$7:$T$35</c:f>
              <c:numCache>
                <c:formatCode>General</c:formatCode>
                <c:ptCount val="29"/>
                <c:pt idx="4">
                  <c:v>1</c:v>
                </c:pt>
                <c:pt idx="8">
                  <c:v>3</c:v>
                </c:pt>
                <c:pt idx="11">
                  <c:v>5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6</c:v>
                </c:pt>
                <c:pt idx="25">
                  <c:v>1</c:v>
                </c:pt>
                <c:pt idx="26">
                  <c:v>3</c:v>
                </c:pt>
                <c:pt idx="2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950272"/>
        <c:axId val="134960640"/>
      </c:barChart>
      <c:catAx>
        <c:axId val="13495027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4960640"/>
        <c:crosses val="autoZero"/>
        <c:auto val="1"/>
        <c:lblAlgn val="ctr"/>
        <c:lblOffset val="100"/>
        <c:tickLblSkip val="3"/>
        <c:noMultiLvlLbl val="0"/>
      </c:catAx>
      <c:valAx>
        <c:axId val="134960640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495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35590065111889"/>
          <c:y val="0"/>
          <c:w val="0.58167320080499474"/>
          <c:h val="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BB9-4E6E-9787-FAB5DFD046F7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BB9-4E6E-9787-FAB5DFD046F7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2"/>
              <c:layout>
                <c:manualLayout>
                  <c:x val="6.7689203644491084E-3"/>
                  <c:y val="2.070977656626173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txPr>
              <a:bodyPr/>
              <a:lstStyle/>
              <a:p>
                <a:pPr>
                  <a:defRPr sz="14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'9'!$R$6:$V$6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Ba</c:v>
                </c:pt>
              </c:strCache>
            </c:strRef>
          </c:cat>
          <c:val>
            <c:numRef>
              <c:f>'9'!$R$36:$V$36</c:f>
              <c:numCache>
                <c:formatCode>General</c:formatCode>
                <c:ptCount val="5"/>
                <c:pt idx="0">
                  <c:v>105</c:v>
                </c:pt>
                <c:pt idx="1">
                  <c:v>38</c:v>
                </c:pt>
                <c:pt idx="2">
                  <c:v>37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BB9-4E6E-9787-FAB5DFD046F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'9'!$Y$6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'9'!$X$7:$X$35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'9'!$Y$7:$Y$35</c:f>
              <c:numCache>
                <c:formatCode>General</c:formatCode>
                <c:ptCount val="29"/>
                <c:pt idx="0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6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1</c:v>
                </c:pt>
                <c:pt idx="22">
                  <c:v>5</c:v>
                </c:pt>
                <c:pt idx="23">
                  <c:v>7</c:v>
                </c:pt>
                <c:pt idx="24">
                  <c:v>6</c:v>
                </c:pt>
                <c:pt idx="25">
                  <c:v>2</c:v>
                </c:pt>
                <c:pt idx="26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F9A-4C33-9E74-5AED2F3B7E9F}"/>
            </c:ext>
          </c:extLst>
        </c:ser>
        <c:ser>
          <c:idx val="1"/>
          <c:order val="1"/>
          <c:tx>
            <c:strRef>
              <c:f>'9'!$Z$6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'9'!$X$7:$X$35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'9'!$Z$7:$Z$35</c:f>
              <c:numCache>
                <c:formatCode>General</c:formatCode>
                <c:ptCount val="29"/>
                <c:pt idx="7">
                  <c:v>1</c:v>
                </c:pt>
                <c:pt idx="10">
                  <c:v>1</c:v>
                </c:pt>
                <c:pt idx="11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1">
                  <c:v>5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F9A-4C33-9E74-5AED2F3B7E9F}"/>
            </c:ext>
          </c:extLst>
        </c:ser>
        <c:ser>
          <c:idx val="2"/>
          <c:order val="2"/>
          <c:tx>
            <c:strRef>
              <c:f>'9'!$AA$6</c:f>
              <c:strCache>
                <c:ptCount val="1"/>
                <c:pt idx="0">
                  <c:v>Ba</c:v>
                </c:pt>
              </c:strCache>
            </c:strRef>
          </c:tx>
          <c:invertIfNegative val="0"/>
          <c:cat>
            <c:strRef>
              <c:f>'9'!$X$7:$X$35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'9'!$AA$7:$AA$35</c:f>
              <c:numCache>
                <c:formatCode>General</c:formatCode>
                <c:ptCount val="29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4</c:v>
                </c:pt>
                <c:pt idx="18">
                  <c:v>1</c:v>
                </c:pt>
                <c:pt idx="19">
                  <c:v>1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1</c:v>
                </c:pt>
                <c:pt idx="24">
                  <c:v>4</c:v>
                </c:pt>
                <c:pt idx="26">
                  <c:v>2</c:v>
                </c:pt>
                <c:pt idx="27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779264"/>
        <c:axId val="134781184"/>
      </c:barChart>
      <c:catAx>
        <c:axId val="13477926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4781184"/>
        <c:crosses val="autoZero"/>
        <c:auto val="1"/>
        <c:lblAlgn val="ctr"/>
        <c:lblOffset val="100"/>
        <c:tickLblSkip val="3"/>
        <c:noMultiLvlLbl val="0"/>
      </c:catAx>
      <c:valAx>
        <c:axId val="134781184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477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91776044324507"/>
          <c:y val="0"/>
          <c:w val="0.59916407480877398"/>
          <c:h val="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739-43C0-8025-D1EC4965D1B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739-43C0-8025-D1EC4965D1B8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3"/>
              <c:delete val="1"/>
            </c:dLbl>
            <c:dLbl>
              <c:idx val="4"/>
              <c:delete val="1"/>
            </c:dLbl>
            <c:txPr>
              <a:bodyPr/>
              <a:lstStyle/>
              <a:p>
                <a:pPr>
                  <a:defRPr sz="14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'9'!$Y$6:$AC$6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Ba</c:v>
                </c:pt>
              </c:strCache>
            </c:strRef>
          </c:cat>
          <c:val>
            <c:numRef>
              <c:f>'9'!$Y$36:$AC$36</c:f>
              <c:numCache>
                <c:formatCode>General</c:formatCode>
                <c:ptCount val="5"/>
                <c:pt idx="0">
                  <c:v>80</c:v>
                </c:pt>
                <c:pt idx="1">
                  <c:v>21</c:v>
                </c:pt>
                <c:pt idx="2">
                  <c:v>45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739-43C0-8025-D1EC4965D1B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35590065111889"/>
          <c:y val="0"/>
          <c:w val="0.58167320080499474"/>
          <c:h val="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BB9-4E6E-9787-FAB5DFD046F7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BB9-4E6E-9787-FAB5DFD046F7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1"/>
              <c:layout>
                <c:manualLayout>
                  <c:x val="4.3265199161425578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3.260914980810338E-2"/>
                  <c:y val="-8.338090559462735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txPr>
              <a:bodyPr/>
              <a:lstStyle/>
              <a:p>
                <a:pPr>
                  <a:defRPr sz="14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'9'!$AF$6:$AJ$6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Ba</c:v>
                </c:pt>
              </c:strCache>
            </c:strRef>
          </c:cat>
          <c:val>
            <c:numRef>
              <c:f>'9'!$AF$36:$AJ$36</c:f>
              <c:numCache>
                <c:formatCode>General</c:formatCode>
                <c:ptCount val="5"/>
                <c:pt idx="0">
                  <c:v>320</c:v>
                </c:pt>
                <c:pt idx="1">
                  <c:v>273</c:v>
                </c:pt>
                <c:pt idx="2">
                  <c:v>426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BB9-4E6E-9787-FAB5DFD046F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91776044324507"/>
          <c:y val="0"/>
          <c:w val="0.59916407480877398"/>
          <c:h val="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739-43C0-8025-D1EC4965D1B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739-43C0-8025-D1EC4965D1B8}"/>
              </c:ext>
            </c:extLst>
          </c:dPt>
          <c:dLbls>
            <c:dLbl>
              <c:idx val="0"/>
              <c:layout>
                <c:manualLayout>
                  <c:x val="2.7830487033523088E-2"/>
                  <c:y val="-6.2536099825342088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txPr>
              <a:bodyPr/>
              <a:lstStyle/>
              <a:p>
                <a:pPr>
                  <a:defRPr sz="14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'9'!$AM$6:$AQ$6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Ba</c:v>
                </c:pt>
              </c:strCache>
            </c:strRef>
          </c:cat>
          <c:val>
            <c:numRef>
              <c:f>'9'!$AM$36:$AQ$36</c:f>
              <c:numCache>
                <c:formatCode>General</c:formatCode>
                <c:ptCount val="5"/>
                <c:pt idx="0">
                  <c:v>40</c:v>
                </c:pt>
                <c:pt idx="1">
                  <c:v>17</c:v>
                </c:pt>
                <c:pt idx="2">
                  <c:v>28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739-43C0-8025-D1EC4965D1B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4"/>
          <c:order val="6"/>
          <c:tx>
            <c:strRef>
              <c:f>'10-1'!$J$6</c:f>
              <c:strCache>
                <c:ptCount val="1"/>
                <c:pt idx="0">
                  <c:v>총합계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'10-1'!$C$7:$C$9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'10-1'!$J$7:$J$9</c:f>
              <c:numCache>
                <c:formatCode>General</c:formatCode>
                <c:ptCount val="3"/>
                <c:pt idx="0">
                  <c:v>653</c:v>
                </c:pt>
                <c:pt idx="1">
                  <c:v>409</c:v>
                </c:pt>
                <c:pt idx="2">
                  <c:v>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D75-4B5C-96C3-B066FFBFA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135188864"/>
        <c:axId val="135191168"/>
      </c:barChart>
      <c:lineChart>
        <c:grouping val="standard"/>
        <c:varyColors val="0"/>
        <c:ser>
          <c:idx val="0"/>
          <c:order val="0"/>
          <c:tx>
            <c:strRef>
              <c:f>'10-1'!$D$6</c:f>
              <c:strCache>
                <c:ptCount val="1"/>
                <c:pt idx="0">
                  <c:v>KR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'10-1'!$C$7:$C$9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'10-1'!$N$6:$N$8</c:f>
              <c:numCache>
                <c:formatCode>General</c:formatCode>
                <c:ptCount val="3"/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D75-4B5C-96C3-B066FFBFAA8E}"/>
            </c:ext>
          </c:extLst>
        </c:ser>
        <c:ser>
          <c:idx val="1"/>
          <c:order val="1"/>
          <c:tx>
            <c:strRef>
              <c:f>'10-1'!$E$6</c:f>
              <c:strCache>
                <c:ptCount val="1"/>
                <c:pt idx="0">
                  <c:v>JP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'10-1'!$C$7:$C$9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'10-1'!$E$7:$E$9</c:f>
              <c:numCache>
                <c:formatCode>General</c:formatCode>
                <c:ptCount val="3"/>
                <c:pt idx="0">
                  <c:v>48</c:v>
                </c:pt>
                <c:pt idx="1">
                  <c:v>29</c:v>
                </c:pt>
                <c:pt idx="2">
                  <c:v>76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4D75-4B5C-96C3-B066FFBFAA8E}"/>
            </c:ext>
          </c:extLst>
        </c:ser>
        <c:ser>
          <c:idx val="2"/>
          <c:order val="2"/>
          <c:tx>
            <c:strRef>
              <c:f>'10-1'!$F$6</c:f>
              <c:strCache>
                <c:ptCount val="1"/>
                <c:pt idx="0">
                  <c:v>US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'10-1'!$C$7:$C$9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'10-1'!$F$7:$F$9</c:f>
              <c:numCache>
                <c:formatCode>General</c:formatCode>
                <c:ptCount val="3"/>
                <c:pt idx="0">
                  <c:v>105</c:v>
                </c:pt>
                <c:pt idx="1">
                  <c:v>38</c:v>
                </c:pt>
                <c:pt idx="2">
                  <c:v>37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4D75-4B5C-96C3-B066FFBFAA8E}"/>
            </c:ext>
          </c:extLst>
        </c:ser>
        <c:ser>
          <c:idx val="3"/>
          <c:order val="3"/>
          <c:tx>
            <c:strRef>
              <c:f>'10-1'!$G$6</c:f>
              <c:strCache>
                <c:ptCount val="1"/>
                <c:pt idx="0">
                  <c:v>EP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'10-1'!$C$7:$C$9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'10-1'!$G$7:$G$9</c:f>
              <c:numCache>
                <c:formatCode>General</c:formatCode>
                <c:ptCount val="3"/>
                <c:pt idx="0">
                  <c:v>80</c:v>
                </c:pt>
                <c:pt idx="1">
                  <c:v>21</c:v>
                </c:pt>
                <c:pt idx="2">
                  <c:v>45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4D75-4B5C-96C3-B066FFBFAA8E}"/>
            </c:ext>
          </c:extLst>
        </c:ser>
        <c:ser>
          <c:idx val="5"/>
          <c:order val="4"/>
          <c:tx>
            <c:strRef>
              <c:f>'10-1'!$H$6</c:f>
              <c:strCache>
                <c:ptCount val="1"/>
                <c:pt idx="0">
                  <c:v>CN</c:v>
                </c:pt>
              </c:strCache>
            </c:strRef>
          </c:tx>
          <c:spPr>
            <a:ln w="19050">
              <a:solidFill>
                <a:schemeClr val="accent5"/>
              </a:solidFill>
            </a:ln>
          </c:spPr>
          <c:marker>
            <c:symbol val="circle"/>
            <c:size val="6"/>
            <c:spPr>
              <a:solidFill>
                <a:schemeClr val="accent5"/>
              </a:solidFill>
              <a:ln>
                <a:noFill/>
              </a:ln>
            </c:spPr>
          </c:marker>
          <c:val>
            <c:numRef>
              <c:f>'10-1'!$H$7:$H$9</c:f>
              <c:numCache>
                <c:formatCode>General</c:formatCode>
                <c:ptCount val="3"/>
                <c:pt idx="0">
                  <c:v>320</c:v>
                </c:pt>
                <c:pt idx="1">
                  <c:v>273</c:v>
                </c:pt>
                <c:pt idx="2">
                  <c:v>426</c:v>
                </c:pt>
              </c:numCache>
            </c:numRef>
          </c:val>
          <c:smooth val="1"/>
        </c:ser>
        <c:ser>
          <c:idx val="6"/>
          <c:order val="5"/>
          <c:tx>
            <c:strRef>
              <c:f>'10-1'!$I$6</c:f>
              <c:strCache>
                <c:ptCount val="1"/>
                <c:pt idx="0">
                  <c:v>PCT</c:v>
                </c:pt>
              </c:strCache>
            </c:strRef>
          </c:tx>
          <c:spPr>
            <a:ln w="19050">
              <a:solidFill>
                <a:schemeClr val="accent6"/>
              </a:solidFill>
            </a:ln>
          </c:spPr>
          <c:marker>
            <c:symbol val="circle"/>
            <c:size val="6"/>
            <c:spPr>
              <a:solidFill>
                <a:schemeClr val="accent6"/>
              </a:solidFill>
              <a:ln>
                <a:noFill/>
              </a:ln>
            </c:spPr>
          </c:marker>
          <c:val>
            <c:numRef>
              <c:f>'10-1'!$I$7:$I$9</c:f>
              <c:numCache>
                <c:formatCode>General</c:formatCode>
                <c:ptCount val="3"/>
                <c:pt idx="0">
                  <c:v>40</c:v>
                </c:pt>
                <c:pt idx="1">
                  <c:v>17</c:v>
                </c:pt>
                <c:pt idx="2">
                  <c:v>28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188864"/>
        <c:axId val="135191168"/>
      </c:lineChart>
      <c:catAx>
        <c:axId val="13518886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기술분류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5191168"/>
        <c:crosses val="autoZero"/>
        <c:auto val="1"/>
        <c:lblAlgn val="ctr"/>
        <c:lblOffset val="100"/>
        <c:noMultiLvlLbl val="0"/>
      </c:catAx>
      <c:valAx>
        <c:axId val="135191168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 altLang="en-US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518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'10-2'!$C$7</c:f>
              <c:strCache>
                <c:ptCount val="1"/>
                <c:pt idx="0">
                  <c:v>KR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EEF-47C9-BEF2-CD21959C9AB2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EEF-47C9-BEF2-CD21959C9AB2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3"/>
              <c:delete val="1"/>
            </c:dLbl>
            <c:dLbl>
              <c:idx val="4"/>
              <c:delete val="1"/>
            </c:dLbl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'10-2'!$D$6:$H$6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'10-2'!$D$7:$H$7</c:f>
              <c:numCache>
                <c:formatCode>General</c:formatCode>
                <c:ptCount val="5"/>
                <c:pt idx="0">
                  <c:v>60</c:v>
                </c:pt>
                <c:pt idx="1">
                  <c:v>31</c:v>
                </c:pt>
                <c:pt idx="2">
                  <c:v>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EEF-47C9-BEF2-CD21959C9AB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'10-2'!$C$8</c:f>
              <c:strCache>
                <c:ptCount val="1"/>
                <c:pt idx="0">
                  <c:v>JP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F9F-4F23-A658-7B62E0DAED9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F9F-4F23-A658-7B62E0DAED9E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3"/>
              <c:delete val="1"/>
            </c:dLbl>
            <c:dLbl>
              <c:idx val="4"/>
              <c:delete val="1"/>
            </c:dLbl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'10-2'!$D$6:$H$6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'10-2'!$D$8:$H$8</c:f>
              <c:numCache>
                <c:formatCode>General</c:formatCode>
                <c:ptCount val="5"/>
                <c:pt idx="0">
                  <c:v>48</c:v>
                </c:pt>
                <c:pt idx="1">
                  <c:v>29</c:v>
                </c:pt>
                <c:pt idx="2">
                  <c:v>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F9F-4F23-A658-7B62E0DAED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'10-2'!$C$9</c:f>
              <c:strCache>
                <c:ptCount val="1"/>
                <c:pt idx="0">
                  <c:v>US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E1C-4098-A52E-E5ADC8141D5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E1C-4098-A52E-E5ADC8141D53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3"/>
              <c:delete val="1"/>
            </c:dLbl>
            <c:dLbl>
              <c:idx val="4"/>
              <c:delete val="1"/>
            </c:dLbl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'10-2'!$D$6:$H$6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'10-2'!$D$9:$H$9</c:f>
              <c:numCache>
                <c:formatCode>General</c:formatCode>
                <c:ptCount val="5"/>
                <c:pt idx="0">
                  <c:v>105</c:v>
                </c:pt>
                <c:pt idx="1">
                  <c:v>38</c:v>
                </c:pt>
                <c:pt idx="2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E1C-4098-A52E-E5ADC8141D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'10-2'!$C$10</c:f>
              <c:strCache>
                <c:ptCount val="1"/>
                <c:pt idx="0">
                  <c:v>EP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FF5-471C-BE2D-376A0245358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FF5-471C-BE2D-376A0245358A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3"/>
              <c:delete val="1"/>
            </c:dLbl>
            <c:dLbl>
              <c:idx val="4"/>
              <c:delete val="1"/>
            </c:dLbl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'10-2'!$D$6:$H$6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'10-2'!$D$10:$H$10</c:f>
              <c:numCache>
                <c:formatCode>General</c:formatCode>
                <c:ptCount val="5"/>
                <c:pt idx="0">
                  <c:v>80</c:v>
                </c:pt>
                <c:pt idx="1">
                  <c:v>21</c:v>
                </c:pt>
                <c:pt idx="2">
                  <c:v>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FF5-471C-BE2D-376A024535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'10-2'!$C$11</c:f>
              <c:strCache>
                <c:ptCount val="1"/>
                <c:pt idx="0">
                  <c:v>CN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E1C-4098-A52E-E5ADC8141D5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E1C-4098-A52E-E5ADC8141D53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2"/>
              <c:layout>
                <c:manualLayout>
                  <c:x val="-1.2397461675708517E-2"/>
                  <c:y val="1.65812481157672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'10-2'!$D$6:$H$6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'10-2'!$D$11:$H$11</c:f>
              <c:numCache>
                <c:formatCode>General</c:formatCode>
                <c:ptCount val="5"/>
                <c:pt idx="0">
                  <c:v>320</c:v>
                </c:pt>
                <c:pt idx="1">
                  <c:v>273</c:v>
                </c:pt>
                <c:pt idx="2">
                  <c:v>426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E1C-4098-A52E-E5ADC8141D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0"/>
      <c:depthPercent val="10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'10-2'!$C$12</c:f>
              <c:strCache>
                <c:ptCount val="1"/>
                <c:pt idx="0">
                  <c:v>PCT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FF5-471C-BE2D-376A0245358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FF5-471C-BE2D-376A0245358A}"/>
              </c:ext>
            </c:extLst>
          </c:dPt>
          <c:dLbls>
            <c:dLbl>
              <c:idx val="3"/>
              <c:delete val="1"/>
            </c:dLbl>
            <c:dLbl>
              <c:idx val="4"/>
              <c:delete val="1"/>
            </c:dLbl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'10-2'!$D$6:$H$6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'10-2'!$D$12:$H$12</c:f>
              <c:numCache>
                <c:formatCode>General</c:formatCode>
                <c:ptCount val="5"/>
                <c:pt idx="0">
                  <c:v>40</c:v>
                </c:pt>
                <c:pt idx="1">
                  <c:v>17</c:v>
                </c:pt>
                <c:pt idx="2">
                  <c:v>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FF5-471C-BE2D-376A024535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>
          <a:contourClr>
            <a:schemeClr val="bg1">
              <a:lumMod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'11'!$A$49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'11'!$B$48:$F$48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'11'!$B$49:$F$49</c:f>
              <c:numCache>
                <c:formatCode>0;;;@</c:formatCode>
                <c:ptCount val="5"/>
                <c:pt idx="0">
                  <c:v>0</c:v>
                </c:pt>
                <c:pt idx="1">
                  <c:v>13</c:v>
                </c:pt>
                <c:pt idx="2">
                  <c:v>18</c:v>
                </c:pt>
                <c:pt idx="3">
                  <c:v>16</c:v>
                </c:pt>
                <c:pt idx="4">
                  <c:v>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AE-4F2E-9C00-4B660AC801FA}"/>
            </c:ext>
          </c:extLst>
        </c:ser>
        <c:ser>
          <c:idx val="1"/>
          <c:order val="1"/>
          <c:tx>
            <c:strRef>
              <c:f>'11'!$A$50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'11'!$B$48:$F$48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'11'!$B$50:$F$50</c:f>
              <c:numCache>
                <c:formatCode>0;;;@</c:formatCode>
                <c:ptCount val="5"/>
                <c:pt idx="0">
                  <c:v>1</c:v>
                </c:pt>
                <c:pt idx="1">
                  <c:v>0</c:v>
                </c:pt>
                <c:pt idx="2">
                  <c:v>5</c:v>
                </c:pt>
                <c:pt idx="3">
                  <c:v>11</c:v>
                </c:pt>
                <c:pt idx="4">
                  <c:v>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2AE-4F2E-9C00-4B660AC801FA}"/>
            </c:ext>
          </c:extLst>
        </c:ser>
        <c:ser>
          <c:idx val="2"/>
          <c:order val="2"/>
          <c:tx>
            <c:strRef>
              <c:f>'11'!$A$51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cat>
            <c:strRef>
              <c:f>'11'!$B$48:$F$48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'11'!$B$51:$F$51</c:f>
              <c:numCache>
                <c:formatCode>0;;;@</c:formatCode>
                <c:ptCount val="5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5887104"/>
        <c:axId val="135897472"/>
        <c:axId val="0"/>
      </c:bar3DChart>
      <c:catAx>
        <c:axId val="13588710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출원연도구간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5897472"/>
        <c:crosses val="autoZero"/>
        <c:auto val="1"/>
        <c:lblAlgn val="ctr"/>
        <c:lblOffset val="100"/>
        <c:noMultiLvlLbl val="0"/>
      </c:catAx>
      <c:valAx>
        <c:axId val="135897472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출원건수비중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588710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>
          <a:contourClr>
            <a:schemeClr val="bg1">
              <a:lumMod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'11'!$A$63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'11'!$B$62:$F$62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'11'!$B$63:$F$63</c:f>
              <c:numCache>
                <c:formatCode>0;;;@</c:formatCode>
                <c:ptCount val="5"/>
                <c:pt idx="0">
                  <c:v>1</c:v>
                </c:pt>
                <c:pt idx="1">
                  <c:v>15</c:v>
                </c:pt>
                <c:pt idx="2">
                  <c:v>28</c:v>
                </c:pt>
                <c:pt idx="3">
                  <c:v>16</c:v>
                </c:pt>
                <c:pt idx="4">
                  <c:v>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614-4C7C-98DE-465A0C0D951E}"/>
            </c:ext>
          </c:extLst>
        </c:ser>
        <c:ser>
          <c:idx val="1"/>
          <c:order val="1"/>
          <c:tx>
            <c:strRef>
              <c:f>'11'!$A$64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'11'!$B$62:$F$62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'11'!$B$64:$F$64</c:f>
              <c:numCache>
                <c:formatCode>0;;;@</c:formatCode>
                <c:ptCount val="5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15</c:v>
                </c:pt>
                <c:pt idx="4">
                  <c:v>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614-4C7C-98DE-465A0C0D951E}"/>
            </c:ext>
          </c:extLst>
        </c:ser>
        <c:ser>
          <c:idx val="2"/>
          <c:order val="2"/>
          <c:tx>
            <c:strRef>
              <c:f>'11'!$A$65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cat>
            <c:strRef>
              <c:f>'11'!$B$62:$F$62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'11'!$B$65:$F$65</c:f>
              <c:numCache>
                <c:formatCode>0;;;@</c:formatCode>
                <c:ptCount val="5"/>
                <c:pt idx="0">
                  <c:v>1</c:v>
                </c:pt>
                <c:pt idx="1">
                  <c:v>8</c:v>
                </c:pt>
                <c:pt idx="2">
                  <c:v>7</c:v>
                </c:pt>
                <c:pt idx="3">
                  <c:v>5</c:v>
                </c:pt>
                <c:pt idx="4">
                  <c:v>15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5623424"/>
        <c:axId val="135625344"/>
        <c:axId val="0"/>
      </c:bar3DChart>
      <c:catAx>
        <c:axId val="13562342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출원연도구간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5625344"/>
        <c:crosses val="autoZero"/>
        <c:auto val="1"/>
        <c:lblAlgn val="ctr"/>
        <c:lblOffset val="100"/>
        <c:noMultiLvlLbl val="0"/>
      </c:catAx>
      <c:valAx>
        <c:axId val="135625344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출원건수비중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562342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>
          <a:contourClr>
            <a:schemeClr val="bg1">
              <a:lumMod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'11'!$A$56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'11'!$B$55:$F$55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'11'!$B$56:$F$56</c:f>
              <c:numCache>
                <c:formatCode>0;;;@</c:formatCode>
                <c:ptCount val="5"/>
                <c:pt idx="0">
                  <c:v>3</c:v>
                </c:pt>
                <c:pt idx="1">
                  <c:v>16</c:v>
                </c:pt>
                <c:pt idx="2">
                  <c:v>10</c:v>
                </c:pt>
                <c:pt idx="3">
                  <c:v>8</c:v>
                </c:pt>
                <c:pt idx="4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0A-455F-83CE-635342330F78}"/>
            </c:ext>
          </c:extLst>
        </c:ser>
        <c:ser>
          <c:idx val="1"/>
          <c:order val="1"/>
          <c:tx>
            <c:strRef>
              <c:f>'11'!$A$57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'11'!$B$55:$F$55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'11'!$B$57:$F$57</c:f>
              <c:numCache>
                <c:formatCode>0;;;@</c:formatCode>
                <c:ptCount val="5"/>
                <c:pt idx="0">
                  <c:v>0</c:v>
                </c:pt>
                <c:pt idx="1">
                  <c:v>4</c:v>
                </c:pt>
                <c:pt idx="2">
                  <c:v>15</c:v>
                </c:pt>
                <c:pt idx="3">
                  <c:v>6</c:v>
                </c:pt>
                <c:pt idx="4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70A-455F-83CE-635342330F78}"/>
            </c:ext>
          </c:extLst>
        </c:ser>
        <c:ser>
          <c:idx val="2"/>
          <c:order val="2"/>
          <c:tx>
            <c:strRef>
              <c:f>'11'!$A$58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'11'!$B$55:$F$55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'11'!$B$58:$F$58</c:f>
              <c:numCache>
                <c:formatCode>0;;;@</c:formatCode>
                <c:ptCount val="5"/>
                <c:pt idx="0">
                  <c:v>3</c:v>
                </c:pt>
                <c:pt idx="1">
                  <c:v>24</c:v>
                </c:pt>
                <c:pt idx="2">
                  <c:v>21</c:v>
                </c:pt>
                <c:pt idx="3">
                  <c:v>12</c:v>
                </c:pt>
                <c:pt idx="4">
                  <c:v>10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5805568"/>
        <c:axId val="135824128"/>
        <c:axId val="0"/>
      </c:bar3DChart>
      <c:catAx>
        <c:axId val="135805568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출원연도구간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5824128"/>
        <c:crosses val="autoZero"/>
        <c:auto val="1"/>
        <c:lblAlgn val="ctr"/>
        <c:lblOffset val="100"/>
        <c:noMultiLvlLbl val="0"/>
      </c:catAx>
      <c:valAx>
        <c:axId val="135824128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출원건수비중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580556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>
          <a:contourClr>
            <a:schemeClr val="bg1">
              <a:lumMod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'11'!$A$70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'11'!$B$69:$F$69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'11'!$B$70:$F$70</c:f>
              <c:numCache>
                <c:formatCode>0;;;@</c:formatCode>
                <c:ptCount val="5"/>
                <c:pt idx="0">
                  <c:v>3</c:v>
                </c:pt>
                <c:pt idx="1">
                  <c:v>19</c:v>
                </c:pt>
                <c:pt idx="2">
                  <c:v>16</c:v>
                </c:pt>
                <c:pt idx="3">
                  <c:v>17</c:v>
                </c:pt>
                <c:pt idx="4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57-4784-8C97-76F0A6473895}"/>
            </c:ext>
          </c:extLst>
        </c:ser>
        <c:ser>
          <c:idx val="1"/>
          <c:order val="1"/>
          <c:tx>
            <c:strRef>
              <c:f>'11'!$A$71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'11'!$B$69:$F$69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'11'!$B$71:$F$71</c:f>
              <c:numCache>
                <c:formatCode>0;;;@</c:formatCode>
                <c:ptCount val="5"/>
                <c:pt idx="0">
                  <c:v>0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57-4784-8C97-76F0A6473895}"/>
            </c:ext>
          </c:extLst>
        </c:ser>
        <c:ser>
          <c:idx val="2"/>
          <c:order val="2"/>
          <c:tx>
            <c:strRef>
              <c:f>'11'!$A$72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cat>
            <c:strRef>
              <c:f>'11'!$B$69:$F$69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'11'!$B$72:$F$72</c:f>
              <c:numCache>
                <c:formatCode>0;;;@</c:formatCode>
                <c:ptCount val="5"/>
                <c:pt idx="0">
                  <c:v>3</c:v>
                </c:pt>
                <c:pt idx="1">
                  <c:v>8</c:v>
                </c:pt>
                <c:pt idx="2">
                  <c:v>11</c:v>
                </c:pt>
                <c:pt idx="3">
                  <c:v>12</c:v>
                </c:pt>
                <c:pt idx="4">
                  <c:v>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6205440"/>
        <c:axId val="136207360"/>
        <c:axId val="0"/>
      </c:bar3DChart>
      <c:catAx>
        <c:axId val="13620544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출원연도구간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6207360"/>
        <c:crosses val="autoZero"/>
        <c:auto val="1"/>
        <c:lblAlgn val="ctr"/>
        <c:lblOffset val="100"/>
        <c:noMultiLvlLbl val="0"/>
      </c:catAx>
      <c:valAx>
        <c:axId val="136207360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출원건수비중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620544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>
          <a:contourClr>
            <a:schemeClr val="bg1">
              <a:lumMod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'11'!$A$77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'11'!$B$76:$F$76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'11'!$B$77:$F$77</c:f>
              <c:numCache>
                <c:formatCode>0;;;@</c:formatCode>
                <c:ptCount val="5"/>
                <c:pt idx="0">
                  <c:v>0</c:v>
                </c:pt>
                <c:pt idx="1">
                  <c:v>6</c:v>
                </c:pt>
                <c:pt idx="2">
                  <c:v>17</c:v>
                </c:pt>
                <c:pt idx="3">
                  <c:v>40</c:v>
                </c:pt>
                <c:pt idx="4">
                  <c:v>182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0A-455F-83CE-635342330F78}"/>
            </c:ext>
          </c:extLst>
        </c:ser>
        <c:ser>
          <c:idx val="1"/>
          <c:order val="1"/>
          <c:tx>
            <c:strRef>
              <c:f>'11'!$A$78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'11'!$B$76:$F$76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'11'!$B$78:$F$78</c:f>
              <c:numCache>
                <c:formatCode>0;;;@</c:formatCode>
                <c:ptCount val="5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29</c:v>
                </c:pt>
                <c:pt idx="4">
                  <c:v>207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70A-455F-83CE-635342330F78}"/>
            </c:ext>
          </c:extLst>
        </c:ser>
        <c:ser>
          <c:idx val="2"/>
          <c:order val="2"/>
          <c:tx>
            <c:strRef>
              <c:f>'11'!$A$79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'11'!$B$76:$F$76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'11'!$B$79:$F$79</c:f>
              <c:numCache>
                <c:formatCode>0;;;@</c:formatCode>
                <c:ptCount val="5"/>
                <c:pt idx="0">
                  <c:v>1</c:v>
                </c:pt>
                <c:pt idx="1">
                  <c:v>9</c:v>
                </c:pt>
                <c:pt idx="2">
                  <c:v>27</c:v>
                </c:pt>
                <c:pt idx="3">
                  <c:v>50</c:v>
                </c:pt>
                <c:pt idx="4">
                  <c:v>226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5928832"/>
        <c:axId val="135939200"/>
        <c:axId val="0"/>
      </c:bar3DChart>
      <c:catAx>
        <c:axId val="13592883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출원연도구간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5939200"/>
        <c:crosses val="autoZero"/>
        <c:auto val="1"/>
        <c:lblAlgn val="ctr"/>
        <c:lblOffset val="100"/>
        <c:noMultiLvlLbl val="0"/>
      </c:catAx>
      <c:valAx>
        <c:axId val="135939200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출원건수비중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592883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noFill/>
        <a:effectLst/>
        <a:sp3d>
          <a:contourClr>
            <a:schemeClr val="bg1">
              <a:lumMod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'11'!$A$84</c:f>
              <c:strCache>
                <c:ptCount val="1"/>
                <c:pt idx="0">
                  <c:v>Aa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'11'!$B$83:$F$83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'11'!$B$84:$F$84</c:f>
              <c:numCache>
                <c:formatCode>0;;;@</c:formatCode>
                <c:ptCount val="5"/>
                <c:pt idx="0">
                  <c:v>0</c:v>
                </c:pt>
                <c:pt idx="1">
                  <c:v>7</c:v>
                </c:pt>
                <c:pt idx="2">
                  <c:v>9</c:v>
                </c:pt>
                <c:pt idx="3">
                  <c:v>11</c:v>
                </c:pt>
                <c:pt idx="4">
                  <c:v>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57-4784-8C97-76F0A6473895}"/>
            </c:ext>
          </c:extLst>
        </c:ser>
        <c:ser>
          <c:idx val="1"/>
          <c:order val="1"/>
          <c:tx>
            <c:strRef>
              <c:f>'11'!$A$85</c:f>
              <c:strCache>
                <c:ptCount val="1"/>
                <c:pt idx="0">
                  <c:v>Ab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'11'!$B$83:$F$83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'11'!$B$85:$F$85</c:f>
              <c:numCache>
                <c:formatCode>0;;;@</c:formatCode>
                <c:ptCount val="5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57-4784-8C97-76F0A6473895}"/>
            </c:ext>
          </c:extLst>
        </c:ser>
        <c:ser>
          <c:idx val="2"/>
          <c:order val="2"/>
          <c:tx>
            <c:strRef>
              <c:f>'11'!$A$86</c:f>
              <c:strCache>
                <c:ptCount val="1"/>
                <c:pt idx="0">
                  <c:v>B</c:v>
                </c:pt>
              </c:strCache>
            </c:strRef>
          </c:tx>
          <c:invertIfNegative val="0"/>
          <c:cat>
            <c:strRef>
              <c:f>'11'!$B$83:$F$83</c:f>
              <c:strCache>
                <c:ptCount val="5"/>
                <c:pt idx="0">
                  <c:v>'92~'96</c:v>
                </c:pt>
                <c:pt idx="1">
                  <c:v>'97~'01</c:v>
                </c:pt>
                <c:pt idx="2">
                  <c:v>'02~'06</c:v>
                </c:pt>
                <c:pt idx="3">
                  <c:v>'07~'11</c:v>
                </c:pt>
                <c:pt idx="4">
                  <c:v>'12~'16</c:v>
                </c:pt>
              </c:strCache>
            </c:strRef>
          </c:cat>
          <c:val>
            <c:numRef>
              <c:f>'11'!$B$86:$F$86</c:f>
              <c:numCache>
                <c:formatCode>0;;;@</c:formatCode>
                <c:ptCount val="5"/>
                <c:pt idx="0">
                  <c:v>0</c:v>
                </c:pt>
                <c:pt idx="1">
                  <c:v>2</c:v>
                </c:pt>
                <c:pt idx="2">
                  <c:v>9</c:v>
                </c:pt>
                <c:pt idx="3">
                  <c:v>8</c:v>
                </c:pt>
                <c:pt idx="4">
                  <c:v>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5988736"/>
        <c:axId val="135990656"/>
        <c:axId val="0"/>
      </c:bar3DChart>
      <c:catAx>
        <c:axId val="13598873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출원연도구간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5990656"/>
        <c:crosses val="autoZero"/>
        <c:auto val="1"/>
        <c:lblAlgn val="ctr"/>
        <c:lblOffset val="100"/>
        <c:noMultiLvlLbl val="0"/>
      </c:catAx>
      <c:valAx>
        <c:axId val="135990656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출원건수비중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598873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6701961430606959"/>
          <c:y val="0.11723857340447352"/>
          <c:w val="0.49244951446038965"/>
          <c:h val="0.71543404052487392"/>
        </c:manualLayout>
      </c:layout>
      <c:barChart>
        <c:barDir val="bar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D1E-4141-8CE6-DDA00DCB68A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D1E-4141-8CE6-DDA00DCB68A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D1E-4141-8CE6-DDA00DCB68A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D1E-4141-8CE6-DDA00DCB68A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D1E-4141-8CE6-DDA00DCB68A5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D1E-4141-8CE6-DDA00DCB68A5}"/>
              </c:ext>
            </c:extLst>
          </c:dPt>
          <c:dPt>
            <c:idx val="6"/>
            <c:invertIfNegative val="0"/>
            <c:bubble3D val="0"/>
            <c:spPr>
              <a:solidFill>
                <a:srgbClr val="26548C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D1E-4141-8CE6-DDA00DCB68A5}"/>
              </c:ext>
            </c:extLst>
          </c:dPt>
          <c:dPt>
            <c:idx val="7"/>
            <c:invertIfNegative val="0"/>
            <c:bubble3D val="0"/>
            <c:spPr>
              <a:solidFill>
                <a:srgbClr val="95242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D1E-4141-8CE6-DDA00DCB68A5}"/>
              </c:ext>
            </c:extLst>
          </c:dPt>
          <c:dPt>
            <c:idx val="8"/>
            <c:invertIfNegative val="0"/>
            <c:bubble3D val="0"/>
            <c:spPr>
              <a:solidFill>
                <a:srgbClr val="769E2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D1E-4141-8CE6-DDA00DCB68A5}"/>
              </c:ext>
            </c:extLst>
          </c:dPt>
          <c:dPt>
            <c:idx val="9"/>
            <c:invertIfNegative val="0"/>
            <c:bubble3D val="0"/>
            <c:spPr>
              <a:solidFill>
                <a:srgbClr val="563B7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D1E-4141-8CE6-DDA00DCB68A5}"/>
              </c:ext>
            </c:extLst>
          </c:dPt>
          <c:dPt>
            <c:idx val="10"/>
            <c:invertIfNegative val="0"/>
            <c:bubble3D val="0"/>
            <c:spPr>
              <a:solidFill>
                <a:srgbClr val="2D7B8F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D1E-4141-8CE6-DDA00DCB68A5}"/>
              </c:ext>
            </c:extLst>
          </c:dPt>
          <c:dPt>
            <c:idx val="11"/>
            <c:invertIfNegative val="0"/>
            <c:bubble3D val="0"/>
            <c:spPr>
              <a:solidFill>
                <a:srgbClr val="CC6008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D1E-4141-8CE6-DDA00DCB68A5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5D1E-4141-8CE6-DDA00DCB68A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'3-2'!$C$7:$C$16</c:f>
              <c:strCache>
                <c:ptCount val="10"/>
                <c:pt idx="0">
                  <c:v>Akzo Nobel Chemicals International B.V.</c:v>
                </c:pt>
                <c:pt idx="1">
                  <c:v>CHUZHOU GUANGWEI CHEMICAL CO., LTD.</c:v>
                </c:pt>
                <c:pt idx="2">
                  <c:v>SAINT-GOBAIN WEBER</c:v>
                </c:pt>
                <c:pt idx="3">
                  <c:v>NAT STARCH CHEM INVEST</c:v>
                </c:pt>
                <c:pt idx="4">
                  <c:v>CHEN KAI</c:v>
                </c:pt>
                <c:pt idx="5">
                  <c:v>HENKEL CORP</c:v>
                </c:pt>
                <c:pt idx="6">
                  <c:v>DOW GLOBAL TECHNOLOGIES INC </c:v>
                </c:pt>
                <c:pt idx="7">
                  <c:v>CORNING INC</c:v>
                </c:pt>
                <c:pt idx="8">
                  <c:v>USG INTERIORS INC</c:v>
                </c:pt>
                <c:pt idx="9">
                  <c:v>LIAO SHUHAN</c:v>
                </c:pt>
              </c:strCache>
            </c:strRef>
          </c:cat>
          <c:val>
            <c:numRef>
              <c:f>'3-2'!$D$7:$D$16</c:f>
              <c:numCache>
                <c:formatCode>General</c:formatCode>
                <c:ptCount val="10"/>
                <c:pt idx="0">
                  <c:v>13</c:v>
                </c:pt>
                <c:pt idx="1">
                  <c:v>16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21</c:v>
                </c:pt>
                <c:pt idx="6">
                  <c:v>21</c:v>
                </c:pt>
                <c:pt idx="7">
                  <c:v>36</c:v>
                </c:pt>
                <c:pt idx="8">
                  <c:v>49</c:v>
                </c:pt>
                <c:pt idx="9">
                  <c:v>110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AA-48E2-B62D-EF8349151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6129920"/>
        <c:axId val="136144384"/>
      </c:barChart>
      <c:catAx>
        <c:axId val="136129920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050"/>
            </a:pPr>
            <a:endParaRPr lang="ko-KR"/>
          </a:p>
        </c:txPr>
        <c:crossAx val="136144384"/>
        <c:crosses val="autoZero"/>
        <c:auto val="1"/>
        <c:lblAlgn val="ctr"/>
        <c:lblOffset val="100"/>
        <c:noMultiLvlLbl val="0"/>
      </c:catAx>
      <c:valAx>
        <c:axId val="13614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612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04117009482249"/>
          <c:y val="3.26609052237576E-2"/>
          <c:w val="0.8065097689254217"/>
          <c:h val="0.68373325602572665"/>
        </c:manualLayout>
      </c:layout>
      <c:bubbleChart>
        <c:varyColors val="0"/>
        <c:ser>
          <c:idx val="0"/>
          <c:order val="0"/>
          <c:tx>
            <c:strRef>
              <c:f>'13'!$E$7</c:f>
              <c:strCache>
                <c:ptCount val="1"/>
                <c:pt idx="0">
                  <c:v>A</c:v>
                </c:pt>
              </c:strCache>
            </c:strRef>
          </c:tx>
          <c:spPr>
            <a:ln w="25400"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strRef>
              <c:f>'13'!$F$6:$N$6</c:f>
              <c:strCache>
                <c:ptCount val="9"/>
                <c:pt idx="0">
                  <c:v>AJINOMOTO KK</c:v>
                </c:pt>
                <c:pt idx="1">
                  <c:v>ANHUI YIFENG ECOLOGICAL AGRICULTURE DEVELOPMENT CO., LTD.</c:v>
                </c:pt>
                <c:pt idx="2">
                  <c:v>DALIAN SHUOBEI YINGBO BIOLOGICAL SCIENCE &amp; TECHNOLOGY CO., LTD.</c:v>
                </c:pt>
                <c:pt idx="3">
                  <c:v>ERBER AG</c:v>
                </c:pt>
                <c:pt idx="4">
                  <c:v>Guangzhou Glam Biotechnology Co., Ltd.</c:v>
                </c:pt>
                <c:pt idx="5">
                  <c:v>LIU JIANWEI</c:v>
                </c:pt>
                <c:pt idx="6">
                  <c:v>NAT AGRICULTURAL RES ORG</c:v>
                </c:pt>
                <c:pt idx="7">
                  <c:v>Shanghai Chuangbo Ecological Engineering Co., Ltd.</c:v>
                </c:pt>
                <c:pt idx="8">
                  <c:v>삼성</c:v>
                </c:pt>
              </c:strCache>
            </c:strRef>
          </c:xVal>
          <c:yVal>
            <c:numRef>
              <c:f>'13'!$F$7:$N$7</c:f>
              <c:numCache>
                <c:formatCode>General</c:formatCode>
                <c:ptCount val="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</c:numCache>
            </c:numRef>
          </c:yVal>
          <c:bubbleSize>
            <c:numRef>
              <c:f>'13'!$F$8:$N$8</c:f>
              <c:numCache>
                <c:formatCode>General</c:formatCode>
                <c:ptCount val="9"/>
                <c:pt idx="0">
                  <c:v>12</c:v>
                </c:pt>
                <c:pt idx="2">
                  <c:v>8</c:v>
                </c:pt>
                <c:pt idx="3">
                  <c:v>7</c:v>
                </c:pt>
                <c:pt idx="4">
                  <c:v>9</c:v>
                </c:pt>
                <c:pt idx="6">
                  <c:v>5</c:v>
                </c:pt>
                <c:pt idx="7">
                  <c:v>7</c:v>
                </c:pt>
              </c:numCache>
            </c:numRef>
          </c:bubbleSize>
          <c:bubble3D val="0"/>
        </c:ser>
        <c:ser>
          <c:idx val="1"/>
          <c:order val="1"/>
          <c:tx>
            <c:strRef>
              <c:f>'13'!$E$9</c:f>
              <c:strCache>
                <c:ptCount val="1"/>
                <c:pt idx="0">
                  <c:v>B</c:v>
                </c:pt>
              </c:strCache>
            </c:strRef>
          </c:tx>
          <c:spPr>
            <a:ln w="25400">
              <a:noFill/>
            </a:ln>
          </c:spPr>
          <c:invertIfNegative val="0"/>
          <c:dLbls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xVal>
            <c:strRef>
              <c:f>'13'!$F$6:$N$6</c:f>
              <c:strCache>
                <c:ptCount val="9"/>
                <c:pt idx="0">
                  <c:v>AJINOMOTO KK</c:v>
                </c:pt>
                <c:pt idx="1">
                  <c:v>ANHUI YIFENG ECOLOGICAL AGRICULTURE DEVELOPMENT CO., LTD.</c:v>
                </c:pt>
                <c:pt idx="2">
                  <c:v>DALIAN SHUOBEI YINGBO BIOLOGICAL SCIENCE &amp; TECHNOLOGY CO., LTD.</c:v>
                </c:pt>
                <c:pt idx="3">
                  <c:v>ERBER AG</c:v>
                </c:pt>
                <c:pt idx="4">
                  <c:v>Guangzhou Glam Biotechnology Co., Ltd.</c:v>
                </c:pt>
                <c:pt idx="5">
                  <c:v>LIU JIANWEI</c:v>
                </c:pt>
                <c:pt idx="6">
                  <c:v>NAT AGRICULTURAL RES ORG</c:v>
                </c:pt>
                <c:pt idx="7">
                  <c:v>Shanghai Chuangbo Ecological Engineering Co., Ltd.</c:v>
                </c:pt>
                <c:pt idx="8">
                  <c:v>삼성</c:v>
                </c:pt>
              </c:strCache>
            </c:strRef>
          </c:xVal>
          <c:yVal>
            <c:numRef>
              <c:f>'13'!$F$9:$N$9</c:f>
              <c:numCache>
                <c:formatCode>General</c:formatCode>
                <c:ptCount val="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</c:numCache>
            </c:numRef>
          </c:yVal>
          <c:bubbleSize>
            <c:numRef>
              <c:f>'13'!$F$10:$N$10</c:f>
              <c:numCache>
                <c:formatCode>General</c:formatCode>
                <c:ptCount val="9"/>
                <c:pt idx="1">
                  <c:v>7</c:v>
                </c:pt>
                <c:pt idx="5">
                  <c:v>10</c:v>
                </c:pt>
                <c:pt idx="6">
                  <c:v>2</c:v>
                </c:pt>
              </c:numCache>
            </c:numRef>
          </c:bubbleSize>
          <c:bubble3D val="0"/>
        </c:ser>
        <c:ser>
          <c:idx val="2"/>
          <c:order val="2"/>
          <c:tx>
            <c:strRef>
              <c:f>'13'!$E$11</c:f>
              <c:strCache>
                <c:ptCount val="1"/>
                <c:pt idx="0">
                  <c:v>C</c:v>
                </c:pt>
              </c:strCache>
            </c:strRef>
          </c:tx>
          <c:spPr>
            <a:ln w="25400">
              <a:noFill/>
            </a:ln>
          </c:spPr>
          <c:invertIfNegative val="0"/>
          <c:dLbls>
            <c:dLbl>
              <c:idx val="8"/>
              <c:layout/>
              <c:dLblPos val="ctr"/>
              <c:showLegendKey val="0"/>
              <c:showVal val="0"/>
              <c:showCatName val="0"/>
              <c:showSerName val="0"/>
              <c:showPercent val="0"/>
              <c:showBubbleSize val="1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xVal>
            <c:strRef>
              <c:f>'13'!$F$6:$N$6</c:f>
              <c:strCache>
                <c:ptCount val="9"/>
                <c:pt idx="0">
                  <c:v>AJINOMOTO KK</c:v>
                </c:pt>
                <c:pt idx="1">
                  <c:v>ANHUI YIFENG ECOLOGICAL AGRICULTURE DEVELOPMENT CO., LTD.</c:v>
                </c:pt>
                <c:pt idx="2">
                  <c:v>DALIAN SHUOBEI YINGBO BIOLOGICAL SCIENCE &amp; TECHNOLOGY CO., LTD.</c:v>
                </c:pt>
                <c:pt idx="3">
                  <c:v>ERBER AG</c:v>
                </c:pt>
                <c:pt idx="4">
                  <c:v>Guangzhou Glam Biotechnology Co., Ltd.</c:v>
                </c:pt>
                <c:pt idx="5">
                  <c:v>LIU JIANWEI</c:v>
                </c:pt>
                <c:pt idx="6">
                  <c:v>NAT AGRICULTURAL RES ORG</c:v>
                </c:pt>
                <c:pt idx="7">
                  <c:v>Shanghai Chuangbo Ecological Engineering Co., Ltd.</c:v>
                </c:pt>
                <c:pt idx="8">
                  <c:v>삼성</c:v>
                </c:pt>
              </c:strCache>
            </c:strRef>
          </c:xVal>
          <c:yVal>
            <c:numRef>
              <c:f>'13'!$F$11:$N$11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bubbleSize>
            <c:numRef>
              <c:f>'13'!$F$12:$N$12</c:f>
              <c:numCache>
                <c:formatCode>General</c:formatCode>
                <c:ptCount val="9"/>
                <c:pt idx="8">
                  <c:v>13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80"/>
        <c:showNegBubbles val="0"/>
        <c:axId val="135361664"/>
        <c:axId val="135363584"/>
      </c:bubbleChart>
      <c:valAx>
        <c:axId val="135361664"/>
        <c:scaling>
          <c:orientation val="minMax"/>
          <c:max val="10"/>
          <c:min val="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주요출원인</a:t>
                </a:r>
              </a:p>
            </c:rich>
          </c:tx>
          <c:layout>
            <c:manualLayout>
              <c:xMode val="edge"/>
              <c:yMode val="edge"/>
              <c:x val="0.48228670830733122"/>
              <c:y val="0.9086979240335868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crossAx val="135363584"/>
        <c:crosses val="autoZero"/>
        <c:crossBetween val="midCat"/>
        <c:majorUnit val="1"/>
      </c:valAx>
      <c:valAx>
        <c:axId val="135363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 altLang="en-US"/>
                  <a:t>기술분류</a:t>
                </a:r>
                <a:endParaRPr lang="en-US" altLang="ko-KR"/>
              </a:p>
            </c:rich>
          </c:tx>
          <c:layout>
            <c:manualLayout>
              <c:xMode val="edge"/>
              <c:yMode val="edge"/>
              <c:x val="1.2919578190641269E-2"/>
              <c:y val="0.27618148173797236"/>
            </c:manualLayout>
          </c:layout>
          <c:overlay val="0"/>
        </c:title>
        <c:numFmt formatCode="General" sourceLinked="1"/>
        <c:majorTickMark val="out"/>
        <c:minorTickMark val="none"/>
        <c:tickLblPos val="none"/>
        <c:spPr>
          <a:ln>
            <a:solidFill>
              <a:schemeClr val="bg1">
                <a:lumMod val="85000"/>
              </a:schemeClr>
            </a:solidFill>
          </a:ln>
        </c:spPr>
        <c:crossAx val="135361664"/>
        <c:crosses val="autoZero"/>
        <c:crossBetween val="midCat"/>
        <c:majorUnit val="1"/>
        <c:minorUnit val="1"/>
      </c:valAx>
      <c:spPr>
        <a:noFill/>
        <a:ln w="25400">
          <a:noFill/>
        </a:ln>
      </c:spPr>
    </c:plotArea>
    <c:legend>
      <c:legendPos val="l"/>
      <c:layout>
        <c:manualLayout>
          <c:xMode val="edge"/>
          <c:yMode val="edge"/>
          <c:x val="5.4670830509574157E-2"/>
          <c:y val="0.12374640667155387"/>
          <c:w val="3.5465892082578623E-2"/>
          <c:h val="0.1430241697545675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'14'!$K$43</c:f>
              <c:strCache>
                <c:ptCount val="1"/>
                <c:pt idx="0">
                  <c:v>Aa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'14'!$J$44:$J$72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'14'!$K$44:$K$72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5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8D3-435D-AC69-722DACF53CBC}"/>
            </c:ext>
          </c:extLst>
        </c:ser>
        <c:ser>
          <c:idx val="1"/>
          <c:order val="1"/>
          <c:tx>
            <c:strRef>
              <c:f>'14'!$L$43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'14'!$J$44:$J$72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'14'!$L$44:$L$72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8D3-435D-AC69-722DACF53CBC}"/>
            </c:ext>
          </c:extLst>
        </c:ser>
        <c:ser>
          <c:idx val="2"/>
          <c:order val="2"/>
          <c:tx>
            <c:strRef>
              <c:f>'14'!$M$43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cat>
            <c:strRef>
              <c:f>'14'!$J$44:$J$72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'14'!$M$44:$M$72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43680"/>
        <c:axId val="135243264"/>
      </c:lineChart>
      <c:catAx>
        <c:axId val="13074368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5243264"/>
        <c:crosses val="autoZero"/>
        <c:auto val="1"/>
        <c:lblAlgn val="ctr"/>
        <c:lblOffset val="100"/>
        <c:tickLblSkip val="2"/>
        <c:noMultiLvlLbl val="0"/>
      </c:catAx>
      <c:valAx>
        <c:axId val="135243264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074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'14'!$D$11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'14'!$C$12:$C$40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'14'!$D$12:$D$40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1A4-4A20-8635-CC92861F8AE1}"/>
            </c:ext>
          </c:extLst>
        </c:ser>
        <c:ser>
          <c:idx val="1"/>
          <c:order val="1"/>
          <c:tx>
            <c:strRef>
              <c:f>'14'!$E$11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'14'!$C$12:$C$40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'14'!$E$12:$E$40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1A4-4A20-8635-CC92861F8AE1}"/>
            </c:ext>
          </c:extLst>
        </c:ser>
        <c:ser>
          <c:idx val="2"/>
          <c:order val="2"/>
          <c:tx>
            <c:strRef>
              <c:f>'14'!$F$11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8"/>
          </c:marker>
          <c:cat>
            <c:strRef>
              <c:f>'14'!$C$12:$C$40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'14'!$F$12:$F$40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891136"/>
        <c:axId val="130897408"/>
      </c:lineChart>
      <c:catAx>
        <c:axId val="13089113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0897408"/>
        <c:crosses val="autoZero"/>
        <c:auto val="1"/>
        <c:lblAlgn val="ctr"/>
        <c:lblOffset val="100"/>
        <c:tickLblSkip val="2"/>
        <c:noMultiLvlLbl val="0"/>
      </c:catAx>
      <c:valAx>
        <c:axId val="130897408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0891136"/>
        <c:crosses val="autoZero"/>
        <c:crossBetween val="between"/>
      </c:valAx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'14'!$K$11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'14'!$J$12:$J$40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'14'!$K$12:$K$40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FA8C-461B-B66D-DF3CE7B883AF}"/>
            </c:ext>
          </c:extLst>
        </c:ser>
        <c:ser>
          <c:idx val="1"/>
          <c:order val="1"/>
          <c:tx>
            <c:strRef>
              <c:f>'14'!$L$11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'14'!$J$12:$J$40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'14'!$L$12:$L$40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FA8C-461B-B66D-DF3CE7B883AF}"/>
            </c:ext>
          </c:extLst>
        </c:ser>
        <c:ser>
          <c:idx val="2"/>
          <c:order val="2"/>
          <c:tx>
            <c:strRef>
              <c:f>'14'!$M$11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'14'!$J$12:$J$40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'14'!$M$12:$M$40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936832"/>
        <c:axId val="130938752"/>
      </c:lineChart>
      <c:catAx>
        <c:axId val="13093683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0938752"/>
        <c:crosses val="autoZero"/>
        <c:auto val="1"/>
        <c:lblAlgn val="ctr"/>
        <c:lblOffset val="100"/>
        <c:tickLblSkip val="2"/>
        <c:noMultiLvlLbl val="0"/>
      </c:catAx>
      <c:valAx>
        <c:axId val="130938752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09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178-4423-BB9C-3C839E8ACD5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178-4423-BB9C-3C839E8ACD55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layout>
                <c:manualLayout>
                  <c:x val="-2.3224037720226052E-2"/>
                  <c:y val="5.333333333333333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5.1092882984497337E-2"/>
                  <c:y val="-0.0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2.7869210997148747E-2"/>
                  <c:y val="-0.1066671916010498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'14'!$K$11:$M$11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'14'!$K$41:$M$41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178-4423-BB9C-3C839E8ACD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'14'!$R$11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'14'!$Q$12:$Q$40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'14'!$R$12:$R$40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214-49A8-9F0F-6D8C759A54D0}"/>
            </c:ext>
          </c:extLst>
        </c:ser>
        <c:ser>
          <c:idx val="1"/>
          <c:order val="1"/>
          <c:tx>
            <c:strRef>
              <c:f>'14'!$S$11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'14'!$Q$12:$Q$40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'14'!$S$12:$S$40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214-49A8-9F0F-6D8C759A54D0}"/>
            </c:ext>
          </c:extLst>
        </c:ser>
        <c:ser>
          <c:idx val="2"/>
          <c:order val="2"/>
          <c:tx>
            <c:strRef>
              <c:f>'14'!$T$11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'14'!$Q$12:$Q$40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'14'!$T$12:$T$40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15</c:v>
                </c:pt>
                <c:pt idx="27">
                  <c:v>1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655040"/>
        <c:axId val="137656960"/>
      </c:lineChart>
      <c:catAx>
        <c:axId val="13765504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7656960"/>
        <c:crosses val="autoZero"/>
        <c:auto val="1"/>
        <c:lblAlgn val="ctr"/>
        <c:lblOffset val="100"/>
        <c:tickLblSkip val="2"/>
        <c:noMultiLvlLbl val="0"/>
      </c:catAx>
      <c:valAx>
        <c:axId val="137656960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765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'14'!$D$43</c:f>
              <c:strCache>
                <c:ptCount val="1"/>
                <c:pt idx="0">
                  <c:v>Aa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'14'!$C$44:$C$72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'14'!$D$44:$D$72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</c:v>
                </c:pt>
                <c:pt idx="17">
                  <c:v>8</c:v>
                </c:pt>
                <c:pt idx="18">
                  <c:v>8</c:v>
                </c:pt>
                <c:pt idx="19">
                  <c:v>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</c:v>
                </c:pt>
                <c:pt idx="24">
                  <c:v>3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618-4B3B-88AF-5913436FD968}"/>
            </c:ext>
          </c:extLst>
        </c:ser>
        <c:ser>
          <c:idx val="1"/>
          <c:order val="1"/>
          <c:tx>
            <c:strRef>
              <c:f>'14'!$E$43</c:f>
              <c:strCache>
                <c:ptCount val="1"/>
                <c:pt idx="0">
                  <c:v>Ab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'14'!$C$44:$C$72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'14'!$E$44:$E$72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618-4B3B-88AF-5913436FD968}"/>
            </c:ext>
          </c:extLst>
        </c:ser>
        <c:ser>
          <c:idx val="2"/>
          <c:order val="2"/>
          <c:tx>
            <c:strRef>
              <c:f>'14'!$F$43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'14'!$C$44:$C$72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'14'!$F$44:$F$72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303552"/>
        <c:axId val="137305088"/>
      </c:lineChart>
      <c:catAx>
        <c:axId val="13730355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7305088"/>
        <c:crosses val="autoZero"/>
        <c:auto val="1"/>
        <c:lblAlgn val="ctr"/>
        <c:lblOffset val="100"/>
        <c:tickLblSkip val="2"/>
        <c:noMultiLvlLbl val="0"/>
      </c:catAx>
      <c:valAx>
        <c:axId val="137305088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73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62F-478D-9C0D-A034F6F86EA1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62F-478D-9C0D-A034F6F86EA1}"/>
              </c:ext>
            </c:extLst>
          </c:dPt>
          <c:dLbls>
            <c:dLbl>
              <c:idx val="0"/>
              <c:layout>
                <c:manualLayout>
                  <c:x val="0.15197261684799712"/>
                  <c:y val="-0.14580911009474984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'14'!$D$43:$H$43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'14'!$D$73:$H$73</c:f>
              <c:numCache>
                <c:formatCode>General</c:formatCode>
                <c:ptCount val="5"/>
                <c:pt idx="0">
                  <c:v>36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62F-478D-9C0D-A034F6F86EA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F37-44FC-804D-BE2DF7C4927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F37-44FC-804D-BE2DF7C49274}"/>
              </c:ext>
            </c:extLst>
          </c:dPt>
          <c:dLbls>
            <c:dLbl>
              <c:idx val="0"/>
              <c:layout>
                <c:manualLayout>
                  <c:x val="4.1803267896406891E-2"/>
                  <c:y val="-7.881981294258566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layout>
                <c:manualLayout>
                  <c:x val="-2.2413728823669769E-2"/>
                  <c:y val="-4.567048652376583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'14'!$K$43:$O$43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'14'!$K$73:$O$73</c:f>
              <c:numCache>
                <c:formatCode>General</c:formatCode>
                <c:ptCount val="5"/>
                <c:pt idx="0">
                  <c:v>20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F37-44FC-804D-BE2DF7C4927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'14'!$R$43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'14'!$Q$44:$Q$72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'14'!$R$44:$R$72</c:f>
              <c:numCache>
                <c:formatCode>General</c:formatCode>
                <c:ptCount val="2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AE05-4935-B62E-99FBBEA7B930}"/>
            </c:ext>
          </c:extLst>
        </c:ser>
        <c:ser>
          <c:idx val="1"/>
          <c:order val="1"/>
          <c:tx>
            <c:strRef>
              <c:f>'14'!$S$43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'14'!$Q$44:$Q$72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'14'!$S$44:$S$72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AE05-4935-B62E-99FBBEA7B930}"/>
            </c:ext>
          </c:extLst>
        </c:ser>
        <c:ser>
          <c:idx val="2"/>
          <c:order val="2"/>
          <c:tx>
            <c:strRef>
              <c:f>'14'!$T$43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'14'!$Q$44:$Q$72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'14'!$T$44:$T$72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4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475584"/>
        <c:axId val="137477504"/>
      </c:lineChart>
      <c:catAx>
        <c:axId val="13747558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7477504"/>
        <c:crosses val="autoZero"/>
        <c:auto val="1"/>
        <c:lblAlgn val="ctr"/>
        <c:lblOffset val="100"/>
        <c:tickLblSkip val="2"/>
        <c:noMultiLvlLbl val="0"/>
      </c:catAx>
      <c:valAx>
        <c:axId val="137477504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747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7C9-4EAA-9200-E9D57D905796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7C9-4EAA-9200-E9D57D905796}"/>
              </c:ext>
            </c:extLst>
          </c:dPt>
          <c:dLbls>
            <c:dLbl>
              <c:idx val="0"/>
              <c:layout>
                <c:manualLayout>
                  <c:x val="3.2275581675746214E-2"/>
                  <c:y val="-7.953215885974680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layout>
                <c:manualLayout>
                  <c:x val="5.6213437484836037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'14'!$R$43:$V$43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'14'!$R$73:$V$73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18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C9-4EAA-9200-E9D57D9057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'14'!$D$75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'14'!$C$76:$C$104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'14'!$D$76:$D$104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CCD-41D9-8DE5-FE4FB4453369}"/>
            </c:ext>
          </c:extLst>
        </c:ser>
        <c:ser>
          <c:idx val="1"/>
          <c:order val="1"/>
          <c:tx>
            <c:strRef>
              <c:f>'14'!$E$75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'14'!$C$76:$C$104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'14'!$E$76:$E$104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CCD-41D9-8DE5-FE4FB4453369}"/>
            </c:ext>
          </c:extLst>
        </c:ser>
        <c:ser>
          <c:idx val="2"/>
          <c:order val="2"/>
          <c:tx>
            <c:strRef>
              <c:f>'14'!$F$75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'14'!$C$76:$C$104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'14'!$F$76:$F$104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54496"/>
        <c:axId val="137756672"/>
      </c:lineChart>
      <c:catAx>
        <c:axId val="13775449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7756672"/>
        <c:crosses val="autoZero"/>
        <c:auto val="1"/>
        <c:lblAlgn val="ctr"/>
        <c:lblOffset val="100"/>
        <c:tickLblSkip val="2"/>
        <c:noMultiLvlLbl val="0"/>
      </c:catAx>
      <c:valAx>
        <c:axId val="13775667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775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'14'!$K$75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'14'!$J$76:$J$104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'14'!$K$76:$K$104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CCD-41D9-8DE5-FE4FB4453369}"/>
            </c:ext>
          </c:extLst>
        </c:ser>
        <c:ser>
          <c:idx val="1"/>
          <c:order val="1"/>
          <c:tx>
            <c:strRef>
              <c:f>'14'!$L$75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'14'!$J$76:$J$104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'14'!$L$76:$L$104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CCD-41D9-8DE5-FE4FB4453369}"/>
            </c:ext>
          </c:extLst>
        </c:ser>
        <c:ser>
          <c:idx val="2"/>
          <c:order val="2"/>
          <c:tx>
            <c:strRef>
              <c:f>'14'!$M$75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'14'!$J$76:$J$104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'14'!$M$76:$M$104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99936"/>
        <c:axId val="137806208"/>
      </c:lineChart>
      <c:catAx>
        <c:axId val="137799936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7806208"/>
        <c:crosses val="autoZero"/>
        <c:auto val="1"/>
        <c:lblAlgn val="ctr"/>
        <c:lblOffset val="100"/>
        <c:tickLblSkip val="2"/>
        <c:noMultiLvlLbl val="0"/>
      </c:catAx>
      <c:valAx>
        <c:axId val="137806208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77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'14'!$K$75:$M$75</c:f>
              <c:strCache>
                <c:ptCount val="1"/>
                <c:pt idx="0">
                  <c:v>Aa Ab B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FD8-4441-B64C-1ACB9463C02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FD8-4441-B64C-1ACB9463C029}"/>
              </c:ext>
            </c:extLst>
          </c:dPt>
          <c:dLbls>
            <c:dLbl>
              <c:idx val="0"/>
              <c:layout>
                <c:manualLayout>
                  <c:x val="2.2054637270855319E-3"/>
                  <c:y val="-2.527063215834052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'14'!$K$75:$O$75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'14'!$K$105:$M$105</c:f>
              <c:numCache>
                <c:formatCode>General</c:formatCode>
                <c:ptCount val="3"/>
                <c:pt idx="0">
                  <c:v>2</c:v>
                </c:pt>
                <c:pt idx="1">
                  <c:v>3</c:v>
                </c:pt>
                <c:pt idx="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FD8-4441-B64C-1ACB9463C02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'14'!$R$75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'14'!$Q$76:$Q$104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'14'!$R$76:$R$104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6</c:v>
                </c:pt>
                <c:pt idx="24">
                  <c:v>1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CCD-41D9-8DE5-FE4FB4453369}"/>
            </c:ext>
          </c:extLst>
        </c:ser>
        <c:ser>
          <c:idx val="1"/>
          <c:order val="1"/>
          <c:tx>
            <c:strRef>
              <c:f>'14'!$S$75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'14'!$Q$76:$Q$104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'14'!$S$76:$S$104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CCD-41D9-8DE5-FE4FB4453369}"/>
            </c:ext>
          </c:extLst>
        </c:ser>
        <c:ser>
          <c:idx val="2"/>
          <c:order val="2"/>
          <c:tx>
            <c:strRef>
              <c:f>'14'!$T$75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'14'!$Q$76:$Q$104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'14'!$T$76:$T$104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882240"/>
        <c:axId val="137962240"/>
      </c:lineChart>
      <c:catAx>
        <c:axId val="137882240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7962240"/>
        <c:crosses val="autoZero"/>
        <c:auto val="1"/>
        <c:lblAlgn val="ctr"/>
        <c:lblOffset val="100"/>
        <c:tickLblSkip val="2"/>
        <c:noMultiLvlLbl val="0"/>
      </c:catAx>
      <c:valAx>
        <c:axId val="137962240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788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'14'!$R$75:$V$75</c:f>
              <c:strCache>
                <c:ptCount val="1"/>
                <c:pt idx="0">
                  <c:v>Aa Ab B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FD8-4441-B64C-1ACB9463C02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FD8-4441-B64C-1ACB9463C029}"/>
              </c:ext>
            </c:extLst>
          </c:dPt>
          <c:dLbls>
            <c:dLbl>
              <c:idx val="0"/>
              <c:layout>
                <c:manualLayout>
                  <c:x val="1.7864862091739802E-2"/>
                  <c:y val="-6.6720954731040616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7.2668490849022672E-3"/>
                  <c:y val="-5.29103379765535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delete val="1"/>
            </c:dLbl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'14'!$R$75:$V$75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'14'!$R$105:$V$105</c:f>
              <c:numCache>
                <c:formatCode>General</c:formatCode>
                <c:ptCount val="5"/>
                <c:pt idx="0">
                  <c:v>10</c:v>
                </c:pt>
                <c:pt idx="1">
                  <c:v>5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FD8-4441-B64C-1ACB9463C02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178-4423-BB9C-3C839E8ACD5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178-4423-BB9C-3C839E8ACD55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layout>
                <c:manualLayout>
                  <c:x val="5.5737690528542529E-2"/>
                  <c:y val="-4.666666666666666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layout>
                <c:manualLayout>
                  <c:x val="-2.3224037720226052E-2"/>
                  <c:y val="5.333333333333333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5.1092882984497337E-2"/>
                  <c:y val="-0.0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2.7869210997148747E-2"/>
                  <c:y val="-0.1066671916010498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'14'!$D$11:$F$11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'14'!$D$41:$F$41</c:f>
              <c:numCache>
                <c:formatCode>General</c:formatCode>
                <c:ptCount val="3"/>
                <c:pt idx="0">
                  <c:v>2</c:v>
                </c:pt>
                <c:pt idx="1">
                  <c:v>0</c:v>
                </c:pt>
                <c:pt idx="2">
                  <c:v>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178-4423-BB9C-3C839E8ACD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178-4423-BB9C-3C839E8ACD5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178-4423-BB9C-3C839E8ACD55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delete val="1"/>
            </c:dLbl>
            <c:dLbl>
              <c:idx val="1"/>
              <c:delete val="1"/>
            </c:dLbl>
            <c:dLbl>
              <c:idx val="2"/>
              <c:layout>
                <c:manualLayout>
                  <c:x val="-2.3224037720226052E-2"/>
                  <c:y val="5.3333333333333337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5.1092882984497337E-2"/>
                  <c:y val="-0.0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2.7869210997148747E-2"/>
                  <c:y val="-0.1066671916010498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'14'!$R$11:$T$11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'14'!$R$41:$T$41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178-4423-BB9C-3C839E8ACD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178-4423-BB9C-3C839E8ACD5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178-4423-BB9C-3C839E8ACD55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layout>
                <c:manualLayout>
                  <c:x val="5.5737690528542529E-2"/>
                  <c:y val="-4.666666666666666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delete val="1"/>
            </c:dLbl>
            <c:dLbl>
              <c:idx val="3"/>
              <c:layout>
                <c:manualLayout>
                  <c:x val="-5.1092882984497337E-2"/>
                  <c:y val="-0.0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2.7869210997148747E-2"/>
                  <c:y val="-0.1066671916010498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'14'!$D$75:$F$75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'14'!$D$105:$F$105</c:f>
              <c:numCache>
                <c:formatCode>General</c:formatCode>
                <c:ptCount val="3"/>
                <c:pt idx="0">
                  <c:v>2</c:v>
                </c:pt>
                <c:pt idx="1">
                  <c:v>108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178-4423-BB9C-3C839E8ACD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'14'!$D$75</c:f>
              <c:strCache>
                <c:ptCount val="1"/>
                <c:pt idx="0">
                  <c:v>Aa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'14'!$C$111:$C$139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'14'!$D$111:$D$139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CCD-41D9-8DE5-FE4FB4453369}"/>
            </c:ext>
          </c:extLst>
        </c:ser>
        <c:ser>
          <c:idx val="1"/>
          <c:order val="1"/>
          <c:tx>
            <c:strRef>
              <c:f>'14'!$E$75</c:f>
              <c:strCache>
                <c:ptCount val="1"/>
                <c:pt idx="0">
                  <c:v>Ab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'14'!$C$111:$C$139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'14'!$E$111:$E$139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2</c:v>
                </c:pt>
                <c:pt idx="18">
                  <c:v>7</c:v>
                </c:pt>
                <c:pt idx="19">
                  <c:v>0</c:v>
                </c:pt>
                <c:pt idx="20">
                  <c:v>2</c:v>
                </c:pt>
                <c:pt idx="21">
                  <c:v>7</c:v>
                </c:pt>
                <c:pt idx="22">
                  <c:v>6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CCD-41D9-8DE5-FE4FB4453369}"/>
            </c:ext>
          </c:extLst>
        </c:ser>
        <c:ser>
          <c:idx val="2"/>
          <c:order val="2"/>
          <c:tx>
            <c:strRef>
              <c:f>'14'!$F$75</c:f>
              <c:strCache>
                <c:ptCount val="1"/>
                <c:pt idx="0">
                  <c:v>B</c:v>
                </c:pt>
              </c:strCache>
            </c:strRef>
          </c:tx>
          <c:spPr>
            <a:ln w="19050"/>
          </c:spPr>
          <c:marker>
            <c:symbol val="triangle"/>
            <c:size val="6"/>
          </c:marker>
          <c:cat>
            <c:strRef>
              <c:f>'14'!$C$111:$C$139</c:f>
              <c:strCache>
                <c:ptCount val="29"/>
                <c:pt idx="0">
                  <c:v>'90</c:v>
                </c:pt>
                <c:pt idx="1">
                  <c:v>'91</c:v>
                </c:pt>
                <c:pt idx="2">
                  <c:v>'92</c:v>
                </c:pt>
                <c:pt idx="3">
                  <c:v>'93</c:v>
                </c:pt>
                <c:pt idx="4">
                  <c:v>'94</c:v>
                </c:pt>
                <c:pt idx="5">
                  <c:v>'95</c:v>
                </c:pt>
                <c:pt idx="6">
                  <c:v>'96</c:v>
                </c:pt>
                <c:pt idx="7">
                  <c:v>'97</c:v>
                </c:pt>
                <c:pt idx="8">
                  <c:v>'98</c:v>
                </c:pt>
                <c:pt idx="9">
                  <c:v>'99</c:v>
                </c:pt>
                <c:pt idx="10">
                  <c:v>'00</c:v>
                </c:pt>
                <c:pt idx="11">
                  <c:v>'01</c:v>
                </c:pt>
                <c:pt idx="12">
                  <c:v>'02</c:v>
                </c:pt>
                <c:pt idx="13">
                  <c:v>'03</c:v>
                </c:pt>
                <c:pt idx="14">
                  <c:v>'04</c:v>
                </c:pt>
                <c:pt idx="15">
                  <c:v>'05</c:v>
                </c:pt>
                <c:pt idx="16">
                  <c:v>'06</c:v>
                </c:pt>
                <c:pt idx="17">
                  <c:v>'07</c:v>
                </c:pt>
                <c:pt idx="18">
                  <c:v>'08</c:v>
                </c:pt>
                <c:pt idx="19">
                  <c:v>'09</c:v>
                </c:pt>
                <c:pt idx="20">
                  <c:v>'10</c:v>
                </c:pt>
                <c:pt idx="21">
                  <c:v>'11</c:v>
                </c:pt>
                <c:pt idx="22">
                  <c:v>'12</c:v>
                </c:pt>
                <c:pt idx="23">
                  <c:v>'13</c:v>
                </c:pt>
                <c:pt idx="24">
                  <c:v>'14</c:v>
                </c:pt>
                <c:pt idx="25">
                  <c:v>'15</c:v>
                </c:pt>
                <c:pt idx="26">
                  <c:v>'16</c:v>
                </c:pt>
                <c:pt idx="27">
                  <c:v>'17</c:v>
                </c:pt>
                <c:pt idx="28">
                  <c:v>'18</c:v>
                </c:pt>
              </c:strCache>
            </c:strRef>
          </c:cat>
          <c:val>
            <c:numRef>
              <c:f>'14'!$F$111:$F$139</c:f>
              <c:numCache>
                <c:formatCode>General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16192"/>
        <c:axId val="138218112"/>
      </c:lineChart>
      <c:catAx>
        <c:axId val="138216192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8218112"/>
        <c:crosses val="autoZero"/>
        <c:auto val="1"/>
        <c:lblAlgn val="ctr"/>
        <c:lblOffset val="100"/>
        <c:tickLblSkip val="2"/>
        <c:noMultiLvlLbl val="0"/>
      </c:catAx>
      <c:valAx>
        <c:axId val="138218112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821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178-4423-BB9C-3C839E8ACD5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178-4423-BB9C-3C839E8ACD55}"/>
              </c:ext>
            </c:extLst>
          </c:dPt>
          <c:dPt>
            <c:idx val="4"/>
            <c:bubble3D val="0"/>
            <c:spPr>
              <a:solidFill>
                <a:schemeClr val="accent2"/>
              </a:solidFill>
            </c:spPr>
          </c:dPt>
          <c:dLbls>
            <c:dLbl>
              <c:idx val="0"/>
              <c:layout>
                <c:manualLayout>
                  <c:x val="5.5737690528542529E-2"/>
                  <c:y val="-4.666666666666666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delete val="1"/>
            </c:dLbl>
            <c:dLbl>
              <c:idx val="3"/>
              <c:layout>
                <c:manualLayout>
                  <c:x val="-5.1092882984497337E-2"/>
                  <c:y val="-0.0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2.7869210997148747E-2"/>
                  <c:y val="-0.10666719160104987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'14'!$D$110:$F$110</c:f>
              <c:strCache>
                <c:ptCount val="3"/>
                <c:pt idx="0">
                  <c:v>Aa</c:v>
                </c:pt>
                <c:pt idx="1">
                  <c:v>Ab</c:v>
                </c:pt>
                <c:pt idx="2">
                  <c:v>B</c:v>
                </c:pt>
              </c:strCache>
            </c:strRef>
          </c:cat>
          <c:val>
            <c:numRef>
              <c:f>'14'!$D$140:$F$140</c:f>
              <c:numCache>
                <c:formatCode>General</c:formatCode>
                <c:ptCount val="3"/>
                <c:pt idx="0">
                  <c:v>17</c:v>
                </c:pt>
                <c:pt idx="1">
                  <c:v>32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178-4423-BB9C-3C839E8ACD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506786762441064"/>
          <c:y val="0.23812250757797285"/>
          <c:w val="0.6872849656755029"/>
          <c:h val="0.394749154829592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'15-1'!$T$11</c:f>
              <c:strCache>
                <c:ptCount val="1"/>
                <c:pt idx="0">
                  <c:v>'92~'01</c:v>
                </c:pt>
              </c:strCache>
            </c:strRef>
          </c:tx>
          <c:spPr>
            <a:scene3d>
              <a:camera prst="orthographicFront"/>
              <a:lightRig rig="threePt" dir="t">
                <a:rot lat="0" lon="0" rev="1800000"/>
              </a:lightRig>
            </a:scene3d>
            <a:sp3d>
              <a:bevelT w="88900"/>
            </a:sp3d>
          </c:spPr>
          <c:invertIfNegative val="0"/>
          <c:dLbls>
            <c:dLbl>
              <c:idx val="2"/>
              <c:layout>
                <c:manualLayout>
                  <c:x val="-6.589871315898714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6.5898713158987132E-3"/>
                  <c:y val="7.490421906216946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1.317974263179742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000">
                    <a:solidFill>
                      <a:srgbClr val="0000FF"/>
                    </a:solidFill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'15-1'!$S$12:$S$41</c:f>
              <c:strCache>
                <c:ptCount val="30"/>
                <c:pt idx="0">
                  <c:v>네덜란드</c:v>
                </c:pt>
                <c:pt idx="1">
                  <c:v>B</c:v>
                </c:pt>
                <c:pt idx="2">
                  <c:v>벨기에</c:v>
                </c:pt>
                <c:pt idx="3">
                  <c:v>브라질</c:v>
                </c:pt>
                <c:pt idx="4">
                  <c:v>캐나다</c:v>
                </c:pt>
                <c:pt idx="5">
                  <c:v>스위스</c:v>
                </c:pt>
                <c:pt idx="6">
                  <c:v>중화인민공화국</c:v>
                </c:pt>
                <c:pt idx="7">
                  <c:v>독일</c:v>
                </c:pt>
                <c:pt idx="8">
                  <c:v>덴마크</c:v>
                </c:pt>
                <c:pt idx="9">
                  <c:v>핀란드</c:v>
                </c:pt>
                <c:pt idx="10">
                  <c:v>프랑스</c:v>
                </c:pt>
                <c:pt idx="11">
                  <c:v>헝가리</c:v>
                </c:pt>
                <c:pt idx="12">
                  <c:v>영국</c:v>
                </c:pt>
                <c:pt idx="13">
                  <c:v>아일랜드</c:v>
                </c:pt>
                <c:pt idx="14">
                  <c:v>이탈리아</c:v>
                </c:pt>
                <c:pt idx="15">
                  <c:v>일본</c:v>
                </c:pt>
                <c:pt idx="16">
                  <c:v>대한민국</c:v>
                </c:pt>
                <c:pt idx="17">
                  <c:v>리투아니아</c:v>
                </c:pt>
                <c:pt idx="18">
                  <c:v>네덜란드</c:v>
                </c:pt>
                <c:pt idx="19">
                  <c:v>노르웨이</c:v>
                </c:pt>
                <c:pt idx="20">
                  <c:v>러시아</c:v>
                </c:pt>
                <c:pt idx="21">
                  <c:v>스웨덴</c:v>
                </c:pt>
                <c:pt idx="22">
                  <c:v>타이</c:v>
                </c:pt>
                <c:pt idx="23">
                  <c:v>중화민국 대만</c:v>
                </c:pt>
                <c:pt idx="24">
                  <c:v>싱가포르</c:v>
                </c:pt>
                <c:pt idx="25">
                  <c:v>우크라이나</c:v>
                </c:pt>
                <c:pt idx="26">
                  <c:v>미국</c:v>
                </c:pt>
                <c:pt idx="27">
                  <c:v>A</c:v>
                </c:pt>
                <c:pt idx="28">
                  <c:v>B</c:v>
                </c:pt>
                <c:pt idx="29">
                  <c:v>C</c:v>
                </c:pt>
              </c:strCache>
            </c:strRef>
          </c:cat>
          <c:val>
            <c:numRef>
              <c:f>'15-1'!$T$12:$T$41</c:f>
              <c:numCache>
                <c:formatCode>#.00;#.00;;@</c:formatCode>
                <c:ptCount val="30"/>
                <c:pt idx="0">
                  <c:v>9.298147108366086</c:v>
                </c:pt>
                <c:pt idx="1">
                  <c:v>4.0426726558113426</c:v>
                </c:pt>
                <c:pt idx="2">
                  <c:v>0</c:v>
                </c:pt>
                <c:pt idx="3">
                  <c:v>0</c:v>
                </c:pt>
                <c:pt idx="4">
                  <c:v>8.2874789444132517</c:v>
                </c:pt>
                <c:pt idx="5">
                  <c:v>0</c:v>
                </c:pt>
                <c:pt idx="6">
                  <c:v>7.6810780460415495</c:v>
                </c:pt>
                <c:pt idx="7">
                  <c:v>31.128579449747335</c:v>
                </c:pt>
                <c:pt idx="8">
                  <c:v>13.138686131386864</c:v>
                </c:pt>
                <c:pt idx="9">
                  <c:v>0</c:v>
                </c:pt>
                <c:pt idx="10">
                  <c:v>9.5002807411566543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1.0106681639528354</c:v>
                </c:pt>
                <c:pt idx="15">
                  <c:v>67.916900617630532</c:v>
                </c:pt>
                <c:pt idx="16">
                  <c:v>56.799550814149363</c:v>
                </c:pt>
                <c:pt idx="17">
                  <c:v>0</c:v>
                </c:pt>
                <c:pt idx="18">
                  <c:v>9.298147108366086</c:v>
                </c:pt>
                <c:pt idx="19">
                  <c:v>0</c:v>
                </c:pt>
                <c:pt idx="20">
                  <c:v>0.20213363279056712</c:v>
                </c:pt>
                <c:pt idx="21">
                  <c:v>0</c:v>
                </c:pt>
                <c:pt idx="22">
                  <c:v>2.0213363279056709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108.74789444132512</c:v>
                </c:pt>
                <c:pt idx="27">
                  <c:v>20.213363279056711</c:v>
                </c:pt>
                <c:pt idx="28">
                  <c:v>4.0426726558113426</c:v>
                </c:pt>
                <c:pt idx="29">
                  <c:v>6.6704098820887152</c:v>
                </c:pt>
              </c:numCache>
            </c:numRef>
          </c:val>
        </c:ser>
        <c:ser>
          <c:idx val="1"/>
          <c:order val="1"/>
          <c:tx>
            <c:strRef>
              <c:f>'15-1'!$U$11</c:f>
              <c:strCache>
                <c:ptCount val="1"/>
                <c:pt idx="0">
                  <c:v>'02~'11</c:v>
                </c:pt>
              </c:strCache>
            </c:strRef>
          </c:tx>
          <c:spPr>
            <a:scene3d>
              <a:camera prst="orthographicFront"/>
              <a:lightRig rig="threePt" dir="t">
                <a:rot lat="0" lon="0" rev="1800000"/>
              </a:lightRig>
            </a:scene3d>
            <a:sp3d>
              <a:bevelT w="88900"/>
            </a:sp3d>
          </c:spPr>
          <c:invertIfNegative val="0"/>
          <c:dLbls>
            <c:dLbl>
              <c:idx val="0"/>
              <c:layout>
                <c:manualLayout>
                  <c:x val="1.0983118859831191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1.317974263179742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1.0983118859831189E-2"/>
                  <c:y val="-1.4593529590088588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1.317974263179742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6.5898713158987141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1.0983118859831189E-2"/>
                  <c:y val="-1.19402985074626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000">
                    <a:solidFill>
                      <a:srgbClr val="FF0000"/>
                    </a:solidFill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'15-1'!$S$12:$S$41</c:f>
              <c:strCache>
                <c:ptCount val="30"/>
                <c:pt idx="0">
                  <c:v>네덜란드</c:v>
                </c:pt>
                <c:pt idx="1">
                  <c:v>B</c:v>
                </c:pt>
                <c:pt idx="2">
                  <c:v>벨기에</c:v>
                </c:pt>
                <c:pt idx="3">
                  <c:v>브라질</c:v>
                </c:pt>
                <c:pt idx="4">
                  <c:v>캐나다</c:v>
                </c:pt>
                <c:pt idx="5">
                  <c:v>스위스</c:v>
                </c:pt>
                <c:pt idx="6">
                  <c:v>중화인민공화국</c:v>
                </c:pt>
                <c:pt idx="7">
                  <c:v>독일</c:v>
                </c:pt>
                <c:pt idx="8">
                  <c:v>덴마크</c:v>
                </c:pt>
                <c:pt idx="9">
                  <c:v>핀란드</c:v>
                </c:pt>
                <c:pt idx="10">
                  <c:v>프랑스</c:v>
                </c:pt>
                <c:pt idx="11">
                  <c:v>헝가리</c:v>
                </c:pt>
                <c:pt idx="12">
                  <c:v>영국</c:v>
                </c:pt>
                <c:pt idx="13">
                  <c:v>아일랜드</c:v>
                </c:pt>
                <c:pt idx="14">
                  <c:v>이탈리아</c:v>
                </c:pt>
                <c:pt idx="15">
                  <c:v>일본</c:v>
                </c:pt>
                <c:pt idx="16">
                  <c:v>대한민국</c:v>
                </c:pt>
                <c:pt idx="17">
                  <c:v>리투아니아</c:v>
                </c:pt>
                <c:pt idx="18">
                  <c:v>네덜란드</c:v>
                </c:pt>
                <c:pt idx="19">
                  <c:v>노르웨이</c:v>
                </c:pt>
                <c:pt idx="20">
                  <c:v>러시아</c:v>
                </c:pt>
                <c:pt idx="21">
                  <c:v>스웨덴</c:v>
                </c:pt>
                <c:pt idx="22">
                  <c:v>타이</c:v>
                </c:pt>
                <c:pt idx="23">
                  <c:v>중화민국 대만</c:v>
                </c:pt>
                <c:pt idx="24">
                  <c:v>싱가포르</c:v>
                </c:pt>
                <c:pt idx="25">
                  <c:v>우크라이나</c:v>
                </c:pt>
                <c:pt idx="26">
                  <c:v>미국</c:v>
                </c:pt>
                <c:pt idx="27">
                  <c:v>A</c:v>
                </c:pt>
                <c:pt idx="28">
                  <c:v>B</c:v>
                </c:pt>
                <c:pt idx="29">
                  <c:v>C</c:v>
                </c:pt>
              </c:strCache>
            </c:strRef>
          </c:cat>
          <c:val>
            <c:numRef>
              <c:f>'15-1'!$U$12:$U$41</c:f>
              <c:numCache>
                <c:formatCode>#.00;#.00;;@</c:formatCode>
                <c:ptCount val="30"/>
                <c:pt idx="0">
                  <c:v>3.3011777902411668</c:v>
                </c:pt>
                <c:pt idx="1">
                  <c:v>16.505888951205836</c:v>
                </c:pt>
                <c:pt idx="2">
                  <c:v>2.5675827257431298</c:v>
                </c:pt>
                <c:pt idx="3">
                  <c:v>0</c:v>
                </c:pt>
                <c:pt idx="4">
                  <c:v>20.907459338194055</c:v>
                </c:pt>
                <c:pt idx="5">
                  <c:v>5.5019629837352779</c:v>
                </c:pt>
                <c:pt idx="6">
                  <c:v>140.85025238362311</c:v>
                </c:pt>
                <c:pt idx="7">
                  <c:v>23.475042063937185</c:v>
                </c:pt>
                <c:pt idx="8">
                  <c:v>12.104318564217611</c:v>
                </c:pt>
                <c:pt idx="9">
                  <c:v>1.1003925967470556</c:v>
                </c:pt>
                <c:pt idx="10">
                  <c:v>1.8339876612450927</c:v>
                </c:pt>
                <c:pt idx="11">
                  <c:v>0</c:v>
                </c:pt>
                <c:pt idx="12">
                  <c:v>8.0695457094784082</c:v>
                </c:pt>
                <c:pt idx="13">
                  <c:v>0</c:v>
                </c:pt>
                <c:pt idx="14">
                  <c:v>0</c:v>
                </c:pt>
                <c:pt idx="15">
                  <c:v>65.656758272574322</c:v>
                </c:pt>
                <c:pt idx="16">
                  <c:v>250.15591699383063</c:v>
                </c:pt>
                <c:pt idx="17">
                  <c:v>0</c:v>
                </c:pt>
                <c:pt idx="18">
                  <c:v>3.3011777902411668</c:v>
                </c:pt>
                <c:pt idx="19">
                  <c:v>0</c:v>
                </c:pt>
                <c:pt idx="20">
                  <c:v>0.36679753224901851</c:v>
                </c:pt>
                <c:pt idx="21">
                  <c:v>5.1351654514862597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56.486819966348861</c:v>
                </c:pt>
                <c:pt idx="27">
                  <c:v>12.104318564217612</c:v>
                </c:pt>
                <c:pt idx="28">
                  <c:v>16.505888951205836</c:v>
                </c:pt>
                <c:pt idx="29">
                  <c:v>8.0695457094784064</c:v>
                </c:pt>
              </c:numCache>
            </c:numRef>
          </c:val>
        </c:ser>
        <c:ser>
          <c:idx val="2"/>
          <c:order val="2"/>
          <c:tx>
            <c:strRef>
              <c:f>'15-1'!$V$11</c:f>
              <c:strCache>
                <c:ptCount val="1"/>
                <c:pt idx="0">
                  <c:v>'12~'18</c:v>
                </c:pt>
              </c:strCache>
            </c:strRef>
          </c:tx>
          <c:invertIfNegative val="0"/>
          <c:cat>
            <c:strRef>
              <c:f>'15-1'!$S$12:$S$41</c:f>
              <c:strCache>
                <c:ptCount val="30"/>
                <c:pt idx="0">
                  <c:v>네덜란드</c:v>
                </c:pt>
                <c:pt idx="1">
                  <c:v>B</c:v>
                </c:pt>
                <c:pt idx="2">
                  <c:v>벨기에</c:v>
                </c:pt>
                <c:pt idx="3">
                  <c:v>브라질</c:v>
                </c:pt>
                <c:pt idx="4">
                  <c:v>캐나다</c:v>
                </c:pt>
                <c:pt idx="5">
                  <c:v>스위스</c:v>
                </c:pt>
                <c:pt idx="6">
                  <c:v>중화인민공화국</c:v>
                </c:pt>
                <c:pt idx="7">
                  <c:v>독일</c:v>
                </c:pt>
                <c:pt idx="8">
                  <c:v>덴마크</c:v>
                </c:pt>
                <c:pt idx="9">
                  <c:v>핀란드</c:v>
                </c:pt>
                <c:pt idx="10">
                  <c:v>프랑스</c:v>
                </c:pt>
                <c:pt idx="11">
                  <c:v>헝가리</c:v>
                </c:pt>
                <c:pt idx="12">
                  <c:v>영국</c:v>
                </c:pt>
                <c:pt idx="13">
                  <c:v>아일랜드</c:v>
                </c:pt>
                <c:pt idx="14">
                  <c:v>이탈리아</c:v>
                </c:pt>
                <c:pt idx="15">
                  <c:v>일본</c:v>
                </c:pt>
                <c:pt idx="16">
                  <c:v>대한민국</c:v>
                </c:pt>
                <c:pt idx="17">
                  <c:v>리투아니아</c:v>
                </c:pt>
                <c:pt idx="18">
                  <c:v>네덜란드</c:v>
                </c:pt>
                <c:pt idx="19">
                  <c:v>노르웨이</c:v>
                </c:pt>
                <c:pt idx="20">
                  <c:v>러시아</c:v>
                </c:pt>
                <c:pt idx="21">
                  <c:v>스웨덴</c:v>
                </c:pt>
                <c:pt idx="22">
                  <c:v>타이</c:v>
                </c:pt>
                <c:pt idx="23">
                  <c:v>중화민국 대만</c:v>
                </c:pt>
                <c:pt idx="24">
                  <c:v>싱가포르</c:v>
                </c:pt>
                <c:pt idx="25">
                  <c:v>우크라이나</c:v>
                </c:pt>
                <c:pt idx="26">
                  <c:v>미국</c:v>
                </c:pt>
                <c:pt idx="27">
                  <c:v>A</c:v>
                </c:pt>
                <c:pt idx="28">
                  <c:v>B</c:v>
                </c:pt>
                <c:pt idx="29">
                  <c:v>C</c:v>
                </c:pt>
              </c:strCache>
            </c:strRef>
          </c:cat>
          <c:val>
            <c:numRef>
              <c:f>'15-1'!$V$12:$V$41</c:f>
              <c:numCache>
                <c:formatCode>#.00;#.00;;@</c:formatCode>
                <c:ptCount val="30"/>
                <c:pt idx="0">
                  <c:v>0</c:v>
                </c:pt>
                <c:pt idx="1">
                  <c:v>36.679753224901852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38.880538418395957</c:v>
                </c:pt>
                <c:pt idx="7">
                  <c:v>0.36679753224901851</c:v>
                </c:pt>
                <c:pt idx="8">
                  <c:v>1.467190128996074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2.2007851934941112</c:v>
                </c:pt>
                <c:pt idx="16">
                  <c:v>22.007851934941112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5.5019629837352779</c:v>
                </c:pt>
                <c:pt idx="27">
                  <c:v>7.33595064498037</c:v>
                </c:pt>
                <c:pt idx="28">
                  <c:v>36.679753224901852</c:v>
                </c:pt>
                <c:pt idx="29">
                  <c:v>12.104318564217611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095424"/>
        <c:axId val="136978816"/>
      </c:barChart>
      <c:catAx>
        <c:axId val="137095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ko-KR" altLang="en-US" sz="1100"/>
                  <a:t>출원국</a:t>
                </a:r>
              </a:p>
            </c:rich>
          </c:tx>
          <c:overlay val="0"/>
        </c:title>
        <c:numFmt formatCode="#;#;;@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136978816"/>
        <c:crosses val="autoZero"/>
        <c:auto val="1"/>
        <c:lblAlgn val="ctr"/>
        <c:lblOffset val="100"/>
        <c:noMultiLvlLbl val="0"/>
      </c:catAx>
      <c:valAx>
        <c:axId val="136978816"/>
        <c:scaling>
          <c:orientation val="minMax"/>
          <c:max val="30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ash"/>
            </a:ln>
          </c:spPr>
        </c:majorGridlines>
        <c:title>
          <c:tx>
            <c:rich>
              <a:bodyPr rot="0" vert="wordArtVertRtl"/>
              <a:lstStyle/>
              <a:p>
                <a:pPr>
                  <a:defRPr sz="1200"/>
                </a:pPr>
                <a:r>
                  <a:rPr lang="ko-KR" altLang="en-US" sz="1200"/>
                  <a:t>기술력지수</a:t>
                </a:r>
              </a:p>
            </c:rich>
          </c:tx>
          <c:overlay val="0"/>
        </c:title>
        <c:numFmt formatCode="#.00;#.00;;@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13709542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15608541109220828"/>
          <c:y val="0.14264938503250174"/>
          <c:w val="0.2196164739401828"/>
          <c:h val="2.9011666522096746E-2"/>
        </c:manualLayout>
      </c:layout>
      <c:overlay val="0"/>
      <c:txPr>
        <a:bodyPr/>
        <a:lstStyle/>
        <a:p>
          <a:pPr>
            <a:defRPr sz="1600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24947145396483"/>
          <c:y val="4.1434628790808808E-2"/>
          <c:w val="0.83836333487133541"/>
          <c:h val="0.84971347539082009"/>
        </c:manualLayout>
      </c:layout>
      <c:scatterChart>
        <c:scatterStyle val="lineMarker"/>
        <c:varyColors val="0"/>
        <c:ser>
          <c:idx val="1"/>
          <c:order val="0"/>
          <c:tx>
            <c:strRef>
              <c:f>'15-2'!$E$34</c:f>
              <c:strCache>
                <c:ptCount val="1"/>
                <c:pt idx="0">
                  <c:v>NL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'15-2'!$F$34</c:f>
              <c:numCache>
                <c:formatCode>0.00</c:formatCode>
                <c:ptCount val="1"/>
                <c:pt idx="0">
                  <c:v>2.8947368421052633</c:v>
                </c:pt>
              </c:numCache>
            </c:numRef>
          </c:xVal>
          <c:yVal>
            <c:numRef>
              <c:f>'15-2'!$G$34</c:f>
              <c:numCache>
                <c:formatCode>0.00</c:formatCode>
                <c:ptCount val="1"/>
                <c:pt idx="0">
                  <c:v>1.2338709677419355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'15-2'!$E$35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'15-2'!$G$35</c:f>
              <c:numCache>
                <c:formatCode>0.00</c:formatCode>
                <c:ptCount val="1"/>
                <c:pt idx="0">
                  <c:v>0.11290322580645161</c:v>
                </c:pt>
              </c:numCache>
            </c:numRef>
          </c:xVal>
          <c:yVal>
            <c:numRef>
              <c:f>'15-2'!$F$35</c:f>
              <c:numCache>
                <c:formatCode>0.00</c:formatCode>
                <c:ptCount val="1"/>
                <c:pt idx="0">
                  <c:v>0.97058823529411764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'15-2'!$E$36</c:f>
              <c:strCache>
                <c:ptCount val="1"/>
                <c:pt idx="0">
                  <c:v>BE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'15-2'!$G$36</c:f>
              <c:numCache>
                <c:formatCode>0.00</c:formatCode>
                <c:ptCount val="1"/>
                <c:pt idx="0">
                  <c:v>0.21774193548387097</c:v>
                </c:pt>
              </c:numCache>
            </c:numRef>
          </c:xVal>
          <c:yVal>
            <c:numRef>
              <c:f>'15-2'!$F$36</c:f>
              <c:numCache>
                <c:formatCode>0.00</c:formatCode>
                <c:ptCount val="1"/>
                <c:pt idx="0">
                  <c:v>2.3333333333333335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'15-2'!$E$37</c:f>
              <c:strCache>
                <c:ptCount val="1"/>
                <c:pt idx="0">
                  <c:v>BR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'15-2'!$G$37</c:f>
              <c:numCache>
                <c:formatCode>0.00</c:formatCode>
                <c:ptCount val="1"/>
                <c:pt idx="0">
                  <c:v>0.11290322580645161</c:v>
                </c:pt>
              </c:numCache>
            </c:numRef>
          </c:xVal>
          <c:yVal>
            <c:numRef>
              <c:f>'15-2'!$F$37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'15-2'!$E$38</c:f>
              <c:strCache>
                <c:ptCount val="1"/>
                <c:pt idx="0">
                  <c:v>CA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'15-2'!$G$38</c:f>
              <c:numCache>
                <c:formatCode>0.00</c:formatCode>
                <c:ptCount val="1"/>
                <c:pt idx="0">
                  <c:v>0.7338709677419355</c:v>
                </c:pt>
              </c:numCache>
            </c:numRef>
          </c:xVal>
          <c:yVal>
            <c:numRef>
              <c:f>'15-2'!$F$38</c:f>
              <c:numCache>
                <c:formatCode>0.00</c:formatCode>
                <c:ptCount val="1"/>
                <c:pt idx="0">
                  <c:v>8.9090909090909083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'15-2'!$E$39</c:f>
              <c:strCache>
                <c:ptCount val="1"/>
                <c:pt idx="0">
                  <c:v>CH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'15-2'!$G$39</c:f>
              <c:numCache>
                <c:formatCode>0.00</c:formatCode>
                <c:ptCount val="1"/>
                <c:pt idx="0">
                  <c:v>0.34677419354838712</c:v>
                </c:pt>
              </c:numCache>
            </c:numRef>
          </c:xVal>
          <c:yVal>
            <c:numRef>
              <c:f>'15-2'!$F$39</c:f>
              <c:numCache>
                <c:formatCode>0.00</c:formatCode>
                <c:ptCount val="1"/>
                <c:pt idx="0">
                  <c:v>5</c:v>
                </c:pt>
              </c:numCache>
            </c:numRef>
          </c:yVal>
          <c:smooth val="0"/>
        </c:ser>
        <c:ser>
          <c:idx val="7"/>
          <c:order val="6"/>
          <c:tx>
            <c:strRef>
              <c:f>'15-2'!$E$40</c:f>
              <c:strCache>
                <c:ptCount val="1"/>
                <c:pt idx="0">
                  <c:v>CN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'15-2'!$G$40</c:f>
              <c:numCache>
                <c:formatCode>0.00</c:formatCode>
                <c:ptCount val="1"/>
                <c:pt idx="0">
                  <c:v>5.717741935483871</c:v>
                </c:pt>
              </c:numCache>
            </c:numRef>
          </c:xVal>
          <c:yVal>
            <c:numRef>
              <c:f>'15-2'!$F$40</c:f>
              <c:numCache>
                <c:formatCode>0.00</c:formatCode>
                <c:ptCount val="1"/>
                <c:pt idx="0">
                  <c:v>0.75753228120516503</c:v>
                </c:pt>
              </c:numCache>
            </c:numRef>
          </c:yVal>
          <c:smooth val="0"/>
        </c:ser>
        <c:ser>
          <c:idx val="8"/>
          <c:order val="7"/>
          <c:tx>
            <c:strRef>
              <c:f>'15-2'!$E$41</c:f>
              <c:strCache>
                <c:ptCount val="1"/>
                <c:pt idx="0">
                  <c:v>DE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'15-2'!$G$41</c:f>
              <c:numCache>
                <c:formatCode>0.00</c:formatCode>
                <c:ptCount val="1"/>
                <c:pt idx="0">
                  <c:v>3.2903225806451615</c:v>
                </c:pt>
              </c:numCache>
            </c:numRef>
          </c:xVal>
          <c:yVal>
            <c:numRef>
              <c:f>'15-2'!$F$41</c:f>
              <c:numCache>
                <c:formatCode>0.00</c:formatCode>
                <c:ptCount val="1"/>
                <c:pt idx="0">
                  <c:v>5.3414634146341466</c:v>
                </c:pt>
              </c:numCache>
            </c:numRef>
          </c:yVal>
          <c:smooth val="0"/>
        </c:ser>
        <c:ser>
          <c:idx val="9"/>
          <c:order val="8"/>
          <c:tx>
            <c:strRef>
              <c:f>'15-2'!$E$42</c:f>
              <c:strCache>
                <c:ptCount val="1"/>
                <c:pt idx="0">
                  <c:v>DK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5.2826466992279345E-2"/>
                  <c:y val="0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'15-2'!$G$42</c:f>
              <c:numCache>
                <c:formatCode>0.00</c:formatCode>
                <c:ptCount val="1"/>
                <c:pt idx="0">
                  <c:v>2.1048387096774195</c:v>
                </c:pt>
              </c:numCache>
            </c:numRef>
          </c:xVal>
          <c:yVal>
            <c:numRef>
              <c:f>'15-2'!$F$42</c:f>
              <c:numCache>
                <c:formatCode>0.00</c:formatCode>
                <c:ptCount val="1"/>
                <c:pt idx="0">
                  <c:v>4.08</c:v>
                </c:pt>
              </c:numCache>
            </c:numRef>
          </c:yVal>
          <c:smooth val="0"/>
        </c:ser>
        <c:ser>
          <c:idx val="10"/>
          <c:order val="9"/>
          <c:tx>
            <c:strRef>
              <c:f>'15-2'!$E$43</c:f>
              <c:strCache>
                <c:ptCount val="1"/>
                <c:pt idx="0">
                  <c:v>FI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'15-2'!$G$43</c:f>
              <c:numCache>
                <c:formatCode>0.00</c:formatCode>
                <c:ptCount val="1"/>
                <c:pt idx="0">
                  <c:v>0.39516129032258063</c:v>
                </c:pt>
              </c:numCache>
            </c:numRef>
          </c:xVal>
          <c:yVal>
            <c:numRef>
              <c:f>'15-2'!$F$43</c:f>
              <c:numCache>
                <c:formatCode>0.00</c:formatCode>
                <c:ptCount val="1"/>
                <c:pt idx="0">
                  <c:v>0.6</c:v>
                </c:pt>
              </c:numCache>
            </c:numRef>
          </c:yVal>
          <c:smooth val="0"/>
        </c:ser>
        <c:ser>
          <c:idx val="11"/>
          <c:order val="10"/>
          <c:tx>
            <c:strRef>
              <c:f>'15-2'!$E$44</c:f>
              <c:strCache>
                <c:ptCount val="1"/>
                <c:pt idx="0">
                  <c:v>FR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'15-2'!$G$44</c:f>
              <c:numCache>
                <c:formatCode>0.00</c:formatCode>
                <c:ptCount val="1"/>
                <c:pt idx="0">
                  <c:v>1.1370967741935485</c:v>
                </c:pt>
              </c:numCache>
            </c:numRef>
          </c:xVal>
          <c:yVal>
            <c:numRef>
              <c:f>'15-2'!$F$44</c:f>
              <c:numCache>
                <c:formatCode>0.00</c:formatCode>
                <c:ptCount val="1"/>
                <c:pt idx="0">
                  <c:v>4</c:v>
                </c:pt>
              </c:numCache>
            </c:numRef>
          </c:yVal>
          <c:smooth val="0"/>
        </c:ser>
        <c:ser>
          <c:idx val="12"/>
          <c:order val="11"/>
          <c:tx>
            <c:strRef>
              <c:f>'15-2'!$E$45</c:f>
              <c:strCache>
                <c:ptCount val="1"/>
                <c:pt idx="0">
                  <c:v>HU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'15-2'!$G$45</c:f>
              <c:numCache>
                <c:formatCode>0.00</c:formatCode>
                <c:ptCount val="1"/>
                <c:pt idx="0">
                  <c:v>0.19354838709677419</c:v>
                </c:pt>
              </c:numCache>
            </c:numRef>
          </c:xVal>
          <c:yVal>
            <c:numRef>
              <c:f>'15-2'!$F$45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3"/>
          <c:order val="12"/>
          <c:tx>
            <c:strRef>
              <c:f>'15-2'!$E$46</c:f>
              <c:strCache>
                <c:ptCount val="1"/>
                <c:pt idx="0">
                  <c:v>GB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'15-2'!$G$46</c:f>
              <c:numCache>
                <c:formatCode>0.00</c:formatCode>
                <c:ptCount val="1"/>
                <c:pt idx="0">
                  <c:v>0.27419354838709675</c:v>
                </c:pt>
              </c:numCache>
            </c:numRef>
          </c:xVal>
          <c:yVal>
            <c:numRef>
              <c:f>'15-2'!$F$46</c:f>
              <c:numCache>
                <c:formatCode>0.00</c:formatCode>
                <c:ptCount val="1"/>
                <c:pt idx="0">
                  <c:v>11</c:v>
                </c:pt>
              </c:numCache>
            </c:numRef>
          </c:yVal>
          <c:smooth val="0"/>
        </c:ser>
        <c:ser>
          <c:idx val="14"/>
          <c:order val="13"/>
          <c:tx>
            <c:strRef>
              <c:f>'15-2'!$E$47</c:f>
              <c:strCache>
                <c:ptCount val="1"/>
                <c:pt idx="0">
                  <c:v>IE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'15-2'!$G$47</c:f>
              <c:numCache>
                <c:formatCode>0.00</c:formatCode>
                <c:ptCount val="1"/>
                <c:pt idx="0">
                  <c:v>0.14516129032258066</c:v>
                </c:pt>
              </c:numCache>
            </c:numRef>
          </c:xVal>
          <c:yVal>
            <c:numRef>
              <c:f>'15-2'!$F$47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5"/>
          <c:order val="14"/>
          <c:tx>
            <c:strRef>
              <c:f>'15-2'!$E$48</c:f>
              <c:strCache>
                <c:ptCount val="1"/>
                <c:pt idx="0">
                  <c:v>IT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'15-2'!$G$48</c:f>
              <c:numCache>
                <c:formatCode>0.00</c:formatCode>
                <c:ptCount val="1"/>
                <c:pt idx="0">
                  <c:v>0.28225806451612906</c:v>
                </c:pt>
              </c:numCache>
            </c:numRef>
          </c:xVal>
          <c:yVal>
            <c:numRef>
              <c:f>'15-2'!$F$48</c:f>
              <c:numCache>
                <c:formatCode>0.00</c:formatCode>
                <c:ptCount val="1"/>
                <c:pt idx="0">
                  <c:v>1.25</c:v>
                </c:pt>
              </c:numCache>
            </c:numRef>
          </c:yVal>
          <c:smooth val="0"/>
        </c:ser>
        <c:ser>
          <c:idx val="16"/>
          <c:order val="15"/>
          <c:tx>
            <c:strRef>
              <c:f>'15-2'!$E$49</c:f>
              <c:strCache>
                <c:ptCount val="1"/>
                <c:pt idx="0">
                  <c:v>JP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'15-2'!$G$49</c:f>
              <c:numCache>
                <c:formatCode>0.00</c:formatCode>
                <c:ptCount val="1"/>
                <c:pt idx="0">
                  <c:v>3.403225806451613</c:v>
                </c:pt>
              </c:numCache>
            </c:numRef>
          </c:xVal>
          <c:yVal>
            <c:numRef>
              <c:f>'15-2'!$F$49</c:f>
              <c:numCache>
                <c:formatCode>0.00</c:formatCode>
                <c:ptCount val="1"/>
                <c:pt idx="0">
                  <c:v>4.1023622047244093</c:v>
                </c:pt>
              </c:numCache>
            </c:numRef>
          </c:yVal>
          <c:smooth val="0"/>
        </c:ser>
        <c:ser>
          <c:idx val="17"/>
          <c:order val="16"/>
          <c:tx>
            <c:strRef>
              <c:f>'15-2'!$E$50</c:f>
              <c:strCache>
                <c:ptCount val="1"/>
                <c:pt idx="0">
                  <c:v>KR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'15-2'!$G$50</c:f>
              <c:numCache>
                <c:formatCode>0.00</c:formatCode>
                <c:ptCount val="1"/>
                <c:pt idx="0">
                  <c:v>3.532258064516129</c:v>
                </c:pt>
              </c:numCache>
            </c:numRef>
          </c:xVal>
          <c:yVal>
            <c:numRef>
              <c:f>'15-2'!$F$50</c:f>
              <c:numCache>
                <c:formatCode>0.00</c:formatCode>
                <c:ptCount val="1"/>
                <c:pt idx="0">
                  <c:v>2.7798913043478262</c:v>
                </c:pt>
              </c:numCache>
            </c:numRef>
          </c:yVal>
          <c:smooth val="0"/>
        </c:ser>
        <c:ser>
          <c:idx val="18"/>
          <c:order val="17"/>
          <c:tx>
            <c:strRef>
              <c:f>'15-2'!$E$51</c:f>
              <c:strCache>
                <c:ptCount val="1"/>
                <c:pt idx="0">
                  <c:v>LT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'15-2'!$G$51</c:f>
              <c:numCache>
                <c:formatCode>0.00</c:formatCode>
                <c:ptCount val="1"/>
                <c:pt idx="0">
                  <c:v>3.2258064516129031E-2</c:v>
                </c:pt>
              </c:numCache>
            </c:numRef>
          </c:xVal>
          <c:yVal>
            <c:numRef>
              <c:f>'15-2'!$F$51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9"/>
          <c:order val="18"/>
          <c:tx>
            <c:strRef>
              <c:f>'15-2'!$E$52</c:f>
              <c:strCache>
                <c:ptCount val="1"/>
                <c:pt idx="0">
                  <c:v>NL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'15-2'!$G$52</c:f>
              <c:numCache>
                <c:formatCode>0.00</c:formatCode>
                <c:ptCount val="1"/>
                <c:pt idx="0">
                  <c:v>1.7903225806451613</c:v>
                </c:pt>
              </c:numCache>
            </c:numRef>
          </c:xVal>
          <c:yVal>
            <c:numRef>
              <c:f>'15-2'!$F$52</c:f>
              <c:numCache>
                <c:formatCode>0.00</c:formatCode>
                <c:ptCount val="1"/>
                <c:pt idx="0">
                  <c:v>2.8947368421052633</c:v>
                </c:pt>
              </c:numCache>
            </c:numRef>
          </c:yVal>
          <c:smooth val="0"/>
        </c:ser>
        <c:ser>
          <c:idx val="20"/>
          <c:order val="19"/>
          <c:tx>
            <c:strRef>
              <c:f>'15-2'!$E$53</c:f>
              <c:strCache>
                <c:ptCount val="1"/>
                <c:pt idx="0">
                  <c:v>NO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'15-2'!$G$53</c:f>
              <c:numCache>
                <c:formatCode>0.00</c:formatCode>
                <c:ptCount val="1"/>
                <c:pt idx="0">
                  <c:v>0.14516129032258066</c:v>
                </c:pt>
              </c:numCache>
            </c:numRef>
          </c:xVal>
          <c:yVal>
            <c:numRef>
              <c:f>'15-2'!$F$53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1"/>
          <c:order val="20"/>
          <c:tx>
            <c:strRef>
              <c:f>'15-2'!$E$54</c:f>
              <c:strCache>
                <c:ptCount val="1"/>
                <c:pt idx="0">
                  <c:v>RU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'15-2'!$G$54</c:f>
              <c:numCache>
                <c:formatCode>0.00</c:formatCode>
                <c:ptCount val="1"/>
                <c:pt idx="0">
                  <c:v>0.29032258064516131</c:v>
                </c:pt>
              </c:numCache>
            </c:numRef>
          </c:xVal>
          <c:yVal>
            <c:numRef>
              <c:f>'15-2'!$F$54</c:f>
              <c:numCache>
                <c:formatCode>0.00</c:formatCode>
                <c:ptCount val="1"/>
                <c:pt idx="0">
                  <c:v>0.66666666666666663</c:v>
                </c:pt>
              </c:numCache>
            </c:numRef>
          </c:yVal>
          <c:smooth val="0"/>
        </c:ser>
        <c:ser>
          <c:idx val="22"/>
          <c:order val="21"/>
          <c:tx>
            <c:strRef>
              <c:f>'15-2'!$E$55</c:f>
              <c:strCache>
                <c:ptCount val="1"/>
                <c:pt idx="0">
                  <c:v>SE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'15-2'!$G$55</c:f>
              <c:numCache>
                <c:formatCode>0.00</c:formatCode>
                <c:ptCount val="1"/>
                <c:pt idx="0">
                  <c:v>0.16129032258064516</c:v>
                </c:pt>
              </c:numCache>
            </c:numRef>
          </c:xVal>
          <c:yVal>
            <c:numRef>
              <c:f>'15-2'!$F$55</c:f>
              <c:numCache>
                <c:formatCode>0.00</c:formatCode>
                <c:ptCount val="1"/>
                <c:pt idx="0">
                  <c:v>3.5</c:v>
                </c:pt>
              </c:numCache>
            </c:numRef>
          </c:yVal>
          <c:smooth val="0"/>
        </c:ser>
        <c:ser>
          <c:idx val="23"/>
          <c:order val="22"/>
          <c:tx>
            <c:strRef>
              <c:f>'15-2'!$E$56</c:f>
              <c:strCache>
                <c:ptCount val="1"/>
                <c:pt idx="0">
                  <c:v>TH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'15-2'!$G$56</c:f>
              <c:numCache>
                <c:formatCode>0.00</c:formatCode>
                <c:ptCount val="1"/>
                <c:pt idx="0">
                  <c:v>2.4193548387096774E-2</c:v>
                </c:pt>
              </c:numCache>
            </c:numRef>
          </c:xVal>
          <c:yVal>
            <c:numRef>
              <c:f>'15-2'!$F$56</c:f>
              <c:numCache>
                <c:formatCode>0.00</c:formatCode>
                <c:ptCount val="1"/>
                <c:pt idx="0">
                  <c:v>10</c:v>
                </c:pt>
              </c:numCache>
            </c:numRef>
          </c:yVal>
          <c:smooth val="0"/>
        </c:ser>
        <c:ser>
          <c:idx val="24"/>
          <c:order val="23"/>
          <c:tx>
            <c:strRef>
              <c:f>'15-2'!$E$57</c:f>
              <c:strCache>
                <c:ptCount val="1"/>
                <c:pt idx="0">
                  <c:v>TW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'15-2'!$G$57</c:f>
              <c:numCache>
                <c:formatCode>0.00</c:formatCode>
                <c:ptCount val="1"/>
                <c:pt idx="0">
                  <c:v>8.0645161290322578E-2</c:v>
                </c:pt>
              </c:numCache>
            </c:numRef>
          </c:xVal>
          <c:yVal>
            <c:numRef>
              <c:f>'15-2'!$F$57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5"/>
          <c:order val="24"/>
          <c:tx>
            <c:strRef>
              <c:f>'15-2'!$E$58</c:f>
              <c:strCache>
                <c:ptCount val="1"/>
                <c:pt idx="0">
                  <c:v>SG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5.4648069302357868E-3"/>
                  <c:y val="0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xVal>
            <c:numRef>
              <c:f>'15-2'!$G$58</c:f>
              <c:numCache>
                <c:formatCode>0.00</c:formatCode>
                <c:ptCount val="1"/>
                <c:pt idx="0">
                  <c:v>2.4193548387096774E-2</c:v>
                </c:pt>
              </c:numCache>
            </c:numRef>
          </c:xVal>
          <c:yVal>
            <c:numRef>
              <c:f>'15-2'!$F$58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7"/>
          <c:order val="25"/>
          <c:tx>
            <c:strRef>
              <c:f>'15-2'!$E$59</c:f>
              <c:strCache>
                <c:ptCount val="1"/>
                <c:pt idx="0">
                  <c:v>UA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5.4648069302357868E-3"/>
                  <c:y val="-3.799503870557585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'15-2'!$G$59</c:f>
              <c:numCache>
                <c:formatCode>0.00</c:formatCode>
                <c:ptCount val="1"/>
                <c:pt idx="0">
                  <c:v>2.4193548387096774E-2</c:v>
                </c:pt>
              </c:numCache>
            </c:numRef>
          </c:xVal>
          <c:yVal>
            <c:numRef>
              <c:f>'15-2'!$F$59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6"/>
          <c:order val="26"/>
          <c:tx>
            <c:strRef>
              <c:f>'15-2'!$E$60</c:f>
              <c:strCache>
                <c:ptCount val="1"/>
                <c:pt idx="0">
                  <c:v>US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chemeClr val="tx1"/>
              </a:solidFill>
            </c:spPr>
          </c:marke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'15-2'!$G$60</c:f>
              <c:numCache>
                <c:formatCode>0.00</c:formatCode>
                <c:ptCount val="1"/>
                <c:pt idx="0">
                  <c:v>3.8306451612903225</c:v>
                </c:pt>
              </c:numCache>
            </c:numRef>
          </c:xVal>
          <c:yVal>
            <c:numRef>
              <c:f>'15-2'!$F$60</c:f>
              <c:numCache>
                <c:formatCode>0.00</c:formatCode>
                <c:ptCount val="1"/>
                <c:pt idx="0">
                  <c:v>8.7283950617283956</c:v>
                </c:pt>
              </c:numCache>
            </c:numRef>
          </c:yVal>
          <c:smooth val="0"/>
        </c:ser>
        <c:ser>
          <c:idx val="0"/>
          <c:order val="27"/>
          <c:tx>
            <c:strRef>
              <c:f>'15-2'!$E$61</c:f>
              <c:strCache>
                <c:ptCount val="1"/>
                <c:pt idx="0">
                  <c:v>A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7.2925042100574254E-3"/>
                  <c:y val="-3.185534562799177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'15-2'!$G$61</c:f>
              <c:numCache>
                <c:formatCode>0.00</c:formatCode>
                <c:ptCount val="1"/>
                <c:pt idx="0">
                  <c:v>8.0645161290322578E-2</c:v>
                </c:pt>
              </c:numCache>
            </c:numRef>
          </c:xVal>
          <c:yVal>
            <c:numRef>
              <c:f>'15-2'!$F$61</c:f>
              <c:numCache>
                <c:formatCode>0.00</c:formatCode>
                <c:ptCount val="1"/>
                <c:pt idx="0">
                  <c:v>0.9</c:v>
                </c:pt>
              </c:numCache>
            </c:numRef>
          </c:yVal>
          <c:smooth val="0"/>
        </c:ser>
        <c:ser>
          <c:idx val="28"/>
          <c:order val="28"/>
          <c:tx>
            <c:strRef>
              <c:f>'15-2'!$E$62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'15-2'!$G$62</c:f>
              <c:numCache>
                <c:formatCode>0.00</c:formatCode>
                <c:ptCount val="1"/>
                <c:pt idx="0">
                  <c:v>0.12096774193548387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ser>
          <c:idx val="29"/>
          <c:order val="29"/>
          <c:tx>
            <c:strRef>
              <c:f>'15-2'!$E$63</c:f>
              <c:strCache>
                <c:ptCount val="1"/>
                <c:pt idx="0">
                  <c:v>C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0054386577657922E-2"/>
                  <c:y val="-7.0081760381581898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'15-2'!$G$63</c:f>
              <c:numCache>
                <c:formatCode>0.00</c:formatCode>
                <c:ptCount val="1"/>
                <c:pt idx="0">
                  <c:v>0.16129032258064516</c:v>
                </c:pt>
              </c:numCache>
            </c:numRef>
          </c:xVal>
          <c:yVal>
            <c:numRef>
              <c:f>'15-2'!$F$63</c:f>
              <c:numCache>
                <c:formatCode>0.00</c:formatCode>
                <c:ptCount val="1"/>
                <c:pt idx="0">
                  <c:v>0.88888888888888884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0440192"/>
        <c:axId val="130446464"/>
      </c:scatterChart>
      <c:valAx>
        <c:axId val="13044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en-US" altLang="ko-KR" sz="900"/>
                  <a:t>PFS(</a:t>
                </a:r>
                <a:r>
                  <a:rPr lang="ko-KR" altLang="en-US" sz="900"/>
                  <a:t>시장확보지수</a:t>
                </a:r>
                <a:r>
                  <a:rPr lang="en-US" altLang="ko-KR" sz="900" baseline="0"/>
                  <a:t>)</a:t>
                </a:r>
                <a:endParaRPr lang="ko-KR" altLang="en-US" sz="900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900"/>
            </a:pPr>
            <a:endParaRPr lang="ko-KR"/>
          </a:p>
        </c:txPr>
        <c:crossAx val="130446464"/>
        <c:crosses val="autoZero"/>
        <c:crossBetween val="midCat"/>
      </c:valAx>
      <c:valAx>
        <c:axId val="130446464"/>
        <c:scaling>
          <c:orientation val="minMax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 sz="900"/>
                </a:pPr>
                <a:r>
                  <a:rPr lang="en-US" altLang="en-US" sz="900"/>
                  <a:t>CPP(</a:t>
                </a:r>
                <a:r>
                  <a:rPr lang="ko-KR" altLang="en-US" sz="900"/>
                  <a:t>피인용지수</a:t>
                </a:r>
                <a:r>
                  <a:rPr lang="en-US" altLang="ko-KR" sz="900"/>
                  <a:t>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900"/>
            </a:pPr>
            <a:endParaRPr lang="ko-KR"/>
          </a:p>
        </c:txPr>
        <c:crossAx val="130440192"/>
        <c:crosses val="autoZero"/>
        <c:crossBetween val="midCat"/>
      </c:valAx>
      <c:spPr>
        <a:solidFill>
          <a:schemeClr val="bg1">
            <a:lumMod val="85000"/>
            <a:alpha val="75000"/>
          </a:schemeClr>
        </a:solidFill>
        <a:ln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24947145396483"/>
          <c:y val="4.1434628790808808E-2"/>
          <c:w val="0.83836333487133541"/>
          <c:h val="0.84971347539082009"/>
        </c:manualLayout>
      </c:layout>
      <c:scatterChart>
        <c:scatterStyle val="lineMarker"/>
        <c:varyColors val="0"/>
        <c:ser>
          <c:idx val="1"/>
          <c:order val="0"/>
          <c:tx>
            <c:strRef>
              <c:f>'15-3'!$E$34</c:f>
              <c:strCache>
                <c:ptCount val="1"/>
                <c:pt idx="0">
                  <c:v>NL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0"/>
                  <c:y val="-0.11874356721444365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'15-3'!$J$34</c:f>
              <c:numCache>
                <c:formatCode>0.00</c:formatCode>
                <c:ptCount val="1"/>
                <c:pt idx="0">
                  <c:v>3.1052631578947367</c:v>
                </c:pt>
              </c:numCache>
            </c:numRef>
          </c:xVal>
          <c:yVal>
            <c:numRef>
              <c:f>'15-3'!$I$34</c:f>
              <c:numCache>
                <c:formatCode>0.00</c:formatCode>
                <c:ptCount val="1"/>
                <c:pt idx="0">
                  <c:v>2.8947368421052633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'15-3'!$E$35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'15-3'!$J$35</c:f>
              <c:numCache>
                <c:formatCode>0.00</c:formatCode>
                <c:ptCount val="1"/>
                <c:pt idx="0">
                  <c:v>5.2941176470588235E-2</c:v>
                </c:pt>
              </c:numCache>
            </c:numRef>
          </c:xVal>
          <c:yVal>
            <c:numRef>
              <c:f>'15-3'!$I$35</c:f>
              <c:numCache>
                <c:formatCode>0.00</c:formatCode>
                <c:ptCount val="1"/>
                <c:pt idx="0">
                  <c:v>0.97058823529411764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'15-3'!$E$36</c:f>
              <c:strCache>
                <c:ptCount val="1"/>
                <c:pt idx="0">
                  <c:v>BE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6.0088779989584248E-3"/>
                  <c:y val="-4.8139284005855557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'15-3'!$J$36</c:f>
              <c:numCache>
                <c:formatCode>0.00</c:formatCode>
                <c:ptCount val="1"/>
                <c:pt idx="0">
                  <c:v>23</c:v>
                </c:pt>
              </c:numCache>
            </c:numRef>
          </c:xVal>
          <c:yVal>
            <c:numRef>
              <c:f>'15-3'!$I$36</c:f>
              <c:numCache>
                <c:formatCode>0.00</c:formatCode>
                <c:ptCount val="1"/>
                <c:pt idx="0">
                  <c:v>2.3333333333333335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'15-3'!$E$37</c:f>
              <c:strCache>
                <c:ptCount val="1"/>
                <c:pt idx="0">
                  <c:v>BR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4035511995833845E-2"/>
                  <c:y val="-8.0232140009759256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'15-3'!$J$37</c:f>
              <c:numCache>
                <c:formatCode>0.00</c:formatCode>
                <c:ptCount val="1"/>
                <c:pt idx="0">
                  <c:v>0.5</c:v>
                </c:pt>
              </c:numCache>
            </c:numRef>
          </c:xVal>
          <c:yVal>
            <c:numRef>
              <c:f>'15-3'!$I$37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'15-3'!$E$38</c:f>
              <c:strCache>
                <c:ptCount val="1"/>
                <c:pt idx="0">
                  <c:v>CA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0029593329861536E-2"/>
                  <c:y val="-4.1720712805074812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'15-3'!$J$38</c:f>
              <c:numCache>
                <c:formatCode>0.00</c:formatCode>
                <c:ptCount val="1"/>
                <c:pt idx="0">
                  <c:v>4.6363636363636367</c:v>
                </c:pt>
              </c:numCache>
            </c:numRef>
          </c:xVal>
          <c:yVal>
            <c:numRef>
              <c:f>'15-3'!$I$38</c:f>
              <c:numCache>
                <c:formatCode>0.00</c:formatCode>
                <c:ptCount val="1"/>
                <c:pt idx="0">
                  <c:v>8.9090909090909083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'15-3'!$E$39</c:f>
              <c:strCache>
                <c:ptCount val="1"/>
                <c:pt idx="0">
                  <c:v>CH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4029319554000693E-2"/>
                  <c:y val="3.166253225464654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'15-3'!$J$39</c:f>
              <c:numCache>
                <c:formatCode>0.00</c:formatCode>
                <c:ptCount val="1"/>
                <c:pt idx="0">
                  <c:v>28</c:v>
                </c:pt>
              </c:numCache>
            </c:numRef>
          </c:xVal>
          <c:yVal>
            <c:numRef>
              <c:f>'15-3'!$I$39</c:f>
              <c:numCache>
                <c:formatCode>0.00</c:formatCode>
                <c:ptCount val="1"/>
                <c:pt idx="0">
                  <c:v>5</c:v>
                </c:pt>
              </c:numCache>
            </c:numRef>
          </c:yVal>
          <c:smooth val="0"/>
        </c:ser>
        <c:ser>
          <c:idx val="7"/>
          <c:order val="6"/>
          <c:tx>
            <c:strRef>
              <c:f>'15-3'!$E$40</c:f>
              <c:strCache>
                <c:ptCount val="1"/>
                <c:pt idx="0">
                  <c:v>CN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'15-3'!$J$40</c:f>
              <c:numCache>
                <c:formatCode>0.00</c:formatCode>
                <c:ptCount val="1"/>
                <c:pt idx="0">
                  <c:v>0.5839311334289814</c:v>
                </c:pt>
              </c:numCache>
            </c:numRef>
          </c:xVal>
          <c:yVal>
            <c:numRef>
              <c:f>'15-3'!$I$40</c:f>
              <c:numCache>
                <c:formatCode>0.00</c:formatCode>
                <c:ptCount val="1"/>
                <c:pt idx="0">
                  <c:v>0.75753228120516503</c:v>
                </c:pt>
              </c:numCache>
            </c:numRef>
          </c:yVal>
          <c:smooth val="0"/>
        </c:ser>
        <c:ser>
          <c:idx val="8"/>
          <c:order val="7"/>
          <c:tx>
            <c:strRef>
              <c:f>'15-3'!$E$41</c:f>
              <c:strCache>
                <c:ptCount val="1"/>
                <c:pt idx="0">
                  <c:v>DE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'15-3'!$J$41</c:f>
              <c:numCache>
                <c:formatCode>0.00</c:formatCode>
                <c:ptCount val="1"/>
                <c:pt idx="0">
                  <c:v>5.7073170731707314</c:v>
                </c:pt>
              </c:numCache>
            </c:numRef>
          </c:xVal>
          <c:yVal>
            <c:numRef>
              <c:f>'15-3'!$I$41</c:f>
              <c:numCache>
                <c:formatCode>0.00</c:formatCode>
                <c:ptCount val="1"/>
                <c:pt idx="0">
                  <c:v>5.3414634146341466</c:v>
                </c:pt>
              </c:numCache>
            </c:numRef>
          </c:yVal>
          <c:smooth val="0"/>
        </c:ser>
        <c:ser>
          <c:idx val="9"/>
          <c:order val="8"/>
          <c:tx>
            <c:strRef>
              <c:f>'15-3'!$E$42</c:f>
              <c:strCache>
                <c:ptCount val="1"/>
                <c:pt idx="0">
                  <c:v>DK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'15-3'!$J$42</c:f>
              <c:numCache>
                <c:formatCode>0.00</c:formatCode>
                <c:ptCount val="1"/>
                <c:pt idx="0">
                  <c:v>12.84</c:v>
                </c:pt>
              </c:numCache>
            </c:numRef>
          </c:xVal>
          <c:yVal>
            <c:numRef>
              <c:f>'15-3'!$I$42</c:f>
              <c:numCache>
                <c:formatCode>0.00</c:formatCode>
                <c:ptCount val="1"/>
                <c:pt idx="0">
                  <c:v>4.08</c:v>
                </c:pt>
              </c:numCache>
            </c:numRef>
          </c:yVal>
          <c:smooth val="0"/>
        </c:ser>
        <c:ser>
          <c:idx val="10"/>
          <c:order val="9"/>
          <c:tx>
            <c:strRef>
              <c:f>'15-3'!$E$43</c:f>
              <c:strCache>
                <c:ptCount val="1"/>
                <c:pt idx="0">
                  <c:v>FI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'15-3'!$J$43</c:f>
              <c:numCache>
                <c:formatCode>0.00</c:formatCode>
                <c:ptCount val="1"/>
                <c:pt idx="0">
                  <c:v>4.2</c:v>
                </c:pt>
              </c:numCache>
            </c:numRef>
          </c:xVal>
          <c:yVal>
            <c:numRef>
              <c:f>'15-3'!$I$43</c:f>
              <c:numCache>
                <c:formatCode>0.00</c:formatCode>
                <c:ptCount val="1"/>
                <c:pt idx="0">
                  <c:v>0.6</c:v>
                </c:pt>
              </c:numCache>
            </c:numRef>
          </c:yVal>
          <c:smooth val="0"/>
        </c:ser>
        <c:ser>
          <c:idx val="11"/>
          <c:order val="10"/>
          <c:tx>
            <c:strRef>
              <c:f>'15-3'!$E$44</c:f>
              <c:strCache>
                <c:ptCount val="1"/>
                <c:pt idx="0">
                  <c:v>FR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'15-3'!$J$44</c:f>
              <c:numCache>
                <c:formatCode>0.00</c:formatCode>
                <c:ptCount val="1"/>
                <c:pt idx="0">
                  <c:v>3.9230769230769229</c:v>
                </c:pt>
              </c:numCache>
            </c:numRef>
          </c:xVal>
          <c:yVal>
            <c:numRef>
              <c:f>'15-3'!$I$44</c:f>
              <c:numCache>
                <c:formatCode>0.00</c:formatCode>
                <c:ptCount val="1"/>
                <c:pt idx="0">
                  <c:v>4</c:v>
                </c:pt>
              </c:numCache>
            </c:numRef>
          </c:yVal>
          <c:smooth val="0"/>
        </c:ser>
        <c:ser>
          <c:idx val="12"/>
          <c:order val="11"/>
          <c:tx>
            <c:strRef>
              <c:f>'15-3'!$E$45</c:f>
              <c:strCache>
                <c:ptCount val="1"/>
                <c:pt idx="0">
                  <c:v>HU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'15-3'!$J$45</c:f>
              <c:numCache>
                <c:formatCode>0.00</c:formatCode>
                <c:ptCount val="1"/>
                <c:pt idx="0">
                  <c:v>19.333333333333332</c:v>
                </c:pt>
              </c:numCache>
            </c:numRef>
          </c:xVal>
          <c:yVal>
            <c:numRef>
              <c:f>'15-3'!$I$45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3"/>
          <c:order val="12"/>
          <c:tx>
            <c:strRef>
              <c:f>'15-3'!$E$46</c:f>
              <c:strCache>
                <c:ptCount val="1"/>
                <c:pt idx="0">
                  <c:v>GB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'15-3'!$J$46</c:f>
              <c:numCache>
                <c:formatCode>0.00</c:formatCode>
                <c:ptCount val="1"/>
                <c:pt idx="0">
                  <c:v>0</c:v>
                </c:pt>
              </c:numCache>
            </c:numRef>
          </c:xVal>
          <c:yVal>
            <c:numRef>
              <c:f>'15-3'!$I$46</c:f>
              <c:numCache>
                <c:formatCode>0.00</c:formatCode>
                <c:ptCount val="1"/>
                <c:pt idx="0">
                  <c:v>11</c:v>
                </c:pt>
              </c:numCache>
            </c:numRef>
          </c:yVal>
          <c:smooth val="0"/>
        </c:ser>
        <c:ser>
          <c:idx val="14"/>
          <c:order val="13"/>
          <c:tx>
            <c:strRef>
              <c:f>'15-3'!$E$47</c:f>
              <c:strCache>
                <c:ptCount val="1"/>
                <c:pt idx="0">
                  <c:v>IE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6.2091739322570762E-2"/>
                  <c:y val="-4.1720712805074812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'15-3'!$J$47</c:f>
              <c:numCache>
                <c:formatCode>0.00</c:formatCode>
                <c:ptCount val="1"/>
                <c:pt idx="0">
                  <c:v>0</c:v>
                </c:pt>
              </c:numCache>
            </c:numRef>
          </c:xVal>
          <c:yVal>
            <c:numRef>
              <c:f>'15-3'!$I$47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5"/>
          <c:order val="14"/>
          <c:tx>
            <c:strRef>
              <c:f>'15-3'!$E$48</c:f>
              <c:strCache>
                <c:ptCount val="1"/>
                <c:pt idx="0">
                  <c:v>IT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'15-3'!$J$48</c:f>
              <c:numCache>
                <c:formatCode>0.00</c:formatCode>
                <c:ptCount val="1"/>
                <c:pt idx="0">
                  <c:v>1.5</c:v>
                </c:pt>
              </c:numCache>
            </c:numRef>
          </c:xVal>
          <c:yVal>
            <c:numRef>
              <c:f>'15-3'!$I$48</c:f>
              <c:numCache>
                <c:formatCode>0.00</c:formatCode>
                <c:ptCount val="1"/>
                <c:pt idx="0">
                  <c:v>1.25</c:v>
                </c:pt>
              </c:numCache>
            </c:numRef>
          </c:yVal>
          <c:smooth val="0"/>
        </c:ser>
        <c:ser>
          <c:idx val="16"/>
          <c:order val="15"/>
          <c:tx>
            <c:strRef>
              <c:f>'15-3'!$E$49</c:f>
              <c:strCache>
                <c:ptCount val="1"/>
                <c:pt idx="0">
                  <c:v>JP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dLblPos val="t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'15-3'!$J$49</c:f>
              <c:numCache>
                <c:formatCode>0.00</c:formatCode>
                <c:ptCount val="1"/>
                <c:pt idx="0">
                  <c:v>4.1181102362204722</c:v>
                </c:pt>
              </c:numCache>
            </c:numRef>
          </c:xVal>
          <c:yVal>
            <c:numRef>
              <c:f>'15-3'!$I$49</c:f>
              <c:numCache>
                <c:formatCode>0.00</c:formatCode>
                <c:ptCount val="1"/>
                <c:pt idx="0">
                  <c:v>4.1023622047244093</c:v>
                </c:pt>
              </c:numCache>
            </c:numRef>
          </c:yVal>
          <c:smooth val="0"/>
        </c:ser>
        <c:ser>
          <c:idx val="17"/>
          <c:order val="16"/>
          <c:tx>
            <c:strRef>
              <c:f>'15-3'!$E$50</c:f>
              <c:strCache>
                <c:ptCount val="1"/>
                <c:pt idx="0">
                  <c:v>KR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'15-3'!$J$50</c:f>
              <c:numCache>
                <c:formatCode>0.00</c:formatCode>
                <c:ptCount val="1"/>
                <c:pt idx="0">
                  <c:v>3.3369565217391304</c:v>
                </c:pt>
              </c:numCache>
            </c:numRef>
          </c:xVal>
          <c:yVal>
            <c:numRef>
              <c:f>'15-3'!$I$50</c:f>
              <c:numCache>
                <c:formatCode>0.00</c:formatCode>
                <c:ptCount val="1"/>
                <c:pt idx="0">
                  <c:v>2.7798913043478262</c:v>
                </c:pt>
              </c:numCache>
            </c:numRef>
          </c:yVal>
          <c:smooth val="0"/>
        </c:ser>
        <c:ser>
          <c:idx val="18"/>
          <c:order val="17"/>
          <c:tx>
            <c:strRef>
              <c:f>'15-3'!$E$51</c:f>
              <c:strCache>
                <c:ptCount val="1"/>
                <c:pt idx="0">
                  <c:v>LT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3.805622732673692E-2"/>
                  <c:y val="8.9859996810930376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'15-3'!$J$51</c:f>
              <c:numCache>
                <c:formatCode>0.00</c:formatCode>
                <c:ptCount val="1"/>
                <c:pt idx="0">
                  <c:v>0</c:v>
                </c:pt>
              </c:numCache>
            </c:numRef>
          </c:xVal>
          <c:yVal>
            <c:numRef>
              <c:f>'15-3'!$I$51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19"/>
          <c:order val="18"/>
          <c:tx>
            <c:strRef>
              <c:f>'15-3'!$E$52</c:f>
              <c:strCache>
                <c:ptCount val="1"/>
                <c:pt idx="0">
                  <c:v>NL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6.0088623860762675E-3"/>
                  <c:y val="-8.2813941388774473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'15-3'!$J$52</c:f>
              <c:numCache>
                <c:formatCode>0.00</c:formatCode>
                <c:ptCount val="1"/>
                <c:pt idx="0">
                  <c:v>4.0526315789473681</c:v>
                </c:pt>
              </c:numCache>
            </c:numRef>
          </c:xVal>
          <c:yVal>
            <c:numRef>
              <c:f>'15-3'!$I$52</c:f>
              <c:numCache>
                <c:formatCode>0.00</c:formatCode>
                <c:ptCount val="1"/>
                <c:pt idx="0">
                  <c:v>2.8947368421052633</c:v>
                </c:pt>
              </c:numCache>
            </c:numRef>
          </c:yVal>
          <c:smooth val="0"/>
        </c:ser>
        <c:ser>
          <c:idx val="20"/>
          <c:order val="19"/>
          <c:tx>
            <c:strRef>
              <c:f>'15-3'!$E$53</c:f>
              <c:strCache>
                <c:ptCount val="1"/>
                <c:pt idx="0">
                  <c:v>NO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4.807102399166769E-2"/>
                  <c:y val="5.7767140807026669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'15-3'!$J$53</c:f>
              <c:numCache>
                <c:formatCode>0.00</c:formatCode>
                <c:ptCount val="1"/>
                <c:pt idx="0">
                  <c:v>3</c:v>
                </c:pt>
              </c:numCache>
            </c:numRef>
          </c:xVal>
          <c:yVal>
            <c:numRef>
              <c:f>'15-3'!$I$53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1"/>
          <c:order val="20"/>
          <c:tx>
            <c:strRef>
              <c:f>'15-3'!$E$54</c:f>
              <c:strCache>
                <c:ptCount val="1"/>
                <c:pt idx="0">
                  <c:v>RU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0029593329861536E-2"/>
                  <c:y val="0.12195285281483408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'15-3'!$J$54</c:f>
              <c:numCache>
                <c:formatCode>0.00</c:formatCode>
                <c:ptCount val="1"/>
                <c:pt idx="0">
                  <c:v>26</c:v>
                </c:pt>
              </c:numCache>
            </c:numRef>
          </c:xVal>
          <c:yVal>
            <c:numRef>
              <c:f>'15-3'!$I$54</c:f>
              <c:numCache>
                <c:formatCode>0.00</c:formatCode>
                <c:ptCount val="1"/>
                <c:pt idx="0">
                  <c:v>0.66666666666666663</c:v>
                </c:pt>
              </c:numCache>
            </c:numRef>
          </c:yVal>
          <c:smooth val="0"/>
        </c:ser>
        <c:ser>
          <c:idx val="22"/>
          <c:order val="21"/>
          <c:tx>
            <c:strRef>
              <c:f>'15-3'!$E$55</c:f>
              <c:strCache>
                <c:ptCount val="1"/>
                <c:pt idx="0">
                  <c:v>SE</c:v>
                </c:pt>
              </c:strCache>
            </c:strRef>
          </c:tx>
          <c:spPr>
            <a:ln w="28575">
              <a:noFill/>
            </a:ln>
          </c:spPr>
          <c:dLbls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trendline>
            <c:trendlineType val="linear"/>
            <c:dispRSqr val="0"/>
            <c:dispEq val="0"/>
          </c:trendline>
          <c:xVal>
            <c:numRef>
              <c:f>'15-3'!$J$55</c:f>
              <c:numCache>
                <c:formatCode>0.00</c:formatCode>
                <c:ptCount val="1"/>
                <c:pt idx="0">
                  <c:v>5.25</c:v>
                </c:pt>
              </c:numCache>
            </c:numRef>
          </c:xVal>
          <c:yVal>
            <c:numRef>
              <c:f>'15-3'!$I$55</c:f>
              <c:numCache>
                <c:formatCode>0.00</c:formatCode>
                <c:ptCount val="1"/>
                <c:pt idx="0">
                  <c:v>3.5</c:v>
                </c:pt>
              </c:numCache>
            </c:numRef>
          </c:yVal>
          <c:smooth val="0"/>
        </c:ser>
        <c:ser>
          <c:idx val="23"/>
          <c:order val="22"/>
          <c:tx>
            <c:strRef>
              <c:f>'15-3'!$E$56</c:f>
              <c:strCache>
                <c:ptCount val="1"/>
                <c:pt idx="0">
                  <c:v>TH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6.0088779989584612E-3"/>
                  <c:y val="-3.8511427204684444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trendline>
            <c:trendlineType val="linear"/>
            <c:dispRSqr val="0"/>
            <c:dispEq val="0"/>
          </c:trendline>
          <c:xVal>
            <c:numRef>
              <c:f>'15-3'!$J$56</c:f>
              <c:numCache>
                <c:formatCode>0.00</c:formatCode>
                <c:ptCount val="1"/>
                <c:pt idx="0">
                  <c:v>0</c:v>
                </c:pt>
              </c:numCache>
            </c:numRef>
          </c:xVal>
          <c:yVal>
            <c:numRef>
              <c:f>'15-3'!$I$56</c:f>
              <c:numCache>
                <c:formatCode>0.00</c:formatCode>
                <c:ptCount val="1"/>
                <c:pt idx="0">
                  <c:v>10</c:v>
                </c:pt>
              </c:numCache>
            </c:numRef>
          </c:yVal>
          <c:smooth val="0"/>
        </c:ser>
        <c:ser>
          <c:idx val="24"/>
          <c:order val="23"/>
          <c:tx>
            <c:strRef>
              <c:f>'15-3'!$E$57</c:f>
              <c:strCache>
                <c:ptCount val="1"/>
                <c:pt idx="0">
                  <c:v>TW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0029593329861537E-3"/>
                  <c:y val="7.3813568808978519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'15-3'!$J$57</c:f>
              <c:numCache>
                <c:formatCode>0.00</c:formatCode>
                <c:ptCount val="1"/>
                <c:pt idx="0">
                  <c:v>0</c:v>
                </c:pt>
              </c:numCache>
            </c:numRef>
          </c:xVal>
          <c:yVal>
            <c:numRef>
              <c:f>'15-3'!$I$57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5"/>
          <c:order val="24"/>
          <c:tx>
            <c:strRef>
              <c:f>'15-3'!$E$58</c:f>
              <c:strCache>
                <c:ptCount val="1"/>
                <c:pt idx="0">
                  <c:v>SG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5.4411099990568743E-4"/>
                  <c:y val="3.2092856003903707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xVal>
            <c:numRef>
              <c:f>'15-3'!$J$58</c:f>
              <c:numCache>
                <c:formatCode>0.00</c:formatCode>
                <c:ptCount val="1"/>
                <c:pt idx="0">
                  <c:v>0</c:v>
                </c:pt>
              </c:numCache>
            </c:numRef>
          </c:xVal>
          <c:yVal>
            <c:numRef>
              <c:f>'15-3'!$I$58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7"/>
          <c:order val="25"/>
          <c:tx>
            <c:strRef>
              <c:f>'15-3'!$E$59</c:f>
              <c:strCache>
                <c:ptCount val="1"/>
                <c:pt idx="0">
                  <c:v>UA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2.549436032891431E-2"/>
                  <c:y val="-8.6134445818288233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'15-3'!$J$59</c:f>
              <c:numCache>
                <c:formatCode>0.00</c:formatCode>
                <c:ptCount val="1"/>
                <c:pt idx="0">
                  <c:v>21</c:v>
                </c:pt>
              </c:numCache>
            </c:numRef>
          </c:xVal>
          <c:yVal>
            <c:numRef>
              <c:f>'15-3'!$I$59</c:f>
              <c:numCache>
                <c:formatCode>0.00</c:formatCode>
                <c:ptCount val="1"/>
                <c:pt idx="0">
                  <c:v>0</c:v>
                </c:pt>
              </c:numCache>
            </c:numRef>
          </c:yVal>
          <c:smooth val="0"/>
        </c:ser>
        <c:ser>
          <c:idx val="26"/>
          <c:order val="26"/>
          <c:tx>
            <c:strRef>
              <c:f>'15-3'!$E$60</c:f>
              <c:strCache>
                <c:ptCount val="1"/>
                <c:pt idx="0">
                  <c:v>US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chemeClr val="tx1"/>
              </a:solidFill>
            </c:spPr>
          </c:marke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'15-3'!$J$60</c:f>
              <c:numCache>
                <c:formatCode>0.00</c:formatCode>
                <c:ptCount val="1"/>
                <c:pt idx="0">
                  <c:v>12.395061728395062</c:v>
                </c:pt>
              </c:numCache>
            </c:numRef>
          </c:xVal>
          <c:yVal>
            <c:numRef>
              <c:f>'15-3'!$I$60</c:f>
              <c:numCache>
                <c:formatCode>0.00</c:formatCode>
                <c:ptCount val="1"/>
                <c:pt idx="0">
                  <c:v>8.7283950617283956</c:v>
                </c:pt>
              </c:numCache>
            </c:numRef>
          </c:yVal>
          <c:smooth val="0"/>
        </c:ser>
        <c:ser>
          <c:idx val="0"/>
          <c:order val="27"/>
          <c:tx>
            <c:strRef>
              <c:f>'15-3'!$E$61</c:f>
              <c:strCache>
                <c:ptCount val="1"/>
                <c:pt idx="0">
                  <c:v>A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-3.2865881527635848E-3"/>
                  <c:y val="-2.5436999828416934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'15-3'!$J$61</c:f>
              <c:numCache>
                <c:formatCode>0.00</c:formatCode>
                <c:ptCount val="1"/>
                <c:pt idx="0">
                  <c:v>0.17647058823529413</c:v>
                </c:pt>
              </c:numCache>
            </c:numRef>
          </c:xVal>
          <c:yVal>
            <c:numRef>
              <c:f>'15-3'!$I$61</c:f>
              <c:numCache>
                <c:formatCode>0.00</c:formatCode>
                <c:ptCount val="1"/>
                <c:pt idx="0">
                  <c:v>0.9</c:v>
                </c:pt>
              </c:numCache>
            </c:numRef>
          </c:yVal>
          <c:smooth val="0"/>
        </c:ser>
        <c:ser>
          <c:idx val="28"/>
          <c:order val="28"/>
          <c:tx>
            <c:strRef>
              <c:f>'15-3'!$E$62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dLbls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'15-3'!$J$62</c:f>
              <c:numCache>
                <c:formatCode>0.00</c:formatCode>
                <c:ptCount val="1"/>
                <c:pt idx="0">
                  <c:v>0.23529411764705882</c:v>
                </c:pt>
              </c:numCache>
            </c:numRef>
          </c:xVal>
          <c:yVal>
            <c:numRef>
              <c:f>'15-3'!$I$62</c:f>
              <c:numCache>
                <c:formatCode>0.00</c:formatCode>
                <c:ptCount val="1"/>
                <c:pt idx="0">
                  <c:v>0.97058823529411764</c:v>
                </c:pt>
              </c:numCache>
            </c:numRef>
          </c:yVal>
          <c:smooth val="0"/>
        </c:ser>
        <c:ser>
          <c:idx val="29"/>
          <c:order val="29"/>
          <c:tx>
            <c:strRef>
              <c:f>'15-3'!$E$63</c:f>
              <c:strCache>
                <c:ptCount val="1"/>
                <c:pt idx="0">
                  <c:v>C</c:v>
                </c:pt>
              </c:strCache>
            </c:strRef>
          </c:tx>
          <c:spPr>
            <a:ln w="28575">
              <a:noFill/>
            </a:ln>
          </c:spPr>
          <c:dLbls>
            <c:dLbl>
              <c:idx val="0"/>
              <c:layout>
                <c:manualLayout>
                  <c:x val="2.0029593329861537E-3"/>
                  <c:y val="8.98599968109303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1"/>
            <c:showPercent val="0"/>
            <c:showBubbleSize val="0"/>
            <c:showLeaderLines val="0"/>
          </c:dLbls>
          <c:xVal>
            <c:numRef>
              <c:f>'15-3'!$J$63</c:f>
              <c:numCache>
                <c:formatCode>0.00</c:formatCode>
                <c:ptCount val="1"/>
                <c:pt idx="0">
                  <c:v>0.50505050505050508</c:v>
                </c:pt>
              </c:numCache>
            </c:numRef>
          </c:xVal>
          <c:yVal>
            <c:numRef>
              <c:f>'15-3'!$I$63</c:f>
              <c:numCache>
                <c:formatCode>0.00</c:formatCode>
                <c:ptCount val="1"/>
                <c:pt idx="0">
                  <c:v>0.88888888888888884</c:v>
                </c:pt>
              </c:numCache>
            </c:numRef>
          </c:y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39376512"/>
        <c:axId val="139390976"/>
      </c:scatterChart>
      <c:valAx>
        <c:axId val="139376512"/>
        <c:scaling>
          <c:orientation val="minMax"/>
          <c:min val="-5"/>
        </c:scaling>
        <c:delete val="0"/>
        <c:axPos val="b"/>
        <c:title>
          <c:tx>
            <c:rich>
              <a:bodyPr/>
              <a:lstStyle/>
              <a:p>
                <a:pPr>
                  <a:defRPr sz="900"/>
                </a:pPr>
                <a:r>
                  <a:rPr lang="ko-KR" altLang="en-US" sz="900"/>
                  <a:t>인용비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700"/>
            </a:pPr>
            <a:endParaRPr lang="ko-KR"/>
          </a:p>
        </c:txPr>
        <c:crossAx val="139390976"/>
        <c:crosses val="autoZero"/>
        <c:crossBetween val="midCat"/>
      </c:valAx>
      <c:valAx>
        <c:axId val="139390976"/>
        <c:scaling>
          <c:orientation val="minMax"/>
          <c:min val="-1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 sz="900"/>
                </a:pPr>
                <a:r>
                  <a:rPr lang="en-US" altLang="en-US" sz="900"/>
                  <a:t>CPP(</a:t>
                </a:r>
                <a:r>
                  <a:rPr lang="ko-KR" altLang="en-US" sz="900"/>
                  <a:t>피인용지수</a:t>
                </a:r>
                <a:r>
                  <a:rPr lang="en-US" altLang="ko-KR" sz="900"/>
                  <a:t>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700"/>
            </a:pPr>
            <a:endParaRPr lang="ko-KR"/>
          </a:p>
        </c:txPr>
        <c:crossAx val="139376512"/>
        <c:crosses val="autoZero"/>
        <c:crossBetween val="midCat"/>
      </c:valAx>
      <c:spPr>
        <a:solidFill>
          <a:schemeClr val="bg1">
            <a:lumMod val="85000"/>
            <a:alpha val="75000"/>
          </a:schemeClr>
        </a:solidFill>
        <a:ln>
          <a:noFill/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22617157682111375"/>
          <c:y val="0.12206731318578959"/>
          <c:w val="0.67096318269185196"/>
          <c:h val="0.82565381778058944"/>
        </c:manualLayout>
      </c:layout>
      <c:barChart>
        <c:barDir val="bar"/>
        <c:grouping val="clustered"/>
        <c:varyColors val="0"/>
        <c:ser>
          <c:idx val="8"/>
          <c:order val="0"/>
          <c:tx>
            <c:strRef>
              <c:f>'16'!$E$63</c:f>
              <c:strCache>
                <c:ptCount val="1"/>
                <c:pt idx="0">
                  <c:v>I 기타</c:v>
                </c:pt>
              </c:strCache>
            </c:strRef>
          </c:tx>
          <c:invertIfNegative val="0"/>
          <c:val>
            <c:numRef>
              <c:f>'16'!$F$63:$O$63</c:f>
              <c:numCache>
                <c:formatCode>0.00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2.6626506024096384</c:v>
                </c:pt>
                <c:pt idx="3">
                  <c:v>2.7974683544303796</c:v>
                </c:pt>
                <c:pt idx="4">
                  <c:v>3.4531249999999996</c:v>
                </c:pt>
                <c:pt idx="5">
                  <c:v>4.9662921348314599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7"/>
          <c:order val="1"/>
          <c:tx>
            <c:strRef>
              <c:f>'16'!$E$62</c:f>
              <c:strCache>
                <c:ptCount val="1"/>
                <c:pt idx="0">
                  <c:v>H 전기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'16'!$F$62:$O$62</c:f>
              <c:numCache>
                <c:formatCode>0.00</c:formatCode>
                <c:ptCount val="10"/>
                <c:pt idx="0">
                  <c:v>1.1540571771326753</c:v>
                </c:pt>
                <c:pt idx="1">
                  <c:v>0.78375308231513041</c:v>
                </c:pt>
                <c:pt idx="2">
                  <c:v>0.46889444570735772</c:v>
                </c:pt>
                <c:pt idx="3">
                  <c:v>2.2520499960194251</c:v>
                </c:pt>
                <c:pt idx="4">
                  <c:v>8.6871069182389932E-2</c:v>
                </c:pt>
                <c:pt idx="5">
                  <c:v>0</c:v>
                </c:pt>
                <c:pt idx="6">
                  <c:v>0.52327044025157232</c:v>
                </c:pt>
                <c:pt idx="7">
                  <c:v>0.80576064169173278</c:v>
                </c:pt>
                <c:pt idx="8">
                  <c:v>1.9338255400601585</c:v>
                </c:pt>
                <c:pt idx="9">
                  <c:v>1.3899371069182389</c:v>
                </c:pt>
              </c:numCache>
            </c:numRef>
          </c:val>
        </c:ser>
        <c:ser>
          <c:idx val="6"/>
          <c:order val="2"/>
          <c:tx>
            <c:strRef>
              <c:f>'16'!$E$61</c:f>
              <c:strCache>
                <c:ptCount val="1"/>
                <c:pt idx="0">
                  <c:v>G 물리학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'16'!$F$61:$O$61</c:f>
              <c:numCache>
                <c:formatCode>0.00</c:formatCode>
                <c:ptCount val="10"/>
                <c:pt idx="0">
                  <c:v>1.4887113563161387</c:v>
                </c:pt>
                <c:pt idx="1">
                  <c:v>1.190514436845393</c:v>
                </c:pt>
                <c:pt idx="2">
                  <c:v>0.33344427433490864</c:v>
                </c:pt>
                <c:pt idx="3">
                  <c:v>0.59761754901275144</c:v>
                </c:pt>
                <c:pt idx="4">
                  <c:v>0.15262430939226518</c:v>
                </c:pt>
                <c:pt idx="5">
                  <c:v>0.51217745773584122</c:v>
                </c:pt>
                <c:pt idx="6">
                  <c:v>0.26813996316758748</c:v>
                </c:pt>
                <c:pt idx="7">
                  <c:v>0.66063469186217205</c:v>
                </c:pt>
                <c:pt idx="8">
                  <c:v>0.94376384551738857</c:v>
                </c:pt>
                <c:pt idx="9">
                  <c:v>1.3736187845303867</c:v>
                </c:pt>
              </c:numCache>
            </c:numRef>
          </c:val>
        </c:ser>
        <c:ser>
          <c:idx val="5"/>
          <c:order val="3"/>
          <c:tx>
            <c:strRef>
              <c:f>'16'!$E$60</c:f>
              <c:strCache>
                <c:ptCount val="1"/>
                <c:pt idx="0">
                  <c:v>F 기계공학; 조명; 가열; 무기; 폭파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'16'!$F$60:$O$60</c:f>
              <c:numCache>
                <c:formatCode>0.00</c:formatCode>
                <c:ptCount val="10"/>
                <c:pt idx="0">
                  <c:v>0.7606329429783425</c:v>
                </c:pt>
                <c:pt idx="1">
                  <c:v>0.62117240074592572</c:v>
                </c:pt>
                <c:pt idx="2">
                  <c:v>0.52272895262029717</c:v>
                </c:pt>
                <c:pt idx="3">
                  <c:v>2.402733555952473</c:v>
                </c:pt>
                <c:pt idx="4">
                  <c:v>1.8642638036809815</c:v>
                </c:pt>
                <c:pt idx="5">
                  <c:v>0.24374439925553179</c:v>
                </c:pt>
                <c:pt idx="6">
                  <c:v>0.6380368098159509</c:v>
                </c:pt>
                <c:pt idx="7">
                  <c:v>2.2007646483506713</c:v>
                </c:pt>
                <c:pt idx="8">
                  <c:v>1.1003823241753357</c:v>
                </c:pt>
                <c:pt idx="9">
                  <c:v>1.1863496932515336</c:v>
                </c:pt>
              </c:numCache>
            </c:numRef>
          </c:val>
        </c:ser>
        <c:ser>
          <c:idx val="2"/>
          <c:order val="4"/>
          <c:tx>
            <c:strRef>
              <c:f>'16'!$E$59</c:f>
              <c:strCache>
                <c:ptCount val="1"/>
                <c:pt idx="0">
                  <c:v>E 고정구조물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'16'!$F$59:$O$59</c:f>
              <c:numCache>
                <c:formatCode>0.00</c:formatCode>
                <c:ptCount val="10"/>
                <c:pt idx="0">
                  <c:v>1.8811239541519562</c:v>
                </c:pt>
                <c:pt idx="1">
                  <c:v>0.40285584080206593</c:v>
                </c:pt>
                <c:pt idx="2">
                  <c:v>0</c:v>
                </c:pt>
                <c:pt idx="3">
                  <c:v>0.57878655608904406</c:v>
                </c:pt>
                <c:pt idx="4">
                  <c:v>0.47629310344827586</c:v>
                </c:pt>
                <c:pt idx="5">
                  <c:v>0.34250290585044552</c:v>
                </c:pt>
                <c:pt idx="6">
                  <c:v>1.0758620689655172</c:v>
                </c:pt>
                <c:pt idx="7">
                  <c:v>0.88355822088955516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ser>
          <c:idx val="1"/>
          <c:order val="5"/>
          <c:tx>
            <c:strRef>
              <c:f>'16'!$E$58</c:f>
              <c:strCache>
                <c:ptCount val="1"/>
                <c:pt idx="0">
                  <c:v>D 섬유; 지류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'16'!$F$58:$O$58</c:f>
              <c:numCache>
                <c:formatCode>0.00</c:formatCode>
                <c:ptCount val="10"/>
                <c:pt idx="0">
                  <c:v>0.61991584852734916</c:v>
                </c:pt>
                <c:pt idx="1">
                  <c:v>1.947136563876652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6.4057971014492745</c:v>
                </c:pt>
                <c:pt idx="8">
                  <c:v>6.4057971014492745</c:v>
                </c:pt>
                <c:pt idx="9">
                  <c:v>0</c:v>
                </c:pt>
              </c:numCache>
            </c:numRef>
          </c:val>
        </c:ser>
        <c:ser>
          <c:idx val="0"/>
          <c:order val="6"/>
          <c:tx>
            <c:strRef>
              <c:f>'16'!$E$57</c:f>
              <c:strCache>
                <c:ptCount val="1"/>
                <c:pt idx="0">
                  <c:v>C 화학; 야금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'16'!$F$57:$O$57</c:f>
              <c:numCache>
                <c:formatCode>0.00</c:formatCode>
                <c:ptCount val="10"/>
                <c:pt idx="0">
                  <c:v>0.41994299416368819</c:v>
                </c:pt>
                <c:pt idx="1">
                  <c:v>1.3190279948841837</c:v>
                </c:pt>
                <c:pt idx="2">
                  <c:v>3.1780023319082784</c:v>
                </c:pt>
                <c:pt idx="3">
                  <c:v>0.99265006124948951</c:v>
                </c:pt>
                <c:pt idx="4">
                  <c:v>1.3366935483870968</c:v>
                </c:pt>
                <c:pt idx="5">
                  <c:v>0.16020297209133744</c:v>
                </c:pt>
                <c:pt idx="6">
                  <c:v>1.3419354838709676</c:v>
                </c:pt>
                <c:pt idx="7">
                  <c:v>1.4464703132304817</c:v>
                </c:pt>
                <c:pt idx="8">
                  <c:v>0.20663861617578308</c:v>
                </c:pt>
                <c:pt idx="9">
                  <c:v>1.1139112903225807</c:v>
                </c:pt>
              </c:numCache>
            </c:numRef>
          </c:val>
        </c:ser>
        <c:ser>
          <c:idx val="3"/>
          <c:order val="7"/>
          <c:tx>
            <c:strRef>
              <c:f>'16'!$E$56</c:f>
              <c:strCache>
                <c:ptCount val="1"/>
                <c:pt idx="0">
                  <c:v>B 처리조작; 운수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'16'!$F$56:$O$56</c:f>
              <c:numCache>
                <c:formatCode>0.00</c:formatCode>
                <c:ptCount val="10"/>
                <c:pt idx="0">
                  <c:v>0.75311263019800745</c:v>
                </c:pt>
                <c:pt idx="1">
                  <c:v>0.9940147886672408</c:v>
                </c:pt>
                <c:pt idx="2">
                  <c:v>1.6517897113494366</c:v>
                </c:pt>
                <c:pt idx="3">
                  <c:v>0.83155763685814199</c:v>
                </c:pt>
                <c:pt idx="4">
                  <c:v>1.450424071082391</c:v>
                </c:pt>
                <c:pt idx="5">
                  <c:v>2.2143725835435917</c:v>
                </c:pt>
                <c:pt idx="6">
                  <c:v>0.4704361873990307</c:v>
                </c:pt>
                <c:pt idx="7">
                  <c:v>0.78649528224579157</c:v>
                </c:pt>
                <c:pt idx="8">
                  <c:v>1.1590456790990613</c:v>
                </c:pt>
                <c:pt idx="9">
                  <c:v>0.66942649434571899</c:v>
                </c:pt>
              </c:numCache>
            </c:numRef>
          </c:val>
        </c:ser>
        <c:ser>
          <c:idx val="4"/>
          <c:order val="8"/>
          <c:tx>
            <c:strRef>
              <c:f>'16'!$E$55</c:f>
              <c:strCache>
                <c:ptCount val="1"/>
                <c:pt idx="0">
                  <c:v>A 생활필수품, 농업</c:v>
                </c:pt>
              </c:strCache>
            </c:strRef>
          </c:tx>
          <c:invertIfNegative val="0"/>
          <c:cat>
            <c:strRef>
              <c:f>'16'!$F$54:$O$54</c:f>
              <c:strCache>
                <c:ptCount val="10"/>
                <c:pt idx="0">
                  <c:v>한국해양과학기술원</c:v>
                </c:pt>
                <c:pt idx="1">
                  <c:v>부산대학교 산학협력단</c:v>
                </c:pt>
                <c:pt idx="2">
                  <c:v>주식회사 파나시아</c:v>
                </c:pt>
                <c:pt idx="3">
                  <c:v>한국해양대학교 산학협력단</c:v>
                </c:pt>
                <c:pt idx="4">
                  <c:v>주식회사 엔케이</c:v>
                </c:pt>
                <c:pt idx="5">
                  <c:v>주식회사 한진중공업</c:v>
                </c:pt>
                <c:pt idx="6">
                  <c:v>대한민국(관리부서:국립수산과학원)</c:v>
                </c:pt>
                <c:pt idx="7">
                  <c:v>부경대학교 산학협력단</c:v>
                </c:pt>
                <c:pt idx="8">
                  <c:v>동명대학교산학협력단</c:v>
                </c:pt>
                <c:pt idx="9">
                  <c:v>동아대학교 산학협력단</c:v>
                </c:pt>
              </c:strCache>
            </c:strRef>
          </c:cat>
          <c:val>
            <c:numRef>
              <c:f>'16'!$F$55:$O$55</c:f>
              <c:numCache>
                <c:formatCode>0.00</c:formatCode>
                <c:ptCount val="10"/>
                <c:pt idx="0">
                  <c:v>0.23741458028706991</c:v>
                </c:pt>
                <c:pt idx="1">
                  <c:v>0.91142562564439034</c:v>
                </c:pt>
                <c:pt idx="2">
                  <c:v>0</c:v>
                </c:pt>
                <c:pt idx="3">
                  <c:v>0.11904120657150552</c:v>
                </c:pt>
                <c:pt idx="4">
                  <c:v>2.7918882978723407</c:v>
                </c:pt>
                <c:pt idx="5">
                  <c:v>0.21133158020559406</c:v>
                </c:pt>
                <c:pt idx="6">
                  <c:v>9.7361702127659591</c:v>
                </c:pt>
                <c:pt idx="7">
                  <c:v>1.9081097748997844</c:v>
                </c:pt>
                <c:pt idx="8">
                  <c:v>0</c:v>
                </c:pt>
                <c:pt idx="9">
                  <c:v>0.58776595744680848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109120"/>
        <c:axId val="139110656"/>
      </c:barChart>
      <c:catAx>
        <c:axId val="13910912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0.00" sourceLinked="1"/>
        <c:majorTickMark val="out"/>
        <c:minorTickMark val="none"/>
        <c:tickLblPos val="low"/>
        <c:txPr>
          <a:bodyPr/>
          <a:lstStyle/>
          <a:p>
            <a:pPr>
              <a:defRPr sz="900"/>
            </a:pPr>
            <a:endParaRPr lang="ko-KR"/>
          </a:p>
        </c:txPr>
        <c:crossAx val="139110656"/>
        <c:crossesAt val="1"/>
        <c:auto val="1"/>
        <c:lblAlgn val="ctr"/>
        <c:lblOffset val="100"/>
        <c:noMultiLvlLbl val="0"/>
      </c:catAx>
      <c:valAx>
        <c:axId val="139110656"/>
        <c:scaling>
          <c:orientation val="minMax"/>
          <c:min val="0"/>
        </c:scaling>
        <c:delete val="0"/>
        <c:axPos val="b"/>
        <c:numFmt formatCode="#,##0.00_);[Red]\(#,##0.00\)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ko-KR"/>
          </a:p>
        </c:txPr>
        <c:crossAx val="13910912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12120800029322548"/>
          <c:y val="1.4066883258089849E-2"/>
          <c:w val="0.70010893833054977"/>
          <c:h val="9.8307025783565732E-2"/>
        </c:manualLayout>
      </c:layout>
      <c:overlay val="0"/>
      <c:txPr>
        <a:bodyPr/>
        <a:lstStyle/>
        <a:p>
          <a:pPr>
            <a:defRPr sz="1000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'17'!$D$11</c:f>
              <c:strCache>
                <c:ptCount val="1"/>
                <c:pt idx="0">
                  <c:v>A. 가스분사</c:v>
                </c:pt>
              </c:strCache>
            </c:strRef>
          </c:tx>
          <c:invertIfNegative val="0"/>
          <c:dLbls>
            <c:dLbl>
              <c:idx val="0"/>
              <c:delete val="1"/>
            </c:dLbl>
            <c:dLbl>
              <c:idx val="2"/>
              <c:delete val="1"/>
            </c:dLbl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'17'!$E$9:$I$10</c:f>
              <c:multiLvlStrCache>
                <c:ptCount val="5"/>
                <c:lvl>
                  <c:pt idx="0">
                    <c:v>우지희</c:v>
                  </c:pt>
                  <c:pt idx="1">
                    <c:v>손승용</c:v>
                  </c:pt>
                  <c:pt idx="2">
                    <c:v>조동현</c:v>
                  </c:pt>
                  <c:pt idx="3">
                    <c:v>김성진</c:v>
                  </c:pt>
                  <c:pt idx="4">
                    <c:v>강경연</c:v>
                  </c:pt>
                </c:lvl>
                <c:lvl>
                  <c:pt idx="0">
                    <c:v>LG전자㈜</c:v>
                  </c:pt>
                  <c:pt idx="1">
                    <c:v>LG전자㈜</c:v>
                  </c:pt>
                  <c:pt idx="2">
                    <c:v>LG전자㈜</c:v>
                  </c:pt>
                  <c:pt idx="3">
                    <c:v>LG전자㈜</c:v>
                  </c:pt>
                  <c:pt idx="4">
                    <c:v>LG전자㈜</c:v>
                  </c:pt>
                </c:lvl>
              </c:multiLvlStrCache>
            </c:multiLvlStrRef>
          </c:cat>
          <c:val>
            <c:numRef>
              <c:f>'17'!$E$11:$I$11</c:f>
              <c:numCache>
                <c:formatCode>General</c:formatCode>
                <c:ptCount val="5"/>
                <c:pt idx="0" formatCode="0">
                  <c:v>0</c:v>
                </c:pt>
                <c:pt idx="1">
                  <c:v>4</c:v>
                </c:pt>
                <c:pt idx="2" formatCode="0">
                  <c:v>0</c:v>
                </c:pt>
                <c:pt idx="3">
                  <c:v>4</c:v>
                </c:pt>
                <c:pt idx="4">
                  <c:v>2</c:v>
                </c:pt>
              </c:numCache>
            </c:numRef>
          </c:val>
        </c:ser>
        <c:ser>
          <c:idx val="1"/>
          <c:order val="1"/>
          <c:tx>
            <c:strRef>
              <c:f>'17'!$D$12</c:f>
              <c:strCache>
                <c:ptCount val="1"/>
                <c:pt idx="0">
                  <c:v>B. 화학기상증착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'17'!$E$9:$I$10</c:f>
              <c:multiLvlStrCache>
                <c:ptCount val="5"/>
                <c:lvl>
                  <c:pt idx="0">
                    <c:v>우지희</c:v>
                  </c:pt>
                  <c:pt idx="1">
                    <c:v>손승용</c:v>
                  </c:pt>
                  <c:pt idx="2">
                    <c:v>조동현</c:v>
                  </c:pt>
                  <c:pt idx="3">
                    <c:v>김성진</c:v>
                  </c:pt>
                  <c:pt idx="4">
                    <c:v>강경연</c:v>
                  </c:pt>
                </c:lvl>
                <c:lvl>
                  <c:pt idx="0">
                    <c:v>LG전자㈜</c:v>
                  </c:pt>
                  <c:pt idx="1">
                    <c:v>LG전자㈜</c:v>
                  </c:pt>
                  <c:pt idx="2">
                    <c:v>LG전자㈜</c:v>
                  </c:pt>
                  <c:pt idx="3">
                    <c:v>LG전자㈜</c:v>
                  </c:pt>
                  <c:pt idx="4">
                    <c:v>LG전자㈜</c:v>
                  </c:pt>
                </c:lvl>
              </c:multiLvlStrCache>
            </c:multiLvlStrRef>
          </c:cat>
          <c:val>
            <c:numRef>
              <c:f>'17'!$E$12:$I$12</c:f>
              <c:numCache>
                <c:formatCode>General</c:formatCode>
                <c:ptCount val="5"/>
                <c:pt idx="0" formatCode="0">
                  <c:v>2</c:v>
                </c:pt>
                <c:pt idx="1">
                  <c:v>4</c:v>
                </c:pt>
                <c:pt idx="2" formatCode="0">
                  <c:v>6</c:v>
                </c:pt>
                <c:pt idx="3">
                  <c:v>12</c:v>
                </c:pt>
                <c:pt idx="4">
                  <c:v>11</c:v>
                </c:pt>
              </c:numCache>
            </c:numRef>
          </c:val>
        </c:ser>
        <c:ser>
          <c:idx val="2"/>
          <c:order val="2"/>
          <c:tx>
            <c:strRef>
              <c:f>'17'!$D$13</c:f>
              <c:strCache>
                <c:ptCount val="1"/>
                <c:pt idx="0">
                  <c:v>C. 유동층 반응기</c:v>
                </c:pt>
              </c:strCache>
            </c:strRef>
          </c:tx>
          <c:invertIfNegative val="0"/>
          <c:dLbls>
            <c:txPr>
              <a:bodyPr/>
              <a:lstStyle/>
              <a:p>
                <a:pPr>
                  <a:defRPr b="1"/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'17'!$E$9:$I$10</c:f>
              <c:multiLvlStrCache>
                <c:ptCount val="5"/>
                <c:lvl>
                  <c:pt idx="0">
                    <c:v>우지희</c:v>
                  </c:pt>
                  <c:pt idx="1">
                    <c:v>손승용</c:v>
                  </c:pt>
                  <c:pt idx="2">
                    <c:v>조동현</c:v>
                  </c:pt>
                  <c:pt idx="3">
                    <c:v>김성진</c:v>
                  </c:pt>
                  <c:pt idx="4">
                    <c:v>강경연</c:v>
                  </c:pt>
                </c:lvl>
                <c:lvl>
                  <c:pt idx="0">
                    <c:v>LG전자㈜</c:v>
                  </c:pt>
                  <c:pt idx="1">
                    <c:v>LG전자㈜</c:v>
                  </c:pt>
                  <c:pt idx="2">
                    <c:v>LG전자㈜</c:v>
                  </c:pt>
                  <c:pt idx="3">
                    <c:v>LG전자㈜</c:v>
                  </c:pt>
                  <c:pt idx="4">
                    <c:v>LG전자㈜</c:v>
                  </c:pt>
                </c:lvl>
              </c:multiLvlStrCache>
            </c:multiLvlStrRef>
          </c:cat>
          <c:val>
            <c:numRef>
              <c:f>'17'!$E$13:$I$13</c:f>
              <c:numCache>
                <c:formatCode>General</c:formatCode>
                <c:ptCount val="5"/>
                <c:pt idx="0" formatCode="0">
                  <c:v>34</c:v>
                </c:pt>
                <c:pt idx="1">
                  <c:v>30</c:v>
                </c:pt>
                <c:pt idx="2" formatCode="0">
                  <c:v>53</c:v>
                </c:pt>
                <c:pt idx="3">
                  <c:v>47</c:v>
                </c:pt>
                <c:pt idx="4">
                  <c:v>59</c:v>
                </c:pt>
              </c:numCache>
            </c:numRef>
          </c:val>
        </c:ser>
        <c:ser>
          <c:idx val="3"/>
          <c:order val="3"/>
          <c:tx>
            <c:strRef>
              <c:f>'17'!$D$14</c:f>
              <c:strCache>
                <c:ptCount val="1"/>
                <c:pt idx="0">
                  <c:v>D. Etc</c:v>
                </c:pt>
              </c:strCache>
            </c:strRef>
          </c:tx>
          <c:invertIfNegative val="0"/>
          <c:cat>
            <c:multiLvlStrRef>
              <c:f>'17'!$E$9:$I$10</c:f>
              <c:multiLvlStrCache>
                <c:ptCount val="5"/>
                <c:lvl>
                  <c:pt idx="0">
                    <c:v>우지희</c:v>
                  </c:pt>
                  <c:pt idx="1">
                    <c:v>손승용</c:v>
                  </c:pt>
                  <c:pt idx="2">
                    <c:v>조동현</c:v>
                  </c:pt>
                  <c:pt idx="3">
                    <c:v>김성진</c:v>
                  </c:pt>
                  <c:pt idx="4">
                    <c:v>강경연</c:v>
                  </c:pt>
                </c:lvl>
                <c:lvl>
                  <c:pt idx="0">
                    <c:v>LG전자㈜</c:v>
                  </c:pt>
                  <c:pt idx="1">
                    <c:v>LG전자㈜</c:v>
                  </c:pt>
                  <c:pt idx="2">
                    <c:v>LG전자㈜</c:v>
                  </c:pt>
                  <c:pt idx="3">
                    <c:v>LG전자㈜</c:v>
                  </c:pt>
                  <c:pt idx="4">
                    <c:v>LG전자㈜</c:v>
                  </c:pt>
                </c:lvl>
              </c:multiLvlStrCache>
            </c:multiLvlStrRef>
          </c:cat>
          <c:val>
            <c:numRef>
              <c:f>'17'!$E$14:$I$14</c:f>
              <c:numCache>
                <c:formatCode>General</c:formatCode>
                <c:ptCount val="5"/>
                <c:pt idx="0" formatCode="0">
                  <c:v>0</c:v>
                </c:pt>
                <c:pt idx="1">
                  <c:v>0</c:v>
                </c:pt>
                <c:pt idx="2" formatCode="0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5"/>
        <c:overlap val="100"/>
        <c:axId val="139184000"/>
        <c:axId val="139185536"/>
      </c:barChart>
      <c:catAx>
        <c:axId val="139184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1000" b="1"/>
            </a:pPr>
            <a:endParaRPr lang="ko-KR"/>
          </a:p>
        </c:txPr>
        <c:crossAx val="139185536"/>
        <c:crosses val="autoZero"/>
        <c:auto val="1"/>
        <c:lblAlgn val="ctr"/>
        <c:lblOffset val="100"/>
        <c:noMultiLvlLbl val="1"/>
      </c:catAx>
      <c:valAx>
        <c:axId val="139185536"/>
        <c:scaling>
          <c:orientation val="minMax"/>
        </c:scaling>
        <c:delete val="0"/>
        <c:axPos val="b"/>
        <c:majorGridlines>
          <c:spPr>
            <a:ln>
              <a:noFill/>
            </a:ln>
          </c:spPr>
        </c:majorGridlines>
        <c:numFmt formatCode="0" sourceLinked="1"/>
        <c:majorTickMark val="none"/>
        <c:minorTickMark val="none"/>
        <c:tickLblPos val="nextTo"/>
        <c:txPr>
          <a:bodyPr/>
          <a:lstStyle/>
          <a:p>
            <a:pPr>
              <a:defRPr b="1"/>
            </a:pPr>
            <a:endParaRPr lang="ko-KR"/>
          </a:p>
        </c:txPr>
        <c:crossAx val="139184000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8342877594846"/>
          <c:y val="9.0318667454538121E-2"/>
          <c:w val="0.86648323789071824"/>
          <c:h val="0.762807769051562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'18'!$E$6</c:f>
              <c:strCache>
                <c:ptCount val="1"/>
                <c:pt idx="0">
                  <c:v>A. 대기업</c:v>
                </c:pt>
              </c:strCache>
            </c:strRef>
          </c:tx>
          <c:invertIfNegative val="0"/>
          <c:cat>
            <c:strRef>
              <c:f>'18'!$D$7:$D$29</c:f>
              <c:strCache>
                <c:ptCount val="23"/>
                <c:pt idx="0">
                  <c:v>'96</c:v>
                </c:pt>
                <c:pt idx="1">
                  <c:v>'97</c:v>
                </c:pt>
                <c:pt idx="2">
                  <c:v>'98</c:v>
                </c:pt>
                <c:pt idx="3">
                  <c:v>'99</c:v>
                </c:pt>
                <c:pt idx="4">
                  <c:v>'00</c:v>
                </c:pt>
                <c:pt idx="5">
                  <c:v>'01</c:v>
                </c:pt>
                <c:pt idx="6">
                  <c:v>'02</c:v>
                </c:pt>
                <c:pt idx="7">
                  <c:v>'03</c:v>
                </c:pt>
                <c:pt idx="8">
                  <c:v>'04</c:v>
                </c:pt>
                <c:pt idx="9">
                  <c:v>'05</c:v>
                </c:pt>
                <c:pt idx="10">
                  <c:v>'06</c:v>
                </c:pt>
                <c:pt idx="11">
                  <c:v>'07</c:v>
                </c:pt>
                <c:pt idx="12">
                  <c:v>'08</c:v>
                </c:pt>
                <c:pt idx="13">
                  <c:v>'09</c:v>
                </c:pt>
                <c:pt idx="14">
                  <c:v>'10</c:v>
                </c:pt>
                <c:pt idx="15">
                  <c:v>'11</c:v>
                </c:pt>
                <c:pt idx="16">
                  <c:v>'12</c:v>
                </c:pt>
                <c:pt idx="17">
                  <c:v>'13</c:v>
                </c:pt>
                <c:pt idx="18">
                  <c:v>'14</c:v>
                </c:pt>
                <c:pt idx="19">
                  <c:v>'15</c:v>
                </c:pt>
                <c:pt idx="20">
                  <c:v>'16</c:v>
                </c:pt>
                <c:pt idx="21">
                  <c:v>'17</c:v>
                </c:pt>
                <c:pt idx="22">
                  <c:v>'18</c:v>
                </c:pt>
              </c:strCache>
            </c:strRef>
          </c:cat>
          <c:val>
            <c:numRef>
              <c:f>'18'!$E$7:$E$29</c:f>
              <c:numCache>
                <c:formatCode>General</c:formatCode>
                <c:ptCount val="23"/>
                <c:pt idx="3">
                  <c:v>6</c:v>
                </c:pt>
                <c:pt idx="4">
                  <c:v>10</c:v>
                </c:pt>
                <c:pt idx="5">
                  <c:v>13</c:v>
                </c:pt>
                <c:pt idx="6">
                  <c:v>6</c:v>
                </c:pt>
                <c:pt idx="7">
                  <c:v>10</c:v>
                </c:pt>
                <c:pt idx="8">
                  <c:v>17</c:v>
                </c:pt>
                <c:pt idx="9">
                  <c:v>27</c:v>
                </c:pt>
                <c:pt idx="10">
                  <c:v>32</c:v>
                </c:pt>
                <c:pt idx="11">
                  <c:v>42</c:v>
                </c:pt>
                <c:pt idx="12">
                  <c:v>46</c:v>
                </c:pt>
                <c:pt idx="13">
                  <c:v>42</c:v>
                </c:pt>
                <c:pt idx="14">
                  <c:v>43</c:v>
                </c:pt>
                <c:pt idx="15">
                  <c:v>41</c:v>
                </c:pt>
                <c:pt idx="16">
                  <c:v>31</c:v>
                </c:pt>
                <c:pt idx="17">
                  <c:v>46</c:v>
                </c:pt>
                <c:pt idx="18">
                  <c:v>77</c:v>
                </c:pt>
                <c:pt idx="19">
                  <c:v>35</c:v>
                </c:pt>
                <c:pt idx="20">
                  <c:v>41</c:v>
                </c:pt>
                <c:pt idx="21">
                  <c:v>5</c:v>
                </c:pt>
                <c:pt idx="22">
                  <c:v>6</c:v>
                </c:pt>
              </c:numCache>
            </c:numRef>
          </c:val>
        </c:ser>
        <c:ser>
          <c:idx val="4"/>
          <c:order val="1"/>
          <c:tx>
            <c:strRef>
              <c:f>'18'!$F$6</c:f>
              <c:strCache>
                <c:ptCount val="1"/>
                <c:pt idx="0">
                  <c:v>B. 중견기업</c:v>
                </c:pt>
              </c:strCache>
            </c:strRef>
          </c:tx>
          <c:invertIfNegative val="0"/>
          <c:cat>
            <c:strRef>
              <c:f>'18'!$D$7:$D$29</c:f>
              <c:strCache>
                <c:ptCount val="23"/>
                <c:pt idx="0">
                  <c:v>'96</c:v>
                </c:pt>
                <c:pt idx="1">
                  <c:v>'97</c:v>
                </c:pt>
                <c:pt idx="2">
                  <c:v>'98</c:v>
                </c:pt>
                <c:pt idx="3">
                  <c:v>'99</c:v>
                </c:pt>
                <c:pt idx="4">
                  <c:v>'00</c:v>
                </c:pt>
                <c:pt idx="5">
                  <c:v>'01</c:v>
                </c:pt>
                <c:pt idx="6">
                  <c:v>'02</c:v>
                </c:pt>
                <c:pt idx="7">
                  <c:v>'03</c:v>
                </c:pt>
                <c:pt idx="8">
                  <c:v>'04</c:v>
                </c:pt>
                <c:pt idx="9">
                  <c:v>'05</c:v>
                </c:pt>
                <c:pt idx="10">
                  <c:v>'06</c:v>
                </c:pt>
                <c:pt idx="11">
                  <c:v>'07</c:v>
                </c:pt>
                <c:pt idx="12">
                  <c:v>'08</c:v>
                </c:pt>
                <c:pt idx="13">
                  <c:v>'09</c:v>
                </c:pt>
                <c:pt idx="14">
                  <c:v>'10</c:v>
                </c:pt>
                <c:pt idx="15">
                  <c:v>'11</c:v>
                </c:pt>
                <c:pt idx="16">
                  <c:v>'12</c:v>
                </c:pt>
                <c:pt idx="17">
                  <c:v>'13</c:v>
                </c:pt>
                <c:pt idx="18">
                  <c:v>'14</c:v>
                </c:pt>
                <c:pt idx="19">
                  <c:v>'15</c:v>
                </c:pt>
                <c:pt idx="20">
                  <c:v>'16</c:v>
                </c:pt>
                <c:pt idx="21">
                  <c:v>'17</c:v>
                </c:pt>
                <c:pt idx="22">
                  <c:v>'18</c:v>
                </c:pt>
              </c:strCache>
            </c:strRef>
          </c:cat>
          <c:val>
            <c:numRef>
              <c:f>'18'!$F$7:$F$29</c:f>
              <c:numCache>
                <c:formatCode>General</c:formatCode>
                <c:ptCount val="23"/>
                <c:pt idx="3">
                  <c:v>6</c:v>
                </c:pt>
                <c:pt idx="4">
                  <c:v>10</c:v>
                </c:pt>
                <c:pt idx="5">
                  <c:v>13</c:v>
                </c:pt>
                <c:pt idx="6">
                  <c:v>6</c:v>
                </c:pt>
                <c:pt idx="7">
                  <c:v>10</c:v>
                </c:pt>
                <c:pt idx="8">
                  <c:v>17</c:v>
                </c:pt>
                <c:pt idx="9">
                  <c:v>12</c:v>
                </c:pt>
                <c:pt idx="10">
                  <c:v>17</c:v>
                </c:pt>
                <c:pt idx="11">
                  <c:v>9</c:v>
                </c:pt>
                <c:pt idx="12">
                  <c:v>4</c:v>
                </c:pt>
                <c:pt idx="13">
                  <c:v>4</c:v>
                </c:pt>
                <c:pt idx="14">
                  <c:v>7</c:v>
                </c:pt>
                <c:pt idx="15">
                  <c:v>9</c:v>
                </c:pt>
                <c:pt idx="16">
                  <c:v>18</c:v>
                </c:pt>
                <c:pt idx="17">
                  <c:v>32</c:v>
                </c:pt>
                <c:pt idx="18">
                  <c:v>17</c:v>
                </c:pt>
                <c:pt idx="19">
                  <c:v>16</c:v>
                </c:pt>
                <c:pt idx="20">
                  <c:v>13</c:v>
                </c:pt>
                <c:pt idx="21">
                  <c:v>5</c:v>
                </c:pt>
                <c:pt idx="22">
                  <c:v>6</c:v>
                </c:pt>
              </c:numCache>
            </c:numRef>
          </c:val>
        </c:ser>
        <c:ser>
          <c:idx val="1"/>
          <c:order val="2"/>
          <c:tx>
            <c:strRef>
              <c:f>'18'!$G$6</c:f>
              <c:strCache>
                <c:ptCount val="1"/>
                <c:pt idx="0">
                  <c:v>C. 중소기업</c:v>
                </c:pt>
              </c:strCache>
            </c:strRef>
          </c:tx>
          <c:invertIfNegative val="0"/>
          <c:cat>
            <c:strRef>
              <c:f>'18'!$D$7:$D$29</c:f>
              <c:strCache>
                <c:ptCount val="23"/>
                <c:pt idx="0">
                  <c:v>'96</c:v>
                </c:pt>
                <c:pt idx="1">
                  <c:v>'97</c:v>
                </c:pt>
                <c:pt idx="2">
                  <c:v>'98</c:v>
                </c:pt>
                <c:pt idx="3">
                  <c:v>'99</c:v>
                </c:pt>
                <c:pt idx="4">
                  <c:v>'00</c:v>
                </c:pt>
                <c:pt idx="5">
                  <c:v>'01</c:v>
                </c:pt>
                <c:pt idx="6">
                  <c:v>'02</c:v>
                </c:pt>
                <c:pt idx="7">
                  <c:v>'03</c:v>
                </c:pt>
                <c:pt idx="8">
                  <c:v>'04</c:v>
                </c:pt>
                <c:pt idx="9">
                  <c:v>'05</c:v>
                </c:pt>
                <c:pt idx="10">
                  <c:v>'06</c:v>
                </c:pt>
                <c:pt idx="11">
                  <c:v>'07</c:v>
                </c:pt>
                <c:pt idx="12">
                  <c:v>'08</c:v>
                </c:pt>
                <c:pt idx="13">
                  <c:v>'09</c:v>
                </c:pt>
                <c:pt idx="14">
                  <c:v>'10</c:v>
                </c:pt>
                <c:pt idx="15">
                  <c:v>'11</c:v>
                </c:pt>
                <c:pt idx="16">
                  <c:v>'12</c:v>
                </c:pt>
                <c:pt idx="17">
                  <c:v>'13</c:v>
                </c:pt>
                <c:pt idx="18">
                  <c:v>'14</c:v>
                </c:pt>
                <c:pt idx="19">
                  <c:v>'15</c:v>
                </c:pt>
                <c:pt idx="20">
                  <c:v>'16</c:v>
                </c:pt>
                <c:pt idx="21">
                  <c:v>'17</c:v>
                </c:pt>
                <c:pt idx="22">
                  <c:v>'18</c:v>
                </c:pt>
              </c:strCache>
            </c:strRef>
          </c:cat>
          <c:val>
            <c:numRef>
              <c:f>'18'!$G$7:$G$29</c:f>
              <c:numCache>
                <c:formatCode>General</c:formatCode>
                <c:ptCount val="23"/>
                <c:pt idx="1">
                  <c:v>1</c:v>
                </c:pt>
                <c:pt idx="4">
                  <c:v>7</c:v>
                </c:pt>
                <c:pt idx="5">
                  <c:v>4</c:v>
                </c:pt>
                <c:pt idx="6">
                  <c:v>6</c:v>
                </c:pt>
                <c:pt idx="7">
                  <c:v>3</c:v>
                </c:pt>
                <c:pt idx="8">
                  <c:v>5</c:v>
                </c:pt>
                <c:pt idx="9">
                  <c:v>12</c:v>
                </c:pt>
                <c:pt idx="10">
                  <c:v>17</c:v>
                </c:pt>
                <c:pt idx="11">
                  <c:v>9</c:v>
                </c:pt>
                <c:pt idx="12">
                  <c:v>4</c:v>
                </c:pt>
                <c:pt idx="13">
                  <c:v>4</c:v>
                </c:pt>
                <c:pt idx="14">
                  <c:v>7</c:v>
                </c:pt>
                <c:pt idx="15">
                  <c:v>9</c:v>
                </c:pt>
                <c:pt idx="16">
                  <c:v>18</c:v>
                </c:pt>
                <c:pt idx="17">
                  <c:v>32</c:v>
                </c:pt>
                <c:pt idx="18">
                  <c:v>17</c:v>
                </c:pt>
                <c:pt idx="19">
                  <c:v>16</c:v>
                </c:pt>
                <c:pt idx="20">
                  <c:v>13</c:v>
                </c:pt>
                <c:pt idx="21">
                  <c:v>3</c:v>
                </c:pt>
              </c:numCache>
            </c:numRef>
          </c:val>
        </c:ser>
        <c:ser>
          <c:idx val="2"/>
          <c:order val="3"/>
          <c:tx>
            <c:strRef>
              <c:f>'18'!$H$6</c:f>
              <c:strCache>
                <c:ptCount val="1"/>
                <c:pt idx="0">
                  <c:v>D. 대학교/연구기관</c:v>
                </c:pt>
              </c:strCache>
            </c:strRef>
          </c:tx>
          <c:invertIfNegative val="0"/>
          <c:cat>
            <c:strRef>
              <c:f>'18'!$D$7:$D$29</c:f>
              <c:strCache>
                <c:ptCount val="23"/>
                <c:pt idx="0">
                  <c:v>'96</c:v>
                </c:pt>
                <c:pt idx="1">
                  <c:v>'97</c:v>
                </c:pt>
                <c:pt idx="2">
                  <c:v>'98</c:v>
                </c:pt>
                <c:pt idx="3">
                  <c:v>'99</c:v>
                </c:pt>
                <c:pt idx="4">
                  <c:v>'00</c:v>
                </c:pt>
                <c:pt idx="5">
                  <c:v>'01</c:v>
                </c:pt>
                <c:pt idx="6">
                  <c:v>'02</c:v>
                </c:pt>
                <c:pt idx="7">
                  <c:v>'03</c:v>
                </c:pt>
                <c:pt idx="8">
                  <c:v>'04</c:v>
                </c:pt>
                <c:pt idx="9">
                  <c:v>'05</c:v>
                </c:pt>
                <c:pt idx="10">
                  <c:v>'06</c:v>
                </c:pt>
                <c:pt idx="11">
                  <c:v>'07</c:v>
                </c:pt>
                <c:pt idx="12">
                  <c:v>'08</c:v>
                </c:pt>
                <c:pt idx="13">
                  <c:v>'09</c:v>
                </c:pt>
                <c:pt idx="14">
                  <c:v>'10</c:v>
                </c:pt>
                <c:pt idx="15">
                  <c:v>'11</c:v>
                </c:pt>
                <c:pt idx="16">
                  <c:v>'12</c:v>
                </c:pt>
                <c:pt idx="17">
                  <c:v>'13</c:v>
                </c:pt>
                <c:pt idx="18">
                  <c:v>'14</c:v>
                </c:pt>
                <c:pt idx="19">
                  <c:v>'15</c:v>
                </c:pt>
                <c:pt idx="20">
                  <c:v>'16</c:v>
                </c:pt>
                <c:pt idx="21">
                  <c:v>'17</c:v>
                </c:pt>
                <c:pt idx="22">
                  <c:v>'18</c:v>
                </c:pt>
              </c:strCache>
            </c:strRef>
          </c:cat>
          <c:val>
            <c:numRef>
              <c:f>'18'!$H$7:$H$29</c:f>
              <c:numCache>
                <c:formatCode>General</c:formatCode>
                <c:ptCount val="23"/>
                <c:pt idx="0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10</c:v>
                </c:pt>
                <c:pt idx="5">
                  <c:v>7</c:v>
                </c:pt>
                <c:pt idx="6">
                  <c:v>15</c:v>
                </c:pt>
                <c:pt idx="7">
                  <c:v>18</c:v>
                </c:pt>
                <c:pt idx="8">
                  <c:v>14</c:v>
                </c:pt>
                <c:pt idx="9">
                  <c:v>22</c:v>
                </c:pt>
                <c:pt idx="10">
                  <c:v>18</c:v>
                </c:pt>
                <c:pt idx="11">
                  <c:v>20</c:v>
                </c:pt>
                <c:pt idx="12">
                  <c:v>18</c:v>
                </c:pt>
                <c:pt idx="13">
                  <c:v>15</c:v>
                </c:pt>
                <c:pt idx="14">
                  <c:v>19</c:v>
                </c:pt>
                <c:pt idx="15">
                  <c:v>24</c:v>
                </c:pt>
                <c:pt idx="16">
                  <c:v>34</c:v>
                </c:pt>
                <c:pt idx="17">
                  <c:v>31</c:v>
                </c:pt>
                <c:pt idx="18">
                  <c:v>19</c:v>
                </c:pt>
                <c:pt idx="19">
                  <c:v>38</c:v>
                </c:pt>
                <c:pt idx="20">
                  <c:v>23</c:v>
                </c:pt>
                <c:pt idx="21">
                  <c:v>12</c:v>
                </c:pt>
                <c:pt idx="22">
                  <c:v>7</c:v>
                </c:pt>
              </c:numCache>
            </c:numRef>
          </c:val>
        </c:ser>
        <c:ser>
          <c:idx val="3"/>
          <c:order val="4"/>
          <c:tx>
            <c:strRef>
              <c:f>'18'!$I$6</c:f>
              <c:strCache>
                <c:ptCount val="1"/>
                <c:pt idx="0">
                  <c:v>E. 기타(개인, 협회 등)</c:v>
                </c:pt>
              </c:strCache>
            </c:strRef>
          </c:tx>
          <c:invertIfNegative val="0"/>
          <c:cat>
            <c:strRef>
              <c:f>'18'!$D$7:$D$29</c:f>
              <c:strCache>
                <c:ptCount val="23"/>
                <c:pt idx="0">
                  <c:v>'96</c:v>
                </c:pt>
                <c:pt idx="1">
                  <c:v>'97</c:v>
                </c:pt>
                <c:pt idx="2">
                  <c:v>'98</c:v>
                </c:pt>
                <c:pt idx="3">
                  <c:v>'99</c:v>
                </c:pt>
                <c:pt idx="4">
                  <c:v>'00</c:v>
                </c:pt>
                <c:pt idx="5">
                  <c:v>'01</c:v>
                </c:pt>
                <c:pt idx="6">
                  <c:v>'02</c:v>
                </c:pt>
                <c:pt idx="7">
                  <c:v>'03</c:v>
                </c:pt>
                <c:pt idx="8">
                  <c:v>'04</c:v>
                </c:pt>
                <c:pt idx="9">
                  <c:v>'05</c:v>
                </c:pt>
                <c:pt idx="10">
                  <c:v>'06</c:v>
                </c:pt>
                <c:pt idx="11">
                  <c:v>'07</c:v>
                </c:pt>
                <c:pt idx="12">
                  <c:v>'08</c:v>
                </c:pt>
                <c:pt idx="13">
                  <c:v>'09</c:v>
                </c:pt>
                <c:pt idx="14">
                  <c:v>'10</c:v>
                </c:pt>
                <c:pt idx="15">
                  <c:v>'11</c:v>
                </c:pt>
                <c:pt idx="16">
                  <c:v>'12</c:v>
                </c:pt>
                <c:pt idx="17">
                  <c:v>'13</c:v>
                </c:pt>
                <c:pt idx="18">
                  <c:v>'14</c:v>
                </c:pt>
                <c:pt idx="19">
                  <c:v>'15</c:v>
                </c:pt>
                <c:pt idx="20">
                  <c:v>'16</c:v>
                </c:pt>
                <c:pt idx="21">
                  <c:v>'17</c:v>
                </c:pt>
                <c:pt idx="22">
                  <c:v>'18</c:v>
                </c:pt>
              </c:strCache>
            </c:strRef>
          </c:cat>
          <c:val>
            <c:numRef>
              <c:f>'18'!$I$7:$I$29</c:f>
              <c:numCache>
                <c:formatCode>General</c:formatCode>
                <c:ptCount val="23"/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2</c:v>
                </c:pt>
                <c:pt idx="6">
                  <c:v>5</c:v>
                </c:pt>
                <c:pt idx="7">
                  <c:v>4</c:v>
                </c:pt>
                <c:pt idx="8">
                  <c:v>10</c:v>
                </c:pt>
                <c:pt idx="9">
                  <c:v>4</c:v>
                </c:pt>
                <c:pt idx="10">
                  <c:v>5</c:v>
                </c:pt>
                <c:pt idx="11">
                  <c:v>1</c:v>
                </c:pt>
                <c:pt idx="13">
                  <c:v>5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3</c:v>
                </c:pt>
                <c:pt idx="18">
                  <c:v>1</c:v>
                </c:pt>
                <c:pt idx="19">
                  <c:v>4</c:v>
                </c:pt>
                <c:pt idx="20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6909568"/>
        <c:axId val="136911488"/>
      </c:barChart>
      <c:catAx>
        <c:axId val="13690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출원연도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6911488"/>
        <c:crosses val="autoZero"/>
        <c:auto val="1"/>
        <c:lblAlgn val="ctr"/>
        <c:lblOffset val="100"/>
        <c:noMultiLvlLbl val="0"/>
      </c:catAx>
      <c:valAx>
        <c:axId val="136911488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690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3580813051777618"/>
          <c:y val="2.0380790535142513E-2"/>
          <c:w val="0.8641918551998512"/>
          <c:h val="4.805402334666059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8841803476469041"/>
          <c:y val="8.2973811514963053E-2"/>
          <c:w val="0.47859420011522952"/>
          <c:h val="0.74364465576151229"/>
        </c:manualLayout>
      </c:layout>
      <c:doughnutChart>
        <c:varyColors val="1"/>
        <c:ser>
          <c:idx val="0"/>
          <c:order val="0"/>
          <c:spPr>
            <a:ln w="38100"/>
          </c:spPr>
          <c:dPt>
            <c:idx val="0"/>
            <c:bubble3D val="0"/>
            <c:spPr>
              <a:solidFill>
                <a:schemeClr val="accent1"/>
              </a:solidFill>
              <a:ln w="38100" cap="flat" cmpd="sng" algn="ctr">
                <a:solidFill>
                  <a:schemeClr val="accent1">
                    <a:shade val="50000"/>
                  </a:schemeClr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48B-43A5-AA50-50A88AA47B80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38100" cap="flat" cmpd="sng" algn="ctr">
                <a:solidFill>
                  <a:schemeClr val="accent5">
                    <a:shade val="50000"/>
                  </a:schemeClr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48B-43A5-AA50-50A88AA47B80}"/>
              </c:ext>
            </c:extLst>
          </c:dPt>
          <c:dPt>
            <c:idx val="2"/>
            <c:bubble3D val="0"/>
            <c:spPr>
              <a:solidFill>
                <a:schemeClr val="accent2"/>
              </a:solidFill>
              <a:ln w="38100" cap="flat" cmpd="sng" algn="ctr">
                <a:solidFill>
                  <a:schemeClr val="accent2">
                    <a:shade val="50000"/>
                  </a:schemeClr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48B-43A5-AA50-50A88AA47B80}"/>
              </c:ext>
            </c:extLst>
          </c:dPt>
          <c:dPt>
            <c:idx val="3"/>
            <c:bubble3D val="0"/>
            <c:spPr>
              <a:solidFill>
                <a:schemeClr val="accent3"/>
              </a:solidFill>
              <a:ln w="38100" cap="flat" cmpd="sng" algn="ctr">
                <a:solidFill>
                  <a:schemeClr val="accent3">
                    <a:shade val="50000"/>
                  </a:schemeClr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48B-43A5-AA50-50A88AA47B80}"/>
              </c:ext>
            </c:extLst>
          </c:dPt>
          <c:dPt>
            <c:idx val="4"/>
            <c:bubble3D val="0"/>
            <c:spPr>
              <a:solidFill>
                <a:schemeClr val="accent4"/>
              </a:solidFill>
              <a:ln w="38100" cap="flat" cmpd="sng" algn="ctr">
                <a:solidFill>
                  <a:schemeClr val="accent4">
                    <a:shade val="50000"/>
                  </a:schemeClr>
                </a:solidFill>
                <a:prstDash val="solid"/>
              </a:ln>
              <a:effectLst/>
            </c:spPr>
          </c:dPt>
          <c:dLbls>
            <c:dLbl>
              <c:idx val="0"/>
              <c:layout>
                <c:manualLayout>
                  <c:x val="8.5993789851152302E-3"/>
                  <c:y val="-2.840117526819289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-9.6258568168510507E-3"/>
                  <c:y val="2.159557746012570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-4.6037162563747222E-2"/>
                  <c:y val="8.3729536481699004E-3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-7.7424423846896503E-3"/>
                  <c:y val="-4.6491904427583483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dLbl>
              <c:idx val="5"/>
              <c:layout>
                <c:manualLayout>
                  <c:x val="-6.5111355190333453E-2"/>
                  <c:y val="-9.8978305783610609E-2"/>
                </c:manualLayout>
              </c:layout>
              <c:showLegendKey val="0"/>
              <c:showVal val="1"/>
              <c:showCatName val="1"/>
              <c:showSerName val="0"/>
              <c:showPercent val="1"/>
              <c:showBubbleSize val="0"/>
            </c:dLbl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vert="horz" anchor="t" anchorCtr="0"/>
              <a:lstStyle/>
              <a:p>
                <a:pPr>
                  <a:defRPr sz="800"/>
                </a:pPr>
                <a:endParaRPr lang="ko-KR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'18'!$E$6:$I$6</c:f>
              <c:strCache>
                <c:ptCount val="5"/>
                <c:pt idx="0">
                  <c:v>A. 대기업</c:v>
                </c:pt>
                <c:pt idx="1">
                  <c:v>B. 중견기업</c:v>
                </c:pt>
                <c:pt idx="2">
                  <c:v>C. 중소기업</c:v>
                </c:pt>
                <c:pt idx="3">
                  <c:v>D. 대학교/연구기관</c:v>
                </c:pt>
                <c:pt idx="4">
                  <c:v>E. 기타(개인, 협회 등)</c:v>
                </c:pt>
              </c:strCache>
            </c:strRef>
          </c:cat>
          <c:val>
            <c:numRef>
              <c:f>'18'!$E$30:$I$30</c:f>
              <c:numCache>
                <c:formatCode>General</c:formatCode>
                <c:ptCount val="5"/>
                <c:pt idx="0">
                  <c:v>576</c:v>
                </c:pt>
                <c:pt idx="1">
                  <c:v>231</c:v>
                </c:pt>
                <c:pt idx="2">
                  <c:v>187</c:v>
                </c:pt>
                <c:pt idx="3">
                  <c:v>372</c:v>
                </c:pt>
                <c:pt idx="4">
                  <c:v>58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48B-43A5-AA50-50A88AA47B8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4517535583000734"/>
          <c:y val="5.9220540999911649E-2"/>
          <c:w val="0.51287544646498673"/>
          <c:h val="0.78464444964825497"/>
        </c:manualLayout>
      </c:layout>
      <c:barChart>
        <c:barDir val="bar"/>
        <c:grouping val="clustered"/>
        <c:varyColors val="1"/>
        <c:ser>
          <c:idx val="0"/>
          <c:order val="0"/>
          <c:invertIfNegative val="0"/>
          <c:dPt>
            <c:idx val="6"/>
            <c:invertIfNegative val="0"/>
            <c:bubble3D val="0"/>
            <c:spPr>
              <a:solidFill>
                <a:srgbClr val="FCCBA3"/>
              </a:solidFill>
            </c:spPr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</c:dPt>
          <c:dPt>
            <c:idx val="13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14"/>
            <c:invertIfNegative val="0"/>
            <c:bubble3D val="0"/>
            <c:spPr>
              <a:solidFill>
                <a:schemeClr val="accent3">
                  <a:lumMod val="50000"/>
                </a:schemeClr>
              </a:solidFill>
            </c:spPr>
          </c:dPt>
          <c:dPt>
            <c:idx val="15"/>
            <c:invertIfNegative val="0"/>
            <c:bubble3D val="0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'19'!$C$7:$C$27</c:f>
              <c:strCache>
                <c:ptCount val="21"/>
                <c:pt idx="0">
                  <c:v>Daniel Resasco E. </c:v>
                </c:pt>
                <c:pt idx="1">
                  <c:v>이성균</c:v>
                </c:pt>
                <c:pt idx="2">
                  <c:v>김동진</c:v>
                </c:pt>
                <c:pt idx="4">
                  <c:v>NAT INST OF ADV IND &amp; TECH </c:v>
                </c:pt>
                <c:pt idx="5">
                  <c:v>WILLIAM MARSH RICE UNIV</c:v>
                </c:pt>
                <c:pt idx="6">
                  <c:v>한국에너지기술연구원</c:v>
                </c:pt>
                <c:pt idx="7">
                  <c:v>UNIV TSINGHUA</c:v>
                </c:pt>
                <c:pt idx="9">
                  <c:v>(주)제이오</c:v>
                </c:pt>
                <c:pt idx="10">
                  <c:v>SEERSTONE LLC</c:v>
                </c:pt>
                <c:pt idx="11">
                  <c:v>CANATU OY</c:v>
                </c:pt>
                <c:pt idx="12">
                  <c:v>Nanocyl SA</c:v>
                </c:pt>
                <c:pt idx="14">
                  <c:v>벽산페인트</c:v>
                </c:pt>
                <c:pt idx="15">
                  <c:v>조광페인트</c:v>
                </c:pt>
                <c:pt idx="16">
                  <c:v>STX조선</c:v>
                </c:pt>
                <c:pt idx="18">
                  <c:v>Bayer</c:v>
                </c:pt>
                <c:pt idx="19">
                  <c:v>(주)삼성</c:v>
                </c:pt>
                <c:pt idx="20">
                  <c:v>(주)LG</c:v>
                </c:pt>
              </c:strCache>
            </c:strRef>
          </c:cat>
          <c:val>
            <c:numRef>
              <c:f>'19'!$D$7:$D$27</c:f>
              <c:numCache>
                <c:formatCode>General</c:formatCode>
                <c:ptCount val="21"/>
                <c:pt idx="0">
                  <c:v>36</c:v>
                </c:pt>
                <c:pt idx="1">
                  <c:v>36</c:v>
                </c:pt>
                <c:pt idx="2">
                  <c:v>321</c:v>
                </c:pt>
                <c:pt idx="4">
                  <c:v>156</c:v>
                </c:pt>
                <c:pt idx="5">
                  <c:v>156</c:v>
                </c:pt>
                <c:pt idx="6">
                  <c:v>192</c:v>
                </c:pt>
                <c:pt idx="7">
                  <c:v>480</c:v>
                </c:pt>
                <c:pt idx="9">
                  <c:v>120</c:v>
                </c:pt>
                <c:pt idx="10">
                  <c:v>120</c:v>
                </c:pt>
                <c:pt idx="11">
                  <c:v>132</c:v>
                </c:pt>
                <c:pt idx="12">
                  <c:v>216</c:v>
                </c:pt>
                <c:pt idx="14">
                  <c:v>33</c:v>
                </c:pt>
                <c:pt idx="15">
                  <c:v>452</c:v>
                </c:pt>
                <c:pt idx="16">
                  <c:v>658</c:v>
                </c:pt>
                <c:pt idx="18">
                  <c:v>528</c:v>
                </c:pt>
                <c:pt idx="19">
                  <c:v>984</c:v>
                </c:pt>
                <c:pt idx="20">
                  <c:v>1872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9593984"/>
        <c:axId val="139599872"/>
      </c:barChart>
      <c:catAx>
        <c:axId val="139593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 sz="1050"/>
            </a:pPr>
            <a:endParaRPr lang="ko-KR"/>
          </a:p>
        </c:txPr>
        <c:crossAx val="139599872"/>
        <c:crosses val="autoZero"/>
        <c:auto val="1"/>
        <c:lblAlgn val="ctr"/>
        <c:lblOffset val="100"/>
        <c:noMultiLvlLbl val="0"/>
      </c:catAx>
      <c:valAx>
        <c:axId val="139599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959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/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  <c:userShapes r:id="rId1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'20'!$D$9</c:f>
              <c:strCache>
                <c:ptCount val="1"/>
                <c:pt idx="0">
                  <c:v>A. 대기업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'20'!$C$10:$C$13</c:f>
              <c:strCache>
                <c:ptCount val="4"/>
                <c:pt idx="0">
                  <c:v>A. 가스분사</c:v>
                </c:pt>
                <c:pt idx="1">
                  <c:v>B. 화학기상증착</c:v>
                </c:pt>
                <c:pt idx="2">
                  <c:v>C. 유동층 반응기</c:v>
                </c:pt>
                <c:pt idx="3">
                  <c:v>D. Etc</c:v>
                </c:pt>
              </c:strCache>
            </c:strRef>
          </c:cat>
          <c:val>
            <c:numRef>
              <c:f>'20'!$D$10:$D$13</c:f>
              <c:numCache>
                <c:formatCode>General</c:formatCode>
                <c:ptCount val="4"/>
                <c:pt idx="0">
                  <c:v>109</c:v>
                </c:pt>
                <c:pt idx="1">
                  <c:v>281</c:v>
                </c:pt>
                <c:pt idx="2">
                  <c:v>183</c:v>
                </c:pt>
                <c:pt idx="3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92-4F80-8502-6602E7B1D7B3}"/>
            </c:ext>
          </c:extLst>
        </c:ser>
        <c:ser>
          <c:idx val="4"/>
          <c:order val="1"/>
          <c:tx>
            <c:strRef>
              <c:f>'20'!$E$9</c:f>
              <c:strCache>
                <c:ptCount val="1"/>
                <c:pt idx="0">
                  <c:v>B. 중견기업</c:v>
                </c:pt>
              </c:strCache>
            </c:strRef>
          </c:tx>
          <c:invertIfNegative val="0"/>
          <c:cat>
            <c:strRef>
              <c:f>'20'!$C$10:$C$13</c:f>
              <c:strCache>
                <c:ptCount val="4"/>
                <c:pt idx="0">
                  <c:v>A. 가스분사</c:v>
                </c:pt>
                <c:pt idx="1">
                  <c:v>B. 화학기상증착</c:v>
                </c:pt>
                <c:pt idx="2">
                  <c:v>C. 유동층 반응기</c:v>
                </c:pt>
                <c:pt idx="3">
                  <c:v>D. Etc</c:v>
                </c:pt>
              </c:strCache>
            </c:strRef>
          </c:cat>
          <c:val>
            <c:numRef>
              <c:f>'20'!$E$10:$E$13</c:f>
              <c:numCache>
                <c:formatCode>General</c:formatCode>
                <c:ptCount val="4"/>
                <c:pt idx="0">
                  <c:v>321</c:v>
                </c:pt>
                <c:pt idx="1">
                  <c:v>123</c:v>
                </c:pt>
                <c:pt idx="2">
                  <c:v>33</c:v>
                </c:pt>
                <c:pt idx="3">
                  <c:v>3</c:v>
                </c:pt>
              </c:numCache>
            </c:numRef>
          </c:val>
        </c:ser>
        <c:ser>
          <c:idx val="1"/>
          <c:order val="2"/>
          <c:tx>
            <c:strRef>
              <c:f>'20'!$F$9</c:f>
              <c:strCache>
                <c:ptCount val="1"/>
                <c:pt idx="0">
                  <c:v>C. 중소기업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9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'20'!$C$10:$C$13</c:f>
              <c:strCache>
                <c:ptCount val="4"/>
                <c:pt idx="0">
                  <c:v>A. 가스분사</c:v>
                </c:pt>
                <c:pt idx="1">
                  <c:v>B. 화학기상증착</c:v>
                </c:pt>
                <c:pt idx="2">
                  <c:v>C. 유동층 반응기</c:v>
                </c:pt>
                <c:pt idx="3">
                  <c:v>D. Etc</c:v>
                </c:pt>
              </c:strCache>
            </c:strRef>
          </c:cat>
          <c:val>
            <c:numRef>
              <c:f>'20'!$F$10:$F$13</c:f>
              <c:numCache>
                <c:formatCode>General</c:formatCode>
                <c:ptCount val="4"/>
                <c:pt idx="0">
                  <c:v>75</c:v>
                </c:pt>
                <c:pt idx="1">
                  <c:v>75</c:v>
                </c:pt>
                <c:pt idx="2">
                  <c:v>31</c:v>
                </c:pt>
                <c:pt idx="3">
                  <c:v>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92-4F80-8502-6602E7B1D7B3}"/>
            </c:ext>
          </c:extLst>
        </c:ser>
        <c:ser>
          <c:idx val="2"/>
          <c:order val="3"/>
          <c:tx>
            <c:strRef>
              <c:f>'20'!$G$9</c:f>
              <c:strCache>
                <c:ptCount val="1"/>
                <c:pt idx="0">
                  <c:v>D. 대학교/연구기관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'20'!$C$10:$C$13</c:f>
              <c:strCache>
                <c:ptCount val="4"/>
                <c:pt idx="0">
                  <c:v>A. 가스분사</c:v>
                </c:pt>
                <c:pt idx="1">
                  <c:v>B. 화학기상증착</c:v>
                </c:pt>
                <c:pt idx="2">
                  <c:v>C. 유동층 반응기</c:v>
                </c:pt>
                <c:pt idx="3">
                  <c:v>D. Etc</c:v>
                </c:pt>
              </c:strCache>
            </c:strRef>
          </c:cat>
          <c:val>
            <c:numRef>
              <c:f>'20'!$G$10:$G$13</c:f>
              <c:numCache>
                <c:formatCode>General</c:formatCode>
                <c:ptCount val="4"/>
                <c:pt idx="0">
                  <c:v>100</c:v>
                </c:pt>
                <c:pt idx="1">
                  <c:v>232</c:v>
                </c:pt>
                <c:pt idx="2">
                  <c:v>23</c:v>
                </c:pt>
                <c:pt idx="3">
                  <c:v>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C92-4F80-8502-6602E7B1D7B3}"/>
            </c:ext>
          </c:extLst>
        </c:ser>
        <c:ser>
          <c:idx val="3"/>
          <c:order val="4"/>
          <c:tx>
            <c:strRef>
              <c:f>'20'!$H$9</c:f>
              <c:strCache>
                <c:ptCount val="1"/>
                <c:pt idx="0">
                  <c:v>E. 기타(개인, 협회 등)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ko-K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'20'!$C$10:$C$13</c:f>
              <c:strCache>
                <c:ptCount val="4"/>
                <c:pt idx="0">
                  <c:v>A. 가스분사</c:v>
                </c:pt>
                <c:pt idx="1">
                  <c:v>B. 화학기상증착</c:v>
                </c:pt>
                <c:pt idx="2">
                  <c:v>C. 유동층 반응기</c:v>
                </c:pt>
                <c:pt idx="3">
                  <c:v>D. Etc</c:v>
                </c:pt>
              </c:strCache>
            </c:strRef>
          </c:cat>
          <c:val>
            <c:numRef>
              <c:f>'20'!$H$10:$H$13</c:f>
              <c:numCache>
                <c:formatCode>General</c:formatCode>
                <c:ptCount val="4"/>
                <c:pt idx="0">
                  <c:v>24</c:v>
                </c:pt>
                <c:pt idx="1">
                  <c:v>33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C92-4F80-8502-6602E7B1D7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9934720"/>
        <c:axId val="139958528"/>
      </c:barChart>
      <c:catAx>
        <c:axId val="13993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ko-KR" altLang="en-US"/>
                  <a:t>기술 분류</a:t>
                </a:r>
                <a:endParaRPr lang="ko-KR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9958528"/>
        <c:crosses val="autoZero"/>
        <c:auto val="1"/>
        <c:lblAlgn val="ctr"/>
        <c:lblOffset val="100"/>
        <c:noMultiLvlLbl val="0"/>
      </c:catAx>
      <c:valAx>
        <c:axId val="139958528"/>
        <c:scaling>
          <c:orientation val="minMax"/>
          <c:min val="0"/>
        </c:scaling>
        <c:delete val="0"/>
        <c:axPos val="l"/>
        <c:title>
          <c:tx>
            <c:rich>
              <a:bodyPr rot="0" vert="wordArtVertRtl"/>
              <a:lstStyle/>
              <a:p>
                <a:pPr>
                  <a:defRPr/>
                </a:pPr>
                <a:r>
                  <a:rPr lang="ko-KR"/>
                  <a:t>출원건수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noFill/>
          <a:effectLst/>
        </c:spPr>
        <c:txPr>
          <a:bodyPr rot="-60000000" vert="horz"/>
          <a:lstStyle/>
          <a:p>
            <a:pPr>
              <a:defRPr/>
            </a:pPr>
            <a:endParaRPr lang="ko-KR"/>
          </a:p>
        </c:txPr>
        <c:crossAx val="13993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7020118452675673E-2"/>
          <c:y val="1.7801047365036175E-2"/>
          <c:w val="0.9"/>
          <c:h val="4.7994956372583678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ko-K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100" b="1">
          <a:solidFill>
            <a:schemeClr val="tx1"/>
          </a:solidFill>
        </a:defRPr>
      </a:pPr>
      <a:endParaRPr lang="ko-K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2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4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image" Target="../media/image4.jpeg"/><Relationship Id="rId17" Type="http://schemas.openxmlformats.org/officeDocument/2006/relationships/image" Target="../media/image5.png"/><Relationship Id="rId2" Type="http://schemas.openxmlformats.org/officeDocument/2006/relationships/chart" Target="../charts/chart7.xml"/><Relationship Id="rId16" Type="http://schemas.openxmlformats.org/officeDocument/2006/relationships/chart" Target="../charts/chart1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image" Target="../media/image3.png"/><Relationship Id="rId5" Type="http://schemas.openxmlformats.org/officeDocument/2006/relationships/chart" Target="../charts/chart10.xml"/><Relationship Id="rId15" Type="http://schemas.openxmlformats.org/officeDocument/2006/relationships/chart" Target="../charts/chart16.xml"/><Relationship Id="rId10" Type="http://schemas.openxmlformats.org/officeDocument/2006/relationships/image" Target="../media/image2.png"/><Relationship Id="rId4" Type="http://schemas.openxmlformats.org/officeDocument/2006/relationships/chart" Target="../charts/chart9.xml"/><Relationship Id="rId9" Type="http://schemas.openxmlformats.org/officeDocument/2006/relationships/image" Target="../media/image1.png"/><Relationship Id="rId1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12" Type="http://schemas.openxmlformats.org/officeDocument/2006/relationships/chart" Target="../charts/chart29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11" Type="http://schemas.openxmlformats.org/officeDocument/2006/relationships/chart" Target="../charts/chart28.xml"/><Relationship Id="rId5" Type="http://schemas.openxmlformats.org/officeDocument/2006/relationships/chart" Target="../charts/chart22.xml"/><Relationship Id="rId10" Type="http://schemas.openxmlformats.org/officeDocument/2006/relationships/chart" Target="../charts/chart27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chart" Target="../charts/chart37.xml"/><Relationship Id="rId7" Type="http://schemas.openxmlformats.org/officeDocument/2006/relationships/image" Target="../media/image3.png"/><Relationship Id="rId12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image" Target="../media/image2.png"/><Relationship Id="rId11" Type="http://schemas.openxmlformats.org/officeDocument/2006/relationships/chart" Target="../charts/chart40.xml"/><Relationship Id="rId5" Type="http://schemas.openxmlformats.org/officeDocument/2006/relationships/image" Target="../media/image1.png"/><Relationship Id="rId10" Type="http://schemas.openxmlformats.org/officeDocument/2006/relationships/image" Target="../media/image5.png"/><Relationship Id="rId4" Type="http://schemas.openxmlformats.org/officeDocument/2006/relationships/chart" Target="../charts/chart38.xml"/><Relationship Id="rId9" Type="http://schemas.openxmlformats.org/officeDocument/2006/relationships/chart" Target="../charts/chart3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chart" Target="../charts/chart44.xml"/><Relationship Id="rId7" Type="http://schemas.openxmlformats.org/officeDocument/2006/relationships/image" Target="../media/image2.png"/><Relationship Id="rId12" Type="http://schemas.openxmlformats.org/officeDocument/2006/relationships/image" Target="../media/image5.png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image" Target="../media/image1.png"/><Relationship Id="rId11" Type="http://schemas.openxmlformats.org/officeDocument/2006/relationships/chart" Target="../charts/chart48.xml"/><Relationship Id="rId5" Type="http://schemas.openxmlformats.org/officeDocument/2006/relationships/chart" Target="../charts/chart46.xml"/><Relationship Id="rId10" Type="http://schemas.openxmlformats.org/officeDocument/2006/relationships/chart" Target="../charts/chart47.xml"/><Relationship Id="rId4" Type="http://schemas.openxmlformats.org/officeDocument/2006/relationships/chart" Target="../charts/chart45.xml"/><Relationship Id="rId9" Type="http://schemas.openxmlformats.org/officeDocument/2006/relationships/image" Target="../media/image6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chart" Target="../charts/chart53.xml"/><Relationship Id="rId4" Type="http://schemas.openxmlformats.org/officeDocument/2006/relationships/image" Target="../media/image9.emf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13" Type="http://schemas.openxmlformats.org/officeDocument/2006/relationships/image" Target="../media/image3.png"/><Relationship Id="rId3" Type="http://schemas.openxmlformats.org/officeDocument/2006/relationships/chart" Target="../charts/chart56.xml"/><Relationship Id="rId7" Type="http://schemas.openxmlformats.org/officeDocument/2006/relationships/image" Target="../media/image1.png"/><Relationship Id="rId12" Type="http://schemas.openxmlformats.org/officeDocument/2006/relationships/chart" Target="../charts/chart63.xml"/><Relationship Id="rId17" Type="http://schemas.openxmlformats.org/officeDocument/2006/relationships/image" Target="../media/image5.png"/><Relationship Id="rId2" Type="http://schemas.openxmlformats.org/officeDocument/2006/relationships/chart" Target="../charts/chart55.xml"/><Relationship Id="rId16" Type="http://schemas.openxmlformats.org/officeDocument/2006/relationships/chart" Target="../charts/chart6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11" Type="http://schemas.openxmlformats.org/officeDocument/2006/relationships/chart" Target="../charts/chart62.xml"/><Relationship Id="rId5" Type="http://schemas.openxmlformats.org/officeDocument/2006/relationships/chart" Target="../charts/chart58.xml"/><Relationship Id="rId15" Type="http://schemas.openxmlformats.org/officeDocument/2006/relationships/chart" Target="../charts/chart64.xml"/><Relationship Id="rId10" Type="http://schemas.openxmlformats.org/officeDocument/2006/relationships/chart" Target="../charts/chart61.xml"/><Relationship Id="rId4" Type="http://schemas.openxmlformats.org/officeDocument/2006/relationships/chart" Target="../charts/chart57.xml"/><Relationship Id="rId9" Type="http://schemas.openxmlformats.org/officeDocument/2006/relationships/chart" Target="../charts/chart60.xml"/><Relationship Id="rId14" Type="http://schemas.openxmlformats.org/officeDocument/2006/relationships/image" Target="../media/image1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1.xml"/><Relationship Id="rId3" Type="http://schemas.openxmlformats.org/officeDocument/2006/relationships/chart" Target="../charts/chart69.xml"/><Relationship Id="rId7" Type="http://schemas.openxmlformats.org/officeDocument/2006/relationships/image" Target="../media/image13.jpeg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image" Target="../media/image3.png"/><Relationship Id="rId11" Type="http://schemas.openxmlformats.org/officeDocument/2006/relationships/image" Target="../media/image5.png"/><Relationship Id="rId5" Type="http://schemas.openxmlformats.org/officeDocument/2006/relationships/image" Target="../media/image1.png"/><Relationship Id="rId10" Type="http://schemas.openxmlformats.org/officeDocument/2006/relationships/image" Target="../media/image2.png"/><Relationship Id="rId4" Type="http://schemas.openxmlformats.org/officeDocument/2006/relationships/chart" Target="../charts/chart70.xml"/><Relationship Id="rId9" Type="http://schemas.openxmlformats.org/officeDocument/2006/relationships/chart" Target="../charts/chart72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image" Target="../media/image3.png"/><Relationship Id="rId7" Type="http://schemas.openxmlformats.org/officeDocument/2006/relationships/image" Target="../media/image6.jpeg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6.xml"/><Relationship Id="rId11" Type="http://schemas.openxmlformats.org/officeDocument/2006/relationships/image" Target="../media/image5.png"/><Relationship Id="rId5" Type="http://schemas.openxmlformats.org/officeDocument/2006/relationships/chart" Target="../charts/chart75.xml"/><Relationship Id="rId10" Type="http://schemas.openxmlformats.org/officeDocument/2006/relationships/chart" Target="../charts/chart78.xml"/><Relationship Id="rId4" Type="http://schemas.openxmlformats.org/officeDocument/2006/relationships/image" Target="../media/image1.png"/><Relationship Id="rId9" Type="http://schemas.openxmlformats.org/officeDocument/2006/relationships/chart" Target="../charts/chart7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13" Type="http://schemas.openxmlformats.org/officeDocument/2006/relationships/chart" Target="../charts/chart93.xml"/><Relationship Id="rId18" Type="http://schemas.openxmlformats.org/officeDocument/2006/relationships/chart" Target="../charts/chart98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12" Type="http://schemas.openxmlformats.org/officeDocument/2006/relationships/chart" Target="../charts/chart92.xml"/><Relationship Id="rId17" Type="http://schemas.openxmlformats.org/officeDocument/2006/relationships/chart" Target="../charts/chart97.xml"/><Relationship Id="rId2" Type="http://schemas.openxmlformats.org/officeDocument/2006/relationships/chart" Target="../charts/chart82.xml"/><Relationship Id="rId16" Type="http://schemas.openxmlformats.org/officeDocument/2006/relationships/chart" Target="../charts/chart96.xml"/><Relationship Id="rId20" Type="http://schemas.openxmlformats.org/officeDocument/2006/relationships/chart" Target="../charts/chart100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11" Type="http://schemas.openxmlformats.org/officeDocument/2006/relationships/chart" Target="../charts/chart91.xml"/><Relationship Id="rId5" Type="http://schemas.openxmlformats.org/officeDocument/2006/relationships/chart" Target="../charts/chart85.xml"/><Relationship Id="rId15" Type="http://schemas.openxmlformats.org/officeDocument/2006/relationships/chart" Target="../charts/chart95.xml"/><Relationship Id="rId10" Type="http://schemas.openxmlformats.org/officeDocument/2006/relationships/chart" Target="../charts/chart90.xml"/><Relationship Id="rId19" Type="http://schemas.openxmlformats.org/officeDocument/2006/relationships/chart" Target="../charts/chart99.xml"/><Relationship Id="rId4" Type="http://schemas.openxmlformats.org/officeDocument/2006/relationships/chart" Target="../charts/chart84.xml"/><Relationship Id="rId9" Type="http://schemas.openxmlformats.org/officeDocument/2006/relationships/chart" Target="../charts/chart89.xml"/><Relationship Id="rId14" Type="http://schemas.openxmlformats.org/officeDocument/2006/relationships/chart" Target="../charts/chart9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5.emf"/><Relationship Id="rId7" Type="http://schemas.openxmlformats.org/officeDocument/2006/relationships/image" Target="../media/image29.emf"/><Relationship Id="rId2" Type="http://schemas.openxmlformats.org/officeDocument/2006/relationships/image" Target="../media/image24.emf"/><Relationship Id="rId1" Type="http://schemas.openxmlformats.org/officeDocument/2006/relationships/image" Target="../media/image23.emf"/><Relationship Id="rId6" Type="http://schemas.openxmlformats.org/officeDocument/2006/relationships/image" Target="../media/image28.emf"/><Relationship Id="rId5" Type="http://schemas.openxmlformats.org/officeDocument/2006/relationships/image" Target="../media/image27.emf"/><Relationship Id="rId4" Type="http://schemas.openxmlformats.org/officeDocument/2006/relationships/image" Target="../media/image26.emf"/><Relationship Id="rId9" Type="http://schemas.openxmlformats.org/officeDocument/2006/relationships/image" Target="../media/image3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499334</xdr:colOff>
      <xdr:row>11</xdr:row>
      <xdr:rowOff>53340</xdr:rowOff>
    </xdr:from>
    <xdr:to>
      <xdr:col>15</xdr:col>
      <xdr:colOff>499334</xdr:colOff>
      <xdr:row>31</xdr:row>
      <xdr:rowOff>26397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17929</xdr:colOff>
      <xdr:row>13</xdr:row>
      <xdr:rowOff>87742</xdr:rowOff>
    </xdr:from>
    <xdr:to>
      <xdr:col>14</xdr:col>
      <xdr:colOff>268876</xdr:colOff>
      <xdr:row>27</xdr:row>
      <xdr:rowOff>167752</xdr:rowOff>
    </xdr:to>
    <xdr:sp macro="" textlink="">
      <xdr:nvSpPr>
        <xdr:cNvPr id="5" name="직사각형 4"/>
        <xdr:cNvSpPr/>
      </xdr:nvSpPr>
      <xdr:spPr>
        <a:xfrm>
          <a:off x="9699811" y="3019201"/>
          <a:ext cx="250947" cy="3217657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403412</xdr:colOff>
      <xdr:row>11</xdr:row>
      <xdr:rowOff>206187</xdr:rowOff>
    </xdr:from>
    <xdr:to>
      <xdr:col>21</xdr:col>
      <xdr:colOff>405206</xdr:colOff>
      <xdr:row>33</xdr:row>
      <xdr:rowOff>98610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475129</xdr:colOff>
      <xdr:row>14</xdr:row>
      <xdr:rowOff>161364</xdr:rowOff>
    </xdr:from>
    <xdr:to>
      <xdr:col>21</xdr:col>
      <xdr:colOff>240729</xdr:colOff>
      <xdr:row>29</xdr:row>
      <xdr:rowOff>35854</xdr:rowOff>
    </xdr:to>
    <xdr:sp macro="" textlink="">
      <xdr:nvSpPr>
        <xdr:cNvPr id="8" name="직사각형 7"/>
        <xdr:cNvSpPr/>
      </xdr:nvSpPr>
      <xdr:spPr>
        <a:xfrm>
          <a:off x="14226988" y="3541058"/>
          <a:ext cx="437953" cy="3236255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11</xdr:col>
      <xdr:colOff>170331</xdr:colOff>
      <xdr:row>12</xdr:row>
      <xdr:rowOff>125506</xdr:rowOff>
    </xdr:from>
    <xdr:to>
      <xdr:col>18</xdr:col>
      <xdr:colOff>450477</xdr:colOff>
      <xdr:row>27</xdr:row>
      <xdr:rowOff>85724</xdr:rowOff>
    </xdr:to>
    <xdr:graphicFrame macro="">
      <xdr:nvGraphicFramePr>
        <xdr:cNvPr id="11" name="차트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143435</xdr:colOff>
      <xdr:row>6</xdr:row>
      <xdr:rowOff>215153</xdr:rowOff>
    </xdr:from>
    <xdr:to>
      <xdr:col>21</xdr:col>
      <xdr:colOff>143435</xdr:colOff>
      <xdr:row>26</xdr:row>
      <xdr:rowOff>179294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493058</xdr:colOff>
      <xdr:row>7</xdr:row>
      <xdr:rowOff>202265</xdr:rowOff>
    </xdr:from>
    <xdr:to>
      <xdr:col>18</xdr:col>
      <xdr:colOff>544605</xdr:colOff>
      <xdr:row>17</xdr:row>
      <xdr:rowOff>8962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259976</xdr:colOff>
      <xdr:row>9</xdr:row>
      <xdr:rowOff>82921</xdr:rowOff>
    </xdr:from>
    <xdr:to>
      <xdr:col>20</xdr:col>
      <xdr:colOff>594725</xdr:colOff>
      <xdr:row>23</xdr:row>
      <xdr:rowOff>161362</xdr:rowOff>
    </xdr:to>
    <xdr:sp macro="" textlink="">
      <xdr:nvSpPr>
        <xdr:cNvPr id="8" name="직사각형 7"/>
        <xdr:cNvSpPr/>
      </xdr:nvSpPr>
      <xdr:spPr>
        <a:xfrm>
          <a:off x="13348447" y="2117909"/>
          <a:ext cx="1007102" cy="3216088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20</xdr:col>
      <xdr:colOff>0</xdr:colOff>
      <xdr:row>20</xdr:row>
      <xdr:rowOff>200025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448236</xdr:colOff>
      <xdr:row>3</xdr:row>
      <xdr:rowOff>15688</xdr:rowOff>
    </xdr:from>
    <xdr:to>
      <xdr:col>16</xdr:col>
      <xdr:colOff>318807</xdr:colOff>
      <xdr:row>14</xdr:row>
      <xdr:rowOff>44824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1</xdr:row>
      <xdr:rowOff>0</xdr:rowOff>
    </xdr:from>
    <xdr:to>
      <xdr:col>39</xdr:col>
      <xdr:colOff>0</xdr:colOff>
      <xdr:row>21</xdr:row>
      <xdr:rowOff>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0</xdr:colOff>
      <xdr:row>1</xdr:row>
      <xdr:rowOff>0</xdr:rowOff>
    </xdr:from>
    <xdr:to>
      <xdr:col>58</xdr:col>
      <xdr:colOff>0</xdr:colOff>
      <xdr:row>21</xdr:row>
      <xdr:rowOff>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685799</xdr:colOff>
      <xdr:row>1</xdr:row>
      <xdr:rowOff>0</xdr:rowOff>
    </xdr:from>
    <xdr:to>
      <xdr:col>77</xdr:col>
      <xdr:colOff>0</xdr:colOff>
      <xdr:row>21</xdr:row>
      <xdr:rowOff>0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134470</xdr:colOff>
      <xdr:row>3</xdr:row>
      <xdr:rowOff>94128</xdr:rowOff>
    </xdr:from>
    <xdr:to>
      <xdr:col>34</xdr:col>
      <xdr:colOff>458320</xdr:colOff>
      <xdr:row>13</xdr:row>
      <xdr:rowOff>14566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49</xdr:col>
      <xdr:colOff>44824</xdr:colOff>
      <xdr:row>2</xdr:row>
      <xdr:rowOff>156884</xdr:rowOff>
    </xdr:from>
    <xdr:to>
      <xdr:col>54</xdr:col>
      <xdr:colOff>414618</xdr:colOff>
      <xdr:row>13</xdr:row>
      <xdr:rowOff>168088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68</xdr:col>
      <xdr:colOff>179293</xdr:colOff>
      <xdr:row>3</xdr:row>
      <xdr:rowOff>78442</xdr:rowOff>
    </xdr:from>
    <xdr:to>
      <xdr:col>73</xdr:col>
      <xdr:colOff>571500</xdr:colOff>
      <xdr:row>14</xdr:row>
      <xdr:rowOff>56031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76</xdr:col>
      <xdr:colOff>134469</xdr:colOff>
      <xdr:row>3</xdr:row>
      <xdr:rowOff>137444</xdr:rowOff>
    </xdr:from>
    <xdr:to>
      <xdr:col>76</xdr:col>
      <xdr:colOff>570069</xdr:colOff>
      <xdr:row>17</xdr:row>
      <xdr:rowOff>97473</xdr:rowOff>
    </xdr:to>
    <xdr:sp macro="" textlink="">
      <xdr:nvSpPr>
        <xdr:cNvPr id="10" name="직사각형 9"/>
        <xdr:cNvSpPr/>
      </xdr:nvSpPr>
      <xdr:spPr>
        <a:xfrm>
          <a:off x="49527309" y="792764"/>
          <a:ext cx="435600" cy="286324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57</xdr:col>
      <xdr:colOff>123264</xdr:colOff>
      <xdr:row>3</xdr:row>
      <xdr:rowOff>145678</xdr:rowOff>
    </xdr:from>
    <xdr:to>
      <xdr:col>57</xdr:col>
      <xdr:colOff>558864</xdr:colOff>
      <xdr:row>17</xdr:row>
      <xdr:rowOff>105707</xdr:rowOff>
    </xdr:to>
    <xdr:sp macro="" textlink="">
      <xdr:nvSpPr>
        <xdr:cNvPr id="11" name="직사각형 10"/>
        <xdr:cNvSpPr/>
      </xdr:nvSpPr>
      <xdr:spPr>
        <a:xfrm>
          <a:off x="37430784" y="800998"/>
          <a:ext cx="435600" cy="286324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38</xdr:col>
      <xdr:colOff>112058</xdr:colOff>
      <xdr:row>3</xdr:row>
      <xdr:rowOff>145679</xdr:rowOff>
    </xdr:from>
    <xdr:to>
      <xdr:col>38</xdr:col>
      <xdr:colOff>547658</xdr:colOff>
      <xdr:row>17</xdr:row>
      <xdr:rowOff>105708</xdr:rowOff>
    </xdr:to>
    <xdr:sp macro="" textlink="">
      <xdr:nvSpPr>
        <xdr:cNvPr id="12" name="직사각형 11"/>
        <xdr:cNvSpPr/>
      </xdr:nvSpPr>
      <xdr:spPr>
        <a:xfrm>
          <a:off x="25334258" y="800999"/>
          <a:ext cx="435600" cy="286324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19</xdr:col>
      <xdr:colOff>112057</xdr:colOff>
      <xdr:row>3</xdr:row>
      <xdr:rowOff>134960</xdr:rowOff>
    </xdr:from>
    <xdr:to>
      <xdr:col>19</xdr:col>
      <xdr:colOff>547657</xdr:colOff>
      <xdr:row>17</xdr:row>
      <xdr:rowOff>94989</xdr:rowOff>
    </xdr:to>
    <xdr:sp macro="" textlink="">
      <xdr:nvSpPr>
        <xdr:cNvPr id="13" name="직사각형 12"/>
        <xdr:cNvSpPr/>
      </xdr:nvSpPr>
      <xdr:spPr>
        <a:xfrm>
          <a:off x="13248937" y="790280"/>
          <a:ext cx="435600" cy="286324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 editAs="oneCell">
    <xdr:from>
      <xdr:col>18</xdr:col>
      <xdr:colOff>672352</xdr:colOff>
      <xdr:row>1</xdr:row>
      <xdr:rowOff>11206</xdr:rowOff>
    </xdr:from>
    <xdr:to>
      <xdr:col>20</xdr:col>
      <xdr:colOff>1534</xdr:colOff>
      <xdr:row>3</xdr:row>
      <xdr:rowOff>25774</xdr:rowOff>
    </xdr:to>
    <xdr:pic>
      <xdr:nvPicPr>
        <xdr:cNvPr id="14" name="Picture 47" descr="C:\Users\HyejinLee\Desktop\KR.pn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38672" y="232186"/>
          <a:ext cx="670302" cy="467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683557</xdr:colOff>
      <xdr:row>1</xdr:row>
      <xdr:rowOff>11205</xdr:rowOff>
    </xdr:from>
    <xdr:to>
      <xdr:col>39</xdr:col>
      <xdr:colOff>14838</xdr:colOff>
      <xdr:row>3</xdr:row>
      <xdr:rowOff>20726</xdr:rowOff>
    </xdr:to>
    <xdr:pic>
      <xdr:nvPicPr>
        <xdr:cNvPr id="15" name="Picture 49" descr="C:\Users\HyejinLee\Desktop\JP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19957" y="232185"/>
          <a:ext cx="687641" cy="462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672353</xdr:colOff>
      <xdr:row>1</xdr:row>
      <xdr:rowOff>11206</xdr:rowOff>
    </xdr:from>
    <xdr:to>
      <xdr:col>58</xdr:col>
      <xdr:colOff>3636</xdr:colOff>
      <xdr:row>3</xdr:row>
      <xdr:rowOff>20727</xdr:rowOff>
    </xdr:to>
    <xdr:pic>
      <xdr:nvPicPr>
        <xdr:cNvPr id="16" name="Picture 51" descr="C:\Users\HyejinLee\Desktop\US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09313" y="232186"/>
          <a:ext cx="672402" cy="462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672353</xdr:colOff>
      <xdr:row>1</xdr:row>
      <xdr:rowOff>11205</xdr:rowOff>
    </xdr:from>
    <xdr:to>
      <xdr:col>77</xdr:col>
      <xdr:colOff>3634</xdr:colOff>
      <xdr:row>3</xdr:row>
      <xdr:rowOff>21366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94633" y="232185"/>
          <a:ext cx="672402" cy="463551"/>
        </a:xfrm>
        <a:prstGeom prst="rect">
          <a:avLst/>
        </a:prstGeom>
      </xdr:spPr>
    </xdr:pic>
    <xdr:clientData/>
  </xdr:twoCellAnchor>
  <xdr:twoCellAnchor>
    <xdr:from>
      <xdr:col>86</xdr:col>
      <xdr:colOff>2240</xdr:colOff>
      <xdr:row>1</xdr:row>
      <xdr:rowOff>0</xdr:rowOff>
    </xdr:from>
    <xdr:to>
      <xdr:col>96</xdr:col>
      <xdr:colOff>0</xdr:colOff>
      <xdr:row>21</xdr:row>
      <xdr:rowOff>0</xdr:rowOff>
    </xdr:to>
    <xdr:graphicFrame macro="">
      <xdr:nvGraphicFramePr>
        <xdr:cNvPr id="18" name="차트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87</xdr:col>
      <xdr:colOff>78441</xdr:colOff>
      <xdr:row>3</xdr:row>
      <xdr:rowOff>94128</xdr:rowOff>
    </xdr:from>
    <xdr:to>
      <xdr:col>92</xdr:col>
      <xdr:colOff>324970</xdr:colOff>
      <xdr:row>14</xdr:row>
      <xdr:rowOff>89647</xdr:rowOff>
    </xdr:to>
    <xdr:graphicFrame macro="">
      <xdr:nvGraphicFramePr>
        <xdr:cNvPr id="19" name="차트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95</xdr:col>
      <xdr:colOff>134469</xdr:colOff>
      <xdr:row>3</xdr:row>
      <xdr:rowOff>137444</xdr:rowOff>
    </xdr:from>
    <xdr:to>
      <xdr:col>95</xdr:col>
      <xdr:colOff>570069</xdr:colOff>
      <xdr:row>17</xdr:row>
      <xdr:rowOff>97473</xdr:rowOff>
    </xdr:to>
    <xdr:sp macro="" textlink="">
      <xdr:nvSpPr>
        <xdr:cNvPr id="20" name="직사각형 19"/>
        <xdr:cNvSpPr/>
      </xdr:nvSpPr>
      <xdr:spPr>
        <a:xfrm>
          <a:off x="61597389" y="792764"/>
          <a:ext cx="435600" cy="286324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104</xdr:col>
      <xdr:colOff>685799</xdr:colOff>
      <xdr:row>1</xdr:row>
      <xdr:rowOff>0</xdr:rowOff>
    </xdr:from>
    <xdr:to>
      <xdr:col>115</xdr:col>
      <xdr:colOff>0</xdr:colOff>
      <xdr:row>21</xdr:row>
      <xdr:rowOff>0</xdr:rowOff>
    </xdr:to>
    <xdr:graphicFrame macro="">
      <xdr:nvGraphicFramePr>
        <xdr:cNvPr id="21" name="차트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106</xdr:col>
      <xdr:colOff>123264</xdr:colOff>
      <xdr:row>3</xdr:row>
      <xdr:rowOff>116540</xdr:rowOff>
    </xdr:from>
    <xdr:to>
      <xdr:col>110</xdr:col>
      <xdr:colOff>466164</xdr:colOff>
      <xdr:row>13</xdr:row>
      <xdr:rowOff>36978</xdr:rowOff>
    </xdr:to>
    <xdr:graphicFrame macro="">
      <xdr:nvGraphicFramePr>
        <xdr:cNvPr id="22" name="차트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114</xdr:col>
      <xdr:colOff>134469</xdr:colOff>
      <xdr:row>3</xdr:row>
      <xdr:rowOff>137444</xdr:rowOff>
    </xdr:from>
    <xdr:to>
      <xdr:col>114</xdr:col>
      <xdr:colOff>570069</xdr:colOff>
      <xdr:row>17</xdr:row>
      <xdr:rowOff>97473</xdr:rowOff>
    </xdr:to>
    <xdr:sp macro="" textlink="">
      <xdr:nvSpPr>
        <xdr:cNvPr id="23" name="직사각형 22"/>
        <xdr:cNvSpPr/>
      </xdr:nvSpPr>
      <xdr:spPr>
        <a:xfrm>
          <a:off x="73667469" y="792764"/>
          <a:ext cx="435600" cy="286324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 editAs="oneCell">
    <xdr:from>
      <xdr:col>95</xdr:col>
      <xdr:colOff>0</xdr:colOff>
      <xdr:row>1</xdr:row>
      <xdr:rowOff>0</xdr:rowOff>
    </xdr:from>
    <xdr:to>
      <xdr:col>96</xdr:col>
      <xdr:colOff>5400</xdr:colOff>
      <xdr:row>3</xdr:row>
      <xdr:rowOff>13125</xdr:rowOff>
    </xdr:to>
    <xdr:pic>
      <xdr:nvPicPr>
        <xdr:cNvPr id="24" name="Picture 50" descr="C:\Users\HyejinLee\Desktop\CN.pn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62920" y="220980"/>
          <a:ext cx="675960" cy="466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114</xdr:col>
      <xdr:colOff>0</xdr:colOff>
      <xdr:row>1</xdr:row>
      <xdr:rowOff>0</xdr:rowOff>
    </xdr:from>
    <xdr:to>
      <xdr:col>115</xdr:col>
      <xdr:colOff>5400</xdr:colOff>
      <xdr:row>3</xdr:row>
      <xdr:rowOff>21375</xdr:rowOff>
    </xdr:to>
    <xdr:sp macro="" textlink="">
      <xdr:nvSpPr>
        <xdr:cNvPr id="25" name="TextBox 24"/>
        <xdr:cNvSpPr txBox="1"/>
      </xdr:nvSpPr>
      <xdr:spPr>
        <a:xfrm>
          <a:off x="73533000" y="220980"/>
          <a:ext cx="675960" cy="4557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>
              <a:latin typeface="나눔스퀘어라운드 ExtraBold" panose="020B0600000101010101" pitchFamily="50" charset="-127"/>
              <a:ea typeface="나눔스퀘어라운드 ExtraBold" panose="020B0600000101010101" pitchFamily="50" charset="-127"/>
            </a:rPr>
            <a:t>PCT</a:t>
          </a:r>
          <a:endParaRPr lang="ko-KR" altLang="en-US" sz="2000" b="1">
            <a:latin typeface="나눔스퀘어라운드 ExtraBold" panose="020B0600000101010101" pitchFamily="50" charset="-127"/>
            <a:ea typeface="나눔스퀘어라운드 ExtraBold" panose="020B0600000101010101" pitchFamily="50" charset="-127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32177</xdr:colOff>
      <xdr:row>46</xdr:row>
      <xdr:rowOff>10886</xdr:rowOff>
    </xdr:from>
    <xdr:to>
      <xdr:col>39</xdr:col>
      <xdr:colOff>54430</xdr:colOff>
      <xdr:row>66</xdr:row>
      <xdr:rowOff>163286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520577</xdr:colOff>
      <xdr:row>34</xdr:row>
      <xdr:rowOff>24893</xdr:rowOff>
    </xdr:from>
    <xdr:to>
      <xdr:col>32</xdr:col>
      <xdr:colOff>520578</xdr:colOff>
      <xdr:row>41</xdr:row>
      <xdr:rowOff>47306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403756</xdr:colOff>
      <xdr:row>35</xdr:row>
      <xdr:rowOff>173168</xdr:rowOff>
    </xdr:from>
    <xdr:to>
      <xdr:col>27</xdr:col>
      <xdr:colOff>403756</xdr:colOff>
      <xdr:row>42</xdr:row>
      <xdr:rowOff>173168</xdr:rowOff>
    </xdr:to>
    <xdr:graphicFrame macro="">
      <xdr:nvGraphicFramePr>
        <xdr:cNvPr id="29" name="차트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324686</xdr:colOff>
      <xdr:row>26</xdr:row>
      <xdr:rowOff>16445</xdr:rowOff>
    </xdr:from>
    <xdr:to>
      <xdr:col>38</xdr:col>
      <xdr:colOff>428447</xdr:colOff>
      <xdr:row>39</xdr:row>
      <xdr:rowOff>141038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192262</xdr:colOff>
      <xdr:row>27</xdr:row>
      <xdr:rowOff>197385</xdr:rowOff>
    </xdr:from>
    <xdr:to>
      <xdr:col>30</xdr:col>
      <xdr:colOff>182735</xdr:colOff>
      <xdr:row>38</xdr:row>
      <xdr:rowOff>188156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519953</xdr:colOff>
      <xdr:row>41</xdr:row>
      <xdr:rowOff>9525</xdr:rowOff>
    </xdr:from>
    <xdr:to>
      <xdr:col>30</xdr:col>
      <xdr:colOff>519953</xdr:colOff>
      <xdr:row>52</xdr:row>
      <xdr:rowOff>67235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593193</xdr:colOff>
      <xdr:row>46</xdr:row>
      <xdr:rowOff>26414</xdr:rowOff>
    </xdr:from>
    <xdr:to>
      <xdr:col>33</xdr:col>
      <xdr:colOff>593192</xdr:colOff>
      <xdr:row>53</xdr:row>
      <xdr:rowOff>16890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391405</xdr:colOff>
      <xdr:row>47</xdr:row>
      <xdr:rowOff>144317</xdr:rowOff>
    </xdr:from>
    <xdr:to>
      <xdr:col>27</xdr:col>
      <xdr:colOff>391405</xdr:colOff>
      <xdr:row>54</xdr:row>
      <xdr:rowOff>144316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211952</xdr:colOff>
      <xdr:row>40</xdr:row>
      <xdr:rowOff>32657</xdr:rowOff>
    </xdr:from>
    <xdr:to>
      <xdr:col>25</xdr:col>
      <xdr:colOff>202427</xdr:colOff>
      <xdr:row>51</xdr:row>
      <xdr:rowOff>118223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167126</xdr:colOff>
      <xdr:row>52</xdr:row>
      <xdr:rowOff>106218</xdr:rowOff>
    </xdr:from>
    <xdr:to>
      <xdr:col>32</xdr:col>
      <xdr:colOff>176652</xdr:colOff>
      <xdr:row>59</xdr:row>
      <xdr:rowOff>106217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179904</xdr:colOff>
      <xdr:row>40</xdr:row>
      <xdr:rowOff>85618</xdr:rowOff>
    </xdr:from>
    <xdr:to>
      <xdr:col>38</xdr:col>
      <xdr:colOff>179905</xdr:colOff>
      <xdr:row>51</xdr:row>
      <xdr:rowOff>85618</xdr:rowOff>
    </xdr:to>
    <xdr:graphicFrame macro="">
      <xdr:nvGraphicFramePr>
        <xdr:cNvPr id="11" name="차트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343299</xdr:colOff>
      <xdr:row>40</xdr:row>
      <xdr:rowOff>200025</xdr:rowOff>
    </xdr:from>
    <xdr:to>
      <xdr:col>29</xdr:col>
      <xdr:colOff>620404</xdr:colOff>
      <xdr:row>42</xdr:row>
      <xdr:rowOff>15688</xdr:rowOff>
    </xdr:to>
    <xdr:sp macro="" textlink="">
      <xdr:nvSpPr>
        <xdr:cNvPr id="12" name="오른쪽 화살표 11"/>
        <xdr:cNvSpPr/>
      </xdr:nvSpPr>
      <xdr:spPr>
        <a:xfrm rot="21381931">
          <a:off x="20939070" y="8930368"/>
          <a:ext cx="277105" cy="251091"/>
        </a:xfrm>
        <a:prstGeom prst="rightArrow">
          <a:avLst>
            <a:gd name="adj1" fmla="val 42000"/>
            <a:gd name="adj2" fmla="val 58000"/>
          </a:avLst>
        </a:prstGeom>
        <a:ln>
          <a:noFill/>
        </a:ln>
        <a:scene3d>
          <a:camera prst="orthographicFront">
            <a:rot lat="0" lon="0" rev="240000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435790</xdr:colOff>
      <xdr:row>47</xdr:row>
      <xdr:rowOff>24053</xdr:rowOff>
    </xdr:from>
    <xdr:to>
      <xdr:col>31</xdr:col>
      <xdr:colOff>7166</xdr:colOff>
      <xdr:row>48</xdr:row>
      <xdr:rowOff>89847</xdr:rowOff>
    </xdr:to>
    <xdr:sp macro="" textlink="">
      <xdr:nvSpPr>
        <xdr:cNvPr id="13" name="오른쪽 화살표 12"/>
        <xdr:cNvSpPr/>
      </xdr:nvSpPr>
      <xdr:spPr>
        <a:xfrm rot="14517246" flipH="1" flipV="1">
          <a:off x="21687867" y="10297005"/>
          <a:ext cx="283508" cy="246290"/>
        </a:xfrm>
        <a:prstGeom prst="rightArrow">
          <a:avLst>
            <a:gd name="adj1" fmla="val 42000"/>
            <a:gd name="adj2" fmla="val 58000"/>
          </a:avLst>
        </a:prstGeom>
        <a:solidFill>
          <a:schemeClr val="accent2"/>
        </a:solidFill>
        <a:ln>
          <a:noFill/>
        </a:ln>
        <a:scene3d>
          <a:camera prst="orthographicFront">
            <a:rot lat="0" lon="0" rev="240000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313485</xdr:colOff>
      <xdr:row>51</xdr:row>
      <xdr:rowOff>116422</xdr:rowOff>
    </xdr:from>
    <xdr:to>
      <xdr:col>29</xdr:col>
      <xdr:colOff>558974</xdr:colOff>
      <xdr:row>52</xdr:row>
      <xdr:rowOff>179175</xdr:rowOff>
    </xdr:to>
    <xdr:sp macro="" textlink="">
      <xdr:nvSpPr>
        <xdr:cNvPr id="14" name="오른쪽 화살표 13"/>
        <xdr:cNvSpPr/>
      </xdr:nvSpPr>
      <xdr:spPr>
        <a:xfrm rot="5400000" flipV="1">
          <a:off x="20891767" y="11259111"/>
          <a:ext cx="280467" cy="245489"/>
        </a:xfrm>
        <a:prstGeom prst="rightArrow">
          <a:avLst>
            <a:gd name="adj1" fmla="val 42000"/>
            <a:gd name="adj2" fmla="val 58000"/>
          </a:avLst>
        </a:prstGeom>
        <a:solidFill>
          <a:schemeClr val="accent3"/>
        </a:solidFill>
        <a:ln>
          <a:noFill/>
        </a:ln>
        <a:scene3d>
          <a:camera prst="orthographicFront">
            <a:rot lat="0" lon="0" rev="240000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203947</xdr:colOff>
      <xdr:row>50</xdr:row>
      <xdr:rowOff>106456</xdr:rowOff>
    </xdr:from>
    <xdr:to>
      <xdr:col>26</xdr:col>
      <xdr:colOff>496421</xdr:colOff>
      <xdr:row>51</xdr:row>
      <xdr:rowOff>131670</xdr:rowOff>
    </xdr:to>
    <xdr:sp macro="" textlink="">
      <xdr:nvSpPr>
        <xdr:cNvPr id="15" name="오른쪽 화살표 14"/>
        <xdr:cNvSpPr/>
      </xdr:nvSpPr>
      <xdr:spPr>
        <a:xfrm rot="1652308" flipH="1">
          <a:off x="18774976" y="11013942"/>
          <a:ext cx="292474" cy="242928"/>
        </a:xfrm>
        <a:prstGeom prst="rightArrow">
          <a:avLst>
            <a:gd name="adj1" fmla="val 42000"/>
            <a:gd name="adj2" fmla="val 58000"/>
          </a:avLst>
        </a:prstGeom>
        <a:solidFill>
          <a:schemeClr val="accent4"/>
        </a:solidFill>
        <a:ln>
          <a:noFill/>
        </a:ln>
        <a:scene3d>
          <a:camera prst="orthographicFront">
            <a:rot lat="0" lon="0" rev="240000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86446</xdr:colOff>
      <xdr:row>28</xdr:row>
      <xdr:rowOff>163286</xdr:rowOff>
    </xdr:from>
    <xdr:to>
      <xdr:col>34</xdr:col>
      <xdr:colOff>163286</xdr:colOff>
      <xdr:row>36</xdr:row>
      <xdr:rowOff>90852</xdr:rowOff>
    </xdr:to>
    <xdr:cxnSp macro="">
      <xdr:nvCxnSpPr>
        <xdr:cNvPr id="16" name="직선 연결선 15"/>
        <xdr:cNvCxnSpPr/>
      </xdr:nvCxnSpPr>
      <xdr:spPr>
        <a:xfrm flipV="1">
          <a:off x="22032046" y="6281057"/>
          <a:ext cx="2101583" cy="16692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377160</xdr:colOff>
      <xdr:row>36</xdr:row>
      <xdr:rowOff>108857</xdr:rowOff>
    </xdr:from>
    <xdr:to>
      <xdr:col>35</xdr:col>
      <xdr:colOff>152400</xdr:colOff>
      <xdr:row>38</xdr:row>
      <xdr:rowOff>36820</xdr:rowOff>
    </xdr:to>
    <xdr:cxnSp macro="">
      <xdr:nvCxnSpPr>
        <xdr:cNvPr id="17" name="직선 연결선 16"/>
        <xdr:cNvCxnSpPr/>
      </xdr:nvCxnSpPr>
      <xdr:spPr>
        <a:xfrm flipH="1">
          <a:off x="22322760" y="7968343"/>
          <a:ext cx="2474897" cy="36339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195944</xdr:colOff>
      <xdr:row>42</xdr:row>
      <xdr:rowOff>141515</xdr:rowOff>
    </xdr:from>
    <xdr:to>
      <xdr:col>25</xdr:col>
      <xdr:colOff>119743</xdr:colOff>
      <xdr:row>48</xdr:row>
      <xdr:rowOff>185057</xdr:rowOff>
    </xdr:to>
    <xdr:cxnSp macro="">
      <xdr:nvCxnSpPr>
        <xdr:cNvPr id="18" name="직선 연결선 17"/>
        <xdr:cNvCxnSpPr/>
      </xdr:nvCxnSpPr>
      <xdr:spPr>
        <a:xfrm flipH="1" flipV="1">
          <a:off x="16742230" y="9307286"/>
          <a:ext cx="1273627" cy="1349828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50</xdr:row>
      <xdr:rowOff>97971</xdr:rowOff>
    </xdr:from>
    <xdr:to>
      <xdr:col>24</xdr:col>
      <xdr:colOff>326571</xdr:colOff>
      <xdr:row>50</xdr:row>
      <xdr:rowOff>141514</xdr:rowOff>
    </xdr:to>
    <xdr:cxnSp macro="">
      <xdr:nvCxnSpPr>
        <xdr:cNvPr id="19" name="직선 연결선 18"/>
        <xdr:cNvCxnSpPr/>
      </xdr:nvCxnSpPr>
      <xdr:spPr>
        <a:xfrm flipH="1" flipV="1">
          <a:off x="16546286" y="11005457"/>
          <a:ext cx="1001485" cy="43543"/>
        </a:xfrm>
        <a:prstGeom prst="line">
          <a:avLst/>
        </a:prstGeom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576943</xdr:colOff>
      <xdr:row>58</xdr:row>
      <xdr:rowOff>0</xdr:rowOff>
    </xdr:from>
    <xdr:to>
      <xdr:col>34</xdr:col>
      <xdr:colOff>228600</xdr:colOff>
      <xdr:row>64</xdr:row>
      <xdr:rowOff>119743</xdr:rowOff>
    </xdr:to>
    <xdr:cxnSp macro="">
      <xdr:nvCxnSpPr>
        <xdr:cNvPr id="20" name="직선 연결선 19"/>
        <xdr:cNvCxnSpPr/>
      </xdr:nvCxnSpPr>
      <xdr:spPr>
        <a:xfrm flipH="1" flipV="1">
          <a:off x="21172714" y="12649200"/>
          <a:ext cx="3026229" cy="1426029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141514</xdr:colOff>
      <xdr:row>53</xdr:row>
      <xdr:rowOff>119742</xdr:rowOff>
    </xdr:from>
    <xdr:to>
      <xdr:col>34</xdr:col>
      <xdr:colOff>489857</xdr:colOff>
      <xdr:row>55</xdr:row>
      <xdr:rowOff>54429</xdr:rowOff>
    </xdr:to>
    <xdr:cxnSp macro="">
      <xdr:nvCxnSpPr>
        <xdr:cNvPr id="21" name="직선 연결선 20"/>
        <xdr:cNvCxnSpPr/>
      </xdr:nvCxnSpPr>
      <xdr:spPr>
        <a:xfrm>
          <a:off x="21412200" y="11680371"/>
          <a:ext cx="3048000" cy="370115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337457</xdr:colOff>
      <xdr:row>41</xdr:row>
      <xdr:rowOff>163286</xdr:rowOff>
    </xdr:from>
    <xdr:to>
      <xdr:col>34</xdr:col>
      <xdr:colOff>609601</xdr:colOff>
      <xdr:row>47</xdr:row>
      <xdr:rowOff>97971</xdr:rowOff>
    </xdr:to>
    <xdr:cxnSp macro="">
      <xdr:nvCxnSpPr>
        <xdr:cNvPr id="22" name="직선 화살표 연결선 21"/>
        <xdr:cNvCxnSpPr/>
      </xdr:nvCxnSpPr>
      <xdr:spPr>
        <a:xfrm flipH="1">
          <a:off x="22283057" y="9111343"/>
          <a:ext cx="2296887" cy="1240971"/>
        </a:xfrm>
        <a:prstGeom prst="straightConnector1">
          <a:avLst/>
        </a:prstGeom>
        <a:ln>
          <a:tailEnd type="non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81326</xdr:colOff>
      <xdr:row>49</xdr:row>
      <xdr:rowOff>206829</xdr:rowOff>
    </xdr:from>
    <xdr:to>
      <xdr:col>35</xdr:col>
      <xdr:colOff>631372</xdr:colOff>
      <xdr:row>51</xdr:row>
      <xdr:rowOff>185700</xdr:rowOff>
    </xdr:to>
    <xdr:cxnSp macro="">
      <xdr:nvCxnSpPr>
        <xdr:cNvPr id="23" name="직선 연결선 22"/>
        <xdr:cNvCxnSpPr/>
      </xdr:nvCxnSpPr>
      <xdr:spPr>
        <a:xfrm flipV="1">
          <a:off x="22701840" y="10896600"/>
          <a:ext cx="2574789" cy="4143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552389</xdr:colOff>
      <xdr:row>41</xdr:row>
      <xdr:rowOff>123554</xdr:rowOff>
    </xdr:from>
    <xdr:to>
      <xdr:col>26</xdr:col>
      <xdr:colOff>115599</xdr:colOff>
      <xdr:row>42</xdr:row>
      <xdr:rowOff>207918</xdr:rowOff>
    </xdr:to>
    <xdr:sp macro="" textlink="">
      <xdr:nvSpPr>
        <xdr:cNvPr id="24" name="오른쪽 화살표 23"/>
        <xdr:cNvSpPr/>
      </xdr:nvSpPr>
      <xdr:spPr>
        <a:xfrm rot="4295376" flipH="1">
          <a:off x="18416527" y="9103587"/>
          <a:ext cx="302078" cy="238125"/>
        </a:xfrm>
        <a:prstGeom prst="rightArrow">
          <a:avLst>
            <a:gd name="adj1" fmla="val 42000"/>
            <a:gd name="adj2" fmla="val 58000"/>
          </a:avLst>
        </a:prstGeom>
        <a:solidFill>
          <a:srgbClr val="5DA5B8"/>
        </a:solidFill>
        <a:ln>
          <a:noFill/>
        </a:ln>
        <a:scene3d>
          <a:camera prst="orthographicFront">
            <a:rot lat="0" lon="0" rev="240000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376517</xdr:colOff>
      <xdr:row>25</xdr:row>
      <xdr:rowOff>186337</xdr:rowOff>
    </xdr:from>
    <xdr:to>
      <xdr:col>25</xdr:col>
      <xdr:colOff>366993</xdr:colOff>
      <xdr:row>36</xdr:row>
      <xdr:rowOff>205386</xdr:rowOff>
    </xdr:to>
    <xdr:graphicFrame macro="">
      <xdr:nvGraphicFramePr>
        <xdr:cNvPr id="25" name="차트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22</xdr:col>
      <xdr:colOff>97973</xdr:colOff>
      <xdr:row>35</xdr:row>
      <xdr:rowOff>1</xdr:rowOff>
    </xdr:from>
    <xdr:to>
      <xdr:col>24</xdr:col>
      <xdr:colOff>500743</xdr:colOff>
      <xdr:row>41</xdr:row>
      <xdr:rowOff>0</xdr:rowOff>
    </xdr:to>
    <xdr:cxnSp macro="">
      <xdr:nvCxnSpPr>
        <xdr:cNvPr id="26" name="직선 연결선 25"/>
        <xdr:cNvCxnSpPr/>
      </xdr:nvCxnSpPr>
      <xdr:spPr>
        <a:xfrm flipH="1" flipV="1">
          <a:off x="15969344" y="7641772"/>
          <a:ext cx="1752599" cy="1306285"/>
        </a:xfrm>
        <a:prstGeom prst="line">
          <a:avLst/>
        </a:prstGeom>
        <a:ln>
          <a:solidFill>
            <a:srgbClr val="5DA5B8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141514</xdr:colOff>
      <xdr:row>30</xdr:row>
      <xdr:rowOff>1</xdr:rowOff>
    </xdr:from>
    <xdr:to>
      <xdr:col>25</xdr:col>
      <xdr:colOff>152400</xdr:colOff>
      <xdr:row>36</xdr:row>
      <xdr:rowOff>206828</xdr:rowOff>
    </xdr:to>
    <xdr:cxnSp macro="">
      <xdr:nvCxnSpPr>
        <xdr:cNvPr id="27" name="직선 연결선 26"/>
        <xdr:cNvCxnSpPr/>
      </xdr:nvCxnSpPr>
      <xdr:spPr>
        <a:xfrm flipH="1" flipV="1">
          <a:off x="17362714" y="6553201"/>
          <a:ext cx="685800" cy="1513113"/>
        </a:xfrm>
        <a:prstGeom prst="line">
          <a:avLst/>
        </a:prstGeom>
        <a:ln>
          <a:solidFill>
            <a:srgbClr val="5DA5B8"/>
          </a:solidFill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424758</xdr:colOff>
      <xdr:row>38</xdr:row>
      <xdr:rowOff>215745</xdr:rowOff>
    </xdr:from>
    <xdr:to>
      <xdr:col>28</xdr:col>
      <xdr:colOff>25861</xdr:colOff>
      <xdr:row>40</xdr:row>
      <xdr:rowOff>140705</xdr:rowOff>
    </xdr:to>
    <xdr:sp macro="" textlink="">
      <xdr:nvSpPr>
        <xdr:cNvPr id="28" name="오른쪽 화살표 27"/>
        <xdr:cNvSpPr/>
      </xdr:nvSpPr>
      <xdr:spPr>
        <a:xfrm rot="7356359" flipH="1">
          <a:off x="19628515" y="8552845"/>
          <a:ext cx="360389" cy="276017"/>
        </a:xfrm>
        <a:prstGeom prst="rightArrow">
          <a:avLst>
            <a:gd name="adj1" fmla="val 42000"/>
            <a:gd name="adj2" fmla="val 58000"/>
          </a:avLst>
        </a:prstGeom>
        <a:solidFill>
          <a:srgbClr val="DD955B"/>
        </a:solidFill>
        <a:ln>
          <a:noFill/>
        </a:ln>
        <a:scene3d>
          <a:camera prst="orthographicFront">
            <a:rot lat="0" lon="0" rev="240000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484414</xdr:colOff>
      <xdr:row>4</xdr:row>
      <xdr:rowOff>0</xdr:rowOff>
    </xdr:from>
    <xdr:to>
      <xdr:col>15</xdr:col>
      <xdr:colOff>65314</xdr:colOff>
      <xdr:row>20</xdr:row>
      <xdr:rowOff>121920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</xdr:colOff>
      <xdr:row>21</xdr:row>
      <xdr:rowOff>175260</xdr:rowOff>
    </xdr:from>
    <xdr:to>
      <xdr:col>12</xdr:col>
      <xdr:colOff>502920</xdr:colOff>
      <xdr:row>34</xdr:row>
      <xdr:rowOff>194310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1013012</xdr:colOff>
      <xdr:row>36</xdr:row>
      <xdr:rowOff>89647</xdr:rowOff>
    </xdr:from>
    <xdr:to>
      <xdr:col>11</xdr:col>
      <xdr:colOff>503368</xdr:colOff>
      <xdr:row>56</xdr:row>
      <xdr:rowOff>99172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478971</xdr:colOff>
      <xdr:row>36</xdr:row>
      <xdr:rowOff>107577</xdr:rowOff>
    </xdr:from>
    <xdr:to>
      <xdr:col>11</xdr:col>
      <xdr:colOff>324964</xdr:colOff>
      <xdr:row>52</xdr:row>
      <xdr:rowOff>104711</xdr:rowOff>
    </xdr:to>
    <xdr:sp macro="" textlink="">
      <xdr:nvSpPr>
        <xdr:cNvPr id="5" name="직사각형 4"/>
        <xdr:cNvSpPr/>
      </xdr:nvSpPr>
      <xdr:spPr>
        <a:xfrm>
          <a:off x="8338457" y="8086806"/>
          <a:ext cx="531793" cy="3480562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12</xdr:col>
      <xdr:colOff>442633</xdr:colOff>
      <xdr:row>36</xdr:row>
      <xdr:rowOff>154641</xdr:rowOff>
    </xdr:from>
    <xdr:to>
      <xdr:col>22</xdr:col>
      <xdr:colOff>442632</xdr:colOff>
      <xdr:row>56</xdr:row>
      <xdr:rowOff>164166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391885</xdr:colOff>
      <xdr:row>36</xdr:row>
      <xdr:rowOff>168408</xdr:rowOff>
    </xdr:from>
    <xdr:to>
      <xdr:col>22</xdr:col>
      <xdr:colOff>298070</xdr:colOff>
      <xdr:row>52</xdr:row>
      <xdr:rowOff>165542</xdr:rowOff>
    </xdr:to>
    <xdr:sp macro="" textlink="">
      <xdr:nvSpPr>
        <xdr:cNvPr id="7" name="직사각형 6"/>
        <xdr:cNvSpPr/>
      </xdr:nvSpPr>
      <xdr:spPr>
        <a:xfrm>
          <a:off x="15795171" y="8147637"/>
          <a:ext cx="591985" cy="3480562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14008</xdr:colOff>
      <xdr:row>13</xdr:row>
      <xdr:rowOff>56029</xdr:rowOff>
    </xdr:from>
    <xdr:to>
      <xdr:col>16</xdr:col>
      <xdr:colOff>11206</xdr:colOff>
      <xdr:row>38</xdr:row>
      <xdr:rowOff>56029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17</xdr:row>
      <xdr:rowOff>0</xdr:rowOff>
    </xdr:from>
    <xdr:to>
      <xdr:col>12</xdr:col>
      <xdr:colOff>0</xdr:colOff>
      <xdr:row>37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38</xdr:row>
      <xdr:rowOff>0</xdr:rowOff>
    </xdr:from>
    <xdr:to>
      <xdr:col>12</xdr:col>
      <xdr:colOff>0</xdr:colOff>
      <xdr:row>58</xdr:row>
      <xdr:rowOff>19050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59</xdr:row>
      <xdr:rowOff>0</xdr:rowOff>
    </xdr:from>
    <xdr:to>
      <xdr:col>12</xdr:col>
      <xdr:colOff>0</xdr:colOff>
      <xdr:row>79</xdr:row>
      <xdr:rowOff>19050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80</xdr:row>
      <xdr:rowOff>0</xdr:rowOff>
    </xdr:from>
    <xdr:to>
      <xdr:col>12</xdr:col>
      <xdr:colOff>0</xdr:colOff>
      <xdr:row>100</xdr:row>
      <xdr:rowOff>19050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12741</xdr:colOff>
      <xdr:row>18</xdr:row>
      <xdr:rowOff>89647</xdr:rowOff>
    </xdr:to>
    <xdr:pic>
      <xdr:nvPicPr>
        <xdr:cNvPr id="14" name="Picture 47" descr="C:\Users\HyejinLee\Desktop\KR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5647" y="3641912"/>
          <a:ext cx="696300" cy="470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14841</xdr:colOff>
      <xdr:row>40</xdr:row>
      <xdr:rowOff>39777</xdr:rowOff>
    </xdr:to>
    <xdr:pic>
      <xdr:nvPicPr>
        <xdr:cNvPr id="15" name="Picture 49" descr="C:\Users\HyejinLee\Desktop\JP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5647" y="8113059"/>
          <a:ext cx="698400" cy="4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14841</xdr:colOff>
      <xdr:row>61</xdr:row>
      <xdr:rowOff>39777</xdr:rowOff>
    </xdr:to>
    <xdr:pic>
      <xdr:nvPicPr>
        <xdr:cNvPr id="16" name="Picture 51" descr="C:\Users\HyejinLee\Desktop\US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5647" y="12584206"/>
          <a:ext cx="698400" cy="4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3</xdr:col>
      <xdr:colOff>14841</xdr:colOff>
      <xdr:row>82</xdr:row>
      <xdr:rowOff>40417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647" y="17055353"/>
          <a:ext cx="698400" cy="4662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101</xdr:row>
      <xdr:rowOff>0</xdr:rowOff>
    </xdr:from>
    <xdr:to>
      <xdr:col>12</xdr:col>
      <xdr:colOff>0</xdr:colOff>
      <xdr:row>121</xdr:row>
      <xdr:rowOff>19050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</xdr:col>
      <xdr:colOff>0</xdr:colOff>
      <xdr:row>101</xdr:row>
      <xdr:rowOff>0</xdr:rowOff>
    </xdr:from>
    <xdr:to>
      <xdr:col>3</xdr:col>
      <xdr:colOff>2198</xdr:colOff>
      <xdr:row>103</xdr:row>
      <xdr:rowOff>28174</xdr:rowOff>
    </xdr:to>
    <xdr:pic>
      <xdr:nvPicPr>
        <xdr:cNvPr id="11" name="Picture 50" descr="C:\Users\HyejinLee\Desktop\CN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5647" y="23745265"/>
          <a:ext cx="685757" cy="453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122</xdr:row>
      <xdr:rowOff>0</xdr:rowOff>
    </xdr:from>
    <xdr:to>
      <xdr:col>12</xdr:col>
      <xdr:colOff>0</xdr:colOff>
      <xdr:row>142</xdr:row>
      <xdr:rowOff>19050</xdr:rowOff>
    </xdr:to>
    <xdr:graphicFrame macro="">
      <xdr:nvGraphicFramePr>
        <xdr:cNvPr id="12" name="차트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122</xdr:row>
      <xdr:rowOff>0</xdr:rowOff>
    </xdr:from>
    <xdr:to>
      <xdr:col>3</xdr:col>
      <xdr:colOff>2198</xdr:colOff>
      <xdr:row>124</xdr:row>
      <xdr:rowOff>17374</xdr:rowOff>
    </xdr:to>
    <xdr:sp macro="" textlink="">
      <xdr:nvSpPr>
        <xdr:cNvPr id="13" name="TextBox 12"/>
        <xdr:cNvSpPr txBox="1"/>
      </xdr:nvSpPr>
      <xdr:spPr>
        <a:xfrm>
          <a:off x="2375647" y="28216412"/>
          <a:ext cx="685757" cy="44319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>
              <a:latin typeface="나눔스퀘어라운드 ExtraBold" panose="020B0600000101010101" pitchFamily="50" charset="-127"/>
              <a:ea typeface="나눔스퀘어라운드 ExtraBold" panose="020B0600000101010101" pitchFamily="50" charset="-127"/>
            </a:rPr>
            <a:t>PCT</a:t>
          </a:r>
          <a:endParaRPr lang="ko-KR" altLang="en-US" sz="2000" b="1">
            <a:latin typeface="나눔스퀘어라운드 ExtraBold" panose="020B0600000101010101" pitchFamily="50" charset="-127"/>
            <a:ea typeface="나눔스퀘어라운드 ExtraBold" panose="020B0600000101010101" pitchFamily="50" charset="-127"/>
          </a:endParaRPr>
        </a:p>
      </xdr:txBody>
    </xdr:sp>
    <xdr:clientData/>
  </xdr:twoCellAnchor>
  <xdr:twoCellAnchor>
    <xdr:from>
      <xdr:col>16</xdr:col>
      <xdr:colOff>152400</xdr:colOff>
      <xdr:row>27</xdr:row>
      <xdr:rowOff>54429</xdr:rowOff>
    </xdr:from>
    <xdr:to>
      <xdr:col>22</xdr:col>
      <xdr:colOff>1373201</xdr:colOff>
      <xdr:row>47</xdr:row>
      <xdr:rowOff>141515</xdr:rowOff>
    </xdr:to>
    <xdr:graphicFrame macro="">
      <xdr:nvGraphicFramePr>
        <xdr:cNvPr id="18" name="차트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195942</xdr:colOff>
      <xdr:row>27</xdr:row>
      <xdr:rowOff>97971</xdr:rowOff>
    </xdr:from>
    <xdr:to>
      <xdr:col>20</xdr:col>
      <xdr:colOff>566058</xdr:colOff>
      <xdr:row>29</xdr:row>
      <xdr:rowOff>163286</xdr:rowOff>
    </xdr:to>
    <xdr:sp macro="" textlink="">
      <xdr:nvSpPr>
        <xdr:cNvPr id="2" name="TextBox 1"/>
        <xdr:cNvSpPr txBox="1"/>
      </xdr:nvSpPr>
      <xdr:spPr>
        <a:xfrm>
          <a:off x="12061371" y="8153400"/>
          <a:ext cx="3461658" cy="5007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000" b="1">
              <a:solidFill>
                <a:srgbClr val="FF0000"/>
              </a:solidFill>
            </a:rPr>
            <a:t>※ </a:t>
          </a:r>
          <a:r>
            <a:rPr lang="ko-KR" altLang="en-US" sz="2000" b="1">
              <a:solidFill>
                <a:srgbClr val="FF0000"/>
              </a:solidFill>
            </a:rPr>
            <a:t>상위 출원인 색상 참조용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8</xdr:row>
      <xdr:rowOff>0</xdr:rowOff>
    </xdr:from>
    <xdr:to>
      <xdr:col>20</xdr:col>
      <xdr:colOff>666750</xdr:colOff>
      <xdr:row>28</xdr:row>
      <xdr:rowOff>11206</xdr:rowOff>
    </xdr:to>
    <xdr:graphicFrame macro="">
      <xdr:nvGraphicFramePr>
        <xdr:cNvPr id="30" name="차트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36</xdr:row>
      <xdr:rowOff>204106</xdr:rowOff>
    </xdr:from>
    <xdr:to>
      <xdr:col>21</xdr:col>
      <xdr:colOff>0</xdr:colOff>
      <xdr:row>57</xdr:row>
      <xdr:rowOff>19049</xdr:rowOff>
    </xdr:to>
    <xdr:graphicFrame macro="">
      <xdr:nvGraphicFramePr>
        <xdr:cNvPr id="31" name="차트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21</xdr:col>
      <xdr:colOff>0</xdr:colOff>
      <xdr:row>78</xdr:row>
      <xdr:rowOff>19050</xdr:rowOff>
    </xdr:to>
    <xdr:graphicFrame macro="">
      <xdr:nvGraphicFramePr>
        <xdr:cNvPr id="32" name="차트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13609</xdr:colOff>
      <xdr:row>58</xdr:row>
      <xdr:rowOff>13608</xdr:rowOff>
    </xdr:from>
    <xdr:to>
      <xdr:col>32</xdr:col>
      <xdr:colOff>8284</xdr:colOff>
      <xdr:row>78</xdr:row>
      <xdr:rowOff>32658</xdr:rowOff>
    </xdr:to>
    <xdr:graphicFrame macro="">
      <xdr:nvGraphicFramePr>
        <xdr:cNvPr id="33" name="차트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0</xdr:colOff>
      <xdr:row>37</xdr:row>
      <xdr:rowOff>0</xdr:rowOff>
    </xdr:from>
    <xdr:to>
      <xdr:col>32</xdr:col>
      <xdr:colOff>0</xdr:colOff>
      <xdr:row>57</xdr:row>
      <xdr:rowOff>19050</xdr:rowOff>
    </xdr:to>
    <xdr:graphicFrame macro="">
      <xdr:nvGraphicFramePr>
        <xdr:cNvPr id="34" name="차트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20</xdr:col>
      <xdr:colOff>0</xdr:colOff>
      <xdr:row>37</xdr:row>
      <xdr:rowOff>0</xdr:rowOff>
    </xdr:from>
    <xdr:to>
      <xdr:col>21</xdr:col>
      <xdr:colOff>15943</xdr:colOff>
      <xdr:row>39</xdr:row>
      <xdr:rowOff>62433</xdr:rowOff>
    </xdr:to>
    <xdr:pic>
      <xdr:nvPicPr>
        <xdr:cNvPr id="35" name="Picture 47" descr="C:\Users\HyejinLee\Desktop\KR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1286" y="6068786"/>
          <a:ext cx="696300" cy="470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58</xdr:row>
      <xdr:rowOff>19051</xdr:rowOff>
    </xdr:from>
    <xdr:to>
      <xdr:col>21</xdr:col>
      <xdr:colOff>18043</xdr:colOff>
      <xdr:row>60</xdr:row>
      <xdr:rowOff>76437</xdr:rowOff>
    </xdr:to>
    <xdr:pic>
      <xdr:nvPicPr>
        <xdr:cNvPr id="36" name="Picture 49" descr="C:\Users\HyejinLee\Desktop\JP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41286" y="10374087"/>
          <a:ext cx="698400" cy="4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672194</xdr:colOff>
      <xdr:row>37</xdr:row>
      <xdr:rowOff>0</xdr:rowOff>
    </xdr:from>
    <xdr:to>
      <xdr:col>32</xdr:col>
      <xdr:colOff>9880</xdr:colOff>
      <xdr:row>39</xdr:row>
      <xdr:rowOff>57386</xdr:rowOff>
    </xdr:to>
    <xdr:pic>
      <xdr:nvPicPr>
        <xdr:cNvPr id="37" name="Picture 51" descr="C:\Users\HyejinLee\Desktop\US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17051" y="6068786"/>
          <a:ext cx="698400" cy="4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672194</xdr:colOff>
      <xdr:row>58</xdr:row>
      <xdr:rowOff>19051</xdr:rowOff>
    </xdr:from>
    <xdr:to>
      <xdr:col>32</xdr:col>
      <xdr:colOff>9880</xdr:colOff>
      <xdr:row>60</xdr:row>
      <xdr:rowOff>77077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17051" y="10374087"/>
          <a:ext cx="698400" cy="466240"/>
        </a:xfrm>
        <a:prstGeom prst="rect">
          <a:avLst/>
        </a:prstGeom>
      </xdr:spPr>
    </xdr:pic>
    <xdr:clientData/>
  </xdr:twoCellAnchor>
  <xdr:twoCellAnchor>
    <xdr:from>
      <xdr:col>12</xdr:col>
      <xdr:colOff>304800</xdr:colOff>
      <xdr:row>22</xdr:row>
      <xdr:rowOff>68035</xdr:rowOff>
    </xdr:from>
    <xdr:to>
      <xdr:col>13</xdr:col>
      <xdr:colOff>421821</xdr:colOff>
      <xdr:row>24</xdr:row>
      <xdr:rowOff>65314</xdr:rowOff>
    </xdr:to>
    <xdr:cxnSp macro="">
      <xdr:nvCxnSpPr>
        <xdr:cNvPr id="3" name="직선 화살표 연결선 2"/>
        <xdr:cNvCxnSpPr/>
      </xdr:nvCxnSpPr>
      <xdr:spPr>
        <a:xfrm flipV="1">
          <a:off x="9448800" y="4944835"/>
          <a:ext cx="791935" cy="421822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477689</xdr:colOff>
      <xdr:row>47</xdr:row>
      <xdr:rowOff>32657</xdr:rowOff>
    </xdr:from>
    <xdr:to>
      <xdr:col>15</xdr:col>
      <xdr:colOff>217714</xdr:colOff>
      <xdr:row>52</xdr:row>
      <xdr:rowOff>143400</xdr:rowOff>
    </xdr:to>
    <xdr:cxnSp macro="">
      <xdr:nvCxnSpPr>
        <xdr:cNvPr id="39" name="직선 화살표 연결선 38"/>
        <xdr:cNvCxnSpPr/>
      </xdr:nvCxnSpPr>
      <xdr:spPr>
        <a:xfrm flipV="1">
          <a:off x="9621689" y="10287000"/>
          <a:ext cx="1764768" cy="1199314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422621</xdr:colOff>
      <xdr:row>21</xdr:row>
      <xdr:rowOff>32657</xdr:rowOff>
    </xdr:from>
    <xdr:to>
      <xdr:col>14</xdr:col>
      <xdr:colOff>250371</xdr:colOff>
      <xdr:row>22</xdr:row>
      <xdr:rowOff>81645</xdr:rowOff>
    </xdr:to>
    <xdr:cxnSp macro="">
      <xdr:nvCxnSpPr>
        <xdr:cNvPr id="41" name="직선 화살표 연결선 40"/>
        <xdr:cNvCxnSpPr/>
      </xdr:nvCxnSpPr>
      <xdr:spPr>
        <a:xfrm flipV="1">
          <a:off x="10241535" y="4691743"/>
          <a:ext cx="502665" cy="266702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272142</xdr:colOff>
      <xdr:row>19</xdr:row>
      <xdr:rowOff>174171</xdr:rowOff>
    </xdr:from>
    <xdr:to>
      <xdr:col>14</xdr:col>
      <xdr:colOff>631371</xdr:colOff>
      <xdr:row>21</xdr:row>
      <xdr:rowOff>32657</xdr:rowOff>
    </xdr:to>
    <xdr:cxnSp macro="">
      <xdr:nvCxnSpPr>
        <xdr:cNvPr id="45" name="직선 화살표 연결선 44"/>
        <xdr:cNvCxnSpPr/>
      </xdr:nvCxnSpPr>
      <xdr:spPr>
        <a:xfrm flipV="1">
          <a:off x="10765971" y="4419600"/>
          <a:ext cx="359229" cy="272143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620485</xdr:colOff>
      <xdr:row>11</xdr:row>
      <xdr:rowOff>117024</xdr:rowOff>
    </xdr:from>
    <xdr:to>
      <xdr:col>18</xdr:col>
      <xdr:colOff>400049</xdr:colOff>
      <xdr:row>19</xdr:row>
      <xdr:rowOff>174171</xdr:rowOff>
    </xdr:to>
    <xdr:cxnSp macro="">
      <xdr:nvCxnSpPr>
        <xdr:cNvPr id="47" name="직선 화살표 연결선 46"/>
        <xdr:cNvCxnSpPr/>
      </xdr:nvCxnSpPr>
      <xdr:spPr>
        <a:xfrm flipV="1">
          <a:off x="11114314" y="2653395"/>
          <a:ext cx="2479221" cy="1766205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79</xdr:row>
      <xdr:rowOff>0</xdr:rowOff>
    </xdr:from>
    <xdr:to>
      <xdr:col>21</xdr:col>
      <xdr:colOff>0</xdr:colOff>
      <xdr:row>99</xdr:row>
      <xdr:rowOff>19050</xdr:rowOff>
    </xdr:to>
    <xdr:graphicFrame macro="">
      <xdr:nvGraphicFramePr>
        <xdr:cNvPr id="16" name="차트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13609</xdr:colOff>
      <xdr:row>79</xdr:row>
      <xdr:rowOff>13608</xdr:rowOff>
    </xdr:from>
    <xdr:to>
      <xdr:col>32</xdr:col>
      <xdr:colOff>8284</xdr:colOff>
      <xdr:row>99</xdr:row>
      <xdr:rowOff>32658</xdr:rowOff>
    </xdr:to>
    <xdr:graphicFrame macro="">
      <xdr:nvGraphicFramePr>
        <xdr:cNvPr id="17" name="차트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217714</xdr:colOff>
      <xdr:row>42</xdr:row>
      <xdr:rowOff>152400</xdr:rowOff>
    </xdr:from>
    <xdr:to>
      <xdr:col>18</xdr:col>
      <xdr:colOff>413657</xdr:colOff>
      <xdr:row>47</xdr:row>
      <xdr:rowOff>21771</xdr:rowOff>
    </xdr:to>
    <xdr:cxnSp macro="">
      <xdr:nvCxnSpPr>
        <xdr:cNvPr id="27" name="직선 화살표 연결선 26"/>
        <xdr:cNvCxnSpPr/>
      </xdr:nvCxnSpPr>
      <xdr:spPr>
        <a:xfrm flipV="1">
          <a:off x="11386457" y="9318171"/>
          <a:ext cx="2220686" cy="957943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664028</xdr:colOff>
      <xdr:row>39</xdr:row>
      <xdr:rowOff>32657</xdr:rowOff>
    </xdr:from>
    <xdr:to>
      <xdr:col>19</xdr:col>
      <xdr:colOff>8165</xdr:colOff>
      <xdr:row>41</xdr:row>
      <xdr:rowOff>29937</xdr:rowOff>
    </xdr:to>
    <xdr:cxnSp macro="">
      <xdr:nvCxnSpPr>
        <xdr:cNvPr id="29" name="직선 화살표 연결선 28"/>
        <xdr:cNvCxnSpPr/>
      </xdr:nvCxnSpPr>
      <xdr:spPr>
        <a:xfrm flipH="1" flipV="1">
          <a:off x="13857514" y="8545286"/>
          <a:ext cx="19051" cy="432708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408214</xdr:colOff>
      <xdr:row>48</xdr:row>
      <xdr:rowOff>54429</xdr:rowOff>
    </xdr:from>
    <xdr:to>
      <xdr:col>26</xdr:col>
      <xdr:colOff>511629</xdr:colOff>
      <xdr:row>52</xdr:row>
      <xdr:rowOff>176895</xdr:rowOff>
    </xdr:to>
    <xdr:cxnSp macro="">
      <xdr:nvCxnSpPr>
        <xdr:cNvPr id="40" name="직선 화살표 연결선 39"/>
        <xdr:cNvCxnSpPr/>
      </xdr:nvCxnSpPr>
      <xdr:spPr>
        <a:xfrm flipV="1">
          <a:off x="16976271" y="10526486"/>
          <a:ext cx="2128158" cy="993323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383402</xdr:colOff>
      <xdr:row>40</xdr:row>
      <xdr:rowOff>32657</xdr:rowOff>
    </xdr:from>
    <xdr:to>
      <xdr:col>30</xdr:col>
      <xdr:colOff>424543</xdr:colOff>
      <xdr:row>46</xdr:row>
      <xdr:rowOff>124830</xdr:rowOff>
    </xdr:to>
    <xdr:cxnSp macro="">
      <xdr:nvCxnSpPr>
        <xdr:cNvPr id="42" name="직선 화살표 연결선 41"/>
        <xdr:cNvCxnSpPr/>
      </xdr:nvCxnSpPr>
      <xdr:spPr>
        <a:xfrm flipV="1">
          <a:off x="20326031" y="8763000"/>
          <a:ext cx="1390969" cy="1398459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562055</xdr:colOff>
      <xdr:row>60</xdr:row>
      <xdr:rowOff>65314</xdr:rowOff>
    </xdr:from>
    <xdr:to>
      <xdr:col>19</xdr:col>
      <xdr:colOff>250371</xdr:colOff>
      <xdr:row>60</xdr:row>
      <xdr:rowOff>158287</xdr:rowOff>
    </xdr:to>
    <xdr:cxnSp macro="">
      <xdr:nvCxnSpPr>
        <xdr:cNvPr id="43" name="직선 화살표 연결선 42"/>
        <xdr:cNvCxnSpPr/>
      </xdr:nvCxnSpPr>
      <xdr:spPr>
        <a:xfrm flipV="1">
          <a:off x="13080626" y="13149943"/>
          <a:ext cx="1038145" cy="92973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601595</xdr:colOff>
      <xdr:row>60</xdr:row>
      <xdr:rowOff>130628</xdr:rowOff>
    </xdr:from>
    <xdr:to>
      <xdr:col>17</xdr:col>
      <xdr:colOff>598715</xdr:colOff>
      <xdr:row>72</xdr:row>
      <xdr:rowOff>43670</xdr:rowOff>
    </xdr:to>
    <xdr:cxnSp macro="">
      <xdr:nvCxnSpPr>
        <xdr:cNvPr id="44" name="직선 화살표 연결선 43"/>
        <xdr:cNvCxnSpPr/>
      </xdr:nvCxnSpPr>
      <xdr:spPr>
        <a:xfrm flipV="1">
          <a:off x="9745595" y="13215257"/>
          <a:ext cx="3371691" cy="2525613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442472</xdr:colOff>
      <xdr:row>66</xdr:row>
      <xdr:rowOff>32459</xdr:rowOff>
    </xdr:from>
    <xdr:to>
      <xdr:col>16</xdr:col>
      <xdr:colOff>141514</xdr:colOff>
      <xdr:row>66</xdr:row>
      <xdr:rowOff>195943</xdr:rowOff>
    </xdr:to>
    <xdr:cxnSp macro="">
      <xdr:nvCxnSpPr>
        <xdr:cNvPr id="48" name="직선 화살표 연결선 47"/>
        <xdr:cNvCxnSpPr/>
      </xdr:nvCxnSpPr>
      <xdr:spPr>
        <a:xfrm>
          <a:off x="11611215" y="14423373"/>
          <a:ext cx="373956" cy="163484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228600</xdr:colOff>
      <xdr:row>61</xdr:row>
      <xdr:rowOff>54429</xdr:rowOff>
    </xdr:from>
    <xdr:to>
      <xdr:col>30</xdr:col>
      <xdr:colOff>0</xdr:colOff>
      <xdr:row>62</xdr:row>
      <xdr:rowOff>21772</xdr:rowOff>
    </xdr:to>
    <xdr:cxnSp macro="">
      <xdr:nvCxnSpPr>
        <xdr:cNvPr id="49" name="직선 화살표 연결선 48"/>
        <xdr:cNvCxnSpPr/>
      </xdr:nvCxnSpPr>
      <xdr:spPr>
        <a:xfrm>
          <a:off x="20171229" y="13498286"/>
          <a:ext cx="1121228" cy="185057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344820</xdr:colOff>
      <xdr:row>63</xdr:row>
      <xdr:rowOff>108858</xdr:rowOff>
    </xdr:from>
    <xdr:to>
      <xdr:col>29</xdr:col>
      <xdr:colOff>359228</xdr:colOff>
      <xdr:row>72</xdr:row>
      <xdr:rowOff>188223</xdr:rowOff>
    </xdr:to>
    <xdr:cxnSp macro="">
      <xdr:nvCxnSpPr>
        <xdr:cNvPr id="50" name="직선 화살표 연결선 49"/>
        <xdr:cNvCxnSpPr/>
      </xdr:nvCxnSpPr>
      <xdr:spPr>
        <a:xfrm flipV="1">
          <a:off x="17587791" y="13846629"/>
          <a:ext cx="3388980" cy="2038794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475930</xdr:colOff>
      <xdr:row>94</xdr:row>
      <xdr:rowOff>54429</xdr:rowOff>
    </xdr:from>
    <xdr:to>
      <xdr:col>13</xdr:col>
      <xdr:colOff>141515</xdr:colOff>
      <xdr:row>94</xdr:row>
      <xdr:rowOff>190145</xdr:rowOff>
    </xdr:to>
    <xdr:cxnSp macro="">
      <xdr:nvCxnSpPr>
        <xdr:cNvPr id="52" name="직선 화살표 연결선 51"/>
        <xdr:cNvCxnSpPr/>
      </xdr:nvCxnSpPr>
      <xdr:spPr>
        <a:xfrm flipV="1">
          <a:off x="9619930" y="20541343"/>
          <a:ext cx="340499" cy="135716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144395</xdr:colOff>
      <xdr:row>81</xdr:row>
      <xdr:rowOff>97971</xdr:rowOff>
    </xdr:from>
    <xdr:to>
      <xdr:col>18</xdr:col>
      <xdr:colOff>609600</xdr:colOff>
      <xdr:row>92</xdr:row>
      <xdr:rowOff>143565</xdr:rowOff>
    </xdr:to>
    <xdr:cxnSp macro="">
      <xdr:nvCxnSpPr>
        <xdr:cNvPr id="53" name="직선 화살표 연결선 52"/>
        <xdr:cNvCxnSpPr/>
      </xdr:nvCxnSpPr>
      <xdr:spPr>
        <a:xfrm flipV="1">
          <a:off x="10638224" y="17754600"/>
          <a:ext cx="3164862" cy="2440451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657850</xdr:colOff>
      <xdr:row>82</xdr:row>
      <xdr:rowOff>203949</xdr:rowOff>
    </xdr:from>
    <xdr:to>
      <xdr:col>30</xdr:col>
      <xdr:colOff>370114</xdr:colOff>
      <xdr:row>84</xdr:row>
      <xdr:rowOff>65315</xdr:rowOff>
    </xdr:to>
    <xdr:cxnSp macro="">
      <xdr:nvCxnSpPr>
        <xdr:cNvPr id="55" name="직선 화살표 연결선 54"/>
        <xdr:cNvCxnSpPr/>
      </xdr:nvCxnSpPr>
      <xdr:spPr>
        <a:xfrm>
          <a:off x="19925564" y="18078292"/>
          <a:ext cx="1737007" cy="296794"/>
        </a:xfrm>
        <a:prstGeom prst="straightConnector1">
          <a:avLst/>
        </a:prstGeom>
        <a:ln w="28575">
          <a:solidFill>
            <a:srgbClr val="FF00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0</xdr:colOff>
      <xdr:row>79</xdr:row>
      <xdr:rowOff>0</xdr:rowOff>
    </xdr:from>
    <xdr:to>
      <xdr:col>21</xdr:col>
      <xdr:colOff>2198</xdr:colOff>
      <xdr:row>81</xdr:row>
      <xdr:rowOff>28173</xdr:rowOff>
    </xdr:to>
    <xdr:pic>
      <xdr:nvPicPr>
        <xdr:cNvPr id="60" name="Picture 50" descr="C:\Users\HyejinLee\Desktop\CN.pn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9706" y="16954500"/>
          <a:ext cx="685757" cy="453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0</xdr:colOff>
      <xdr:row>79</xdr:row>
      <xdr:rowOff>0</xdr:rowOff>
    </xdr:from>
    <xdr:to>
      <xdr:col>32</xdr:col>
      <xdr:colOff>2198</xdr:colOff>
      <xdr:row>81</xdr:row>
      <xdr:rowOff>17373</xdr:rowOff>
    </xdr:to>
    <xdr:sp macro="" textlink="">
      <xdr:nvSpPr>
        <xdr:cNvPr id="61" name="TextBox 60"/>
        <xdr:cNvSpPr txBox="1"/>
      </xdr:nvSpPr>
      <xdr:spPr>
        <a:xfrm>
          <a:off x="22198853" y="16954500"/>
          <a:ext cx="685757" cy="44319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>
              <a:latin typeface="나눔스퀘어라운드 ExtraBold" panose="020B0600000101010101" pitchFamily="50" charset="-127"/>
              <a:ea typeface="나눔스퀘어라운드 ExtraBold" panose="020B0600000101010101" pitchFamily="50" charset="-127"/>
            </a:rPr>
            <a:t>PCT</a:t>
          </a:r>
          <a:endParaRPr lang="ko-KR" altLang="en-US" sz="2000" b="1">
            <a:latin typeface="나눔스퀘어라운드 ExtraBold" panose="020B0600000101010101" pitchFamily="50" charset="-127"/>
            <a:ea typeface="나눔스퀘어라운드 ExtraBold" panose="020B0600000101010101" pitchFamily="50" charset="-127"/>
          </a:endParaRPr>
        </a:p>
      </xdr:txBody>
    </xdr:sp>
    <xdr:clientData/>
  </xdr:twoCellAnchor>
  <xdr:twoCellAnchor>
    <xdr:from>
      <xdr:col>18</xdr:col>
      <xdr:colOff>348342</xdr:colOff>
      <xdr:row>41</xdr:row>
      <xdr:rowOff>32657</xdr:rowOff>
    </xdr:from>
    <xdr:to>
      <xdr:col>19</xdr:col>
      <xdr:colOff>21771</xdr:colOff>
      <xdr:row>43</xdr:row>
      <xdr:rowOff>0</xdr:rowOff>
    </xdr:to>
    <xdr:cxnSp macro="">
      <xdr:nvCxnSpPr>
        <xdr:cNvPr id="58" name="직선 화살표 연결선 57"/>
        <xdr:cNvCxnSpPr/>
      </xdr:nvCxnSpPr>
      <xdr:spPr>
        <a:xfrm flipV="1">
          <a:off x="13541828" y="8980714"/>
          <a:ext cx="348343" cy="402772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465364</xdr:colOff>
      <xdr:row>45</xdr:row>
      <xdr:rowOff>32657</xdr:rowOff>
    </xdr:from>
    <xdr:to>
      <xdr:col>29</xdr:col>
      <xdr:colOff>130628</xdr:colOff>
      <xdr:row>48</xdr:row>
      <xdr:rowOff>108859</xdr:rowOff>
    </xdr:to>
    <xdr:cxnSp macro="">
      <xdr:nvCxnSpPr>
        <xdr:cNvPr id="64" name="직선 화살표 연결선 63"/>
        <xdr:cNvCxnSpPr/>
      </xdr:nvCxnSpPr>
      <xdr:spPr>
        <a:xfrm flipV="1">
          <a:off x="19058164" y="9851571"/>
          <a:ext cx="1690007" cy="729345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381000</xdr:colOff>
      <xdr:row>45</xdr:row>
      <xdr:rowOff>32657</xdr:rowOff>
    </xdr:from>
    <xdr:to>
      <xdr:col>29</xdr:col>
      <xdr:colOff>95252</xdr:colOff>
      <xdr:row>46</xdr:row>
      <xdr:rowOff>119742</xdr:rowOff>
    </xdr:to>
    <xdr:cxnSp macro="">
      <xdr:nvCxnSpPr>
        <xdr:cNvPr id="66" name="직선 화살표 연결선 65"/>
        <xdr:cNvCxnSpPr/>
      </xdr:nvCxnSpPr>
      <xdr:spPr>
        <a:xfrm flipH="1">
          <a:off x="20323629" y="9851571"/>
          <a:ext cx="389166" cy="304800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500742</xdr:colOff>
      <xdr:row>63</xdr:row>
      <xdr:rowOff>125632</xdr:rowOff>
    </xdr:from>
    <xdr:to>
      <xdr:col>29</xdr:col>
      <xdr:colOff>350261</xdr:colOff>
      <xdr:row>64</xdr:row>
      <xdr:rowOff>43543</xdr:rowOff>
    </xdr:to>
    <xdr:cxnSp macro="">
      <xdr:nvCxnSpPr>
        <xdr:cNvPr id="78" name="직선 화살표 연결선 77"/>
        <xdr:cNvCxnSpPr/>
      </xdr:nvCxnSpPr>
      <xdr:spPr>
        <a:xfrm flipH="1">
          <a:off x="20443371" y="14004918"/>
          <a:ext cx="524433" cy="135625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78605</xdr:colOff>
      <xdr:row>92</xdr:row>
      <xdr:rowOff>108857</xdr:rowOff>
    </xdr:from>
    <xdr:to>
      <xdr:col>14</xdr:col>
      <xdr:colOff>163285</xdr:colOff>
      <xdr:row>94</xdr:row>
      <xdr:rowOff>51353</xdr:rowOff>
    </xdr:to>
    <xdr:cxnSp macro="">
      <xdr:nvCxnSpPr>
        <xdr:cNvPr id="85" name="직선 화살표 연결선 84"/>
        <xdr:cNvCxnSpPr/>
      </xdr:nvCxnSpPr>
      <xdr:spPr>
        <a:xfrm flipV="1">
          <a:off x="9897519" y="20160343"/>
          <a:ext cx="759595" cy="377924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620486</xdr:colOff>
      <xdr:row>82</xdr:row>
      <xdr:rowOff>174171</xdr:rowOff>
    </xdr:from>
    <xdr:to>
      <xdr:col>30</xdr:col>
      <xdr:colOff>625927</xdr:colOff>
      <xdr:row>83</xdr:row>
      <xdr:rowOff>206476</xdr:rowOff>
    </xdr:to>
    <xdr:cxnSp macro="">
      <xdr:nvCxnSpPr>
        <xdr:cNvPr id="89" name="직선 화살표 연결선 88"/>
        <xdr:cNvCxnSpPr/>
      </xdr:nvCxnSpPr>
      <xdr:spPr>
        <a:xfrm flipH="1" flipV="1">
          <a:off x="19888200" y="18048514"/>
          <a:ext cx="2030184" cy="250019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449035</xdr:colOff>
      <xdr:row>83</xdr:row>
      <xdr:rowOff>195943</xdr:rowOff>
    </xdr:from>
    <xdr:to>
      <xdr:col>30</xdr:col>
      <xdr:colOff>653143</xdr:colOff>
      <xdr:row>90</xdr:row>
      <xdr:rowOff>206477</xdr:rowOff>
    </xdr:to>
    <xdr:cxnSp macro="">
      <xdr:nvCxnSpPr>
        <xdr:cNvPr id="92" name="직선 화살표 연결선 91"/>
        <xdr:cNvCxnSpPr/>
      </xdr:nvCxnSpPr>
      <xdr:spPr>
        <a:xfrm flipV="1">
          <a:off x="19041835" y="18288000"/>
          <a:ext cx="2903765" cy="1534534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500743</xdr:colOff>
      <xdr:row>60</xdr:row>
      <xdr:rowOff>82088</xdr:rowOff>
    </xdr:from>
    <xdr:to>
      <xdr:col>19</xdr:col>
      <xdr:colOff>202826</xdr:colOff>
      <xdr:row>66</xdr:row>
      <xdr:rowOff>21772</xdr:rowOff>
    </xdr:to>
    <xdr:cxnSp macro="">
      <xdr:nvCxnSpPr>
        <xdr:cNvPr id="62" name="직선 화살표 연결선 61"/>
        <xdr:cNvCxnSpPr/>
      </xdr:nvCxnSpPr>
      <xdr:spPr>
        <a:xfrm flipH="1">
          <a:off x="11669486" y="13166717"/>
          <a:ext cx="2401740" cy="1245969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217714</xdr:colOff>
      <xdr:row>61</xdr:row>
      <xdr:rowOff>10886</xdr:rowOff>
    </xdr:from>
    <xdr:to>
      <xdr:col>28</xdr:col>
      <xdr:colOff>508105</xdr:colOff>
      <xdr:row>64</xdr:row>
      <xdr:rowOff>101138</xdr:rowOff>
    </xdr:to>
    <xdr:cxnSp macro="">
      <xdr:nvCxnSpPr>
        <xdr:cNvPr id="72" name="직선 화살표 연결선 71"/>
        <xdr:cNvCxnSpPr/>
      </xdr:nvCxnSpPr>
      <xdr:spPr>
        <a:xfrm flipH="1" flipV="1">
          <a:off x="20160343" y="13454743"/>
          <a:ext cx="290391" cy="743395"/>
        </a:xfrm>
        <a:prstGeom prst="straightConnector1">
          <a:avLst/>
        </a:prstGeom>
        <a:ln w="28575">
          <a:solidFill>
            <a:srgbClr val="FF9900"/>
          </a:solidFill>
          <a:tailEnd type="triangle" w="lg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6</xdr:row>
      <xdr:rowOff>0</xdr:rowOff>
    </xdr:from>
    <xdr:to>
      <xdr:col>19</xdr:col>
      <xdr:colOff>0</xdr:colOff>
      <xdr:row>26</xdr:row>
      <xdr:rowOff>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370354</xdr:colOff>
      <xdr:row>7</xdr:row>
      <xdr:rowOff>93569</xdr:rowOff>
    </xdr:from>
    <xdr:to>
      <xdr:col>15</xdr:col>
      <xdr:colOff>154640</xdr:colOff>
      <xdr:row>17</xdr:row>
      <xdr:rowOff>82924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107578</xdr:colOff>
      <xdr:row>7</xdr:row>
      <xdr:rowOff>17930</xdr:rowOff>
    </xdr:from>
    <xdr:to>
      <xdr:col>18</xdr:col>
      <xdr:colOff>533400</xdr:colOff>
      <xdr:row>22</xdr:row>
      <xdr:rowOff>57151</xdr:rowOff>
    </xdr:to>
    <xdr:sp macro="" textlink="">
      <xdr:nvSpPr>
        <xdr:cNvPr id="4" name="직사각형 3"/>
        <xdr:cNvSpPr/>
      </xdr:nvSpPr>
      <xdr:spPr>
        <a:xfrm>
          <a:off x="12532660" y="1604683"/>
          <a:ext cx="425822" cy="3400986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</xdr:row>
      <xdr:rowOff>9525</xdr:rowOff>
    </xdr:from>
    <xdr:to>
      <xdr:col>19</xdr:col>
      <xdr:colOff>0</xdr:colOff>
      <xdr:row>25</xdr:row>
      <xdr:rowOff>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370355</xdr:colOff>
      <xdr:row>4</xdr:row>
      <xdr:rowOff>210670</xdr:rowOff>
    </xdr:from>
    <xdr:to>
      <xdr:col>15</xdr:col>
      <xdr:colOff>154641</xdr:colOff>
      <xdr:row>15</xdr:row>
      <xdr:rowOff>26893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62754</xdr:colOff>
      <xdr:row>6</xdr:row>
      <xdr:rowOff>26894</xdr:rowOff>
    </xdr:from>
    <xdr:to>
      <xdr:col>18</xdr:col>
      <xdr:colOff>520763</xdr:colOff>
      <xdr:row>21</xdr:row>
      <xdr:rowOff>136712</xdr:rowOff>
    </xdr:to>
    <xdr:sp macro="" textlink="">
      <xdr:nvSpPr>
        <xdr:cNvPr id="6" name="직사각형 5"/>
        <xdr:cNvSpPr/>
      </xdr:nvSpPr>
      <xdr:spPr>
        <a:xfrm>
          <a:off x="12487836" y="1371600"/>
          <a:ext cx="458009" cy="327435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77932</xdr:colOff>
      <xdr:row>29</xdr:row>
      <xdr:rowOff>78799</xdr:rowOff>
    </xdr:from>
    <xdr:to>
      <xdr:col>13</xdr:col>
      <xdr:colOff>95249</xdr:colOff>
      <xdr:row>41</xdr:row>
      <xdr:rowOff>2598</xdr:rowOff>
    </xdr:to>
    <xdr:graphicFrame macro="">
      <xdr:nvGraphicFramePr>
        <xdr:cNvPr id="26" name="차트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360218</xdr:colOff>
      <xdr:row>41</xdr:row>
      <xdr:rowOff>55419</xdr:rowOff>
    </xdr:from>
    <xdr:to>
      <xdr:col>14</xdr:col>
      <xdr:colOff>0</xdr:colOff>
      <xdr:row>42</xdr:row>
      <xdr:rowOff>0</xdr:rowOff>
    </xdr:to>
    <xdr:cxnSp macro="">
      <xdr:nvCxnSpPr>
        <xdr:cNvPr id="3" name="직선 연결선 2"/>
        <xdr:cNvCxnSpPr/>
      </xdr:nvCxnSpPr>
      <xdr:spPr>
        <a:xfrm>
          <a:off x="13591309" y="9615055"/>
          <a:ext cx="4184073" cy="166254"/>
        </a:xfrm>
        <a:prstGeom prst="line">
          <a:avLst/>
        </a:prstGeom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1371600</xdr:colOff>
      <xdr:row>40</xdr:row>
      <xdr:rowOff>207818</xdr:rowOff>
    </xdr:from>
    <xdr:to>
      <xdr:col>12</xdr:col>
      <xdr:colOff>0</xdr:colOff>
      <xdr:row>49</xdr:row>
      <xdr:rowOff>198120</xdr:rowOff>
    </xdr:to>
    <xdr:cxnSp macro="">
      <xdr:nvCxnSpPr>
        <xdr:cNvPr id="5" name="직선 연결선 4"/>
        <xdr:cNvCxnSpPr/>
      </xdr:nvCxnSpPr>
      <xdr:spPr>
        <a:xfrm>
          <a:off x="12150436" y="9545782"/>
          <a:ext cx="1745673" cy="2872047"/>
        </a:xfrm>
        <a:prstGeom prst="line">
          <a:avLst/>
        </a:prstGeom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235528</xdr:colOff>
      <xdr:row>31</xdr:row>
      <xdr:rowOff>9526</xdr:rowOff>
    </xdr:from>
    <xdr:to>
      <xdr:col>14</xdr:col>
      <xdr:colOff>595746</xdr:colOff>
      <xdr:row>38</xdr:row>
      <xdr:rowOff>152400</xdr:rowOff>
    </xdr:to>
    <xdr:cxnSp macro="">
      <xdr:nvCxnSpPr>
        <xdr:cNvPr id="7" name="직선 연결선 6"/>
        <xdr:cNvCxnSpPr/>
      </xdr:nvCxnSpPr>
      <xdr:spPr>
        <a:xfrm flipV="1">
          <a:off x="13799128" y="6909090"/>
          <a:ext cx="3048000" cy="1694583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798022</xdr:colOff>
      <xdr:row>22</xdr:row>
      <xdr:rowOff>167122</xdr:rowOff>
    </xdr:from>
    <xdr:to>
      <xdr:col>12</xdr:col>
      <xdr:colOff>799234</xdr:colOff>
      <xdr:row>29</xdr:row>
      <xdr:rowOff>140624</xdr:rowOff>
    </xdr:to>
    <xdr:cxnSp macro="">
      <xdr:nvCxnSpPr>
        <xdr:cNvPr id="9" name="직선 연결선 8"/>
        <xdr:cNvCxnSpPr/>
      </xdr:nvCxnSpPr>
      <xdr:spPr>
        <a:xfrm flipV="1">
          <a:off x="13544204" y="5071631"/>
          <a:ext cx="818630" cy="1525211"/>
        </a:xfrm>
        <a:prstGeom prst="line">
          <a:avLst/>
        </a:prstGeom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176646</xdr:colOff>
      <xdr:row>34</xdr:row>
      <xdr:rowOff>90749</xdr:rowOff>
    </xdr:from>
    <xdr:to>
      <xdr:col>10</xdr:col>
      <xdr:colOff>144087</xdr:colOff>
      <xdr:row>41</xdr:row>
      <xdr:rowOff>0</xdr:rowOff>
    </xdr:to>
    <xdr:cxnSp macro="">
      <xdr:nvCxnSpPr>
        <xdr:cNvPr id="11" name="직선 연결선 10"/>
        <xdr:cNvCxnSpPr/>
      </xdr:nvCxnSpPr>
      <xdr:spPr>
        <a:xfrm flipH="1" flipV="1">
          <a:off x="8683337" y="7655331"/>
          <a:ext cx="3472641" cy="146096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594189</xdr:colOff>
      <xdr:row>26</xdr:row>
      <xdr:rowOff>54899</xdr:rowOff>
    </xdr:from>
    <xdr:to>
      <xdr:col>9</xdr:col>
      <xdr:colOff>1819795</xdr:colOff>
      <xdr:row>32</xdr:row>
      <xdr:rowOff>42256</xdr:rowOff>
    </xdr:to>
    <xdr:cxnSp macro="">
      <xdr:nvCxnSpPr>
        <xdr:cNvPr id="13" name="직선 연결선 12"/>
        <xdr:cNvCxnSpPr/>
      </xdr:nvCxnSpPr>
      <xdr:spPr>
        <a:xfrm flipH="1" flipV="1">
          <a:off x="9835171" y="5846099"/>
          <a:ext cx="2043024" cy="1317393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1468578</xdr:colOff>
          <xdr:row>20</xdr:row>
          <xdr:rowOff>69272</xdr:rowOff>
        </xdr:from>
        <xdr:to>
          <xdr:col>15</xdr:col>
          <xdr:colOff>1023378</xdr:colOff>
          <xdr:row>29</xdr:row>
          <xdr:rowOff>54218</xdr:rowOff>
        </xdr:to>
        <xdr:pic>
          <xdr:nvPicPr>
            <xdr:cNvPr id="12" name="그림 11"/>
            <xdr:cNvPicPr preferRelativeResize="0">
              <a:picLocks noChangeArrowheads="1"/>
              <a:extLst>
                <a:ext uri="{84589F7E-364E-4C9E-8A38-B11213B215E9}">
                  <a14:cameraTool cellRange="$D$7:$E$13" spid="_x0000_s13822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5032178" y="4530436"/>
              <a:ext cx="3060000" cy="1980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568033</xdr:colOff>
          <xdr:row>23</xdr:row>
          <xdr:rowOff>166254</xdr:rowOff>
        </xdr:from>
        <xdr:to>
          <xdr:col>8</xdr:col>
          <xdr:colOff>122833</xdr:colOff>
          <xdr:row>32</xdr:row>
          <xdr:rowOff>151200</xdr:rowOff>
        </xdr:to>
        <xdr:pic>
          <xdr:nvPicPr>
            <xdr:cNvPr id="14" name="그림 13"/>
            <xdr:cNvPicPr preferRelativeResize="0">
              <a:picLocks noChangeArrowheads="1"/>
              <a:extLst>
                <a:ext uri="{84589F7E-364E-4C9E-8A38-B11213B215E9}">
                  <a14:cameraTool cellRange="$J$7:$K$13" spid="_x0000_s13823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6303815" y="5292436"/>
              <a:ext cx="3060000" cy="1980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498760</xdr:colOff>
          <xdr:row>42</xdr:row>
          <xdr:rowOff>207817</xdr:rowOff>
        </xdr:from>
        <xdr:to>
          <xdr:col>15</xdr:col>
          <xdr:colOff>53560</xdr:colOff>
          <xdr:row>51</xdr:row>
          <xdr:rowOff>192763</xdr:rowOff>
        </xdr:to>
        <xdr:pic>
          <xdr:nvPicPr>
            <xdr:cNvPr id="15" name="그림 14"/>
            <xdr:cNvPicPr preferRelativeResize="0">
              <a:picLocks noChangeArrowheads="1"/>
              <a:extLst>
                <a:ext uri="{84589F7E-364E-4C9E-8A38-B11213B215E9}">
                  <a14:cameraTool cellRange="$G$7:$H$13" spid="_x0000_s138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4062360" y="9545781"/>
              <a:ext cx="3060000" cy="1980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8403</xdr:colOff>
      <xdr:row>64</xdr:row>
      <xdr:rowOff>0</xdr:rowOff>
    </xdr:from>
    <xdr:to>
      <xdr:col>34</xdr:col>
      <xdr:colOff>8402</xdr:colOff>
      <xdr:row>84</xdr:row>
      <xdr:rowOff>0</xdr:rowOff>
    </xdr:to>
    <xdr:graphicFrame macro="">
      <xdr:nvGraphicFramePr>
        <xdr:cNvPr id="31" name="차트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8403</xdr:colOff>
      <xdr:row>43</xdr:row>
      <xdr:rowOff>0</xdr:rowOff>
    </xdr:from>
    <xdr:to>
      <xdr:col>34</xdr:col>
      <xdr:colOff>19609</xdr:colOff>
      <xdr:row>63</xdr:row>
      <xdr:rowOff>0</xdr:rowOff>
    </xdr:to>
    <xdr:graphicFrame macro="">
      <xdr:nvGraphicFramePr>
        <xdr:cNvPr id="29" name="차트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43</xdr:row>
      <xdr:rowOff>0</xdr:rowOff>
    </xdr:from>
    <xdr:to>
      <xdr:col>12</xdr:col>
      <xdr:colOff>0</xdr:colOff>
      <xdr:row>63</xdr:row>
      <xdr:rowOff>9525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</xdr:colOff>
      <xdr:row>64</xdr:row>
      <xdr:rowOff>1</xdr:rowOff>
    </xdr:from>
    <xdr:to>
      <xdr:col>12</xdr:col>
      <xdr:colOff>0</xdr:colOff>
      <xdr:row>84</xdr:row>
      <xdr:rowOff>1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182095</xdr:colOff>
      <xdr:row>45</xdr:row>
      <xdr:rowOff>101975</xdr:rowOff>
    </xdr:from>
    <xdr:to>
      <xdr:col>7</xdr:col>
      <xdr:colOff>580301</xdr:colOff>
      <xdr:row>52</xdr:row>
      <xdr:rowOff>199193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575982</xdr:colOff>
      <xdr:row>66</xdr:row>
      <xdr:rowOff>66675</xdr:rowOff>
    </xdr:from>
    <xdr:to>
      <xdr:col>8</xdr:col>
      <xdr:colOff>291352</xdr:colOff>
      <xdr:row>73</xdr:row>
      <xdr:rowOff>163348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21771</xdr:colOff>
      <xdr:row>45</xdr:row>
      <xdr:rowOff>178632</xdr:rowOff>
    </xdr:from>
    <xdr:to>
      <xdr:col>11</xdr:col>
      <xdr:colOff>518002</xdr:colOff>
      <xdr:row>59</xdr:row>
      <xdr:rowOff>5178</xdr:rowOff>
    </xdr:to>
    <xdr:sp macro="" textlink="">
      <xdr:nvSpPr>
        <xdr:cNvPr id="15" name="직사각형 14"/>
        <xdr:cNvSpPr/>
      </xdr:nvSpPr>
      <xdr:spPr>
        <a:xfrm>
          <a:off x="8262257" y="9921346"/>
          <a:ext cx="496231" cy="2722146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 editAs="oneCell">
    <xdr:from>
      <xdr:col>11</xdr:col>
      <xdr:colOff>0</xdr:colOff>
      <xdr:row>43</xdr:row>
      <xdr:rowOff>0</xdr:rowOff>
    </xdr:from>
    <xdr:to>
      <xdr:col>12</xdr:col>
      <xdr:colOff>10499</xdr:colOff>
      <xdr:row>45</xdr:row>
      <xdr:rowOff>51549</xdr:rowOff>
    </xdr:to>
    <xdr:pic>
      <xdr:nvPicPr>
        <xdr:cNvPr id="23" name="Picture 47" descr="C:\Users\HyejinLee\Desktop\KR.pn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6324" y="11093824"/>
          <a:ext cx="694057" cy="477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12</xdr:col>
      <xdr:colOff>10358</xdr:colOff>
      <xdr:row>66</xdr:row>
      <xdr:rowOff>46502</xdr:rowOff>
    </xdr:to>
    <xdr:pic>
      <xdr:nvPicPr>
        <xdr:cNvPr id="24" name="Picture 49" descr="C:\Users\HyejinLee\Desktop\JP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6324" y="15564971"/>
          <a:ext cx="693916" cy="472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23</xdr:col>
      <xdr:colOff>11206</xdr:colOff>
      <xdr:row>63</xdr:row>
      <xdr:rowOff>0</xdr:rowOff>
    </xdr:to>
    <xdr:graphicFrame macro="">
      <xdr:nvGraphicFramePr>
        <xdr:cNvPr id="25" name="차트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260538</xdr:colOff>
      <xdr:row>45</xdr:row>
      <xdr:rowOff>133910</xdr:rowOff>
    </xdr:from>
    <xdr:to>
      <xdr:col>18</xdr:col>
      <xdr:colOff>658744</xdr:colOff>
      <xdr:row>53</xdr:row>
      <xdr:rowOff>18216</xdr:rowOff>
    </xdr:to>
    <xdr:graphicFrame macro="">
      <xdr:nvGraphicFramePr>
        <xdr:cNvPr id="12" name="차트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0</xdr:colOff>
      <xdr:row>64</xdr:row>
      <xdr:rowOff>0</xdr:rowOff>
    </xdr:from>
    <xdr:to>
      <xdr:col>22</xdr:col>
      <xdr:colOff>683557</xdr:colOff>
      <xdr:row>84</xdr:row>
      <xdr:rowOff>0</xdr:rowOff>
    </xdr:to>
    <xdr:graphicFrame macro="">
      <xdr:nvGraphicFramePr>
        <xdr:cNvPr id="26" name="차트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675156</xdr:colOff>
      <xdr:row>66</xdr:row>
      <xdr:rowOff>10646</xdr:rowOff>
    </xdr:from>
    <xdr:to>
      <xdr:col>18</xdr:col>
      <xdr:colOff>389803</xdr:colOff>
      <xdr:row>73</xdr:row>
      <xdr:rowOff>107864</xdr:rowOff>
    </xdr:to>
    <xdr:graphicFrame macro="">
      <xdr:nvGraphicFramePr>
        <xdr:cNvPr id="14" name="차트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22</xdr:col>
      <xdr:colOff>0</xdr:colOff>
      <xdr:row>43</xdr:row>
      <xdr:rowOff>0</xdr:rowOff>
    </xdr:from>
    <xdr:to>
      <xdr:col>23</xdr:col>
      <xdr:colOff>12600</xdr:colOff>
      <xdr:row>45</xdr:row>
      <xdr:rowOff>46502</xdr:rowOff>
    </xdr:to>
    <xdr:pic>
      <xdr:nvPicPr>
        <xdr:cNvPr id="27" name="Picture 51" descr="C:\Users\HyejinLee\Desktop\US.pn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55471" y="11093824"/>
          <a:ext cx="696158" cy="472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64</xdr:row>
      <xdr:rowOff>0</xdr:rowOff>
    </xdr:from>
    <xdr:to>
      <xdr:col>23</xdr:col>
      <xdr:colOff>12600</xdr:colOff>
      <xdr:row>66</xdr:row>
      <xdr:rowOff>47142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55471" y="15564971"/>
          <a:ext cx="696158" cy="472963"/>
        </a:xfrm>
        <a:prstGeom prst="rect">
          <a:avLst/>
        </a:prstGeom>
      </xdr:spPr>
    </xdr:pic>
    <xdr:clientData/>
  </xdr:twoCellAnchor>
  <xdr:twoCellAnchor>
    <xdr:from>
      <xdr:col>24</xdr:col>
      <xdr:colOff>174491</xdr:colOff>
      <xdr:row>45</xdr:row>
      <xdr:rowOff>55470</xdr:rowOff>
    </xdr:from>
    <xdr:to>
      <xdr:col>29</xdr:col>
      <xdr:colOff>572697</xdr:colOff>
      <xdr:row>52</xdr:row>
      <xdr:rowOff>152688</xdr:rowOff>
    </xdr:to>
    <xdr:graphicFrame macro="">
      <xdr:nvGraphicFramePr>
        <xdr:cNvPr id="30" name="차트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66</xdr:row>
      <xdr:rowOff>10646</xdr:rowOff>
    </xdr:from>
    <xdr:to>
      <xdr:col>29</xdr:col>
      <xdr:colOff>398206</xdr:colOff>
      <xdr:row>73</xdr:row>
      <xdr:rowOff>107864</xdr:rowOff>
    </xdr:to>
    <xdr:graphicFrame macro="">
      <xdr:nvGraphicFramePr>
        <xdr:cNvPr id="32" name="차트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33</xdr:col>
      <xdr:colOff>0</xdr:colOff>
      <xdr:row>43</xdr:row>
      <xdr:rowOff>0</xdr:rowOff>
    </xdr:from>
    <xdr:to>
      <xdr:col>34</xdr:col>
      <xdr:colOff>2198</xdr:colOff>
      <xdr:row>45</xdr:row>
      <xdr:rowOff>10566</xdr:rowOff>
    </xdr:to>
    <xdr:pic>
      <xdr:nvPicPr>
        <xdr:cNvPr id="33" name="Picture 50" descr="C:\Users\HyejinLee\Desktop\CN.pn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4618" y="9177618"/>
          <a:ext cx="682555" cy="436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0</xdr:colOff>
      <xdr:row>64</xdr:row>
      <xdr:rowOff>0</xdr:rowOff>
    </xdr:from>
    <xdr:to>
      <xdr:col>33</xdr:col>
      <xdr:colOff>682555</xdr:colOff>
      <xdr:row>65</xdr:row>
      <xdr:rowOff>212676</xdr:rowOff>
    </xdr:to>
    <xdr:sp macro="" textlink="">
      <xdr:nvSpPr>
        <xdr:cNvPr id="34" name="TextBox 33"/>
        <xdr:cNvSpPr txBox="1"/>
      </xdr:nvSpPr>
      <xdr:spPr>
        <a:xfrm>
          <a:off x="23274618" y="13648765"/>
          <a:ext cx="682555" cy="42558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>
              <a:latin typeface="나눔스퀘어라운드 ExtraBold" panose="020B0600000101010101" pitchFamily="50" charset="-127"/>
              <a:ea typeface="나눔스퀘어라운드 ExtraBold" panose="020B0600000101010101" pitchFamily="50" charset="-127"/>
            </a:rPr>
            <a:t>PCT</a:t>
          </a:r>
          <a:endParaRPr lang="ko-KR" altLang="en-US" sz="2000" b="1">
            <a:latin typeface="나눔스퀘어라운드 ExtraBold" panose="020B0600000101010101" pitchFamily="50" charset="-127"/>
            <a:ea typeface="나눔스퀘어라운드 ExtraBold" panose="020B0600000101010101" pitchFamily="50" charset="-127"/>
          </a:endParaRPr>
        </a:p>
      </xdr:txBody>
    </xdr:sp>
    <xdr:clientData/>
  </xdr:twoCellAnchor>
  <xdr:twoCellAnchor>
    <xdr:from>
      <xdr:col>22</xdr:col>
      <xdr:colOff>1</xdr:colOff>
      <xdr:row>45</xdr:row>
      <xdr:rowOff>196561</xdr:rowOff>
    </xdr:from>
    <xdr:to>
      <xdr:col>22</xdr:col>
      <xdr:colOff>535933</xdr:colOff>
      <xdr:row>59</xdr:row>
      <xdr:rowOff>23107</xdr:rowOff>
    </xdr:to>
    <xdr:sp macro="" textlink="">
      <xdr:nvSpPr>
        <xdr:cNvPr id="41" name="직사각형 40"/>
        <xdr:cNvSpPr/>
      </xdr:nvSpPr>
      <xdr:spPr>
        <a:xfrm>
          <a:off x="15740744" y="9939275"/>
          <a:ext cx="535932" cy="2722146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10</xdr:col>
      <xdr:colOff>664029</xdr:colOff>
      <xdr:row>66</xdr:row>
      <xdr:rowOff>130629</xdr:rowOff>
    </xdr:from>
    <xdr:to>
      <xdr:col>11</xdr:col>
      <xdr:colOff>518003</xdr:colOff>
      <xdr:row>80</xdr:row>
      <xdr:rowOff>49704</xdr:rowOff>
    </xdr:to>
    <xdr:sp macro="" textlink="">
      <xdr:nvSpPr>
        <xdr:cNvPr id="43" name="직사각형 42"/>
        <xdr:cNvSpPr/>
      </xdr:nvSpPr>
      <xdr:spPr>
        <a:xfrm>
          <a:off x="8218715" y="14216743"/>
          <a:ext cx="539774" cy="2814675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22</xdr:col>
      <xdr:colOff>1</xdr:colOff>
      <xdr:row>66</xdr:row>
      <xdr:rowOff>201706</xdr:rowOff>
    </xdr:from>
    <xdr:to>
      <xdr:col>22</xdr:col>
      <xdr:colOff>518003</xdr:colOff>
      <xdr:row>80</xdr:row>
      <xdr:rowOff>28252</xdr:rowOff>
    </xdr:to>
    <xdr:sp macro="" textlink="">
      <xdr:nvSpPr>
        <xdr:cNvPr id="44" name="직사각형 43"/>
        <xdr:cNvSpPr/>
      </xdr:nvSpPr>
      <xdr:spPr>
        <a:xfrm>
          <a:off x="15740744" y="14287820"/>
          <a:ext cx="518002" cy="2722146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33</xdr:col>
      <xdr:colOff>0</xdr:colOff>
      <xdr:row>45</xdr:row>
      <xdr:rowOff>168087</xdr:rowOff>
    </xdr:from>
    <xdr:to>
      <xdr:col>33</xdr:col>
      <xdr:colOff>551619</xdr:colOff>
      <xdr:row>59</xdr:row>
      <xdr:rowOff>715</xdr:rowOff>
    </xdr:to>
    <xdr:sp macro="" textlink="">
      <xdr:nvSpPr>
        <xdr:cNvPr id="45" name="직사각형 44"/>
        <xdr:cNvSpPr/>
      </xdr:nvSpPr>
      <xdr:spPr>
        <a:xfrm>
          <a:off x="23241000" y="9921687"/>
          <a:ext cx="551619" cy="2728228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32</xdr:col>
      <xdr:colOff>620486</xdr:colOff>
      <xdr:row>66</xdr:row>
      <xdr:rowOff>185696</xdr:rowOff>
    </xdr:from>
    <xdr:to>
      <xdr:col>33</xdr:col>
      <xdr:colOff>535931</xdr:colOff>
      <xdr:row>80</xdr:row>
      <xdr:rowOff>12242</xdr:rowOff>
    </xdr:to>
    <xdr:sp macro="" textlink="">
      <xdr:nvSpPr>
        <xdr:cNvPr id="46" name="직사각형 45"/>
        <xdr:cNvSpPr/>
      </xdr:nvSpPr>
      <xdr:spPr>
        <a:xfrm>
          <a:off x="23175686" y="14282696"/>
          <a:ext cx="601245" cy="2722146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</xdr:row>
      <xdr:rowOff>0</xdr:rowOff>
    </xdr:from>
    <xdr:to>
      <xdr:col>14</xdr:col>
      <xdr:colOff>0</xdr:colOff>
      <xdr:row>31</xdr:row>
      <xdr:rowOff>19050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14</xdr:row>
      <xdr:rowOff>0</xdr:rowOff>
    </xdr:from>
    <xdr:to>
      <xdr:col>7</xdr:col>
      <xdr:colOff>114300</xdr:colOff>
      <xdr:row>26</xdr:row>
      <xdr:rowOff>0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590550</xdr:colOff>
      <xdr:row>14</xdr:row>
      <xdr:rowOff>0</xdr:rowOff>
    </xdr:from>
    <xdr:to>
      <xdr:col>13</xdr:col>
      <xdr:colOff>19050</xdr:colOff>
      <xdr:row>26</xdr:row>
      <xdr:rowOff>0</xdr:rowOff>
    </xdr:to>
    <xdr:graphicFrame macro="">
      <xdr:nvGraphicFramePr>
        <xdr:cNvPr id="11" name="차트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27</xdr:row>
      <xdr:rowOff>0</xdr:rowOff>
    </xdr:from>
    <xdr:to>
      <xdr:col>7</xdr:col>
      <xdr:colOff>114300</xdr:colOff>
      <xdr:row>39</xdr:row>
      <xdr:rowOff>19050</xdr:rowOff>
    </xdr:to>
    <xdr:graphicFrame macro="">
      <xdr:nvGraphicFramePr>
        <xdr:cNvPr id="12" name="차트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590550</xdr:colOff>
      <xdr:row>27</xdr:row>
      <xdr:rowOff>0</xdr:rowOff>
    </xdr:from>
    <xdr:to>
      <xdr:col>13</xdr:col>
      <xdr:colOff>19050</xdr:colOff>
      <xdr:row>39</xdr:row>
      <xdr:rowOff>9525</xdr:rowOff>
    </xdr:to>
    <xdr:graphicFrame macro="">
      <xdr:nvGraphicFramePr>
        <xdr:cNvPr id="13" name="차트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10500</xdr:colOff>
      <xdr:row>16</xdr:row>
      <xdr:rowOff>51546</xdr:rowOff>
    </xdr:to>
    <xdr:pic>
      <xdr:nvPicPr>
        <xdr:cNvPr id="19" name="Picture 47" descr="C:\Users\HyejinLee\Desktop\KR.pn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2743200"/>
          <a:ext cx="696300" cy="470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12600</xdr:colOff>
      <xdr:row>29</xdr:row>
      <xdr:rowOff>46499</xdr:rowOff>
    </xdr:to>
    <xdr:pic>
      <xdr:nvPicPr>
        <xdr:cNvPr id="20" name="Picture 51" descr="C:\Users\HyejinLee\Desktop\US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0" y="4838700"/>
          <a:ext cx="698400" cy="4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13</xdr:col>
      <xdr:colOff>12600</xdr:colOff>
      <xdr:row>29</xdr:row>
      <xdr:rowOff>47139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4838700"/>
          <a:ext cx="698400" cy="4662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</xdr:row>
      <xdr:rowOff>0</xdr:rowOff>
    </xdr:from>
    <xdr:to>
      <xdr:col>7</xdr:col>
      <xdr:colOff>114300</xdr:colOff>
      <xdr:row>52</xdr:row>
      <xdr:rowOff>19050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590550</xdr:colOff>
      <xdr:row>40</xdr:row>
      <xdr:rowOff>0</xdr:rowOff>
    </xdr:from>
    <xdr:to>
      <xdr:col>13</xdr:col>
      <xdr:colOff>19050</xdr:colOff>
      <xdr:row>52</xdr:row>
      <xdr:rowOff>9525</xdr:rowOff>
    </xdr:to>
    <xdr:graphicFrame macro="">
      <xdr:nvGraphicFramePr>
        <xdr:cNvPr id="14" name="차트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682555</xdr:colOff>
      <xdr:row>41</xdr:row>
      <xdr:rowOff>207583</xdr:rowOff>
    </xdr:to>
    <xdr:sp macro="" textlink="">
      <xdr:nvSpPr>
        <xdr:cNvPr id="16" name="TextBox 15"/>
        <xdr:cNvSpPr txBox="1"/>
      </xdr:nvSpPr>
      <xdr:spPr>
        <a:xfrm>
          <a:off x="8449235" y="8325971"/>
          <a:ext cx="682555" cy="42049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>
              <a:latin typeface="나눔스퀘어라운드 ExtraBold" panose="020B0600000101010101" pitchFamily="50" charset="-127"/>
              <a:ea typeface="나눔스퀘어라운드 ExtraBold" panose="020B0600000101010101" pitchFamily="50" charset="-127"/>
            </a:rPr>
            <a:t>PCT</a:t>
          </a:r>
          <a:endParaRPr lang="ko-KR" altLang="en-US" sz="2000" b="1">
            <a:latin typeface="나눔스퀘어라운드 ExtraBold" panose="020B0600000101010101" pitchFamily="50" charset="-127"/>
            <a:ea typeface="나눔스퀘어라운드 ExtraBold" panose="020B0600000101010101" pitchFamily="50" charset="-127"/>
          </a:endParaRPr>
        </a:p>
      </xdr:txBody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9</xdr:col>
      <xdr:colOff>12600</xdr:colOff>
      <xdr:row>16</xdr:row>
      <xdr:rowOff>46499</xdr:rowOff>
    </xdr:to>
    <xdr:pic>
      <xdr:nvPicPr>
        <xdr:cNvPr id="17" name="Picture 49" descr="C:\Users\HyejinLee\Desktop\JP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0" y="2790265"/>
          <a:ext cx="696159" cy="472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112059</xdr:colOff>
      <xdr:row>40</xdr:row>
      <xdr:rowOff>11206</xdr:rowOff>
    </xdr:from>
    <xdr:to>
      <xdr:col>7</xdr:col>
      <xdr:colOff>111055</xdr:colOff>
      <xdr:row>42</xdr:row>
      <xdr:rowOff>11583</xdr:rowOff>
    </xdr:to>
    <xdr:pic>
      <xdr:nvPicPr>
        <xdr:cNvPr id="18" name="Picture 50" descr="C:\Users\HyejinLee\Desktop\CN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9941" y="8337177"/>
          <a:ext cx="682555" cy="426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</xdr:colOff>
      <xdr:row>47</xdr:row>
      <xdr:rowOff>0</xdr:rowOff>
    </xdr:from>
    <xdr:to>
      <xdr:col>19</xdr:col>
      <xdr:colOff>0</xdr:colOff>
      <xdr:row>70</xdr:row>
      <xdr:rowOff>22412</xdr:rowOff>
    </xdr:to>
    <xdr:graphicFrame macro="">
      <xdr:nvGraphicFramePr>
        <xdr:cNvPr id="13" name="차트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47</xdr:row>
      <xdr:rowOff>0</xdr:rowOff>
    </xdr:from>
    <xdr:to>
      <xdr:col>30</xdr:col>
      <xdr:colOff>0</xdr:colOff>
      <xdr:row>70</xdr:row>
      <xdr:rowOff>22412</xdr:rowOff>
    </xdr:to>
    <xdr:graphicFrame macro="">
      <xdr:nvGraphicFramePr>
        <xdr:cNvPr id="15" name="차트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29</xdr:col>
      <xdr:colOff>0</xdr:colOff>
      <xdr:row>47</xdr:row>
      <xdr:rowOff>0</xdr:rowOff>
    </xdr:from>
    <xdr:to>
      <xdr:col>30</xdr:col>
      <xdr:colOff>39581</xdr:colOff>
      <xdr:row>49</xdr:row>
      <xdr:rowOff>47199</xdr:rowOff>
    </xdr:to>
    <xdr:pic>
      <xdr:nvPicPr>
        <xdr:cNvPr id="10" name="Picture 51" descr="C:\Users\HyejinLee\Desktop\US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69735" y="5647765"/>
          <a:ext cx="723140" cy="473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47</xdr:row>
      <xdr:rowOff>0</xdr:rowOff>
    </xdr:from>
    <xdr:to>
      <xdr:col>19</xdr:col>
      <xdr:colOff>25111</xdr:colOff>
      <xdr:row>49</xdr:row>
      <xdr:rowOff>52246</xdr:rowOff>
    </xdr:to>
    <xdr:pic>
      <xdr:nvPicPr>
        <xdr:cNvPr id="17" name="Picture 47" descr="C:\Users\HyejinLee\Desktop\KR.pn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88" y="5647765"/>
          <a:ext cx="708670" cy="478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</xdr:colOff>
      <xdr:row>71</xdr:row>
      <xdr:rowOff>0</xdr:rowOff>
    </xdr:from>
    <xdr:to>
      <xdr:col>19</xdr:col>
      <xdr:colOff>1</xdr:colOff>
      <xdr:row>93</xdr:row>
      <xdr:rowOff>19051</xdr:rowOff>
    </xdr:to>
    <xdr:graphicFrame macro="">
      <xdr:nvGraphicFramePr>
        <xdr:cNvPr id="20" name="차트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71</xdr:row>
      <xdr:rowOff>0</xdr:rowOff>
    </xdr:from>
    <xdr:to>
      <xdr:col>30</xdr:col>
      <xdr:colOff>0</xdr:colOff>
      <xdr:row>93</xdr:row>
      <xdr:rowOff>19051</xdr:rowOff>
    </xdr:to>
    <xdr:graphicFrame macro="">
      <xdr:nvGraphicFramePr>
        <xdr:cNvPr id="21" name="차트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29</xdr:col>
      <xdr:colOff>0</xdr:colOff>
      <xdr:row>71</xdr:row>
      <xdr:rowOff>0</xdr:rowOff>
    </xdr:from>
    <xdr:to>
      <xdr:col>30</xdr:col>
      <xdr:colOff>39581</xdr:colOff>
      <xdr:row>73</xdr:row>
      <xdr:rowOff>47838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9735" y="11822206"/>
          <a:ext cx="723140" cy="47366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71</xdr:row>
      <xdr:rowOff>0</xdr:rowOff>
    </xdr:from>
    <xdr:to>
      <xdr:col>19</xdr:col>
      <xdr:colOff>27211</xdr:colOff>
      <xdr:row>73</xdr:row>
      <xdr:rowOff>47198</xdr:rowOff>
    </xdr:to>
    <xdr:pic>
      <xdr:nvPicPr>
        <xdr:cNvPr id="23" name="Picture 49" descr="C:\Users\HyejinLee\Desktop\JP.pn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88" y="11822206"/>
          <a:ext cx="710770" cy="473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0</xdr:colOff>
      <xdr:row>94</xdr:row>
      <xdr:rowOff>0</xdr:rowOff>
    </xdr:from>
    <xdr:to>
      <xdr:col>19</xdr:col>
      <xdr:colOff>0</xdr:colOff>
      <xdr:row>114</xdr:row>
      <xdr:rowOff>19051</xdr:rowOff>
    </xdr:to>
    <xdr:graphicFrame macro="">
      <xdr:nvGraphicFramePr>
        <xdr:cNvPr id="24" name="차트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0</xdr:colOff>
      <xdr:row>94</xdr:row>
      <xdr:rowOff>0</xdr:rowOff>
    </xdr:from>
    <xdr:to>
      <xdr:col>30</xdr:col>
      <xdr:colOff>0</xdr:colOff>
      <xdr:row>114</xdr:row>
      <xdr:rowOff>19051</xdr:rowOff>
    </xdr:to>
    <xdr:graphicFrame macro="">
      <xdr:nvGraphicFramePr>
        <xdr:cNvPr id="25" name="차트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18</xdr:col>
      <xdr:colOff>0</xdr:colOff>
      <xdr:row>94</xdr:row>
      <xdr:rowOff>0</xdr:rowOff>
    </xdr:from>
    <xdr:to>
      <xdr:col>19</xdr:col>
      <xdr:colOff>2197</xdr:colOff>
      <xdr:row>96</xdr:row>
      <xdr:rowOff>377</xdr:rowOff>
    </xdr:to>
    <xdr:pic>
      <xdr:nvPicPr>
        <xdr:cNvPr id="26" name="Picture 50" descr="C:\Users\HyejinLee\Desktop\CN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88" y="19061206"/>
          <a:ext cx="682555" cy="426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0</xdr:colOff>
      <xdr:row>94</xdr:row>
      <xdr:rowOff>0</xdr:rowOff>
    </xdr:from>
    <xdr:to>
      <xdr:col>29</xdr:col>
      <xdr:colOff>682555</xdr:colOff>
      <xdr:row>95</xdr:row>
      <xdr:rowOff>207582</xdr:rowOff>
    </xdr:to>
    <xdr:sp macro="" textlink="">
      <xdr:nvSpPr>
        <xdr:cNvPr id="27" name="TextBox 26"/>
        <xdr:cNvSpPr txBox="1"/>
      </xdr:nvSpPr>
      <xdr:spPr>
        <a:xfrm>
          <a:off x="20069735" y="19061206"/>
          <a:ext cx="682555" cy="42049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000" b="1">
              <a:latin typeface="나눔스퀘어라운드 ExtraBold" panose="020B0600000101010101" pitchFamily="50" charset="-127"/>
              <a:ea typeface="나눔스퀘어라운드 ExtraBold" panose="020B0600000101010101" pitchFamily="50" charset="-127"/>
            </a:rPr>
            <a:t>PCT</a:t>
          </a:r>
          <a:endParaRPr lang="ko-KR" altLang="en-US" sz="2000" b="1">
            <a:latin typeface="나눔스퀘어라운드 ExtraBold" panose="020B0600000101010101" pitchFamily="50" charset="-127"/>
            <a:ea typeface="나눔스퀘어라운드 ExtraBold" panose="020B0600000101010101" pitchFamily="50" charset="-127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97972</xdr:colOff>
      <xdr:row>5</xdr:row>
      <xdr:rowOff>119743</xdr:rowOff>
    </xdr:from>
    <xdr:to>
      <xdr:col>22</xdr:col>
      <xdr:colOff>360830</xdr:colOff>
      <xdr:row>17</xdr:row>
      <xdr:rowOff>141514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141514</xdr:colOff>
      <xdr:row>5</xdr:row>
      <xdr:rowOff>163285</xdr:rowOff>
    </xdr:from>
    <xdr:to>
      <xdr:col>18</xdr:col>
      <xdr:colOff>261258</xdr:colOff>
      <xdr:row>7</xdr:row>
      <xdr:rowOff>54428</xdr:rowOff>
    </xdr:to>
    <xdr:sp macro="" textlink="">
      <xdr:nvSpPr>
        <xdr:cNvPr id="3" name="TextBox 2"/>
        <xdr:cNvSpPr txBox="1"/>
      </xdr:nvSpPr>
      <xdr:spPr>
        <a:xfrm>
          <a:off x="14467114" y="1284514"/>
          <a:ext cx="3461658" cy="5007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000" b="1">
              <a:solidFill>
                <a:srgbClr val="FF0000"/>
              </a:solidFill>
            </a:rPr>
            <a:t>※ </a:t>
          </a:r>
          <a:r>
            <a:rPr lang="ko-KR" altLang="en-US" sz="2000" b="1">
              <a:solidFill>
                <a:srgbClr val="FF0000"/>
              </a:solidFill>
            </a:rPr>
            <a:t>상위 출원인 색상 참조용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366746</xdr:colOff>
      <xdr:row>16</xdr:row>
      <xdr:rowOff>83244</xdr:rowOff>
    </xdr:from>
    <xdr:to>
      <xdr:col>14</xdr:col>
      <xdr:colOff>347702</xdr:colOff>
      <xdr:row>41</xdr:row>
      <xdr:rowOff>102296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0.16917</cdr:x>
      <cdr:y>0.72783</cdr:y>
    </cdr:from>
    <cdr:to>
      <cdr:x>0.24568</cdr:x>
      <cdr:y>0.83668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3" name="그림 2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F$46" spid="_x0000_s38398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1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1602572" y="3975319"/>
              <a:ext cx="724802" cy="594529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0.25114</cdr:x>
      <cdr:y>0.72546</cdr:y>
    </cdr:from>
    <cdr:to>
      <cdr:x>0.32765</cdr:x>
      <cdr:y>0.83432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4" name="그림 3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G$46" spid="_x0000_s38399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2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2379158" y="3962396"/>
              <a:ext cx="724802" cy="59458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0.33334</cdr:x>
      <cdr:y>0.73218</cdr:y>
    </cdr:from>
    <cdr:to>
      <cdr:x>0.40985</cdr:x>
      <cdr:y>0.84104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6" name="그림 5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H$46" spid="_x0000_s38400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3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3157829" y="3999110"/>
              <a:ext cx="724803" cy="594583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0.41358</cdr:x>
      <cdr:y>0.73737</cdr:y>
    </cdr:from>
    <cdr:to>
      <cdr:x>0.49009</cdr:x>
      <cdr:y>0.84623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7" name="그림 6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I$46" spid="_x0000_s38401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4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3917941" y="4027421"/>
              <a:ext cx="724802" cy="59458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0.49197</cdr:x>
      <cdr:y>0.74416</cdr:y>
    </cdr:from>
    <cdr:to>
      <cdr:x>0.56848</cdr:x>
      <cdr:y>0.85302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8" name="그림 7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J$46" spid="_x0000_s38402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5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4660552" y="4064534"/>
              <a:ext cx="724802" cy="59458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0.57469</cdr:x>
      <cdr:y>0.73733</cdr:y>
    </cdr:from>
    <cdr:to>
      <cdr:x>0.65119</cdr:x>
      <cdr:y>0.84618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9" name="그림 8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K$46" spid="_x0000_s38403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6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5444233" y="4027250"/>
              <a:ext cx="724707" cy="594529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0.65436</cdr:x>
      <cdr:y>0.73656</cdr:y>
    </cdr:from>
    <cdr:to>
      <cdr:x>0.73086</cdr:x>
      <cdr:y>0.84542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10" name="그림 9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L$46" spid="_x0000_s38404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7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6198938" y="4023029"/>
              <a:ext cx="724708" cy="594583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0.73438</cdr:x>
      <cdr:y>0.73339</cdr:y>
    </cdr:from>
    <cdr:to>
      <cdr:x>0.81089</cdr:x>
      <cdr:y>0.84225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11" name="그림 10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M$46" spid="_x0000_s38405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8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6956966" y="4005715"/>
              <a:ext cx="724802" cy="594583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  <cdr:relSizeAnchor xmlns:cdr="http://schemas.openxmlformats.org/drawingml/2006/chartDrawing">
    <cdr:from>
      <cdr:x>0.81547</cdr:x>
      <cdr:y>0.73675</cdr:y>
    </cdr:from>
    <cdr:to>
      <cdr:x>0.89198</cdr:x>
      <cdr:y>0.84561</cdr:y>
    </cdr:to>
    <mc:AlternateContent xmlns:mc="http://schemas.openxmlformats.org/markup-compatibility/2006" xmlns:a14="http://schemas.microsoft.com/office/drawing/2010/main">
      <mc:Choice Requires="a14">
        <cdr:pic>
          <cdr:nvPicPr>
            <cdr:cNvPr id="12" name="그림 11"/>
            <cdr:cNvPicPr preferRelativeResize="0">
              <a:picLocks xmlns:a="http://schemas.openxmlformats.org/drawingml/2006/main" noChangeArrowheads="1"/>
              <a:extLst xmlns:a="http://schemas.openxmlformats.org/drawingml/2006/main">
                <a:ext uri="{84589F7E-364E-4C9E-8A38-B11213B215E9}">
                  <a14:cameraTool cellRange="'13'!$N$46" spid="_x0000_s38406"/>
                </a:ext>
              </a:extLst>
            </cdr:cNvPicPr>
          </cdr:nvPicPr>
          <cdr:blipFill>
            <a:blip xmlns:a="http://schemas.openxmlformats.org/drawingml/2006/main" xmlns:r="http://schemas.openxmlformats.org/officeDocument/2006/relationships" r:embed="rId9"/>
            <a:srcRect xmlns:a="http://schemas.openxmlformats.org/drawingml/2006/main"/>
            <a:stretch xmlns:a="http://schemas.openxmlformats.org/drawingml/2006/main">
              <a:fillRect/>
            </a:stretch>
          </cdr:blipFill>
          <cdr:spPr bwMode="auto">
            <a:xfrm xmlns:a="http://schemas.openxmlformats.org/drawingml/2006/main">
              <a:off x="7725228" y="4024086"/>
              <a:ext cx="724802" cy="594583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  <a:extLst xmlns:a="http://schemas.openxmlformats.org/drawingml/2006/main"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cdr:spPr>
        </cdr:pic>
      </mc:Choice>
      <mc:Fallback xmlns=""/>
    </mc:AlternateContent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42</xdr:row>
      <xdr:rowOff>0</xdr:rowOff>
    </xdr:from>
    <xdr:to>
      <xdr:col>44</xdr:col>
      <xdr:colOff>0</xdr:colOff>
      <xdr:row>67</xdr:row>
      <xdr:rowOff>0</xdr:rowOff>
    </xdr:to>
    <xdr:graphicFrame macro="">
      <xdr:nvGraphicFramePr>
        <xdr:cNvPr id="57" name="차트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10</xdr:row>
      <xdr:rowOff>0</xdr:rowOff>
    </xdr:from>
    <xdr:to>
      <xdr:col>33</xdr:col>
      <xdr:colOff>0</xdr:colOff>
      <xdr:row>35</xdr:row>
      <xdr:rowOff>0</xdr:rowOff>
    </xdr:to>
    <xdr:graphicFrame macro="">
      <xdr:nvGraphicFramePr>
        <xdr:cNvPr id="30" name="차트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10</xdr:row>
      <xdr:rowOff>0</xdr:rowOff>
    </xdr:from>
    <xdr:to>
      <xdr:col>44</xdr:col>
      <xdr:colOff>0</xdr:colOff>
      <xdr:row>35</xdr:row>
      <xdr:rowOff>0</xdr:rowOff>
    </xdr:to>
    <xdr:graphicFrame macro="">
      <xdr:nvGraphicFramePr>
        <xdr:cNvPr id="31" name="차트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257735</xdr:colOff>
      <xdr:row>12</xdr:row>
      <xdr:rowOff>151788</xdr:rowOff>
    </xdr:from>
    <xdr:to>
      <xdr:col>39</xdr:col>
      <xdr:colOff>257735</xdr:colOff>
      <xdr:row>21</xdr:row>
      <xdr:rowOff>162994</xdr:rowOff>
    </xdr:to>
    <xdr:graphicFrame macro="">
      <xdr:nvGraphicFramePr>
        <xdr:cNvPr id="19" name="차트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0</xdr:colOff>
      <xdr:row>10</xdr:row>
      <xdr:rowOff>0</xdr:rowOff>
    </xdr:from>
    <xdr:to>
      <xdr:col>55</xdr:col>
      <xdr:colOff>0</xdr:colOff>
      <xdr:row>35</xdr:row>
      <xdr:rowOff>23812</xdr:rowOff>
    </xdr:to>
    <xdr:graphicFrame macro="">
      <xdr:nvGraphicFramePr>
        <xdr:cNvPr id="20" name="차트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0</xdr:colOff>
      <xdr:row>42</xdr:row>
      <xdr:rowOff>0</xdr:rowOff>
    </xdr:from>
    <xdr:to>
      <xdr:col>33</xdr:col>
      <xdr:colOff>0</xdr:colOff>
      <xdr:row>66</xdr:row>
      <xdr:rowOff>205153</xdr:rowOff>
    </xdr:to>
    <xdr:graphicFrame macro="">
      <xdr:nvGraphicFramePr>
        <xdr:cNvPr id="24" name="차트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179294</xdr:colOff>
      <xdr:row>44</xdr:row>
      <xdr:rowOff>133469</xdr:rowOff>
    </xdr:from>
    <xdr:to>
      <xdr:col>28</xdr:col>
      <xdr:colOff>179295</xdr:colOff>
      <xdr:row>53</xdr:row>
      <xdr:rowOff>144673</xdr:rowOff>
    </xdr:to>
    <xdr:graphicFrame macro="">
      <xdr:nvGraphicFramePr>
        <xdr:cNvPr id="26" name="차트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291353</xdr:colOff>
      <xdr:row>44</xdr:row>
      <xdr:rowOff>162996</xdr:rowOff>
    </xdr:from>
    <xdr:to>
      <xdr:col>39</xdr:col>
      <xdr:colOff>291353</xdr:colOff>
      <xdr:row>53</xdr:row>
      <xdr:rowOff>191520</xdr:rowOff>
    </xdr:to>
    <xdr:graphicFrame macro="">
      <xdr:nvGraphicFramePr>
        <xdr:cNvPr id="37" name="차트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0</xdr:colOff>
      <xdr:row>42</xdr:row>
      <xdr:rowOff>0</xdr:rowOff>
    </xdr:from>
    <xdr:to>
      <xdr:col>55</xdr:col>
      <xdr:colOff>0</xdr:colOff>
      <xdr:row>67</xdr:row>
      <xdr:rowOff>0</xdr:rowOff>
    </xdr:to>
    <xdr:graphicFrame macro="">
      <xdr:nvGraphicFramePr>
        <xdr:cNvPr id="38" name="차트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200103</xdr:colOff>
      <xdr:row>44</xdr:row>
      <xdr:rowOff>122974</xdr:rowOff>
    </xdr:from>
    <xdr:to>
      <xdr:col>50</xdr:col>
      <xdr:colOff>200103</xdr:colOff>
      <xdr:row>53</xdr:row>
      <xdr:rowOff>134180</xdr:rowOff>
    </xdr:to>
    <xdr:graphicFrame macro="">
      <xdr:nvGraphicFramePr>
        <xdr:cNvPr id="39" name="차트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0</xdr:colOff>
      <xdr:row>74</xdr:row>
      <xdr:rowOff>0</xdr:rowOff>
    </xdr:from>
    <xdr:to>
      <xdr:col>33</xdr:col>
      <xdr:colOff>0</xdr:colOff>
      <xdr:row>99</xdr:row>
      <xdr:rowOff>0</xdr:rowOff>
    </xdr:to>
    <xdr:graphicFrame macro="">
      <xdr:nvGraphicFramePr>
        <xdr:cNvPr id="40" name="차트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0</xdr:colOff>
      <xdr:row>74</xdr:row>
      <xdr:rowOff>0</xdr:rowOff>
    </xdr:from>
    <xdr:to>
      <xdr:col>44</xdr:col>
      <xdr:colOff>1</xdr:colOff>
      <xdr:row>99</xdr:row>
      <xdr:rowOff>0</xdr:rowOff>
    </xdr:to>
    <xdr:graphicFrame macro="">
      <xdr:nvGraphicFramePr>
        <xdr:cNvPr id="43" name="차트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35</xdr:col>
      <xdr:colOff>201706</xdr:colOff>
      <xdr:row>76</xdr:row>
      <xdr:rowOff>50935</xdr:rowOff>
    </xdr:from>
    <xdr:to>
      <xdr:col>39</xdr:col>
      <xdr:colOff>201707</xdr:colOff>
      <xdr:row>85</xdr:row>
      <xdr:rowOff>62141</xdr:rowOff>
    </xdr:to>
    <xdr:graphicFrame macro="">
      <xdr:nvGraphicFramePr>
        <xdr:cNvPr id="44" name="차트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0</xdr:colOff>
      <xdr:row>74</xdr:row>
      <xdr:rowOff>0</xdr:rowOff>
    </xdr:from>
    <xdr:to>
      <xdr:col>55</xdr:col>
      <xdr:colOff>0</xdr:colOff>
      <xdr:row>99</xdr:row>
      <xdr:rowOff>0</xdr:rowOff>
    </xdr:to>
    <xdr:graphicFrame macro="">
      <xdr:nvGraphicFramePr>
        <xdr:cNvPr id="45" name="차트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46</xdr:col>
      <xdr:colOff>190499</xdr:colOff>
      <xdr:row>76</xdr:row>
      <xdr:rowOff>162994</xdr:rowOff>
    </xdr:from>
    <xdr:to>
      <xdr:col>50</xdr:col>
      <xdr:colOff>190499</xdr:colOff>
      <xdr:row>85</xdr:row>
      <xdr:rowOff>174200</xdr:rowOff>
    </xdr:to>
    <xdr:graphicFrame macro="">
      <xdr:nvGraphicFramePr>
        <xdr:cNvPr id="46" name="차트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13855</xdr:colOff>
      <xdr:row>14</xdr:row>
      <xdr:rowOff>41564</xdr:rowOff>
    </xdr:from>
    <xdr:to>
      <xdr:col>32</xdr:col>
      <xdr:colOff>498525</xdr:colOff>
      <xdr:row>30</xdr:row>
      <xdr:rowOff>192281</xdr:rowOff>
    </xdr:to>
    <xdr:sp macro="" textlink="">
      <xdr:nvSpPr>
        <xdr:cNvPr id="47" name="직사각형 46"/>
        <xdr:cNvSpPr/>
      </xdr:nvSpPr>
      <xdr:spPr>
        <a:xfrm>
          <a:off x="22707600" y="3352800"/>
          <a:ext cx="484670" cy="3489663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43</xdr:col>
      <xdr:colOff>0</xdr:colOff>
      <xdr:row>13</xdr:row>
      <xdr:rowOff>124691</xdr:rowOff>
    </xdr:from>
    <xdr:to>
      <xdr:col>43</xdr:col>
      <xdr:colOff>443346</xdr:colOff>
      <xdr:row>30</xdr:row>
      <xdr:rowOff>178426</xdr:rowOff>
    </xdr:to>
    <xdr:sp macro="" textlink="">
      <xdr:nvSpPr>
        <xdr:cNvPr id="48" name="직사각형 47"/>
        <xdr:cNvSpPr/>
      </xdr:nvSpPr>
      <xdr:spPr>
        <a:xfrm>
          <a:off x="30008945" y="3228109"/>
          <a:ext cx="443346" cy="360049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32</xdr:col>
      <xdr:colOff>35859</xdr:colOff>
      <xdr:row>77</xdr:row>
      <xdr:rowOff>62753</xdr:rowOff>
    </xdr:from>
    <xdr:to>
      <xdr:col>32</xdr:col>
      <xdr:colOff>498525</xdr:colOff>
      <xdr:row>94</xdr:row>
      <xdr:rowOff>192281</xdr:rowOff>
    </xdr:to>
    <xdr:sp macro="" textlink="">
      <xdr:nvSpPr>
        <xdr:cNvPr id="58" name="직사각형 57"/>
        <xdr:cNvSpPr/>
      </xdr:nvSpPr>
      <xdr:spPr>
        <a:xfrm>
          <a:off x="22824141" y="17015012"/>
          <a:ext cx="462666" cy="3912634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43</xdr:col>
      <xdr:colOff>257731</xdr:colOff>
      <xdr:row>81</xdr:row>
      <xdr:rowOff>49917</xdr:rowOff>
    </xdr:from>
    <xdr:to>
      <xdr:col>43</xdr:col>
      <xdr:colOff>509731</xdr:colOff>
      <xdr:row>94</xdr:row>
      <xdr:rowOff>192281</xdr:rowOff>
    </xdr:to>
    <xdr:sp macro="" textlink="">
      <xdr:nvSpPr>
        <xdr:cNvPr id="60" name="직사각형 59"/>
        <xdr:cNvSpPr/>
      </xdr:nvSpPr>
      <xdr:spPr>
        <a:xfrm>
          <a:off x="31049458" y="14250826"/>
          <a:ext cx="252000" cy="2844000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54</xdr:col>
      <xdr:colOff>257731</xdr:colOff>
      <xdr:row>81</xdr:row>
      <xdr:rowOff>49917</xdr:rowOff>
    </xdr:from>
    <xdr:to>
      <xdr:col>54</xdr:col>
      <xdr:colOff>509731</xdr:colOff>
      <xdr:row>94</xdr:row>
      <xdr:rowOff>192281</xdr:rowOff>
    </xdr:to>
    <xdr:sp macro="" textlink="">
      <xdr:nvSpPr>
        <xdr:cNvPr id="61" name="직사각형 60"/>
        <xdr:cNvSpPr/>
      </xdr:nvSpPr>
      <xdr:spPr>
        <a:xfrm>
          <a:off x="38669458" y="14250826"/>
          <a:ext cx="252000" cy="2844000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24</xdr:col>
      <xdr:colOff>318655</xdr:colOff>
      <xdr:row>12</xdr:row>
      <xdr:rowOff>96983</xdr:rowOff>
    </xdr:from>
    <xdr:to>
      <xdr:col>28</xdr:col>
      <xdr:colOff>235528</xdr:colOff>
      <xdr:row>21</xdr:row>
      <xdr:rowOff>108189</xdr:rowOff>
    </xdr:to>
    <xdr:graphicFrame macro="">
      <xdr:nvGraphicFramePr>
        <xdr:cNvPr id="29" name="차트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46</xdr:col>
      <xdr:colOff>332508</xdr:colOff>
      <xdr:row>12</xdr:row>
      <xdr:rowOff>166255</xdr:rowOff>
    </xdr:from>
    <xdr:to>
      <xdr:col>50</xdr:col>
      <xdr:colOff>332508</xdr:colOff>
      <xdr:row>21</xdr:row>
      <xdr:rowOff>177461</xdr:rowOff>
    </xdr:to>
    <xdr:graphicFrame macro="">
      <xdr:nvGraphicFramePr>
        <xdr:cNvPr id="33" name="차트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54</xdr:col>
      <xdr:colOff>69273</xdr:colOff>
      <xdr:row>13</xdr:row>
      <xdr:rowOff>152400</xdr:rowOff>
    </xdr:from>
    <xdr:to>
      <xdr:col>54</xdr:col>
      <xdr:colOff>512619</xdr:colOff>
      <xdr:row>30</xdr:row>
      <xdr:rowOff>206135</xdr:rowOff>
    </xdr:to>
    <xdr:sp macro="" textlink="">
      <xdr:nvSpPr>
        <xdr:cNvPr id="34" name="직사각형 33"/>
        <xdr:cNvSpPr/>
      </xdr:nvSpPr>
      <xdr:spPr>
        <a:xfrm>
          <a:off x="37393418" y="3255818"/>
          <a:ext cx="443346" cy="3600499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32</xdr:col>
      <xdr:colOff>27710</xdr:colOff>
      <xdr:row>47</xdr:row>
      <xdr:rowOff>96983</xdr:rowOff>
    </xdr:from>
    <xdr:to>
      <xdr:col>32</xdr:col>
      <xdr:colOff>512380</xdr:colOff>
      <xdr:row>63</xdr:row>
      <xdr:rowOff>53737</xdr:rowOff>
    </xdr:to>
    <xdr:sp macro="" textlink="">
      <xdr:nvSpPr>
        <xdr:cNvPr id="35" name="직사각형 34"/>
        <xdr:cNvSpPr/>
      </xdr:nvSpPr>
      <xdr:spPr>
        <a:xfrm>
          <a:off x="22721455" y="10335492"/>
          <a:ext cx="484670" cy="3489663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43</xdr:col>
      <xdr:colOff>44335</xdr:colOff>
      <xdr:row>47</xdr:row>
      <xdr:rowOff>63732</xdr:rowOff>
    </xdr:from>
    <xdr:to>
      <xdr:col>43</xdr:col>
      <xdr:colOff>529005</xdr:colOff>
      <xdr:row>63</xdr:row>
      <xdr:rowOff>20486</xdr:rowOff>
    </xdr:to>
    <xdr:sp macro="" textlink="">
      <xdr:nvSpPr>
        <xdr:cNvPr id="36" name="직사각형 35"/>
        <xdr:cNvSpPr/>
      </xdr:nvSpPr>
      <xdr:spPr>
        <a:xfrm>
          <a:off x="30112855" y="10251672"/>
          <a:ext cx="484670" cy="3477194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54</xdr:col>
      <xdr:colOff>62346</xdr:colOff>
      <xdr:row>47</xdr:row>
      <xdr:rowOff>110145</xdr:rowOff>
    </xdr:from>
    <xdr:to>
      <xdr:col>54</xdr:col>
      <xdr:colOff>547016</xdr:colOff>
      <xdr:row>63</xdr:row>
      <xdr:rowOff>66899</xdr:rowOff>
    </xdr:to>
    <xdr:sp macro="" textlink="">
      <xdr:nvSpPr>
        <xdr:cNvPr id="42" name="직사각형 41"/>
        <xdr:cNvSpPr/>
      </xdr:nvSpPr>
      <xdr:spPr>
        <a:xfrm>
          <a:off x="37386491" y="10348654"/>
          <a:ext cx="484670" cy="3489663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  <xdr:twoCellAnchor>
    <xdr:from>
      <xdr:col>23</xdr:col>
      <xdr:colOff>461554</xdr:colOff>
      <xdr:row>75</xdr:row>
      <xdr:rowOff>182881</xdr:rowOff>
    </xdr:from>
    <xdr:to>
      <xdr:col>27</xdr:col>
      <xdr:colOff>389313</xdr:colOff>
      <xdr:row>84</xdr:row>
      <xdr:rowOff>194086</xdr:rowOff>
    </xdr:to>
    <xdr:graphicFrame macro="">
      <xdr:nvGraphicFramePr>
        <xdr:cNvPr id="50" name="차트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243840</xdr:colOff>
      <xdr:row>109</xdr:row>
      <xdr:rowOff>121920</xdr:rowOff>
    </xdr:from>
    <xdr:to>
      <xdr:col>33</xdr:col>
      <xdr:colOff>243840</xdr:colOff>
      <xdr:row>134</xdr:row>
      <xdr:rowOff>121920</xdr:rowOff>
    </xdr:to>
    <xdr:graphicFrame macro="">
      <xdr:nvGraphicFramePr>
        <xdr:cNvPr id="51" name="차트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24</xdr:col>
      <xdr:colOff>548640</xdr:colOff>
      <xdr:row>111</xdr:row>
      <xdr:rowOff>182880</xdr:rowOff>
    </xdr:from>
    <xdr:to>
      <xdr:col>28</xdr:col>
      <xdr:colOff>445919</xdr:colOff>
      <xdr:row>120</xdr:row>
      <xdr:rowOff>194085</xdr:rowOff>
    </xdr:to>
    <xdr:graphicFrame macro="">
      <xdr:nvGraphicFramePr>
        <xdr:cNvPr id="52" name="차트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32</xdr:col>
      <xdr:colOff>296650</xdr:colOff>
      <xdr:row>113</xdr:row>
      <xdr:rowOff>15485</xdr:rowOff>
    </xdr:from>
    <xdr:to>
      <xdr:col>33</xdr:col>
      <xdr:colOff>94297</xdr:colOff>
      <xdr:row>130</xdr:row>
      <xdr:rowOff>117304</xdr:rowOff>
    </xdr:to>
    <xdr:sp macro="" textlink="">
      <xdr:nvSpPr>
        <xdr:cNvPr id="53" name="직사각형 52"/>
        <xdr:cNvSpPr/>
      </xdr:nvSpPr>
      <xdr:spPr>
        <a:xfrm>
          <a:off x="22990395" y="24842830"/>
          <a:ext cx="462666" cy="3870256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400" b="1">
              <a:solidFill>
                <a:schemeClr val="tx1"/>
              </a:solidFill>
            </a:rPr>
            <a:t>미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공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개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존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98243</xdr:colOff>
      <xdr:row>45</xdr:row>
      <xdr:rowOff>143689</xdr:rowOff>
    </xdr:from>
    <xdr:to>
      <xdr:col>24</xdr:col>
      <xdr:colOff>424543</xdr:colOff>
      <xdr:row>96</xdr:row>
      <xdr:rowOff>130627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218059</xdr:colOff>
      <xdr:row>9</xdr:row>
      <xdr:rowOff>161307</xdr:rowOff>
    </xdr:from>
    <xdr:to>
      <xdr:col>16</xdr:col>
      <xdr:colOff>21772</xdr:colOff>
      <xdr:row>29</xdr:row>
      <xdr:rowOff>185057</xdr:rowOff>
    </xdr:to>
    <xdr:grpSp>
      <xdr:nvGrpSpPr>
        <xdr:cNvPr id="2" name="그룹 1"/>
        <xdr:cNvGrpSpPr/>
      </xdr:nvGrpSpPr>
      <xdr:grpSpPr>
        <a:xfrm>
          <a:off x="4203319" y="3232167"/>
          <a:ext cx="7522773" cy="4443350"/>
          <a:chOff x="3305175" y="1485900"/>
          <a:chExt cx="5076828" cy="4027574"/>
        </a:xfrm>
      </xdr:grpSpPr>
      <xdr:graphicFrame macro="">
        <xdr:nvGraphicFramePr>
          <xdr:cNvPr id="3" name="차트 2"/>
          <xdr:cNvGraphicFramePr/>
        </xdr:nvGraphicFramePr>
        <xdr:xfrm>
          <a:off x="3305175" y="1895476"/>
          <a:ext cx="4690800" cy="361799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4" name="그룹 3"/>
          <xdr:cNvGrpSpPr/>
        </xdr:nvGrpSpPr>
        <xdr:grpSpPr>
          <a:xfrm>
            <a:off x="3869297" y="1485900"/>
            <a:ext cx="4512706" cy="3623892"/>
            <a:chOff x="3869297" y="1485900"/>
            <a:chExt cx="4512706" cy="3623892"/>
          </a:xfrm>
        </xdr:grpSpPr>
        <xdr:sp macro="" textlink="">
          <xdr:nvSpPr>
            <xdr:cNvPr id="5" name="오른쪽 화살표 4"/>
            <xdr:cNvSpPr/>
          </xdr:nvSpPr>
          <xdr:spPr>
            <a:xfrm rot="16200000">
              <a:off x="7406338" y="3004567"/>
              <a:ext cx="1372922" cy="578408"/>
            </a:xfrm>
            <a:prstGeom prst="rightArrow">
              <a:avLst>
                <a:gd name="adj1" fmla="val 43901"/>
                <a:gd name="adj2" fmla="val 50000"/>
              </a:avLst>
            </a:prstGeom>
            <a:solidFill>
              <a:sysClr val="window" lastClr="FFFFFF"/>
            </a:solidFill>
            <a:ln w="19050" cap="flat" cmpd="sng" algn="ctr">
              <a:solidFill>
                <a:srgbClr val="4F81BD"/>
              </a:solidFill>
              <a:prstDash val="solid"/>
            </a:ln>
            <a:effectLst/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900" b="1">
                  <a:latin typeface="맑은 고딕"/>
                  <a:ea typeface="맑은 고딕"/>
                </a:rPr>
                <a:t>Good Quality</a:t>
              </a:r>
              <a:endParaRPr lang="ko-KR" altLang="en-US" sz="900" b="1">
                <a:latin typeface="맑은 고딕"/>
                <a:ea typeface="맑은 고딕"/>
              </a:endParaRPr>
            </a:p>
          </xdr:txBody>
        </xdr:sp>
        <xdr:sp macro="" textlink="">
          <xdr:nvSpPr>
            <xdr:cNvPr id="6" name="오른쪽 화살표 5"/>
            <xdr:cNvSpPr/>
          </xdr:nvSpPr>
          <xdr:spPr>
            <a:xfrm>
              <a:off x="5467350" y="1485900"/>
              <a:ext cx="1534952" cy="466722"/>
            </a:xfrm>
            <a:prstGeom prst="rightArrow">
              <a:avLst>
                <a:gd name="adj1" fmla="val 50000"/>
                <a:gd name="adj2" fmla="val 65517"/>
              </a:avLst>
            </a:prstGeom>
            <a:solidFill>
              <a:sysClr val="window" lastClr="FFFFFF"/>
            </a:solidFill>
            <a:ln w="19050" cap="flat" cmpd="sng" algn="ctr">
              <a:solidFill>
                <a:srgbClr val="4F81BD"/>
              </a:solidFill>
              <a:prstDash val="solid"/>
            </a:ln>
            <a:effectLst/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000" b="1">
                  <a:latin typeface="맑은 고딕"/>
                  <a:ea typeface="맑은 고딕"/>
                </a:rPr>
                <a:t>High</a:t>
              </a:r>
              <a:r>
                <a:rPr lang="en-US" altLang="ko-KR" sz="1000" b="1" baseline="0">
                  <a:latin typeface="맑은 고딕"/>
                  <a:ea typeface="맑은 고딕"/>
                </a:rPr>
                <a:t> Marketability</a:t>
              </a:r>
              <a:endParaRPr lang="ko-KR" altLang="en-US" sz="1000" b="1">
                <a:latin typeface="맑은 고딕"/>
                <a:ea typeface="맑은 고딕"/>
              </a:endParaRPr>
            </a:p>
          </xdr:txBody>
        </xdr:sp>
        <xdr:cxnSp macro="">
          <xdr:nvCxnSpPr>
            <xdr:cNvPr id="7" name="직선 연결선 6"/>
            <xdr:cNvCxnSpPr/>
          </xdr:nvCxnSpPr>
          <xdr:spPr>
            <a:xfrm flipV="1">
              <a:off x="4246368" y="2039196"/>
              <a:ext cx="0" cy="3070596"/>
            </a:xfrm>
            <a:prstGeom prst="line">
              <a:avLst/>
            </a:prstGeom>
            <a:ln w="22225"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" name="직선 연결선 7"/>
            <xdr:cNvCxnSpPr/>
          </xdr:nvCxnSpPr>
          <xdr:spPr>
            <a:xfrm>
              <a:off x="3869297" y="4860600"/>
              <a:ext cx="3909420" cy="0"/>
            </a:xfrm>
            <a:prstGeom prst="line">
              <a:avLst/>
            </a:prstGeom>
            <a:ln w="15875"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" name="대각선 방향의 모서리가 잘린 사각형 8"/>
            <xdr:cNvSpPr/>
          </xdr:nvSpPr>
          <xdr:spPr>
            <a:xfrm>
              <a:off x="4278150" y="2076920"/>
              <a:ext cx="756543" cy="470929"/>
            </a:xfrm>
            <a:prstGeom prst="snip2DiagRect">
              <a:avLst/>
            </a:prstGeom>
          </xdr:spPr>
          <xdr:style>
            <a:lnRef idx="1">
              <a:schemeClr val="accent2"/>
            </a:lnRef>
            <a:fillRef idx="2">
              <a:schemeClr val="accent2"/>
            </a:fillRef>
            <a:effectRef idx="1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lIns="36000" tIns="0" rIns="36000" bIns="0" rtlCol="0" anchor="t"/>
            <a:lstStyle/>
            <a:p>
              <a:pPr algn="ctr"/>
              <a:r>
                <a:rPr lang="ko-KR" altLang="en-US" sz="900" b="1"/>
                <a:t>평균 </a:t>
              </a:r>
              <a:r>
                <a:rPr lang="en-US" altLang="ko-KR" sz="900" b="1"/>
                <a:t>PFS:</a:t>
              </a:r>
            </a:p>
            <a:p>
              <a:pPr algn="ctr"/>
              <a:r>
                <a:rPr lang="en-US" altLang="ko-KR" sz="900" b="1"/>
                <a:t>1.00</a:t>
              </a:r>
              <a:endParaRPr lang="ko-KR" altLang="en-US" sz="900" b="1"/>
            </a:p>
          </xdr:txBody>
        </xdr:sp>
        <xdr:sp macro="" textlink="">
          <xdr:nvSpPr>
            <xdr:cNvPr id="10" name="대각선 방향의 모서리가 잘린 사각형 9"/>
            <xdr:cNvSpPr/>
          </xdr:nvSpPr>
          <xdr:spPr>
            <a:xfrm>
              <a:off x="7008803" y="4362149"/>
              <a:ext cx="756543" cy="462668"/>
            </a:xfrm>
            <a:prstGeom prst="snip2DiagRect">
              <a:avLst/>
            </a:prstGeom>
          </xdr:spPr>
          <xdr:style>
            <a:lnRef idx="1">
              <a:schemeClr val="accent2"/>
            </a:lnRef>
            <a:fillRef idx="2">
              <a:schemeClr val="accent2"/>
            </a:fillRef>
            <a:effectRef idx="1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lIns="36000" tIns="0" rIns="36000" bIns="0" rtlCol="0" anchor="t"/>
            <a:lstStyle/>
            <a:p>
              <a:pPr algn="ctr"/>
              <a:r>
                <a:rPr lang="ko-KR" altLang="en-US" sz="900" b="1"/>
                <a:t>평균 </a:t>
              </a:r>
              <a:r>
                <a:rPr lang="en-US" altLang="ko-KR" sz="900" b="1"/>
                <a:t>CPP:</a:t>
              </a:r>
            </a:p>
            <a:p>
              <a:pPr algn="ctr"/>
              <a:r>
                <a:rPr lang="en-US" altLang="ko-KR" sz="900" b="1"/>
                <a:t>2.07</a:t>
              </a:r>
              <a:endParaRPr lang="ko-KR" altLang="en-US" sz="900" b="1"/>
            </a:p>
          </xdr:txBody>
        </xdr:sp>
      </xdr:grp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218059</xdr:colOff>
      <xdr:row>10</xdr:row>
      <xdr:rowOff>161307</xdr:rowOff>
    </xdr:from>
    <xdr:to>
      <xdr:col>13</xdr:col>
      <xdr:colOff>598714</xdr:colOff>
      <xdr:row>30</xdr:row>
      <xdr:rowOff>184754</xdr:rowOff>
    </xdr:to>
    <xdr:grpSp>
      <xdr:nvGrpSpPr>
        <xdr:cNvPr id="2" name="그룹 1"/>
        <xdr:cNvGrpSpPr/>
      </xdr:nvGrpSpPr>
      <xdr:grpSpPr>
        <a:xfrm>
          <a:off x="4222023" y="3361707"/>
          <a:ext cx="6892291" cy="4456902"/>
          <a:chOff x="3305175" y="1485900"/>
          <a:chExt cx="5076828" cy="4027574"/>
        </a:xfrm>
      </xdr:grpSpPr>
      <xdr:graphicFrame macro="">
        <xdr:nvGraphicFramePr>
          <xdr:cNvPr id="3" name="차트 2"/>
          <xdr:cNvGraphicFramePr/>
        </xdr:nvGraphicFramePr>
        <xdr:xfrm>
          <a:off x="3305175" y="1895476"/>
          <a:ext cx="4690800" cy="361799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4" name="그룹 3"/>
          <xdr:cNvGrpSpPr/>
        </xdr:nvGrpSpPr>
        <xdr:grpSpPr>
          <a:xfrm>
            <a:off x="3861024" y="1485900"/>
            <a:ext cx="4520979" cy="3657433"/>
            <a:chOff x="3861024" y="1485900"/>
            <a:chExt cx="4520979" cy="3657433"/>
          </a:xfrm>
        </xdr:grpSpPr>
        <xdr:sp macro="" textlink="">
          <xdr:nvSpPr>
            <xdr:cNvPr id="5" name="오른쪽 화살표 4"/>
            <xdr:cNvSpPr/>
          </xdr:nvSpPr>
          <xdr:spPr>
            <a:xfrm rot="16200000">
              <a:off x="7406338" y="3004567"/>
              <a:ext cx="1372922" cy="578408"/>
            </a:xfrm>
            <a:prstGeom prst="rightArrow">
              <a:avLst>
                <a:gd name="adj1" fmla="val 43901"/>
                <a:gd name="adj2" fmla="val 50000"/>
              </a:avLst>
            </a:prstGeom>
            <a:solidFill>
              <a:sysClr val="window" lastClr="FFFFFF"/>
            </a:solidFill>
            <a:ln w="19050" cap="flat" cmpd="sng" algn="ctr">
              <a:solidFill>
                <a:srgbClr val="4F81BD"/>
              </a:solidFill>
              <a:prstDash val="solid"/>
            </a:ln>
            <a:effectLst/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900" b="1">
                  <a:latin typeface="맑은 고딕"/>
                  <a:ea typeface="맑은 고딕"/>
                </a:rPr>
                <a:t>Good Quality</a:t>
              </a:r>
              <a:endParaRPr lang="ko-KR" altLang="en-US" sz="900" b="1">
                <a:latin typeface="맑은 고딕"/>
                <a:ea typeface="맑은 고딕"/>
              </a:endParaRPr>
            </a:p>
          </xdr:txBody>
        </xdr:sp>
        <xdr:sp macro="" textlink="">
          <xdr:nvSpPr>
            <xdr:cNvPr id="6" name="오른쪽 화살표 5"/>
            <xdr:cNvSpPr/>
          </xdr:nvSpPr>
          <xdr:spPr>
            <a:xfrm>
              <a:off x="5467350" y="1485900"/>
              <a:ext cx="887039" cy="466722"/>
            </a:xfrm>
            <a:prstGeom prst="rightArrow">
              <a:avLst>
                <a:gd name="adj1" fmla="val 50000"/>
                <a:gd name="adj2" fmla="val 65517"/>
              </a:avLst>
            </a:prstGeom>
            <a:solidFill>
              <a:sysClr val="window" lastClr="FFFFFF"/>
            </a:solidFill>
            <a:ln w="19050" cap="flat" cmpd="sng" algn="ctr">
              <a:solidFill>
                <a:srgbClr val="4F81BD"/>
              </a:solidFill>
              <a:prstDash val="solid"/>
            </a:ln>
            <a:effectLst/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wrap="square" rtlCol="0" anchor="ctr"/>
            <a:lstStyle>
              <a:lvl1pPr marL="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altLang="ko-KR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Pioneer</a:t>
              </a:r>
              <a:endParaRPr lang="ko-KR" altLang="ko-KR" sz="1000">
                <a:effectLst/>
              </a:endParaRPr>
            </a:p>
          </xdr:txBody>
        </xdr:sp>
        <xdr:cxnSp macro="">
          <xdr:nvCxnSpPr>
            <xdr:cNvPr id="7" name="직선 연결선 6"/>
            <xdr:cNvCxnSpPr/>
          </xdr:nvCxnSpPr>
          <xdr:spPr>
            <a:xfrm flipV="1">
              <a:off x="4583399" y="2072737"/>
              <a:ext cx="0" cy="3070596"/>
            </a:xfrm>
            <a:prstGeom prst="line">
              <a:avLst/>
            </a:prstGeom>
            <a:ln w="22225"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" name="직선 연결선 7"/>
            <xdr:cNvCxnSpPr/>
          </xdr:nvCxnSpPr>
          <xdr:spPr>
            <a:xfrm>
              <a:off x="3861024" y="4209136"/>
              <a:ext cx="3909420" cy="0"/>
            </a:xfrm>
            <a:prstGeom prst="line">
              <a:avLst/>
            </a:prstGeom>
            <a:ln w="15875">
              <a:solidFill>
                <a:srgbClr val="FF0000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0" name="대각선 방향의 모서리가 잘린 사각형 9"/>
            <xdr:cNvSpPr/>
          </xdr:nvSpPr>
          <xdr:spPr>
            <a:xfrm>
              <a:off x="7006404" y="3674354"/>
              <a:ext cx="756543" cy="462668"/>
            </a:xfrm>
            <a:prstGeom prst="snip2DiagRect">
              <a:avLst/>
            </a:prstGeom>
          </xdr:spPr>
          <xdr:style>
            <a:lnRef idx="1">
              <a:schemeClr val="accent2"/>
            </a:lnRef>
            <a:fillRef idx="2">
              <a:schemeClr val="accent2"/>
            </a:fillRef>
            <a:effectRef idx="1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lIns="36000" tIns="0" rIns="36000" bIns="0" rtlCol="0" anchor="t"/>
            <a:lstStyle/>
            <a:p>
              <a:pPr algn="ctr"/>
              <a:r>
                <a:rPr lang="ko-KR" altLang="en-US" sz="900" b="1"/>
                <a:t>평균 </a:t>
              </a:r>
              <a:r>
                <a:rPr lang="en-US" altLang="ko-KR" sz="900" b="1"/>
                <a:t>CPP:</a:t>
              </a:r>
            </a:p>
            <a:p>
              <a:pPr algn="ctr"/>
              <a:r>
                <a:rPr lang="en-US" altLang="ko-KR" sz="900" b="1"/>
                <a:t>2.07</a:t>
              </a:r>
              <a:endParaRPr lang="ko-KR" altLang="en-US" sz="900" b="1"/>
            </a:p>
          </xdr:txBody>
        </xdr:sp>
      </xdr:grpSp>
    </xdr:grpSp>
    <xdr:clientData/>
  </xdr:twoCellAnchor>
  <xdr:twoCellAnchor>
    <xdr:from>
      <xdr:col>5</xdr:col>
      <xdr:colOff>457437</xdr:colOff>
      <xdr:row>13</xdr:row>
      <xdr:rowOff>169645</xdr:rowOff>
    </xdr:from>
    <xdr:to>
      <xdr:col>6</xdr:col>
      <xdr:colOff>537980</xdr:colOff>
      <xdr:row>16</xdr:row>
      <xdr:rowOff>19319</xdr:rowOff>
    </xdr:to>
    <xdr:sp macro="" textlink="">
      <xdr:nvSpPr>
        <xdr:cNvPr id="11" name="대각선 방향의 모서리가 잘린 사각형 10"/>
        <xdr:cNvSpPr/>
      </xdr:nvSpPr>
      <xdr:spPr>
        <a:xfrm>
          <a:off x="5009559" y="3979645"/>
          <a:ext cx="895551" cy="505657"/>
        </a:xfrm>
        <a:prstGeom prst="snip2Diag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lIns="36000" tIns="0" rIns="36000" bIns="0" rtlCol="0" anchor="t"/>
        <a:lstStyle/>
        <a:p>
          <a:pPr algn="ctr"/>
          <a:r>
            <a:rPr lang="ko-KR" altLang="en-US" sz="900" b="1"/>
            <a:t>평균 인용비</a:t>
          </a:r>
          <a:r>
            <a:rPr lang="en-US" altLang="ko-KR" sz="900" b="1"/>
            <a:t>:</a:t>
          </a:r>
        </a:p>
        <a:p>
          <a:pPr algn="ctr"/>
          <a:r>
            <a:rPr lang="en-US" altLang="ko-KR" sz="900" b="1"/>
            <a:t>2.38</a:t>
          </a:r>
          <a:endParaRPr lang="ko-KR" altLang="en-US" sz="900" b="1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213632</xdr:colOff>
      <xdr:row>20</xdr:row>
      <xdr:rowOff>130628</xdr:rowOff>
    </xdr:from>
    <xdr:to>
      <xdr:col>14</xdr:col>
      <xdr:colOff>352698</xdr:colOff>
      <xdr:row>51</xdr:row>
      <xdr:rowOff>195942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489858</xdr:colOff>
      <xdr:row>3</xdr:row>
      <xdr:rowOff>10882</xdr:rowOff>
    </xdr:from>
    <xdr:to>
      <xdr:col>20</xdr:col>
      <xdr:colOff>195943</xdr:colOff>
      <xdr:row>25</xdr:row>
      <xdr:rowOff>32657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449580</xdr:colOff>
      <xdr:row>5</xdr:row>
      <xdr:rowOff>137160</xdr:rowOff>
    </xdr:from>
    <xdr:to>
      <xdr:col>20</xdr:col>
      <xdr:colOff>449580</xdr:colOff>
      <xdr:row>27</xdr:row>
      <xdr:rowOff>198569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611843</xdr:colOff>
      <xdr:row>6</xdr:row>
      <xdr:rowOff>215152</xdr:rowOff>
    </xdr:from>
    <xdr:to>
      <xdr:col>16</xdr:col>
      <xdr:colOff>26895</xdr:colOff>
      <xdr:row>17</xdr:row>
      <xdr:rowOff>98611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502024</xdr:colOff>
      <xdr:row>7</xdr:row>
      <xdr:rowOff>195430</xdr:rowOff>
    </xdr:from>
    <xdr:to>
      <xdr:col>20</xdr:col>
      <xdr:colOff>291273</xdr:colOff>
      <xdr:row>24</xdr:row>
      <xdr:rowOff>123708</xdr:rowOff>
    </xdr:to>
    <xdr:sp macro="" textlink="">
      <xdr:nvSpPr>
        <xdr:cNvPr id="4" name="직사각형 3"/>
        <xdr:cNvSpPr/>
      </xdr:nvSpPr>
      <xdr:spPr>
        <a:xfrm>
          <a:off x="13563600" y="1889759"/>
          <a:ext cx="461602" cy="3738278"/>
        </a:xfrm>
        <a:prstGeom prst="rect">
          <a:avLst/>
        </a:prstGeom>
        <a:solidFill>
          <a:schemeClr val="bg1">
            <a:lumMod val="85000"/>
            <a:alpha val="5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="1">
              <a:solidFill>
                <a:schemeClr val="tx1"/>
              </a:solidFill>
            </a:rPr>
            <a:t>미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공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개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존</a:t>
          </a:r>
          <a:endParaRPr lang="en-US" altLang="ko-KR" sz="1100" b="1">
            <a:solidFill>
              <a:schemeClr val="tx1"/>
            </a:solidFill>
          </a:endParaRPr>
        </a:p>
        <a:p>
          <a:pPr algn="ctr"/>
          <a:r>
            <a:rPr lang="ko-KR" altLang="en-US" sz="1100" b="1">
              <a:solidFill>
                <a:schemeClr val="tx1"/>
              </a:solidFill>
            </a:rPr>
            <a:t>재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511628</xdr:colOff>
      <xdr:row>5</xdr:row>
      <xdr:rowOff>1</xdr:rowOff>
    </xdr:from>
    <xdr:to>
      <xdr:col>15</xdr:col>
      <xdr:colOff>413657</xdr:colOff>
      <xdr:row>23</xdr:row>
      <xdr:rowOff>121921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0.02343</cdr:x>
      <cdr:y>0.08077</cdr:y>
    </cdr:from>
    <cdr:to>
      <cdr:x>0.18742</cdr:x>
      <cdr:y>0.1737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83646" y="326359"/>
          <a:ext cx="1285307" cy="375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ko-KR" altLang="en-US" sz="1400" b="1"/>
            <a:t>대기업</a:t>
          </a:r>
        </a:p>
      </cdr:txBody>
    </cdr:sp>
  </cdr:relSizeAnchor>
  <cdr:relSizeAnchor xmlns:cdr="http://schemas.openxmlformats.org/drawingml/2006/chartDrawing">
    <cdr:from>
      <cdr:x>0.02002</cdr:x>
      <cdr:y>0.39051</cdr:y>
    </cdr:from>
    <cdr:to>
      <cdr:x>0.18401</cdr:x>
      <cdr:y>0.48344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180893" y="1577944"/>
          <a:ext cx="1481673" cy="3755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ko-KR" altLang="en-US" sz="1400" b="1"/>
            <a:t>중소기업</a:t>
          </a:r>
        </a:p>
      </cdr:txBody>
    </cdr:sp>
  </cdr:relSizeAnchor>
  <cdr:relSizeAnchor xmlns:cdr="http://schemas.openxmlformats.org/drawingml/2006/chartDrawing">
    <cdr:from>
      <cdr:x>0.02094</cdr:x>
      <cdr:y>0.60167</cdr:y>
    </cdr:from>
    <cdr:to>
      <cdr:x>0.29814</cdr:x>
      <cdr:y>0.69461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189208" y="2431202"/>
          <a:ext cx="2504553" cy="375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ko-KR" altLang="en-US" sz="1400" b="1"/>
            <a:t>대학교</a:t>
          </a:r>
          <a:r>
            <a:rPr lang="en-US" altLang="ko-KR" sz="1400" b="1"/>
            <a:t>/ </a:t>
          </a:r>
          <a:r>
            <a:rPr lang="ko-KR" altLang="en-US" sz="1400" b="1"/>
            <a:t>연구기관</a:t>
          </a:r>
        </a:p>
      </cdr:txBody>
    </cdr:sp>
  </cdr:relSizeAnchor>
  <cdr:relSizeAnchor xmlns:cdr="http://schemas.openxmlformats.org/drawingml/2006/chartDrawing">
    <cdr:from>
      <cdr:x>0.01734</cdr:x>
      <cdr:y>0.75708</cdr:y>
    </cdr:from>
    <cdr:to>
      <cdr:x>0.25694</cdr:x>
      <cdr:y>0.85001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135871" y="3059190"/>
          <a:ext cx="1877986" cy="3755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ko-KR" altLang="en-US" sz="1400" b="1"/>
            <a:t>기타</a:t>
          </a:r>
          <a:r>
            <a:rPr lang="en-US" altLang="ko-KR" sz="1400" b="1"/>
            <a:t>(</a:t>
          </a:r>
          <a:r>
            <a:rPr lang="ko-KR" altLang="en-US" sz="1400" b="1"/>
            <a:t>개인</a:t>
          </a:r>
          <a:r>
            <a:rPr lang="en-US" altLang="ko-KR" sz="1400" b="1"/>
            <a:t>,</a:t>
          </a:r>
          <a:r>
            <a:rPr lang="en-US" altLang="ko-KR" sz="1400" b="1" baseline="0"/>
            <a:t> </a:t>
          </a:r>
          <a:r>
            <a:rPr lang="ko-KR" altLang="en-US" sz="1400" b="1" baseline="0"/>
            <a:t>협회 등</a:t>
          </a:r>
          <a:r>
            <a:rPr lang="en-US" altLang="ko-KR" sz="1400" b="1"/>
            <a:t>)</a:t>
          </a:r>
          <a:endParaRPr lang="ko-KR" altLang="en-US" sz="1400" b="1"/>
        </a:p>
      </cdr:txBody>
    </cdr:sp>
  </cdr:relSizeAnchor>
  <cdr:relSizeAnchor xmlns:cdr="http://schemas.openxmlformats.org/drawingml/2006/chartDrawing">
    <cdr:from>
      <cdr:x>0.01898</cdr:x>
      <cdr:y>0.21731</cdr:y>
    </cdr:from>
    <cdr:to>
      <cdr:x>0.18297</cdr:x>
      <cdr:y>0.31025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148772" y="878115"/>
          <a:ext cx="1285307" cy="3755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ko-KR" altLang="en-US" sz="1400" b="1"/>
            <a:t>중견기업</a:t>
          </a: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388620</xdr:colOff>
      <xdr:row>0</xdr:row>
      <xdr:rowOff>198120</xdr:rowOff>
    </xdr:from>
    <xdr:to>
      <xdr:col>18</xdr:col>
      <xdr:colOff>388620</xdr:colOff>
      <xdr:row>23</xdr:row>
      <xdr:rowOff>30929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221;&#51064;&#49689;\&#49464;&#48120;&#45208;&#51105;&#46041;&#49324;&#45768;\&#53685;&#44228;\12.%20&#51648;&#49885;&#51116;&#49328;&#53685;&#44228;&#50672;&#48372;\2007\&#50937;&#44172;&#49884;&#50857;\&#49900;&#54032;\t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03original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테마">
  <a:themeElements>
    <a:clrScheme name="사용자 지정 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588ED1"/>
      </a:accent1>
      <a:accent2>
        <a:srgbClr val="D95A57"/>
      </a:accent2>
      <a:accent3>
        <a:srgbClr val="B6DC69"/>
      </a:accent3>
      <a:accent4>
        <a:srgbClr val="9070B7"/>
      </a:accent4>
      <a:accent5>
        <a:srgbClr val="6ABBD0"/>
      </a:accent5>
      <a:accent6>
        <a:srgbClr val="F9A968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5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tabSelected="1" zoomScale="85" zoomScaleNormal="85" workbookViewId="0">
      <selection activeCell="I54" sqref="I54"/>
    </sheetView>
  </sheetViews>
  <sheetFormatPr defaultRowHeight="17.399999999999999"/>
  <cols>
    <col min="1" max="2" width="10.59765625" customWidth="1"/>
  </cols>
  <sheetData>
    <row r="1" spans="1:5">
      <c r="A1" s="5" t="s">
        <v>0</v>
      </c>
    </row>
    <row r="2" spans="1:5">
      <c r="A2" s="5"/>
    </row>
    <row r="3" spans="1:5">
      <c r="A3" s="5"/>
    </row>
    <row r="4" spans="1:5" ht="18" thickBot="1"/>
    <row r="5" spans="1:5">
      <c r="A5" s="13"/>
      <c r="B5" s="14"/>
      <c r="D5" s="334"/>
      <c r="E5" s="335" t="s">
        <v>1249</v>
      </c>
    </row>
    <row r="6" spans="1:5" ht="18" thickBot="1">
      <c r="A6" s="15" t="s">
        <v>147</v>
      </c>
      <c r="B6" s="16" t="s">
        <v>4</v>
      </c>
    </row>
    <row r="8" spans="1:5">
      <c r="C8" s="11" t="s">
        <v>31</v>
      </c>
      <c r="D8" s="11" t="s">
        <v>32</v>
      </c>
      <c r="E8" s="11" t="s">
        <v>33</v>
      </c>
    </row>
    <row r="9" spans="1:5" s="245" customFormat="1">
      <c r="C9" s="20" t="s">
        <v>1238</v>
      </c>
      <c r="D9" s="288"/>
      <c r="E9" s="81">
        <f>SUM(D9)</f>
        <v>0</v>
      </c>
    </row>
    <row r="10" spans="1:5" s="245" customFormat="1">
      <c r="C10" s="20" t="s">
        <v>1239</v>
      </c>
      <c r="D10" s="288"/>
      <c r="E10" s="81">
        <f t="shared" ref="E10:E48" si="0">SUM(D10,E9)</f>
        <v>0</v>
      </c>
    </row>
    <row r="11" spans="1:5" s="195" customFormat="1">
      <c r="C11" s="20" t="s">
        <v>1240</v>
      </c>
      <c r="D11" s="288"/>
      <c r="E11" s="81">
        <f t="shared" si="0"/>
        <v>0</v>
      </c>
    </row>
    <row r="12" spans="1:5">
      <c r="C12" s="20" t="s">
        <v>1241</v>
      </c>
      <c r="D12" s="288"/>
      <c r="E12" s="81">
        <f t="shared" si="0"/>
        <v>0</v>
      </c>
    </row>
    <row r="13" spans="1:5" s="190" customFormat="1">
      <c r="C13" s="20" t="s">
        <v>1242</v>
      </c>
      <c r="D13" s="288"/>
      <c r="E13" s="81">
        <f t="shared" si="0"/>
        <v>0</v>
      </c>
    </row>
    <row r="14" spans="1:5" s="190" customFormat="1">
      <c r="C14" s="20" t="s">
        <v>1243</v>
      </c>
      <c r="D14" s="288"/>
      <c r="E14" s="81">
        <f t="shared" si="0"/>
        <v>0</v>
      </c>
    </row>
    <row r="15" spans="1:5" s="190" customFormat="1">
      <c r="C15" s="20" t="s">
        <v>1244</v>
      </c>
      <c r="D15" s="288"/>
      <c r="E15" s="81">
        <f t="shared" si="0"/>
        <v>0</v>
      </c>
    </row>
    <row r="16" spans="1:5" s="190" customFormat="1">
      <c r="C16" s="20" t="s">
        <v>1245</v>
      </c>
      <c r="D16" s="288"/>
      <c r="E16" s="81">
        <f t="shared" si="0"/>
        <v>0</v>
      </c>
    </row>
    <row r="17" spans="1:7" s="190" customFormat="1">
      <c r="C17" s="20" t="s">
        <v>1246</v>
      </c>
      <c r="D17" s="288"/>
      <c r="E17" s="81">
        <f t="shared" si="0"/>
        <v>0</v>
      </c>
    </row>
    <row r="18" spans="1:7" s="190" customFormat="1">
      <c r="C18" s="20" t="s">
        <v>1247</v>
      </c>
      <c r="D18" s="288"/>
      <c r="E18" s="81">
        <f t="shared" si="0"/>
        <v>0</v>
      </c>
    </row>
    <row r="19" spans="1:7" s="190" customFormat="1">
      <c r="C19" s="20" t="s">
        <v>1248</v>
      </c>
      <c r="D19" s="332"/>
      <c r="E19" s="81">
        <f t="shared" si="0"/>
        <v>0</v>
      </c>
    </row>
    <row r="20" spans="1:7" s="190" customFormat="1">
      <c r="C20" s="20" t="s">
        <v>73</v>
      </c>
      <c r="D20" s="332">
        <v>3</v>
      </c>
      <c r="E20" s="81">
        <f t="shared" si="0"/>
        <v>3</v>
      </c>
    </row>
    <row r="21" spans="1:7" s="190" customFormat="1">
      <c r="C21" s="20" t="s">
        <v>74</v>
      </c>
      <c r="D21" s="332">
        <v>6</v>
      </c>
      <c r="E21" s="81">
        <f t="shared" si="0"/>
        <v>9</v>
      </c>
    </row>
    <row r="22" spans="1:7" s="190" customFormat="1">
      <c r="C22" s="20" t="s">
        <v>75</v>
      </c>
      <c r="D22" s="332">
        <v>0</v>
      </c>
      <c r="E22" s="81">
        <f t="shared" si="0"/>
        <v>9</v>
      </c>
    </row>
    <row r="23" spans="1:7" s="190" customFormat="1">
      <c r="C23" s="20" t="s">
        <v>76</v>
      </c>
      <c r="D23" s="332">
        <v>0</v>
      </c>
      <c r="E23" s="81">
        <f t="shared" si="0"/>
        <v>9</v>
      </c>
    </row>
    <row r="24" spans="1:7" s="190" customFormat="1">
      <c r="C24" s="20" t="s">
        <v>77</v>
      </c>
      <c r="D24" s="332">
        <v>5</v>
      </c>
      <c r="E24" s="81">
        <f t="shared" si="0"/>
        <v>14</v>
      </c>
    </row>
    <row r="25" spans="1:7">
      <c r="C25" s="20" t="s">
        <v>78</v>
      </c>
      <c r="D25" s="332">
        <v>4</v>
      </c>
      <c r="E25" s="81">
        <f t="shared" si="0"/>
        <v>18</v>
      </c>
    </row>
    <row r="26" spans="1:7">
      <c r="C26" s="20" t="s">
        <v>79</v>
      </c>
      <c r="D26" s="332">
        <v>8</v>
      </c>
      <c r="E26" s="81">
        <f t="shared" si="0"/>
        <v>26</v>
      </c>
      <c r="G26" s="17" t="s">
        <v>65</v>
      </c>
    </row>
    <row r="27" spans="1:7">
      <c r="C27" s="20" t="s">
        <v>80</v>
      </c>
      <c r="D27" s="332">
        <v>16</v>
      </c>
      <c r="E27" s="81">
        <f t="shared" si="0"/>
        <v>42</v>
      </c>
      <c r="G27" s="18" t="s">
        <v>66</v>
      </c>
    </row>
    <row r="28" spans="1:7">
      <c r="C28" s="20" t="s">
        <v>81</v>
      </c>
      <c r="D28" s="332">
        <v>30</v>
      </c>
      <c r="E28" s="81">
        <f t="shared" si="0"/>
        <v>72</v>
      </c>
      <c r="G28" s="18" t="s">
        <v>67</v>
      </c>
    </row>
    <row r="29" spans="1:7">
      <c r="A29" s="10"/>
      <c r="C29" s="20" t="s">
        <v>72</v>
      </c>
      <c r="D29" s="332">
        <v>31</v>
      </c>
      <c r="E29" s="81">
        <f t="shared" si="0"/>
        <v>103</v>
      </c>
      <c r="G29" s="18" t="s">
        <v>71</v>
      </c>
    </row>
    <row r="30" spans="1:7">
      <c r="C30" s="20" t="s">
        <v>82</v>
      </c>
      <c r="D30" s="332">
        <v>28</v>
      </c>
      <c r="E30" s="81">
        <f t="shared" si="0"/>
        <v>131</v>
      </c>
    </row>
    <row r="31" spans="1:7">
      <c r="C31" s="20" t="s">
        <v>83</v>
      </c>
      <c r="D31" s="332">
        <v>40</v>
      </c>
      <c r="E31" s="81">
        <f t="shared" si="0"/>
        <v>171</v>
      </c>
    </row>
    <row r="32" spans="1:7">
      <c r="C32" s="20" t="s">
        <v>84</v>
      </c>
      <c r="D32" s="332">
        <v>38</v>
      </c>
      <c r="E32" s="81">
        <f t="shared" si="0"/>
        <v>209</v>
      </c>
    </row>
    <row r="33" spans="3:5">
      <c r="C33" s="20" t="s">
        <v>34</v>
      </c>
      <c r="D33" s="332">
        <v>46</v>
      </c>
      <c r="E33" s="81">
        <f t="shared" si="0"/>
        <v>255</v>
      </c>
    </row>
    <row r="34" spans="3:5">
      <c r="C34" s="20" t="s">
        <v>35</v>
      </c>
      <c r="D34" s="332">
        <v>39</v>
      </c>
      <c r="E34" s="81">
        <f t="shared" si="0"/>
        <v>294</v>
      </c>
    </row>
    <row r="35" spans="3:5">
      <c r="C35" s="20" t="s">
        <v>36</v>
      </c>
      <c r="D35" s="332">
        <v>39</v>
      </c>
      <c r="E35" s="81">
        <f t="shared" si="0"/>
        <v>333</v>
      </c>
    </row>
    <row r="36" spans="3:5">
      <c r="C36" s="20" t="s">
        <v>37</v>
      </c>
      <c r="D36" s="332">
        <v>55</v>
      </c>
      <c r="E36" s="81">
        <f t="shared" si="0"/>
        <v>388</v>
      </c>
    </row>
    <row r="37" spans="3:5">
      <c r="C37" s="20" t="s">
        <v>38</v>
      </c>
      <c r="D37" s="332">
        <v>60</v>
      </c>
      <c r="E37" s="81">
        <f t="shared" si="0"/>
        <v>448</v>
      </c>
    </row>
    <row r="38" spans="3:5">
      <c r="C38" s="20" t="s">
        <v>39</v>
      </c>
      <c r="D38" s="288">
        <v>55</v>
      </c>
      <c r="E38" s="81">
        <f t="shared" si="0"/>
        <v>503</v>
      </c>
    </row>
    <row r="39" spans="3:5">
      <c r="C39" s="20" t="s">
        <v>40</v>
      </c>
      <c r="D39" s="288">
        <v>47</v>
      </c>
      <c r="E39" s="81">
        <f t="shared" si="0"/>
        <v>550</v>
      </c>
    </row>
    <row r="40" spans="3:5">
      <c r="C40" s="20" t="s">
        <v>41</v>
      </c>
      <c r="D40" s="288">
        <v>50</v>
      </c>
      <c r="E40" s="81">
        <f t="shared" si="0"/>
        <v>600</v>
      </c>
    </row>
    <row r="41" spans="3:5">
      <c r="C41" s="20" t="s">
        <v>42</v>
      </c>
      <c r="D41" s="288">
        <v>64</v>
      </c>
      <c r="E41" s="81">
        <f t="shared" si="0"/>
        <v>664</v>
      </c>
    </row>
    <row r="42" spans="3:5">
      <c r="C42" s="20" t="s">
        <v>43</v>
      </c>
      <c r="D42" s="288">
        <v>87</v>
      </c>
      <c r="E42" s="81">
        <f t="shared" si="0"/>
        <v>751</v>
      </c>
    </row>
    <row r="43" spans="3:5">
      <c r="C43" s="20" t="s">
        <v>44</v>
      </c>
      <c r="D43" s="288">
        <v>112</v>
      </c>
      <c r="E43" s="81">
        <f t="shared" si="0"/>
        <v>863</v>
      </c>
    </row>
    <row r="44" spans="3:5">
      <c r="C44" s="20" t="s">
        <v>45</v>
      </c>
      <c r="D44" s="288">
        <v>226</v>
      </c>
      <c r="E44" s="81">
        <f t="shared" si="0"/>
        <v>1089</v>
      </c>
    </row>
    <row r="45" spans="3:5">
      <c r="C45" s="20" t="s">
        <v>46</v>
      </c>
      <c r="D45" s="288">
        <v>133</v>
      </c>
      <c r="E45" s="81">
        <f t="shared" si="0"/>
        <v>1222</v>
      </c>
    </row>
    <row r="46" spans="3:5">
      <c r="C46" s="20" t="s">
        <v>47</v>
      </c>
      <c r="D46" s="288">
        <v>247</v>
      </c>
      <c r="E46" s="81">
        <f t="shared" si="0"/>
        <v>1469</v>
      </c>
    </row>
    <row r="47" spans="3:5">
      <c r="C47" s="20" t="s">
        <v>48</v>
      </c>
      <c r="D47" s="288">
        <v>203</v>
      </c>
      <c r="E47" s="81">
        <f t="shared" si="0"/>
        <v>1672</v>
      </c>
    </row>
    <row r="48" spans="3:5">
      <c r="C48" s="20" t="s">
        <v>221</v>
      </c>
      <c r="D48" s="332">
        <v>29</v>
      </c>
      <c r="E48" s="81">
        <f t="shared" si="0"/>
        <v>1701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"/>
  <sheetViews>
    <sheetView topLeftCell="A16" zoomScale="70" zoomScaleNormal="70" workbookViewId="0">
      <selection activeCell="A7" sqref="A7"/>
    </sheetView>
  </sheetViews>
  <sheetFormatPr defaultRowHeight="17.399999999999999"/>
  <cols>
    <col min="1" max="2" width="10.59765625" customWidth="1"/>
    <col min="8" max="9" width="9" style="92"/>
  </cols>
  <sheetData>
    <row r="1" spans="1:10">
      <c r="A1" s="5" t="s">
        <v>5</v>
      </c>
    </row>
    <row r="2" spans="1:10">
      <c r="A2" s="5"/>
    </row>
    <row r="3" spans="1:10">
      <c r="A3" s="5"/>
    </row>
    <row r="4" spans="1:10" ht="18" thickBot="1"/>
    <row r="5" spans="1:10">
      <c r="A5" s="1"/>
      <c r="B5" s="2" t="s">
        <v>1</v>
      </c>
      <c r="D5" s="338"/>
      <c r="E5" s="249" t="s">
        <v>1252</v>
      </c>
    </row>
    <row r="6" spans="1:10" ht="18" thickBot="1">
      <c r="A6" s="3" t="s">
        <v>147</v>
      </c>
      <c r="B6" s="4" t="s">
        <v>3</v>
      </c>
    </row>
    <row r="8" spans="1:10">
      <c r="C8" s="11" t="s">
        <v>31</v>
      </c>
      <c r="D8" s="11" t="s">
        <v>53</v>
      </c>
      <c r="E8" s="11" t="s">
        <v>54</v>
      </c>
      <c r="F8" s="11" t="s">
        <v>55</v>
      </c>
      <c r="G8" s="11" t="s">
        <v>56</v>
      </c>
      <c r="H8" s="156" t="s">
        <v>150</v>
      </c>
      <c r="I8" s="156" t="s">
        <v>151</v>
      </c>
      <c r="J8" s="11" t="s">
        <v>61</v>
      </c>
    </row>
    <row r="9" spans="1:10" s="249" customFormat="1">
      <c r="C9" s="20" t="s">
        <v>1238</v>
      </c>
      <c r="D9" s="336"/>
      <c r="E9" s="336"/>
      <c r="F9" s="336"/>
      <c r="G9" s="336"/>
      <c r="H9" s="336"/>
      <c r="I9" s="336"/>
      <c r="J9" s="81">
        <f t="shared" ref="J9:J19" si="0">SUM(D9:I9)</f>
        <v>0</v>
      </c>
    </row>
    <row r="10" spans="1:10" s="249" customFormat="1">
      <c r="C10" s="20" t="s">
        <v>1239</v>
      </c>
      <c r="D10" s="336"/>
      <c r="E10" s="336"/>
      <c r="F10" s="336"/>
      <c r="G10" s="336"/>
      <c r="H10" s="336"/>
      <c r="I10" s="336"/>
      <c r="J10" s="81">
        <f t="shared" si="0"/>
        <v>0</v>
      </c>
    </row>
    <row r="11" spans="1:10" s="249" customFormat="1">
      <c r="C11" s="20" t="s">
        <v>1240</v>
      </c>
      <c r="D11" s="336"/>
      <c r="E11" s="336"/>
      <c r="F11" s="336"/>
      <c r="G11" s="336"/>
      <c r="H11" s="336"/>
      <c r="I11" s="336"/>
      <c r="J11" s="81">
        <f t="shared" si="0"/>
        <v>0</v>
      </c>
    </row>
    <row r="12" spans="1:10" s="249" customFormat="1">
      <c r="C12" s="20" t="s">
        <v>1241</v>
      </c>
      <c r="D12" s="336"/>
      <c r="E12" s="336"/>
      <c r="F12" s="336"/>
      <c r="G12" s="336"/>
      <c r="H12" s="336"/>
      <c r="I12" s="336"/>
      <c r="J12" s="81">
        <f t="shared" si="0"/>
        <v>0</v>
      </c>
    </row>
    <row r="13" spans="1:10" s="249" customFormat="1">
      <c r="C13" s="20" t="s">
        <v>1242</v>
      </c>
      <c r="D13" s="336"/>
      <c r="E13" s="336"/>
      <c r="F13" s="336"/>
      <c r="G13" s="336"/>
      <c r="H13" s="336"/>
      <c r="I13" s="336"/>
      <c r="J13" s="81">
        <f t="shared" si="0"/>
        <v>0</v>
      </c>
    </row>
    <row r="14" spans="1:10" s="249" customFormat="1">
      <c r="C14" s="20" t="s">
        <v>1243</v>
      </c>
      <c r="D14" s="336"/>
      <c r="E14" s="336"/>
      <c r="F14" s="336"/>
      <c r="G14" s="336"/>
      <c r="H14" s="336"/>
      <c r="I14" s="336"/>
      <c r="J14" s="81">
        <f t="shared" si="0"/>
        <v>0</v>
      </c>
    </row>
    <row r="15" spans="1:10" s="249" customFormat="1">
      <c r="C15" s="20" t="s">
        <v>1244</v>
      </c>
      <c r="D15" s="336"/>
      <c r="E15" s="336"/>
      <c r="F15" s="336"/>
      <c r="G15" s="336"/>
      <c r="H15" s="336"/>
      <c r="I15" s="336"/>
      <c r="J15" s="81">
        <f t="shared" si="0"/>
        <v>0</v>
      </c>
    </row>
    <row r="16" spans="1:10" s="249" customFormat="1">
      <c r="C16" s="20" t="s">
        <v>1245</v>
      </c>
      <c r="D16" s="336"/>
      <c r="E16" s="336"/>
      <c r="F16" s="336"/>
      <c r="G16" s="336"/>
      <c r="H16" s="336"/>
      <c r="I16" s="336"/>
      <c r="J16" s="81">
        <f t="shared" si="0"/>
        <v>0</v>
      </c>
    </row>
    <row r="17" spans="3:10" s="249" customFormat="1">
      <c r="C17" s="20" t="s">
        <v>1246</v>
      </c>
      <c r="D17" s="336"/>
      <c r="E17" s="336"/>
      <c r="F17" s="336"/>
      <c r="G17" s="336"/>
      <c r="H17" s="336"/>
      <c r="I17" s="336"/>
      <c r="J17" s="81">
        <f t="shared" si="0"/>
        <v>0</v>
      </c>
    </row>
    <row r="18" spans="3:10" s="249" customFormat="1">
      <c r="C18" s="20" t="s">
        <v>1247</v>
      </c>
      <c r="D18" s="336"/>
      <c r="E18" s="336"/>
      <c r="F18" s="336"/>
      <c r="G18" s="336"/>
      <c r="H18" s="336"/>
      <c r="I18" s="336"/>
      <c r="J18" s="81">
        <f t="shared" si="0"/>
        <v>0</v>
      </c>
    </row>
    <row r="19" spans="3:10" s="249" customFormat="1">
      <c r="C19" s="20" t="s">
        <v>1248</v>
      </c>
      <c r="D19" s="336"/>
      <c r="E19" s="336"/>
      <c r="F19" s="336"/>
      <c r="G19" s="336"/>
      <c r="H19" s="336"/>
      <c r="I19" s="336"/>
      <c r="J19" s="81">
        <f t="shared" si="0"/>
        <v>0</v>
      </c>
    </row>
    <row r="20" spans="3:10" s="190" customFormat="1">
      <c r="C20" s="20" t="s">
        <v>73</v>
      </c>
      <c r="D20" s="336">
        <v>0</v>
      </c>
      <c r="E20" s="336">
        <v>2</v>
      </c>
      <c r="F20" s="336">
        <v>0</v>
      </c>
      <c r="G20" s="336">
        <v>1</v>
      </c>
      <c r="H20" s="336">
        <v>0</v>
      </c>
      <c r="I20" s="336">
        <v>0</v>
      </c>
      <c r="J20" s="81">
        <f t="shared" ref="J20:J49" si="1">SUM(D20:I20)</f>
        <v>3</v>
      </c>
    </row>
    <row r="21" spans="3:10" s="190" customFormat="1">
      <c r="C21" s="20" t="s">
        <v>74</v>
      </c>
      <c r="D21" s="336">
        <v>1</v>
      </c>
      <c r="E21" s="336">
        <v>4</v>
      </c>
      <c r="F21" s="336">
        <v>0</v>
      </c>
      <c r="G21" s="336">
        <v>1</v>
      </c>
      <c r="H21" s="336">
        <v>0</v>
      </c>
      <c r="I21" s="336">
        <v>0</v>
      </c>
      <c r="J21" s="81">
        <f t="shared" si="1"/>
        <v>6</v>
      </c>
    </row>
    <row r="22" spans="3:10" s="245" customFormat="1">
      <c r="C22" s="20" t="s">
        <v>75</v>
      </c>
      <c r="D22" s="336">
        <v>0</v>
      </c>
      <c r="E22" s="336">
        <v>0</v>
      </c>
      <c r="F22" s="336">
        <v>0</v>
      </c>
      <c r="G22" s="336">
        <v>0</v>
      </c>
      <c r="H22" s="336">
        <v>0</v>
      </c>
      <c r="I22" s="336">
        <v>0</v>
      </c>
      <c r="J22" s="81">
        <f>SUM(D22:I22)</f>
        <v>0</v>
      </c>
    </row>
    <row r="23" spans="3:10" s="245" customFormat="1">
      <c r="C23" s="20" t="s">
        <v>76</v>
      </c>
      <c r="D23" s="336">
        <v>0</v>
      </c>
      <c r="E23" s="336">
        <v>0</v>
      </c>
      <c r="F23" s="336">
        <v>0</v>
      </c>
      <c r="G23" s="336">
        <v>0</v>
      </c>
      <c r="H23" s="336">
        <v>0</v>
      </c>
      <c r="I23" s="336">
        <v>0</v>
      </c>
      <c r="J23" s="81">
        <f>SUM(D23:I23)</f>
        <v>0</v>
      </c>
    </row>
    <row r="24" spans="3:10" s="190" customFormat="1">
      <c r="C24" s="20" t="s">
        <v>77</v>
      </c>
      <c r="D24" s="336">
        <v>1</v>
      </c>
      <c r="E24" s="336">
        <v>1</v>
      </c>
      <c r="F24" s="336">
        <v>1</v>
      </c>
      <c r="G24" s="336">
        <v>1</v>
      </c>
      <c r="H24" s="336">
        <v>1</v>
      </c>
      <c r="I24" s="336">
        <v>0</v>
      </c>
      <c r="J24" s="81">
        <f t="shared" si="1"/>
        <v>5</v>
      </c>
    </row>
    <row r="25" spans="3:10" s="190" customFormat="1">
      <c r="C25" s="20" t="s">
        <v>78</v>
      </c>
      <c r="D25" s="336">
        <v>0</v>
      </c>
      <c r="E25" s="336">
        <v>1</v>
      </c>
      <c r="F25" s="336">
        <v>0</v>
      </c>
      <c r="G25" s="336">
        <v>3</v>
      </c>
      <c r="H25" s="336">
        <v>0</v>
      </c>
      <c r="I25" s="336">
        <v>0</v>
      </c>
      <c r="J25" s="81">
        <f t="shared" si="1"/>
        <v>4</v>
      </c>
    </row>
    <row r="26" spans="3:10" s="190" customFormat="1">
      <c r="C26" s="20" t="s">
        <v>79</v>
      </c>
      <c r="D26" s="336">
        <v>1</v>
      </c>
      <c r="E26" s="336">
        <v>4</v>
      </c>
      <c r="F26" s="336">
        <v>1</v>
      </c>
      <c r="G26" s="336">
        <v>2</v>
      </c>
      <c r="H26" s="336">
        <v>0</v>
      </c>
      <c r="I26" s="336">
        <v>0</v>
      </c>
      <c r="J26" s="81">
        <f t="shared" si="1"/>
        <v>8</v>
      </c>
    </row>
    <row r="27" spans="3:10" s="190" customFormat="1">
      <c r="C27" s="20" t="s">
        <v>80</v>
      </c>
      <c r="D27" s="336">
        <v>2</v>
      </c>
      <c r="E27" s="336">
        <v>7</v>
      </c>
      <c r="F27" s="336">
        <v>2</v>
      </c>
      <c r="G27" s="336">
        <v>3</v>
      </c>
      <c r="H27" s="336">
        <v>2</v>
      </c>
      <c r="I27" s="336">
        <v>0</v>
      </c>
      <c r="J27" s="81">
        <f t="shared" si="1"/>
        <v>16</v>
      </c>
    </row>
    <row r="28" spans="3:10" s="190" customFormat="1">
      <c r="C28" s="20" t="s">
        <v>81</v>
      </c>
      <c r="D28" s="336">
        <v>6</v>
      </c>
      <c r="E28" s="336">
        <v>7</v>
      </c>
      <c r="F28" s="336">
        <v>5</v>
      </c>
      <c r="G28" s="336">
        <v>5</v>
      </c>
      <c r="H28" s="336">
        <v>3</v>
      </c>
      <c r="I28" s="336">
        <v>4</v>
      </c>
      <c r="J28" s="81">
        <f t="shared" si="1"/>
        <v>30</v>
      </c>
    </row>
    <row r="29" spans="3:10" s="190" customFormat="1">
      <c r="C29" s="20" t="s">
        <v>72</v>
      </c>
      <c r="D29" s="336">
        <v>3</v>
      </c>
      <c r="E29" s="336">
        <v>12</v>
      </c>
      <c r="F29" s="336">
        <v>2</v>
      </c>
      <c r="G29" s="336">
        <v>8</v>
      </c>
      <c r="H29" s="336">
        <v>5</v>
      </c>
      <c r="I29" s="336">
        <v>1</v>
      </c>
      <c r="J29" s="81">
        <f t="shared" si="1"/>
        <v>31</v>
      </c>
    </row>
    <row r="30" spans="3:10" s="190" customFormat="1">
      <c r="C30" s="20" t="s">
        <v>82</v>
      </c>
      <c r="D30" s="336">
        <v>5</v>
      </c>
      <c r="E30" s="336">
        <v>7</v>
      </c>
      <c r="F30" s="336">
        <v>7</v>
      </c>
      <c r="G30" s="336">
        <v>5</v>
      </c>
      <c r="H30" s="336">
        <v>1</v>
      </c>
      <c r="I30" s="336">
        <v>3</v>
      </c>
      <c r="J30" s="81">
        <f t="shared" si="1"/>
        <v>28</v>
      </c>
    </row>
    <row r="31" spans="3:10" s="190" customFormat="1">
      <c r="C31" s="20" t="s">
        <v>83</v>
      </c>
      <c r="D31" s="336">
        <v>0</v>
      </c>
      <c r="E31" s="336">
        <v>11</v>
      </c>
      <c r="F31" s="336">
        <v>10</v>
      </c>
      <c r="G31" s="336">
        <v>11</v>
      </c>
      <c r="H31" s="336">
        <v>7</v>
      </c>
      <c r="I31" s="336">
        <v>1</v>
      </c>
      <c r="J31" s="81">
        <f t="shared" si="1"/>
        <v>40</v>
      </c>
    </row>
    <row r="32" spans="3:10" s="190" customFormat="1">
      <c r="C32" s="20" t="s">
        <v>84</v>
      </c>
      <c r="D32" s="336">
        <v>5</v>
      </c>
      <c r="E32" s="336">
        <v>12</v>
      </c>
      <c r="F32" s="336">
        <v>8</v>
      </c>
      <c r="G32" s="336">
        <v>5</v>
      </c>
      <c r="H32" s="336">
        <v>3</v>
      </c>
      <c r="I32" s="336">
        <v>5</v>
      </c>
      <c r="J32" s="81">
        <f t="shared" si="1"/>
        <v>38</v>
      </c>
    </row>
    <row r="33" spans="3:12" s="190" customFormat="1">
      <c r="C33" s="20" t="s">
        <v>34</v>
      </c>
      <c r="D33" s="336">
        <v>6</v>
      </c>
      <c r="E33" s="336">
        <v>6</v>
      </c>
      <c r="F33" s="336">
        <v>10</v>
      </c>
      <c r="G33" s="336">
        <v>7</v>
      </c>
      <c r="H33" s="336">
        <v>11</v>
      </c>
      <c r="I33" s="336">
        <v>6</v>
      </c>
      <c r="J33" s="81">
        <f t="shared" si="1"/>
        <v>46</v>
      </c>
    </row>
    <row r="34" spans="3:12" s="190" customFormat="1">
      <c r="C34" s="20" t="s">
        <v>35</v>
      </c>
      <c r="D34" s="336">
        <v>5</v>
      </c>
      <c r="E34" s="336">
        <v>8</v>
      </c>
      <c r="F34" s="336">
        <v>11</v>
      </c>
      <c r="G34" s="336">
        <v>7</v>
      </c>
      <c r="H34" s="336">
        <v>5</v>
      </c>
      <c r="I34" s="336">
        <v>3</v>
      </c>
      <c r="J34" s="81">
        <f t="shared" si="1"/>
        <v>39</v>
      </c>
    </row>
    <row r="35" spans="3:12">
      <c r="C35" s="20" t="s">
        <v>36</v>
      </c>
      <c r="D35" s="336">
        <v>10</v>
      </c>
      <c r="E35" s="336">
        <v>4</v>
      </c>
      <c r="F35" s="336">
        <v>5</v>
      </c>
      <c r="G35" s="336">
        <v>5</v>
      </c>
      <c r="H35" s="336">
        <v>11</v>
      </c>
      <c r="I35" s="336">
        <v>4</v>
      </c>
      <c r="J35" s="81">
        <f t="shared" si="1"/>
        <v>39</v>
      </c>
    </row>
    <row r="36" spans="3:12">
      <c r="C36" s="20" t="s">
        <v>37</v>
      </c>
      <c r="D36" s="336">
        <v>3</v>
      </c>
      <c r="E36" s="336">
        <v>16</v>
      </c>
      <c r="F36" s="336">
        <v>7</v>
      </c>
      <c r="G36" s="336">
        <v>6</v>
      </c>
      <c r="H36" s="336">
        <v>19</v>
      </c>
      <c r="I36" s="336">
        <v>4</v>
      </c>
      <c r="J36" s="81">
        <f t="shared" si="1"/>
        <v>55</v>
      </c>
      <c r="L36" s="17" t="s">
        <v>68</v>
      </c>
    </row>
    <row r="37" spans="3:12">
      <c r="C37" s="20" t="s">
        <v>38</v>
      </c>
      <c r="D37" s="336">
        <v>4</v>
      </c>
      <c r="E37" s="336">
        <v>9</v>
      </c>
      <c r="F37" s="336">
        <v>12</v>
      </c>
      <c r="G37" s="336">
        <v>10</v>
      </c>
      <c r="H37" s="336">
        <v>20</v>
      </c>
      <c r="I37" s="336">
        <v>5</v>
      </c>
      <c r="J37" s="81">
        <f t="shared" si="1"/>
        <v>60</v>
      </c>
      <c r="L37" s="18" t="s">
        <v>69</v>
      </c>
    </row>
    <row r="38" spans="3:12">
      <c r="C38" s="20" t="s">
        <v>39</v>
      </c>
      <c r="D38" s="336">
        <v>5</v>
      </c>
      <c r="E38" s="336">
        <v>4</v>
      </c>
      <c r="F38" s="336">
        <v>7</v>
      </c>
      <c r="G38" s="336">
        <v>8</v>
      </c>
      <c r="H38" s="336">
        <v>24</v>
      </c>
      <c r="I38" s="336">
        <v>7</v>
      </c>
      <c r="J38" s="81">
        <f t="shared" si="1"/>
        <v>55</v>
      </c>
      <c r="L38" s="18" t="s">
        <v>85</v>
      </c>
    </row>
    <row r="39" spans="3:12">
      <c r="C39" s="20" t="s">
        <v>40</v>
      </c>
      <c r="D39" s="336">
        <v>10</v>
      </c>
      <c r="E39" s="336">
        <v>4</v>
      </c>
      <c r="F39" s="336">
        <v>6</v>
      </c>
      <c r="G39" s="336">
        <v>8</v>
      </c>
      <c r="H39" s="336">
        <v>16</v>
      </c>
      <c r="I39" s="336">
        <v>3</v>
      </c>
      <c r="J39" s="81">
        <f t="shared" si="1"/>
        <v>47</v>
      </c>
      <c r="L39" s="18" t="s">
        <v>86</v>
      </c>
    </row>
    <row r="40" spans="3:12">
      <c r="C40" s="20" t="s">
        <v>41</v>
      </c>
      <c r="D40" s="336">
        <v>4</v>
      </c>
      <c r="E40" s="336">
        <v>2</v>
      </c>
      <c r="F40" s="336">
        <v>6</v>
      </c>
      <c r="G40" s="336">
        <v>4</v>
      </c>
      <c r="H40" s="336">
        <v>30</v>
      </c>
      <c r="I40" s="336">
        <v>4</v>
      </c>
      <c r="J40" s="81">
        <f t="shared" si="1"/>
        <v>50</v>
      </c>
      <c r="L40" s="18" t="s">
        <v>87</v>
      </c>
    </row>
    <row r="41" spans="3:12">
      <c r="C41" s="20" t="s">
        <v>42</v>
      </c>
      <c r="D41" s="336">
        <v>10</v>
      </c>
      <c r="E41" s="336">
        <v>7</v>
      </c>
      <c r="F41" s="336">
        <v>5</v>
      </c>
      <c r="G41" s="336">
        <v>8</v>
      </c>
      <c r="H41" s="336">
        <v>29</v>
      </c>
      <c r="I41" s="336">
        <v>5</v>
      </c>
      <c r="J41" s="81">
        <f t="shared" si="1"/>
        <v>64</v>
      </c>
    </row>
    <row r="42" spans="3:12">
      <c r="C42" s="20" t="s">
        <v>43</v>
      </c>
      <c r="D42" s="336">
        <v>8</v>
      </c>
      <c r="E42" s="336">
        <v>7</v>
      </c>
      <c r="F42" s="336">
        <v>11</v>
      </c>
      <c r="G42" s="336">
        <v>8</v>
      </c>
      <c r="H42" s="336">
        <v>48</v>
      </c>
      <c r="I42" s="336">
        <v>5</v>
      </c>
      <c r="J42" s="81">
        <f t="shared" si="1"/>
        <v>87</v>
      </c>
    </row>
    <row r="43" spans="3:12">
      <c r="C43" s="20" t="s">
        <v>44</v>
      </c>
      <c r="D43" s="336">
        <v>10</v>
      </c>
      <c r="E43" s="336">
        <v>9</v>
      </c>
      <c r="F43" s="336">
        <v>17</v>
      </c>
      <c r="G43" s="336">
        <v>9</v>
      </c>
      <c r="H43" s="336">
        <v>65</v>
      </c>
      <c r="I43" s="336">
        <v>2</v>
      </c>
      <c r="J43" s="81">
        <f t="shared" si="1"/>
        <v>112</v>
      </c>
    </row>
    <row r="44" spans="3:12">
      <c r="C44" s="20" t="s">
        <v>45</v>
      </c>
      <c r="D44" s="336">
        <v>5</v>
      </c>
      <c r="E44" s="336">
        <v>4</v>
      </c>
      <c r="F44" s="336">
        <v>21</v>
      </c>
      <c r="G44" s="336">
        <v>11</v>
      </c>
      <c r="H44" s="336">
        <v>177</v>
      </c>
      <c r="I44" s="336">
        <v>8</v>
      </c>
      <c r="J44" s="81">
        <f t="shared" si="1"/>
        <v>226</v>
      </c>
    </row>
    <row r="45" spans="3:12">
      <c r="C45" s="20" t="s">
        <v>46</v>
      </c>
      <c r="D45" s="336">
        <v>8</v>
      </c>
      <c r="E45" s="336">
        <v>1</v>
      </c>
      <c r="F45" s="336">
        <v>14</v>
      </c>
      <c r="G45" s="336">
        <v>3</v>
      </c>
      <c r="H45" s="336">
        <v>105</v>
      </c>
      <c r="I45" s="336">
        <v>2</v>
      </c>
      <c r="J45" s="81">
        <f t="shared" si="1"/>
        <v>133</v>
      </c>
    </row>
    <row r="46" spans="3:12">
      <c r="C46" s="20" t="s">
        <v>47</v>
      </c>
      <c r="D46" s="336">
        <v>4</v>
      </c>
      <c r="E46" s="336">
        <v>3</v>
      </c>
      <c r="F46" s="336">
        <v>8</v>
      </c>
      <c r="G46" s="336">
        <v>6</v>
      </c>
      <c r="H46" s="336">
        <v>220</v>
      </c>
      <c r="I46" s="336">
        <v>6</v>
      </c>
      <c r="J46" s="81">
        <f t="shared" si="1"/>
        <v>247</v>
      </c>
    </row>
    <row r="47" spans="3:12">
      <c r="C47" s="20" t="s">
        <v>48</v>
      </c>
      <c r="D47" s="336">
        <v>2</v>
      </c>
      <c r="E47" s="336">
        <v>1</v>
      </c>
      <c r="F47" s="336">
        <v>4</v>
      </c>
      <c r="G47" s="336">
        <v>1</v>
      </c>
      <c r="H47" s="336">
        <v>188</v>
      </c>
      <c r="I47" s="336">
        <v>7</v>
      </c>
      <c r="J47" s="81">
        <f t="shared" si="1"/>
        <v>203</v>
      </c>
    </row>
    <row r="48" spans="3:12" s="244" customFormat="1">
      <c r="C48" s="20" t="s">
        <v>221</v>
      </c>
      <c r="D48" s="336">
        <v>0</v>
      </c>
      <c r="E48" s="336">
        <v>0</v>
      </c>
      <c r="F48" s="336">
        <v>0</v>
      </c>
      <c r="G48" s="336">
        <v>0</v>
      </c>
      <c r="H48" s="336">
        <v>29</v>
      </c>
      <c r="I48" s="336">
        <v>0</v>
      </c>
      <c r="J48" s="81">
        <f t="shared" si="1"/>
        <v>29</v>
      </c>
    </row>
    <row r="49" spans="3:10">
      <c r="C49" s="11" t="s">
        <v>57</v>
      </c>
      <c r="D49" s="12">
        <f t="shared" ref="D49:I49" si="2">SUM(D9:D48)</f>
        <v>118</v>
      </c>
      <c r="E49" s="81">
        <f t="shared" si="2"/>
        <v>153</v>
      </c>
      <c r="F49" s="81">
        <f t="shared" si="2"/>
        <v>180</v>
      </c>
      <c r="G49" s="81">
        <f t="shared" si="2"/>
        <v>146</v>
      </c>
      <c r="H49" s="81">
        <f t="shared" si="2"/>
        <v>1019</v>
      </c>
      <c r="I49" s="81">
        <f t="shared" si="2"/>
        <v>85</v>
      </c>
      <c r="J49" s="81">
        <f t="shared" si="1"/>
        <v>1701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zoomScale="85" zoomScaleNormal="85" workbookViewId="0">
      <selection activeCell="X17" sqref="X17"/>
    </sheetView>
  </sheetViews>
  <sheetFormatPr defaultRowHeight="17.399999999999999"/>
  <cols>
    <col min="1" max="2" width="10.59765625" customWidth="1"/>
    <col min="5" max="5" width="8.8984375" customWidth="1"/>
    <col min="8" max="9" width="9" style="92"/>
  </cols>
  <sheetData>
    <row r="1" spans="1:10">
      <c r="A1" s="5" t="s">
        <v>6</v>
      </c>
    </row>
    <row r="2" spans="1:10">
      <c r="A2" s="5"/>
    </row>
    <row r="3" spans="1:10">
      <c r="A3" s="5"/>
    </row>
    <row r="4" spans="1:10" ht="18" thickBot="1"/>
    <row r="5" spans="1:10">
      <c r="A5" s="1"/>
      <c r="B5" s="2" t="s">
        <v>58</v>
      </c>
      <c r="D5" s="338"/>
      <c r="E5" s="249" t="s">
        <v>1252</v>
      </c>
    </row>
    <row r="6" spans="1:10" ht="18" thickBot="1">
      <c r="A6" s="3" t="s">
        <v>147</v>
      </c>
      <c r="B6" s="4" t="s">
        <v>3</v>
      </c>
    </row>
    <row r="9" spans="1:10">
      <c r="C9" s="225" t="s">
        <v>31</v>
      </c>
      <c r="D9" s="225" t="s">
        <v>53</v>
      </c>
      <c r="E9" s="225" t="s">
        <v>54</v>
      </c>
      <c r="F9" s="225" t="s">
        <v>55</v>
      </c>
      <c r="G9" s="225" t="s">
        <v>56</v>
      </c>
      <c r="H9" s="225" t="s">
        <v>150</v>
      </c>
      <c r="I9" s="225" t="s">
        <v>151</v>
      </c>
      <c r="J9" s="225" t="s">
        <v>61</v>
      </c>
    </row>
    <row r="10" spans="1:10">
      <c r="C10" s="20" t="s">
        <v>40</v>
      </c>
      <c r="D10" s="396">
        <v>10</v>
      </c>
      <c r="E10" s="396">
        <v>4</v>
      </c>
      <c r="F10" s="396">
        <v>6</v>
      </c>
      <c r="G10" s="396">
        <v>8</v>
      </c>
      <c r="H10" s="396">
        <v>16</v>
      </c>
      <c r="I10" s="396">
        <v>3</v>
      </c>
      <c r="J10" s="81">
        <f t="shared" ref="J10:J20" si="0">SUM(D10:I10)</f>
        <v>47</v>
      </c>
    </row>
    <row r="11" spans="1:10">
      <c r="C11" s="20" t="s">
        <v>41</v>
      </c>
      <c r="D11" s="396">
        <v>4</v>
      </c>
      <c r="E11" s="396">
        <v>2</v>
      </c>
      <c r="F11" s="396">
        <v>6</v>
      </c>
      <c r="G11" s="396">
        <v>4</v>
      </c>
      <c r="H11" s="396">
        <v>30</v>
      </c>
      <c r="I11" s="396">
        <v>4</v>
      </c>
      <c r="J11" s="81">
        <f t="shared" si="0"/>
        <v>50</v>
      </c>
    </row>
    <row r="12" spans="1:10">
      <c r="C12" s="20" t="s">
        <v>42</v>
      </c>
      <c r="D12" s="396">
        <v>10</v>
      </c>
      <c r="E12" s="396">
        <v>7</v>
      </c>
      <c r="F12" s="396">
        <v>5</v>
      </c>
      <c r="G12" s="396">
        <v>8</v>
      </c>
      <c r="H12" s="396">
        <v>29</v>
      </c>
      <c r="I12" s="396">
        <v>5</v>
      </c>
      <c r="J12" s="81">
        <f t="shared" si="0"/>
        <v>64</v>
      </c>
    </row>
    <row r="13" spans="1:10">
      <c r="C13" s="20" t="s">
        <v>43</v>
      </c>
      <c r="D13" s="396">
        <v>8</v>
      </c>
      <c r="E13" s="396">
        <v>7</v>
      </c>
      <c r="F13" s="396">
        <v>11</v>
      </c>
      <c r="G13" s="396">
        <v>8</v>
      </c>
      <c r="H13" s="396">
        <v>48</v>
      </c>
      <c r="I13" s="396">
        <v>5</v>
      </c>
      <c r="J13" s="81">
        <f t="shared" si="0"/>
        <v>87</v>
      </c>
    </row>
    <row r="14" spans="1:10">
      <c r="C14" s="20" t="s">
        <v>44</v>
      </c>
      <c r="D14" s="396">
        <v>10</v>
      </c>
      <c r="E14" s="396">
        <v>9</v>
      </c>
      <c r="F14" s="396">
        <v>17</v>
      </c>
      <c r="G14" s="396">
        <v>9</v>
      </c>
      <c r="H14" s="396">
        <v>65</v>
      </c>
      <c r="I14" s="396">
        <v>2</v>
      </c>
      <c r="J14" s="81">
        <f t="shared" si="0"/>
        <v>112</v>
      </c>
    </row>
    <row r="15" spans="1:10">
      <c r="C15" s="20" t="s">
        <v>45</v>
      </c>
      <c r="D15" s="396">
        <v>5</v>
      </c>
      <c r="E15" s="396">
        <v>4</v>
      </c>
      <c r="F15" s="396">
        <v>21</v>
      </c>
      <c r="G15" s="396">
        <v>11</v>
      </c>
      <c r="H15" s="396">
        <v>177</v>
      </c>
      <c r="I15" s="396">
        <v>8</v>
      </c>
      <c r="J15" s="81">
        <f t="shared" si="0"/>
        <v>226</v>
      </c>
    </row>
    <row r="16" spans="1:10">
      <c r="C16" s="20" t="s">
        <v>46</v>
      </c>
      <c r="D16" s="396">
        <v>8</v>
      </c>
      <c r="E16" s="396">
        <v>1</v>
      </c>
      <c r="F16" s="396">
        <v>14</v>
      </c>
      <c r="G16" s="396">
        <v>3</v>
      </c>
      <c r="H16" s="396">
        <v>105</v>
      </c>
      <c r="I16" s="396">
        <v>2</v>
      </c>
      <c r="J16" s="81">
        <f t="shared" si="0"/>
        <v>133</v>
      </c>
    </row>
    <row r="17" spans="3:10">
      <c r="C17" s="20" t="s">
        <v>47</v>
      </c>
      <c r="D17" s="396">
        <v>4</v>
      </c>
      <c r="E17" s="396">
        <v>3</v>
      </c>
      <c r="F17" s="396">
        <v>8</v>
      </c>
      <c r="G17" s="396">
        <v>6</v>
      </c>
      <c r="H17" s="396">
        <v>220</v>
      </c>
      <c r="I17" s="396">
        <v>6</v>
      </c>
      <c r="J17" s="81">
        <f t="shared" si="0"/>
        <v>247</v>
      </c>
    </row>
    <row r="18" spans="3:10">
      <c r="C18" s="20" t="s">
        <v>48</v>
      </c>
      <c r="D18" s="396">
        <v>2</v>
      </c>
      <c r="E18" s="396">
        <v>1</v>
      </c>
      <c r="F18" s="396">
        <v>4</v>
      </c>
      <c r="G18" s="396">
        <v>1</v>
      </c>
      <c r="H18" s="396">
        <v>188</v>
      </c>
      <c r="I18" s="396">
        <v>7</v>
      </c>
      <c r="J18" s="81">
        <f t="shared" si="0"/>
        <v>203</v>
      </c>
    </row>
    <row r="19" spans="3:10">
      <c r="C19" s="20" t="s">
        <v>221</v>
      </c>
      <c r="D19" s="396">
        <v>0</v>
      </c>
      <c r="E19" s="396">
        <v>0</v>
      </c>
      <c r="F19" s="396">
        <v>0</v>
      </c>
      <c r="G19" s="396">
        <v>0</v>
      </c>
      <c r="H19" s="396">
        <v>29</v>
      </c>
      <c r="I19" s="396">
        <v>0</v>
      </c>
      <c r="J19" s="81">
        <f t="shared" si="0"/>
        <v>29</v>
      </c>
    </row>
    <row r="20" spans="3:10">
      <c r="C20" s="225" t="s">
        <v>57</v>
      </c>
      <c r="D20" s="81">
        <f>SUM(D10:D18)</f>
        <v>61</v>
      </c>
      <c r="E20" s="81">
        <f>SUM(E10:E18)</f>
        <v>38</v>
      </c>
      <c r="F20" s="81">
        <f>SUM(F10:F18)</f>
        <v>92</v>
      </c>
      <c r="G20" s="81">
        <f>SUM(G10:G18)</f>
        <v>58</v>
      </c>
      <c r="H20" s="81">
        <f>SUM(H10:H19)</f>
        <v>907</v>
      </c>
      <c r="I20" s="81">
        <f>SUM(I10:I18)</f>
        <v>42</v>
      </c>
      <c r="J20" s="81">
        <f t="shared" si="0"/>
        <v>1198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88"/>
  <sheetViews>
    <sheetView topLeftCell="A7" zoomScale="55" zoomScaleNormal="55" workbookViewId="0">
      <selection activeCell="R40" sqref="R40"/>
    </sheetView>
  </sheetViews>
  <sheetFormatPr defaultRowHeight="17.399999999999999"/>
  <cols>
    <col min="1" max="2" width="15.59765625" style="249" customWidth="1"/>
    <col min="3" max="3" width="9" style="249" customWidth="1"/>
    <col min="4" max="8" width="8.796875" style="249"/>
    <col min="9" max="9" width="8.796875" style="403"/>
    <col min="10" max="10" width="9.09765625" style="249" customWidth="1"/>
    <col min="11" max="27" width="8.796875" style="249"/>
    <col min="28" max="28" width="8.796875" style="403"/>
    <col min="29" max="46" width="8.796875" style="249"/>
    <col min="47" max="47" width="8.796875" style="403"/>
    <col min="48" max="65" width="8.796875" style="249"/>
    <col min="66" max="66" width="8.796875" style="403"/>
    <col min="67" max="84" width="8.796875" style="249"/>
    <col min="85" max="85" width="8.796875" style="403"/>
    <col min="86" max="103" width="8.796875" style="249"/>
    <col min="104" max="104" width="8.796875" style="403"/>
    <col min="105" max="16384" width="8.796875" style="249"/>
  </cols>
  <sheetData>
    <row r="1" spans="1:104">
      <c r="A1" s="5" t="s">
        <v>1255</v>
      </c>
    </row>
    <row r="2" spans="1:104" ht="18" thickBot="1"/>
    <row r="3" spans="1:104">
      <c r="A3" s="1"/>
      <c r="B3" s="6" t="s">
        <v>1256</v>
      </c>
    </row>
    <row r="4" spans="1:104" ht="18" thickBot="1">
      <c r="A4" s="363" t="s">
        <v>1294</v>
      </c>
      <c r="B4" s="364" t="s">
        <v>1257</v>
      </c>
    </row>
    <row r="8" spans="1:104">
      <c r="C8" s="337" t="s">
        <v>1258</v>
      </c>
      <c r="D8" s="366" t="s">
        <v>1258</v>
      </c>
      <c r="E8" s="366" t="s">
        <v>1259</v>
      </c>
      <c r="F8" s="366" t="s">
        <v>1260</v>
      </c>
      <c r="G8" s="366" t="s">
        <v>1261</v>
      </c>
      <c r="H8" s="366" t="s">
        <v>1262</v>
      </c>
      <c r="I8" s="366" t="s">
        <v>1293</v>
      </c>
      <c r="V8" s="337" t="s">
        <v>1259</v>
      </c>
      <c r="W8" s="366" t="s">
        <v>1258</v>
      </c>
      <c r="X8" s="366" t="s">
        <v>1259</v>
      </c>
      <c r="Y8" s="366" t="s">
        <v>1260</v>
      </c>
      <c r="Z8" s="366" t="s">
        <v>1261</v>
      </c>
      <c r="AA8" s="366" t="s">
        <v>1262</v>
      </c>
      <c r="AB8" s="366" t="s">
        <v>1293</v>
      </c>
      <c r="AO8" s="337" t="s">
        <v>1260</v>
      </c>
      <c r="AP8" s="366" t="s">
        <v>1258</v>
      </c>
      <c r="AQ8" s="366" t="s">
        <v>1259</v>
      </c>
      <c r="AR8" s="366" t="s">
        <v>1260</v>
      </c>
      <c r="AS8" s="366" t="s">
        <v>1261</v>
      </c>
      <c r="AT8" s="366" t="s">
        <v>1262</v>
      </c>
      <c r="AU8" s="366" t="s">
        <v>1293</v>
      </c>
      <c r="BH8" s="337" t="s">
        <v>1261</v>
      </c>
      <c r="BI8" s="366" t="s">
        <v>1258</v>
      </c>
      <c r="BJ8" s="366" t="s">
        <v>1259</v>
      </c>
      <c r="BK8" s="366" t="s">
        <v>1260</v>
      </c>
      <c r="BL8" s="366" t="s">
        <v>1261</v>
      </c>
      <c r="BM8" s="366" t="s">
        <v>1262</v>
      </c>
      <c r="BN8" s="366" t="s">
        <v>1293</v>
      </c>
      <c r="CA8" s="337" t="s">
        <v>1262</v>
      </c>
      <c r="CB8" s="366" t="s">
        <v>1258</v>
      </c>
      <c r="CC8" s="366" t="s">
        <v>1259</v>
      </c>
      <c r="CD8" s="366" t="s">
        <v>1260</v>
      </c>
      <c r="CE8" s="366" t="s">
        <v>1261</v>
      </c>
      <c r="CF8" s="366" t="s">
        <v>1262</v>
      </c>
      <c r="CG8" s="366" t="s">
        <v>1293</v>
      </c>
      <c r="CT8" s="337" t="s">
        <v>1263</v>
      </c>
      <c r="CU8" s="366" t="s">
        <v>1258</v>
      </c>
      <c r="CV8" s="366" t="s">
        <v>1259</v>
      </c>
      <c r="CW8" s="366" t="s">
        <v>1260</v>
      </c>
      <c r="CX8" s="366" t="s">
        <v>1261</v>
      </c>
      <c r="CY8" s="366" t="s">
        <v>1262</v>
      </c>
      <c r="CZ8" s="366" t="s">
        <v>1293</v>
      </c>
    </row>
    <row r="9" spans="1:104">
      <c r="C9" s="367" t="s">
        <v>1264</v>
      </c>
      <c r="D9" s="368">
        <v>0</v>
      </c>
      <c r="E9" s="368">
        <v>0</v>
      </c>
      <c r="F9" s="368">
        <v>0</v>
      </c>
      <c r="G9" s="368">
        <v>0</v>
      </c>
      <c r="H9" s="368">
        <v>0</v>
      </c>
      <c r="I9" s="368">
        <v>0</v>
      </c>
      <c r="V9" s="367" t="s">
        <v>1264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68">
        <v>0</v>
      </c>
      <c r="AO9" s="367" t="s">
        <v>1264</v>
      </c>
      <c r="AP9" s="371">
        <v>0</v>
      </c>
      <c r="AQ9" s="371">
        <v>0</v>
      </c>
      <c r="AR9" s="348">
        <v>1</v>
      </c>
      <c r="AS9" s="370">
        <v>0</v>
      </c>
      <c r="AT9" s="370">
        <v>0</v>
      </c>
      <c r="AU9" s="368">
        <v>0</v>
      </c>
      <c r="BH9" s="367" t="s">
        <v>1264</v>
      </c>
      <c r="BI9" s="371">
        <v>0</v>
      </c>
      <c r="BJ9" s="371">
        <v>0</v>
      </c>
      <c r="BK9" s="371">
        <v>0</v>
      </c>
      <c r="BL9" s="371">
        <v>0</v>
      </c>
      <c r="BM9" s="371">
        <v>0</v>
      </c>
      <c r="BN9" s="368">
        <v>0</v>
      </c>
      <c r="CA9" s="367" t="s">
        <v>1264</v>
      </c>
      <c r="CB9" s="371">
        <v>0</v>
      </c>
      <c r="CC9" s="371">
        <v>0</v>
      </c>
      <c r="CD9" s="371">
        <v>0</v>
      </c>
      <c r="CE9" s="371">
        <v>0</v>
      </c>
      <c r="CF9" s="371">
        <v>0</v>
      </c>
      <c r="CG9" s="368">
        <v>0</v>
      </c>
      <c r="CT9" s="367" t="s">
        <v>1264</v>
      </c>
      <c r="CU9" s="371">
        <v>0</v>
      </c>
      <c r="CV9" s="371">
        <v>0</v>
      </c>
      <c r="CW9" s="371">
        <v>0</v>
      </c>
      <c r="CX9" s="371">
        <v>0</v>
      </c>
      <c r="CY9" s="371">
        <v>0</v>
      </c>
      <c r="CZ9" s="368">
        <v>0</v>
      </c>
    </row>
    <row r="10" spans="1:104">
      <c r="C10" s="367" t="s">
        <v>1238</v>
      </c>
      <c r="D10" s="349">
        <v>0</v>
      </c>
      <c r="E10" s="368">
        <v>0</v>
      </c>
      <c r="F10" s="368">
        <v>0</v>
      </c>
      <c r="G10" s="368">
        <v>0</v>
      </c>
      <c r="H10" s="368">
        <v>0</v>
      </c>
      <c r="I10" s="368">
        <v>0</v>
      </c>
      <c r="V10" s="367" t="s">
        <v>1238</v>
      </c>
      <c r="W10" s="370">
        <v>0</v>
      </c>
      <c r="X10" s="349">
        <v>0</v>
      </c>
      <c r="Y10" s="370">
        <v>0</v>
      </c>
      <c r="Z10" s="370">
        <v>0</v>
      </c>
      <c r="AA10" s="370">
        <v>0</v>
      </c>
      <c r="AB10" s="368">
        <v>0</v>
      </c>
      <c r="AO10" s="367" t="s">
        <v>1238</v>
      </c>
      <c r="AP10" s="371">
        <v>0</v>
      </c>
      <c r="AQ10" s="348">
        <v>1</v>
      </c>
      <c r="AR10" s="348">
        <v>2</v>
      </c>
      <c r="AS10" s="370">
        <v>1</v>
      </c>
      <c r="AT10" s="370">
        <v>0</v>
      </c>
      <c r="AU10" s="368">
        <v>0</v>
      </c>
      <c r="BH10" s="367" t="s">
        <v>1238</v>
      </c>
      <c r="BI10" s="371">
        <v>0</v>
      </c>
      <c r="BJ10" s="371">
        <v>0</v>
      </c>
      <c r="BK10" s="371">
        <v>0</v>
      </c>
      <c r="BL10" s="371">
        <v>1</v>
      </c>
      <c r="BM10" s="371">
        <v>0</v>
      </c>
      <c r="BN10" s="368">
        <v>0</v>
      </c>
      <c r="CA10" s="367" t="s">
        <v>1238</v>
      </c>
      <c r="CB10" s="371">
        <v>0</v>
      </c>
      <c r="CC10" s="371">
        <v>0</v>
      </c>
      <c r="CD10" s="371">
        <v>0</v>
      </c>
      <c r="CE10" s="371">
        <v>0</v>
      </c>
      <c r="CF10" s="371">
        <v>0</v>
      </c>
      <c r="CG10" s="368">
        <v>0</v>
      </c>
      <c r="CT10" s="367" t="s">
        <v>1238</v>
      </c>
      <c r="CU10" s="371">
        <v>0</v>
      </c>
      <c r="CV10" s="371">
        <v>0</v>
      </c>
      <c r="CW10" s="371">
        <v>0</v>
      </c>
      <c r="CX10" s="371">
        <v>0</v>
      </c>
      <c r="CY10" s="371">
        <v>0</v>
      </c>
      <c r="CZ10" s="368">
        <v>0</v>
      </c>
    </row>
    <row r="11" spans="1:104">
      <c r="C11" s="367" t="s">
        <v>1239</v>
      </c>
      <c r="D11" s="349">
        <v>0</v>
      </c>
      <c r="E11" s="368">
        <v>0</v>
      </c>
      <c r="F11" s="368">
        <v>0</v>
      </c>
      <c r="G11" s="368">
        <v>0</v>
      </c>
      <c r="H11" s="368">
        <v>0</v>
      </c>
      <c r="I11" s="368">
        <v>0</v>
      </c>
      <c r="V11" s="367" t="s">
        <v>1239</v>
      </c>
      <c r="W11" s="370">
        <v>0</v>
      </c>
      <c r="X11" s="349">
        <v>0</v>
      </c>
      <c r="Y11" s="370">
        <v>0</v>
      </c>
      <c r="Z11" s="370">
        <v>0</v>
      </c>
      <c r="AA11" s="370">
        <v>0</v>
      </c>
      <c r="AB11" s="368">
        <v>0</v>
      </c>
      <c r="AO11" s="367" t="s">
        <v>1239</v>
      </c>
      <c r="AP11" s="371">
        <v>0</v>
      </c>
      <c r="AQ11" s="348">
        <v>0</v>
      </c>
      <c r="AR11" s="348">
        <v>1</v>
      </c>
      <c r="AS11" s="370">
        <v>0</v>
      </c>
      <c r="AT11" s="370">
        <v>0</v>
      </c>
      <c r="AU11" s="368">
        <v>0</v>
      </c>
      <c r="BH11" s="367" t="s">
        <v>1239</v>
      </c>
      <c r="BI11" s="371">
        <v>0</v>
      </c>
      <c r="BJ11" s="371">
        <v>0</v>
      </c>
      <c r="BK11" s="371">
        <v>0</v>
      </c>
      <c r="BL11" s="371">
        <v>0</v>
      </c>
      <c r="BM11" s="371">
        <v>0</v>
      </c>
      <c r="BN11" s="368">
        <v>0</v>
      </c>
      <c r="CA11" s="367" t="s">
        <v>1239</v>
      </c>
      <c r="CB11" s="371">
        <v>0</v>
      </c>
      <c r="CC11" s="371">
        <v>0</v>
      </c>
      <c r="CD11" s="371">
        <v>0</v>
      </c>
      <c r="CE11" s="371">
        <v>0</v>
      </c>
      <c r="CF11" s="371">
        <v>0</v>
      </c>
      <c r="CG11" s="368">
        <v>0</v>
      </c>
      <c r="CT11" s="367" t="s">
        <v>1239</v>
      </c>
      <c r="CU11" s="371">
        <v>0</v>
      </c>
      <c r="CV11" s="371">
        <v>0</v>
      </c>
      <c r="CW11" s="371">
        <v>0</v>
      </c>
      <c r="CX11" s="371">
        <v>0</v>
      </c>
      <c r="CY11" s="371">
        <v>0</v>
      </c>
      <c r="CZ11" s="368">
        <v>0</v>
      </c>
    </row>
    <row r="12" spans="1:104">
      <c r="C12" s="367" t="s">
        <v>1240</v>
      </c>
      <c r="D12" s="349">
        <v>0</v>
      </c>
      <c r="E12" s="368">
        <v>0</v>
      </c>
      <c r="F12" s="368">
        <v>0</v>
      </c>
      <c r="G12" s="368">
        <v>0</v>
      </c>
      <c r="H12" s="368">
        <v>0</v>
      </c>
      <c r="I12" s="368">
        <v>0</v>
      </c>
      <c r="V12" s="367" t="s">
        <v>1240</v>
      </c>
      <c r="W12" s="370">
        <v>0</v>
      </c>
      <c r="X12" s="349">
        <v>0</v>
      </c>
      <c r="Y12" s="349">
        <v>0</v>
      </c>
      <c r="Z12" s="370">
        <v>0</v>
      </c>
      <c r="AA12" s="370">
        <v>0</v>
      </c>
      <c r="AB12" s="368">
        <v>0</v>
      </c>
      <c r="AO12" s="367" t="s">
        <v>1240</v>
      </c>
      <c r="AP12" s="371">
        <v>0</v>
      </c>
      <c r="AQ12" s="348">
        <v>1</v>
      </c>
      <c r="AR12" s="348">
        <v>0</v>
      </c>
      <c r="AS12" s="371">
        <v>0</v>
      </c>
      <c r="AT12" s="371">
        <v>0</v>
      </c>
      <c r="AU12" s="368">
        <v>0</v>
      </c>
      <c r="BH12" s="367" t="s">
        <v>1240</v>
      </c>
      <c r="BI12" s="371">
        <v>0</v>
      </c>
      <c r="BJ12" s="371">
        <v>0</v>
      </c>
      <c r="BK12" s="371">
        <v>0</v>
      </c>
      <c r="BL12" s="371">
        <v>0</v>
      </c>
      <c r="BM12" s="371">
        <v>0</v>
      </c>
      <c r="BN12" s="368">
        <v>0</v>
      </c>
      <c r="CA12" s="367" t="s">
        <v>1240</v>
      </c>
      <c r="CB12" s="371">
        <v>0</v>
      </c>
      <c r="CC12" s="371">
        <v>0</v>
      </c>
      <c r="CD12" s="371">
        <v>0</v>
      </c>
      <c r="CE12" s="371">
        <v>0</v>
      </c>
      <c r="CF12" s="371">
        <v>0</v>
      </c>
      <c r="CG12" s="368">
        <v>0</v>
      </c>
      <c r="CT12" s="367" t="s">
        <v>1240</v>
      </c>
      <c r="CU12" s="371">
        <v>0</v>
      </c>
      <c r="CV12" s="371">
        <v>0</v>
      </c>
      <c r="CW12" s="371">
        <v>0</v>
      </c>
      <c r="CX12" s="371">
        <v>0</v>
      </c>
      <c r="CY12" s="371">
        <v>0</v>
      </c>
      <c r="CZ12" s="368">
        <v>0</v>
      </c>
    </row>
    <row r="13" spans="1:104">
      <c r="C13" s="367" t="s">
        <v>1241</v>
      </c>
      <c r="D13" s="349">
        <v>0</v>
      </c>
      <c r="E13" s="368">
        <v>0</v>
      </c>
      <c r="F13" s="368">
        <v>0</v>
      </c>
      <c r="G13" s="368">
        <v>0</v>
      </c>
      <c r="H13" s="368">
        <v>0</v>
      </c>
      <c r="I13" s="368">
        <v>0</v>
      </c>
      <c r="V13" s="367" t="s">
        <v>1241</v>
      </c>
      <c r="W13" s="370">
        <v>0</v>
      </c>
      <c r="X13" s="349">
        <v>0</v>
      </c>
      <c r="Y13" s="349">
        <v>0</v>
      </c>
      <c r="Z13" s="370">
        <v>0</v>
      </c>
      <c r="AA13" s="370">
        <v>0</v>
      </c>
      <c r="AB13" s="368">
        <v>0</v>
      </c>
      <c r="AO13" s="367" t="s">
        <v>1241</v>
      </c>
      <c r="AP13" s="371">
        <v>0</v>
      </c>
      <c r="AQ13" s="348">
        <v>0</v>
      </c>
      <c r="AR13" s="348">
        <v>1</v>
      </c>
      <c r="AS13" s="371">
        <v>0</v>
      </c>
      <c r="AT13" s="371">
        <v>0</v>
      </c>
      <c r="AU13" s="368">
        <v>0</v>
      </c>
      <c r="BH13" s="367" t="s">
        <v>1241</v>
      </c>
      <c r="BI13" s="371">
        <v>0</v>
      </c>
      <c r="BJ13" s="371">
        <v>0</v>
      </c>
      <c r="BK13" s="371">
        <v>0</v>
      </c>
      <c r="BL13" s="371">
        <v>0</v>
      </c>
      <c r="BM13" s="371">
        <v>0</v>
      </c>
      <c r="BN13" s="368">
        <v>0</v>
      </c>
      <c r="CA13" s="367" t="s">
        <v>1241</v>
      </c>
      <c r="CB13" s="371">
        <v>0</v>
      </c>
      <c r="CC13" s="371">
        <v>0</v>
      </c>
      <c r="CD13" s="371">
        <v>0</v>
      </c>
      <c r="CE13" s="371">
        <v>0</v>
      </c>
      <c r="CF13" s="371">
        <v>0</v>
      </c>
      <c r="CG13" s="368">
        <v>0</v>
      </c>
      <c r="CT13" s="367" t="s">
        <v>1241</v>
      </c>
      <c r="CU13" s="371">
        <v>0</v>
      </c>
      <c r="CV13" s="371">
        <v>0</v>
      </c>
      <c r="CW13" s="371">
        <v>0</v>
      </c>
      <c r="CX13" s="371">
        <v>0</v>
      </c>
      <c r="CY13" s="371">
        <v>0</v>
      </c>
      <c r="CZ13" s="368">
        <v>0</v>
      </c>
    </row>
    <row r="14" spans="1:104">
      <c r="C14" s="367" t="s">
        <v>1242</v>
      </c>
      <c r="D14" s="349">
        <v>0</v>
      </c>
      <c r="E14" s="368">
        <v>0</v>
      </c>
      <c r="F14" s="368">
        <v>0</v>
      </c>
      <c r="G14" s="368">
        <v>0</v>
      </c>
      <c r="H14" s="368">
        <v>0</v>
      </c>
      <c r="I14" s="368">
        <v>0</v>
      </c>
      <c r="V14" s="367" t="s">
        <v>1242</v>
      </c>
      <c r="W14" s="370">
        <v>0</v>
      </c>
      <c r="X14" s="349">
        <v>0</v>
      </c>
      <c r="Y14" s="349">
        <v>0</v>
      </c>
      <c r="Z14" s="370">
        <v>0</v>
      </c>
      <c r="AA14" s="370">
        <v>0</v>
      </c>
      <c r="AB14" s="368">
        <v>0</v>
      </c>
      <c r="AO14" s="367" t="s">
        <v>1242</v>
      </c>
      <c r="AP14" s="371">
        <v>0</v>
      </c>
      <c r="AQ14" s="348">
        <v>0</v>
      </c>
      <c r="AR14" s="348">
        <v>1</v>
      </c>
      <c r="AS14" s="371">
        <v>1</v>
      </c>
      <c r="AT14" s="371">
        <v>0</v>
      </c>
      <c r="AU14" s="368">
        <v>0</v>
      </c>
      <c r="BH14" s="367" t="s">
        <v>1242</v>
      </c>
      <c r="BI14" s="371">
        <v>0</v>
      </c>
      <c r="BJ14" s="371">
        <v>0</v>
      </c>
      <c r="BK14" s="371">
        <v>0</v>
      </c>
      <c r="BL14" s="371">
        <v>0</v>
      </c>
      <c r="BM14" s="371">
        <v>0</v>
      </c>
      <c r="BN14" s="368">
        <v>0</v>
      </c>
      <c r="CA14" s="367" t="s">
        <v>1242</v>
      </c>
      <c r="CB14" s="371">
        <v>0</v>
      </c>
      <c r="CC14" s="371">
        <v>0</v>
      </c>
      <c r="CD14" s="371">
        <v>0</v>
      </c>
      <c r="CE14" s="371">
        <v>0</v>
      </c>
      <c r="CF14" s="371">
        <v>0</v>
      </c>
      <c r="CG14" s="368">
        <v>0</v>
      </c>
      <c r="CT14" s="367" t="s">
        <v>1242</v>
      </c>
      <c r="CU14" s="371">
        <v>0</v>
      </c>
      <c r="CV14" s="371">
        <v>0</v>
      </c>
      <c r="CW14" s="371">
        <v>0</v>
      </c>
      <c r="CX14" s="371">
        <v>0</v>
      </c>
      <c r="CY14" s="371">
        <v>0</v>
      </c>
      <c r="CZ14" s="368">
        <v>0</v>
      </c>
    </row>
    <row r="15" spans="1:104">
      <c r="C15" s="367" t="s">
        <v>1243</v>
      </c>
      <c r="D15" s="349">
        <v>0</v>
      </c>
      <c r="E15" s="368">
        <v>0</v>
      </c>
      <c r="F15" s="368">
        <v>0</v>
      </c>
      <c r="G15" s="368">
        <v>0</v>
      </c>
      <c r="H15" s="368">
        <v>0</v>
      </c>
      <c r="I15" s="368">
        <v>0</v>
      </c>
      <c r="V15" s="367" t="s">
        <v>1243</v>
      </c>
      <c r="W15" s="370">
        <v>0</v>
      </c>
      <c r="X15" s="349">
        <v>0</v>
      </c>
      <c r="Y15" s="349">
        <v>0</v>
      </c>
      <c r="Z15" s="370">
        <v>0</v>
      </c>
      <c r="AA15" s="370">
        <v>0</v>
      </c>
      <c r="AB15" s="368">
        <v>0</v>
      </c>
      <c r="AO15" s="367" t="s">
        <v>1243</v>
      </c>
      <c r="AP15" s="371">
        <v>0</v>
      </c>
      <c r="AQ15" s="371">
        <v>0</v>
      </c>
      <c r="AR15" s="348">
        <v>1</v>
      </c>
      <c r="AS15" s="371">
        <v>0</v>
      </c>
      <c r="AT15" s="371">
        <v>0</v>
      </c>
      <c r="AU15" s="368">
        <v>0</v>
      </c>
      <c r="BH15" s="367" t="s">
        <v>1243</v>
      </c>
      <c r="BI15" s="371">
        <v>0</v>
      </c>
      <c r="BJ15" s="371">
        <v>0</v>
      </c>
      <c r="BK15" s="371">
        <v>0</v>
      </c>
      <c r="BL15" s="371">
        <v>0</v>
      </c>
      <c r="BM15" s="371">
        <v>0</v>
      </c>
      <c r="BN15" s="368">
        <v>0</v>
      </c>
      <c r="CA15" s="367" t="s">
        <v>1243</v>
      </c>
      <c r="CB15" s="371">
        <v>0</v>
      </c>
      <c r="CC15" s="371">
        <v>0</v>
      </c>
      <c r="CD15" s="371">
        <v>0</v>
      </c>
      <c r="CE15" s="371">
        <v>0</v>
      </c>
      <c r="CF15" s="371">
        <v>0</v>
      </c>
      <c r="CG15" s="368">
        <v>0</v>
      </c>
      <c r="CT15" s="367" t="s">
        <v>1243</v>
      </c>
      <c r="CU15" s="371">
        <v>0</v>
      </c>
      <c r="CV15" s="371">
        <v>0</v>
      </c>
      <c r="CW15" s="371">
        <v>0</v>
      </c>
      <c r="CX15" s="371">
        <v>0</v>
      </c>
      <c r="CY15" s="371">
        <v>0</v>
      </c>
      <c r="CZ15" s="368">
        <v>0</v>
      </c>
    </row>
    <row r="16" spans="1:104">
      <c r="C16" s="367" t="s">
        <v>1244</v>
      </c>
      <c r="D16" s="349">
        <v>0</v>
      </c>
      <c r="E16" s="368">
        <v>0</v>
      </c>
      <c r="F16" s="368">
        <v>0</v>
      </c>
      <c r="G16" s="368">
        <v>0</v>
      </c>
      <c r="H16" s="368">
        <v>0</v>
      </c>
      <c r="I16" s="368">
        <v>0</v>
      </c>
      <c r="V16" s="367" t="s">
        <v>1244</v>
      </c>
      <c r="W16" s="370">
        <v>0</v>
      </c>
      <c r="X16" s="349">
        <v>0</v>
      </c>
      <c r="Y16" s="349">
        <v>0</v>
      </c>
      <c r="Z16" s="370">
        <v>0</v>
      </c>
      <c r="AA16" s="370">
        <v>0</v>
      </c>
      <c r="AB16" s="368">
        <v>0</v>
      </c>
      <c r="AO16" s="367" t="s">
        <v>1244</v>
      </c>
      <c r="AP16" s="371">
        <v>0</v>
      </c>
      <c r="AQ16" s="371">
        <v>0</v>
      </c>
      <c r="AR16" s="349">
        <v>0</v>
      </c>
      <c r="AS16" s="371">
        <v>0</v>
      </c>
      <c r="AT16" s="371">
        <v>0</v>
      </c>
      <c r="AU16" s="368">
        <v>0</v>
      </c>
      <c r="BH16" s="367" t="s">
        <v>1244</v>
      </c>
      <c r="BI16" s="371">
        <v>0</v>
      </c>
      <c r="BJ16" s="371">
        <v>0</v>
      </c>
      <c r="BK16" s="371">
        <v>1</v>
      </c>
      <c r="BL16" s="371">
        <v>0</v>
      </c>
      <c r="BM16" s="371">
        <v>0</v>
      </c>
      <c r="BN16" s="368">
        <v>0</v>
      </c>
      <c r="CA16" s="367" t="s">
        <v>1244</v>
      </c>
      <c r="CB16" s="371">
        <v>0</v>
      </c>
      <c r="CC16" s="371">
        <v>0</v>
      </c>
      <c r="CD16" s="371">
        <v>0</v>
      </c>
      <c r="CE16" s="371">
        <v>0</v>
      </c>
      <c r="CF16" s="371">
        <v>0</v>
      </c>
      <c r="CG16" s="368">
        <v>0</v>
      </c>
      <c r="CT16" s="367" t="s">
        <v>1244</v>
      </c>
      <c r="CU16" s="371">
        <v>0</v>
      </c>
      <c r="CV16" s="371">
        <v>0</v>
      </c>
      <c r="CW16" s="371">
        <v>0</v>
      </c>
      <c r="CX16" s="371">
        <v>0</v>
      </c>
      <c r="CY16" s="371">
        <v>0</v>
      </c>
      <c r="CZ16" s="368">
        <v>0</v>
      </c>
    </row>
    <row r="17" spans="3:106">
      <c r="C17" s="367" t="s">
        <v>1245</v>
      </c>
      <c r="D17" s="349">
        <v>0</v>
      </c>
      <c r="E17" s="368">
        <v>0</v>
      </c>
      <c r="F17" s="368">
        <v>0</v>
      </c>
      <c r="G17" s="368">
        <v>0</v>
      </c>
      <c r="H17" s="368">
        <v>0</v>
      </c>
      <c r="I17" s="368">
        <v>0</v>
      </c>
      <c r="V17" s="367" t="s">
        <v>1245</v>
      </c>
      <c r="W17" s="370">
        <v>0</v>
      </c>
      <c r="X17" s="349">
        <v>3</v>
      </c>
      <c r="Y17" s="349">
        <v>0</v>
      </c>
      <c r="Z17" s="370">
        <v>0</v>
      </c>
      <c r="AA17" s="370">
        <v>0</v>
      </c>
      <c r="AB17" s="368">
        <v>0</v>
      </c>
      <c r="AO17" s="367" t="s">
        <v>1245</v>
      </c>
      <c r="AP17" s="371">
        <v>0</v>
      </c>
      <c r="AQ17" s="371">
        <v>0</v>
      </c>
      <c r="AR17" s="349">
        <v>1</v>
      </c>
      <c r="AS17" s="371">
        <v>0</v>
      </c>
      <c r="AT17" s="371">
        <v>0</v>
      </c>
      <c r="AU17" s="368">
        <v>0</v>
      </c>
      <c r="BH17" s="367" t="s">
        <v>1245</v>
      </c>
      <c r="BI17" s="371">
        <v>0</v>
      </c>
      <c r="BJ17" s="371">
        <v>0</v>
      </c>
      <c r="BK17" s="371">
        <v>0</v>
      </c>
      <c r="BL17" s="371">
        <v>0</v>
      </c>
      <c r="BM17" s="371">
        <v>0</v>
      </c>
      <c r="BN17" s="368">
        <v>0</v>
      </c>
      <c r="CA17" s="367" t="s">
        <v>1245</v>
      </c>
      <c r="CB17" s="371">
        <v>0</v>
      </c>
      <c r="CC17" s="371">
        <v>0</v>
      </c>
      <c r="CD17" s="371">
        <v>0</v>
      </c>
      <c r="CE17" s="371">
        <v>0</v>
      </c>
      <c r="CF17" s="371">
        <v>0</v>
      </c>
      <c r="CG17" s="368">
        <v>0</v>
      </c>
      <c r="CT17" s="367" t="s">
        <v>1245</v>
      </c>
      <c r="CU17" s="371">
        <v>0</v>
      </c>
      <c r="CV17" s="371">
        <v>0</v>
      </c>
      <c r="CW17" s="371">
        <v>0</v>
      </c>
      <c r="CX17" s="371">
        <v>0</v>
      </c>
      <c r="CY17" s="371">
        <v>0</v>
      </c>
      <c r="CZ17" s="368">
        <v>0</v>
      </c>
    </row>
    <row r="18" spans="3:106">
      <c r="C18" s="367" t="s">
        <v>1246</v>
      </c>
      <c r="D18" s="349">
        <v>0</v>
      </c>
      <c r="E18" s="368">
        <v>0</v>
      </c>
      <c r="F18" s="368">
        <v>1</v>
      </c>
      <c r="G18" s="368">
        <v>0</v>
      </c>
      <c r="H18" s="368">
        <v>0</v>
      </c>
      <c r="I18" s="368">
        <v>0</v>
      </c>
      <c r="V18" s="367" t="s">
        <v>1246</v>
      </c>
      <c r="W18" s="370">
        <v>0</v>
      </c>
      <c r="X18" s="349">
        <v>0</v>
      </c>
      <c r="Y18" s="349">
        <v>0</v>
      </c>
      <c r="Z18" s="350">
        <v>0</v>
      </c>
      <c r="AA18" s="370">
        <v>0</v>
      </c>
      <c r="AB18" s="368">
        <v>0</v>
      </c>
      <c r="AO18" s="367" t="s">
        <v>1246</v>
      </c>
      <c r="AP18" s="371">
        <v>0</v>
      </c>
      <c r="AQ18" s="371">
        <v>0</v>
      </c>
      <c r="AR18" s="349">
        <v>1</v>
      </c>
      <c r="AS18" s="371">
        <v>0</v>
      </c>
      <c r="AT18" s="371">
        <v>0</v>
      </c>
      <c r="AU18" s="368">
        <v>0</v>
      </c>
      <c r="BH18" s="367" t="s">
        <v>1246</v>
      </c>
      <c r="BI18" s="371">
        <v>0</v>
      </c>
      <c r="BJ18" s="371">
        <v>0</v>
      </c>
      <c r="BK18" s="371">
        <v>0</v>
      </c>
      <c r="BL18" s="371">
        <v>0</v>
      </c>
      <c r="BM18" s="371">
        <v>0</v>
      </c>
      <c r="BN18" s="368">
        <v>0</v>
      </c>
      <c r="CA18" s="367" t="s">
        <v>1246</v>
      </c>
      <c r="CB18" s="371">
        <v>0</v>
      </c>
      <c r="CC18" s="371">
        <v>0</v>
      </c>
      <c r="CD18" s="371">
        <v>0</v>
      </c>
      <c r="CE18" s="371">
        <v>0</v>
      </c>
      <c r="CF18" s="371">
        <v>0</v>
      </c>
      <c r="CG18" s="368">
        <v>0</v>
      </c>
      <c r="CT18" s="367" t="s">
        <v>1246</v>
      </c>
      <c r="CU18" s="371">
        <v>0</v>
      </c>
      <c r="CV18" s="371">
        <v>0</v>
      </c>
      <c r="CW18" s="371">
        <v>0</v>
      </c>
      <c r="CX18" s="371">
        <v>0</v>
      </c>
      <c r="CY18" s="371">
        <v>0</v>
      </c>
      <c r="CZ18" s="368">
        <v>0</v>
      </c>
    </row>
    <row r="19" spans="3:106">
      <c r="C19" s="367" t="s">
        <v>1247</v>
      </c>
      <c r="D19" s="349">
        <v>0</v>
      </c>
      <c r="E19" s="349">
        <v>0</v>
      </c>
      <c r="F19" s="349">
        <v>0</v>
      </c>
      <c r="G19" s="368">
        <v>0</v>
      </c>
      <c r="H19" s="368">
        <v>0</v>
      </c>
      <c r="I19" s="368">
        <v>0</v>
      </c>
      <c r="V19" s="367" t="s">
        <v>1247</v>
      </c>
      <c r="W19" s="349">
        <v>0</v>
      </c>
      <c r="X19" s="348">
        <v>5</v>
      </c>
      <c r="Y19" s="349">
        <v>0</v>
      </c>
      <c r="Z19" s="370">
        <v>0</v>
      </c>
      <c r="AA19" s="370">
        <v>0</v>
      </c>
      <c r="AB19" s="368">
        <v>0</v>
      </c>
      <c r="AO19" s="367" t="s">
        <v>1247</v>
      </c>
      <c r="AP19" s="371">
        <v>0</v>
      </c>
      <c r="AQ19" s="349">
        <v>0</v>
      </c>
      <c r="AR19" s="349">
        <v>0</v>
      </c>
      <c r="AS19" s="371">
        <v>0</v>
      </c>
      <c r="AT19" s="371">
        <v>0</v>
      </c>
      <c r="AU19" s="368">
        <v>0</v>
      </c>
      <c r="BH19" s="367" t="s">
        <v>1247</v>
      </c>
      <c r="BI19" s="371">
        <v>0</v>
      </c>
      <c r="BJ19" s="371">
        <v>1</v>
      </c>
      <c r="BK19" s="349">
        <v>0</v>
      </c>
      <c r="BL19" s="371">
        <v>0</v>
      </c>
      <c r="BM19" s="371">
        <v>0</v>
      </c>
      <c r="BN19" s="368">
        <v>0</v>
      </c>
      <c r="CA19" s="367" t="s">
        <v>1247</v>
      </c>
      <c r="CB19" s="371">
        <v>0</v>
      </c>
      <c r="CC19" s="349">
        <v>0</v>
      </c>
      <c r="CD19" s="349">
        <v>0</v>
      </c>
      <c r="CE19" s="371">
        <v>0</v>
      </c>
      <c r="CF19" s="349">
        <v>0</v>
      </c>
      <c r="CG19" s="368">
        <v>0</v>
      </c>
      <c r="CT19" s="367" t="s">
        <v>1247</v>
      </c>
      <c r="CU19" s="371">
        <v>0</v>
      </c>
      <c r="CV19" s="371">
        <v>0</v>
      </c>
      <c r="CW19" s="349">
        <v>0</v>
      </c>
      <c r="CX19" s="371">
        <v>0</v>
      </c>
      <c r="CY19" s="371">
        <v>0</v>
      </c>
      <c r="CZ19" s="368">
        <v>0</v>
      </c>
    </row>
    <row r="20" spans="3:106">
      <c r="C20" s="367" t="s">
        <v>1248</v>
      </c>
      <c r="D20" s="348">
        <v>1</v>
      </c>
      <c r="E20" s="349">
        <v>0</v>
      </c>
      <c r="F20" s="349">
        <v>1</v>
      </c>
      <c r="G20" s="368">
        <v>0</v>
      </c>
      <c r="H20" s="368">
        <v>0</v>
      </c>
      <c r="I20" s="368">
        <v>0</v>
      </c>
      <c r="V20" s="367" t="s">
        <v>1248</v>
      </c>
      <c r="W20" s="349">
        <v>0</v>
      </c>
      <c r="X20" s="348">
        <v>13</v>
      </c>
      <c r="Y20" s="349">
        <v>0</v>
      </c>
      <c r="Z20" s="370">
        <v>0</v>
      </c>
      <c r="AA20" s="370">
        <v>0</v>
      </c>
      <c r="AB20" s="368">
        <v>0</v>
      </c>
      <c r="AO20" s="367" t="s">
        <v>1248</v>
      </c>
      <c r="AP20" s="371">
        <v>0</v>
      </c>
      <c r="AQ20" s="348">
        <v>2</v>
      </c>
      <c r="AR20" s="349">
        <v>0</v>
      </c>
      <c r="AS20" s="371">
        <v>0</v>
      </c>
      <c r="AT20" s="371">
        <v>0</v>
      </c>
      <c r="AU20" s="368">
        <v>0</v>
      </c>
      <c r="BH20" s="367" t="s">
        <v>1248</v>
      </c>
      <c r="BI20" s="371">
        <v>0</v>
      </c>
      <c r="BJ20" s="371">
        <v>0</v>
      </c>
      <c r="BK20" s="349">
        <v>0</v>
      </c>
      <c r="BL20" s="371">
        <v>0</v>
      </c>
      <c r="BM20" s="371">
        <v>0</v>
      </c>
      <c r="BN20" s="368">
        <v>0</v>
      </c>
      <c r="CA20" s="367" t="s">
        <v>1248</v>
      </c>
      <c r="CB20" s="371">
        <v>0</v>
      </c>
      <c r="CC20" s="349">
        <v>0</v>
      </c>
      <c r="CD20" s="349">
        <v>0</v>
      </c>
      <c r="CE20" s="371">
        <v>0</v>
      </c>
      <c r="CF20" s="349">
        <v>0</v>
      </c>
      <c r="CG20" s="368">
        <v>0</v>
      </c>
      <c r="CT20" s="367" t="s">
        <v>1248</v>
      </c>
      <c r="CU20" s="371">
        <v>0</v>
      </c>
      <c r="CV20" s="371">
        <v>0</v>
      </c>
      <c r="CW20" s="349">
        <v>0</v>
      </c>
      <c r="CX20" s="371">
        <v>0</v>
      </c>
      <c r="CY20" s="371">
        <v>0</v>
      </c>
      <c r="CZ20" s="368">
        <v>0</v>
      </c>
    </row>
    <row r="21" spans="3:106">
      <c r="C21" s="367" t="s">
        <v>73</v>
      </c>
      <c r="D21" s="348">
        <v>1</v>
      </c>
      <c r="E21" s="349">
        <v>1</v>
      </c>
      <c r="F21" s="349">
        <v>0</v>
      </c>
      <c r="G21" s="368">
        <v>0</v>
      </c>
      <c r="H21" s="368">
        <v>0</v>
      </c>
      <c r="I21" s="368">
        <v>0</v>
      </c>
      <c r="V21" s="367" t="s">
        <v>73</v>
      </c>
      <c r="W21" s="349">
        <v>0</v>
      </c>
      <c r="X21" s="349">
        <v>13</v>
      </c>
      <c r="Y21" s="349">
        <v>0</v>
      </c>
      <c r="Z21" s="370">
        <v>0</v>
      </c>
      <c r="AA21" s="370">
        <v>0</v>
      </c>
      <c r="AB21" s="368">
        <v>0</v>
      </c>
      <c r="AO21" s="367" t="s">
        <v>73</v>
      </c>
      <c r="AP21" s="371">
        <v>0</v>
      </c>
      <c r="AQ21" s="348">
        <v>1</v>
      </c>
      <c r="AR21" s="349">
        <v>0</v>
      </c>
      <c r="AS21" s="371">
        <v>0</v>
      </c>
      <c r="AT21" s="371">
        <v>0</v>
      </c>
      <c r="AU21" s="368">
        <v>0</v>
      </c>
      <c r="BH21" s="367" t="s">
        <v>73</v>
      </c>
      <c r="BI21" s="371">
        <v>0</v>
      </c>
      <c r="BJ21" s="371">
        <v>0</v>
      </c>
      <c r="BK21" s="349">
        <v>0</v>
      </c>
      <c r="BL21" s="371">
        <v>1</v>
      </c>
      <c r="BM21" s="371">
        <v>0</v>
      </c>
      <c r="BN21" s="368">
        <v>0</v>
      </c>
      <c r="CA21" s="367" t="s">
        <v>73</v>
      </c>
      <c r="CB21" s="371">
        <v>0</v>
      </c>
      <c r="CC21" s="349">
        <v>0</v>
      </c>
      <c r="CD21" s="349">
        <v>0</v>
      </c>
      <c r="CE21" s="371">
        <v>0</v>
      </c>
      <c r="CF21" s="349">
        <v>0</v>
      </c>
      <c r="CG21" s="368">
        <v>0</v>
      </c>
      <c r="CT21" s="367" t="s">
        <v>73</v>
      </c>
      <c r="CU21" s="371">
        <v>0</v>
      </c>
      <c r="CV21" s="371">
        <v>0</v>
      </c>
      <c r="CW21" s="349">
        <v>0</v>
      </c>
      <c r="CX21" s="371">
        <v>0</v>
      </c>
      <c r="CY21" s="371">
        <v>0</v>
      </c>
      <c r="CZ21" s="368">
        <v>0</v>
      </c>
    </row>
    <row r="22" spans="3:106">
      <c r="C22" s="367" t="s">
        <v>74</v>
      </c>
      <c r="D22" s="350">
        <v>0</v>
      </c>
      <c r="E22" s="349">
        <v>0</v>
      </c>
      <c r="F22" s="349">
        <v>0</v>
      </c>
      <c r="G22" s="368">
        <v>0</v>
      </c>
      <c r="H22" s="368">
        <v>0</v>
      </c>
      <c r="I22" s="368">
        <v>0</v>
      </c>
      <c r="V22" s="367" t="s">
        <v>74</v>
      </c>
      <c r="W22" s="349">
        <v>0</v>
      </c>
      <c r="X22" s="349">
        <v>13</v>
      </c>
      <c r="Y22" s="349">
        <v>0</v>
      </c>
      <c r="Z22" s="370">
        <v>0</v>
      </c>
      <c r="AA22" s="370">
        <v>0</v>
      </c>
      <c r="AB22" s="368">
        <v>0</v>
      </c>
      <c r="AO22" s="367" t="s">
        <v>74</v>
      </c>
      <c r="AP22" s="371">
        <v>0</v>
      </c>
      <c r="AQ22" s="348">
        <v>1</v>
      </c>
      <c r="AR22" s="349">
        <v>0</v>
      </c>
      <c r="AS22" s="371">
        <v>0</v>
      </c>
      <c r="AT22" s="371">
        <v>0</v>
      </c>
      <c r="AU22" s="368">
        <v>0</v>
      </c>
      <c r="BH22" s="367" t="s">
        <v>74</v>
      </c>
      <c r="BI22" s="371">
        <v>0</v>
      </c>
      <c r="BJ22" s="371">
        <v>0</v>
      </c>
      <c r="BK22" s="349">
        <v>1</v>
      </c>
      <c r="BL22" s="371">
        <v>0</v>
      </c>
      <c r="BM22" s="371">
        <v>0</v>
      </c>
      <c r="BN22" s="368">
        <v>0</v>
      </c>
      <c r="CA22" s="367" t="s">
        <v>74</v>
      </c>
      <c r="CB22" s="371">
        <v>0</v>
      </c>
      <c r="CC22" s="349">
        <v>0</v>
      </c>
      <c r="CD22" s="349">
        <v>0</v>
      </c>
      <c r="CE22" s="371">
        <v>0</v>
      </c>
      <c r="CF22" s="349">
        <v>1</v>
      </c>
      <c r="CG22" s="368">
        <v>0</v>
      </c>
      <c r="CT22" s="367" t="s">
        <v>74</v>
      </c>
      <c r="CU22" s="371">
        <v>0</v>
      </c>
      <c r="CV22" s="371">
        <v>0</v>
      </c>
      <c r="CW22" s="350">
        <v>0</v>
      </c>
      <c r="CX22" s="371">
        <v>0</v>
      </c>
      <c r="CY22" s="371">
        <v>0</v>
      </c>
      <c r="CZ22" s="368">
        <v>0</v>
      </c>
    </row>
    <row r="23" spans="3:106">
      <c r="C23" s="367" t="s">
        <v>75</v>
      </c>
      <c r="D23" s="350">
        <v>0</v>
      </c>
      <c r="E23" s="349">
        <v>0</v>
      </c>
      <c r="F23" s="349">
        <v>0</v>
      </c>
      <c r="G23" s="368">
        <v>0</v>
      </c>
      <c r="H23" s="368">
        <v>0</v>
      </c>
      <c r="I23" s="368">
        <v>0</v>
      </c>
      <c r="K23" s="94" t="s">
        <v>1265</v>
      </c>
      <c r="V23" s="367" t="s">
        <v>75</v>
      </c>
      <c r="W23" s="349">
        <v>0</v>
      </c>
      <c r="X23" s="349">
        <v>8</v>
      </c>
      <c r="Y23" s="349">
        <v>0</v>
      </c>
      <c r="Z23" s="370">
        <v>0</v>
      </c>
      <c r="AA23" s="370">
        <v>0</v>
      </c>
      <c r="AB23" s="368">
        <v>0</v>
      </c>
      <c r="AD23" s="94" t="s">
        <v>1265</v>
      </c>
      <c r="AO23" s="367" t="s">
        <v>75</v>
      </c>
      <c r="AP23" s="371">
        <v>0</v>
      </c>
      <c r="AQ23" s="349">
        <v>0</v>
      </c>
      <c r="AR23" s="348">
        <v>1</v>
      </c>
      <c r="AS23" s="371">
        <v>0</v>
      </c>
      <c r="AT23" s="371">
        <v>0</v>
      </c>
      <c r="AU23" s="368">
        <v>0</v>
      </c>
      <c r="AW23" s="94" t="s">
        <v>1265</v>
      </c>
      <c r="BH23" s="367" t="s">
        <v>75</v>
      </c>
      <c r="BI23" s="371">
        <v>0</v>
      </c>
      <c r="BJ23" s="371">
        <v>0</v>
      </c>
      <c r="BK23" s="349">
        <v>0</v>
      </c>
      <c r="BL23" s="371">
        <v>1</v>
      </c>
      <c r="BM23" s="371">
        <v>0</v>
      </c>
      <c r="BN23" s="368">
        <v>0</v>
      </c>
      <c r="BP23" s="94" t="s">
        <v>1265</v>
      </c>
      <c r="CA23" s="367" t="s">
        <v>75</v>
      </c>
      <c r="CB23" s="371">
        <v>0</v>
      </c>
      <c r="CC23" s="349">
        <v>0</v>
      </c>
      <c r="CD23" s="349">
        <v>0</v>
      </c>
      <c r="CE23" s="371">
        <v>0</v>
      </c>
      <c r="CF23" s="349">
        <v>0</v>
      </c>
      <c r="CG23" s="368">
        <v>0</v>
      </c>
      <c r="CI23" s="94" t="s">
        <v>1265</v>
      </c>
      <c r="CT23" s="367" t="s">
        <v>75</v>
      </c>
      <c r="CU23" s="371">
        <v>0</v>
      </c>
      <c r="CV23" s="371">
        <v>0</v>
      </c>
      <c r="CW23" s="350">
        <v>0</v>
      </c>
      <c r="CX23" s="371">
        <v>0</v>
      </c>
      <c r="CY23" s="371">
        <v>0</v>
      </c>
      <c r="CZ23" s="368">
        <v>0</v>
      </c>
      <c r="DB23" s="94" t="s">
        <v>1265</v>
      </c>
    </row>
    <row r="24" spans="3:106">
      <c r="C24" s="367" t="s">
        <v>76</v>
      </c>
      <c r="D24" s="348">
        <v>0</v>
      </c>
      <c r="E24" s="348">
        <v>2</v>
      </c>
      <c r="F24" s="349">
        <v>1</v>
      </c>
      <c r="G24" s="368">
        <v>0</v>
      </c>
      <c r="H24" s="368">
        <v>0</v>
      </c>
      <c r="I24" s="368">
        <v>0</v>
      </c>
      <c r="K24" s="95" t="s">
        <v>1266</v>
      </c>
      <c r="V24" s="367" t="s">
        <v>76</v>
      </c>
      <c r="W24" s="349">
        <v>0</v>
      </c>
      <c r="X24" s="349">
        <v>4</v>
      </c>
      <c r="Y24" s="349">
        <v>0</v>
      </c>
      <c r="Z24" s="370">
        <v>0</v>
      </c>
      <c r="AA24" s="370">
        <v>0</v>
      </c>
      <c r="AB24" s="368">
        <v>0</v>
      </c>
      <c r="AD24" s="95" t="s">
        <v>1266</v>
      </c>
      <c r="AO24" s="367" t="s">
        <v>76</v>
      </c>
      <c r="AP24" s="371">
        <v>0</v>
      </c>
      <c r="AQ24" s="349">
        <v>0</v>
      </c>
      <c r="AR24" s="348">
        <v>2</v>
      </c>
      <c r="AS24" s="371">
        <v>0</v>
      </c>
      <c r="AT24" s="371">
        <v>0</v>
      </c>
      <c r="AU24" s="368">
        <v>0</v>
      </c>
      <c r="AW24" s="95" t="s">
        <v>1266</v>
      </c>
      <c r="BH24" s="367" t="s">
        <v>76</v>
      </c>
      <c r="BI24" s="371">
        <v>0</v>
      </c>
      <c r="BJ24" s="371">
        <v>1</v>
      </c>
      <c r="BK24" s="349">
        <v>0</v>
      </c>
      <c r="BL24" s="371">
        <v>0</v>
      </c>
      <c r="BM24" s="371">
        <v>0</v>
      </c>
      <c r="BN24" s="368">
        <v>0</v>
      </c>
      <c r="BP24" s="95" t="s">
        <v>1266</v>
      </c>
      <c r="CA24" s="367" t="s">
        <v>76</v>
      </c>
      <c r="CB24" s="371">
        <v>0</v>
      </c>
      <c r="CC24" s="349">
        <v>0</v>
      </c>
      <c r="CD24" s="349">
        <v>0</v>
      </c>
      <c r="CE24" s="371">
        <v>0</v>
      </c>
      <c r="CF24" s="348">
        <v>2</v>
      </c>
      <c r="CG24" s="368">
        <v>0</v>
      </c>
      <c r="CI24" s="95" t="s">
        <v>1266</v>
      </c>
      <c r="CT24" s="367" t="s">
        <v>76</v>
      </c>
      <c r="CU24" s="371">
        <v>0</v>
      </c>
      <c r="CV24" s="371">
        <v>0</v>
      </c>
      <c r="CW24" s="349">
        <v>0</v>
      </c>
      <c r="CX24" s="371">
        <v>0</v>
      </c>
      <c r="CY24" s="371">
        <v>0</v>
      </c>
      <c r="CZ24" s="368">
        <v>0</v>
      </c>
      <c r="DB24" s="95" t="s">
        <v>1266</v>
      </c>
    </row>
    <row r="25" spans="3:106">
      <c r="C25" s="367" t="s">
        <v>77</v>
      </c>
      <c r="D25" s="348">
        <v>2</v>
      </c>
      <c r="E25" s="348">
        <v>0</v>
      </c>
      <c r="F25" s="349">
        <v>0</v>
      </c>
      <c r="G25" s="368">
        <v>0</v>
      </c>
      <c r="H25" s="368">
        <v>0</v>
      </c>
      <c r="I25" s="368">
        <v>0</v>
      </c>
      <c r="K25" s="95"/>
      <c r="V25" s="367" t="s">
        <v>77</v>
      </c>
      <c r="W25" s="349">
        <v>1</v>
      </c>
      <c r="X25" s="349">
        <v>2</v>
      </c>
      <c r="Y25" s="349">
        <v>0</v>
      </c>
      <c r="Z25" s="370">
        <v>0</v>
      </c>
      <c r="AA25" s="370">
        <v>0</v>
      </c>
      <c r="AB25" s="368">
        <v>0</v>
      </c>
      <c r="AD25" s="95"/>
      <c r="AO25" s="367" t="s">
        <v>77</v>
      </c>
      <c r="AP25" s="371">
        <v>0</v>
      </c>
      <c r="AQ25" s="349">
        <v>0</v>
      </c>
      <c r="AR25" s="348">
        <v>3</v>
      </c>
      <c r="AS25" s="371">
        <v>0</v>
      </c>
      <c r="AT25" s="371">
        <v>0</v>
      </c>
      <c r="AU25" s="368">
        <v>0</v>
      </c>
      <c r="AW25" s="95"/>
      <c r="BH25" s="367" t="s">
        <v>77</v>
      </c>
      <c r="BI25" s="371">
        <v>0</v>
      </c>
      <c r="BJ25" s="371">
        <v>0</v>
      </c>
      <c r="BK25" s="349">
        <v>0</v>
      </c>
      <c r="BL25" s="371">
        <v>0</v>
      </c>
      <c r="BM25" s="371">
        <v>0</v>
      </c>
      <c r="BN25" s="368">
        <v>0</v>
      </c>
      <c r="BP25" s="95"/>
      <c r="CA25" s="367" t="s">
        <v>77</v>
      </c>
      <c r="CB25" s="371">
        <v>0</v>
      </c>
      <c r="CC25" s="349">
        <v>0</v>
      </c>
      <c r="CD25" s="349">
        <v>0</v>
      </c>
      <c r="CE25" s="371">
        <v>0</v>
      </c>
      <c r="CF25" s="348">
        <v>1</v>
      </c>
      <c r="CG25" s="368">
        <v>0</v>
      </c>
      <c r="CI25" s="95"/>
      <c r="CT25" s="367" t="s">
        <v>77</v>
      </c>
      <c r="CU25" s="371">
        <v>0</v>
      </c>
      <c r="CV25" s="371">
        <v>0</v>
      </c>
      <c r="CW25" s="349">
        <v>0</v>
      </c>
      <c r="CX25" s="371">
        <v>0</v>
      </c>
      <c r="CY25" s="371">
        <v>0</v>
      </c>
      <c r="CZ25" s="368">
        <v>0</v>
      </c>
      <c r="DB25" s="95"/>
    </row>
    <row r="26" spans="3:106">
      <c r="C26" s="367" t="s">
        <v>78</v>
      </c>
      <c r="D26" s="348">
        <v>3</v>
      </c>
      <c r="E26" s="348">
        <v>3</v>
      </c>
      <c r="F26" s="349">
        <v>0</v>
      </c>
      <c r="G26" s="368">
        <v>0</v>
      </c>
      <c r="H26" s="368">
        <v>0</v>
      </c>
      <c r="I26" s="368">
        <v>0</v>
      </c>
      <c r="K26" s="95"/>
      <c r="V26" s="367" t="s">
        <v>78</v>
      </c>
      <c r="W26" s="349">
        <v>0</v>
      </c>
      <c r="X26" s="349">
        <v>2</v>
      </c>
      <c r="Y26" s="349">
        <v>0</v>
      </c>
      <c r="Z26" s="370">
        <v>0</v>
      </c>
      <c r="AA26" s="370">
        <v>0</v>
      </c>
      <c r="AB26" s="368">
        <v>0</v>
      </c>
      <c r="AD26" s="95"/>
      <c r="AO26" s="367" t="s">
        <v>78</v>
      </c>
      <c r="AP26" s="371">
        <v>0</v>
      </c>
      <c r="AQ26" s="349">
        <v>0</v>
      </c>
      <c r="AR26" s="349">
        <v>0</v>
      </c>
      <c r="AS26" s="371">
        <v>0</v>
      </c>
      <c r="AT26" s="371">
        <v>0</v>
      </c>
      <c r="AU26" s="368">
        <v>0</v>
      </c>
      <c r="AW26" s="95"/>
      <c r="BH26" s="367" t="s">
        <v>78</v>
      </c>
      <c r="BI26" s="371">
        <v>0</v>
      </c>
      <c r="BJ26" s="371">
        <v>0</v>
      </c>
      <c r="BK26" s="349">
        <v>1</v>
      </c>
      <c r="BL26" s="371">
        <v>0</v>
      </c>
      <c r="BM26" s="371">
        <v>0</v>
      </c>
      <c r="BN26" s="368">
        <v>0</v>
      </c>
      <c r="BP26" s="95"/>
      <c r="CA26" s="367" t="s">
        <v>78</v>
      </c>
      <c r="CB26" s="371">
        <v>0</v>
      </c>
      <c r="CC26" s="349">
        <v>0</v>
      </c>
      <c r="CD26" s="349">
        <v>0</v>
      </c>
      <c r="CE26" s="371">
        <v>0</v>
      </c>
      <c r="CF26" s="349">
        <v>1</v>
      </c>
      <c r="CG26" s="368">
        <v>0</v>
      </c>
      <c r="CI26" s="95"/>
      <c r="CT26" s="367" t="s">
        <v>78</v>
      </c>
      <c r="CU26" s="371">
        <v>0</v>
      </c>
      <c r="CV26" s="371">
        <v>0</v>
      </c>
      <c r="CW26" s="348">
        <v>1</v>
      </c>
      <c r="CX26" s="371">
        <v>0</v>
      </c>
      <c r="CY26" s="371">
        <v>0</v>
      </c>
      <c r="CZ26" s="368">
        <v>0</v>
      </c>
      <c r="DB26" s="95"/>
    </row>
    <row r="27" spans="3:106">
      <c r="C27" s="367" t="s">
        <v>79</v>
      </c>
      <c r="D27" s="348">
        <v>5</v>
      </c>
      <c r="E27" s="348">
        <v>0</v>
      </c>
      <c r="F27" s="349">
        <v>0</v>
      </c>
      <c r="G27" s="368">
        <v>0</v>
      </c>
      <c r="H27" s="368">
        <v>0</v>
      </c>
      <c r="I27" s="368">
        <v>0</v>
      </c>
      <c r="K27" s="95"/>
      <c r="V27" s="367" t="s">
        <v>79</v>
      </c>
      <c r="W27" s="349">
        <v>0</v>
      </c>
      <c r="X27" s="349">
        <v>2</v>
      </c>
      <c r="Y27" s="349">
        <v>0</v>
      </c>
      <c r="Z27" s="370">
        <v>0</v>
      </c>
      <c r="AA27" s="370">
        <v>0</v>
      </c>
      <c r="AB27" s="368">
        <v>0</v>
      </c>
      <c r="AD27" s="95"/>
      <c r="AO27" s="367" t="s">
        <v>79</v>
      </c>
      <c r="AP27" s="371">
        <v>0</v>
      </c>
      <c r="AQ27" s="349">
        <v>0</v>
      </c>
      <c r="AR27" s="349">
        <v>0</v>
      </c>
      <c r="AS27" s="371">
        <v>0</v>
      </c>
      <c r="AT27" s="371">
        <v>0</v>
      </c>
      <c r="AU27" s="368">
        <v>0</v>
      </c>
      <c r="AW27" s="95"/>
      <c r="BH27" s="367" t="s">
        <v>79</v>
      </c>
      <c r="BI27" s="371">
        <v>0</v>
      </c>
      <c r="BJ27" s="371">
        <v>0</v>
      </c>
      <c r="BK27" s="349">
        <v>0</v>
      </c>
      <c r="BL27" s="371">
        <v>0</v>
      </c>
      <c r="BM27" s="371">
        <v>0</v>
      </c>
      <c r="BN27" s="368">
        <v>0</v>
      </c>
      <c r="BP27" s="95"/>
      <c r="CA27" s="367" t="s">
        <v>79</v>
      </c>
      <c r="CB27" s="371">
        <v>0</v>
      </c>
      <c r="CC27" s="349">
        <v>0</v>
      </c>
      <c r="CD27" s="349">
        <v>0</v>
      </c>
      <c r="CE27" s="371">
        <v>0</v>
      </c>
      <c r="CF27" s="349">
        <v>1</v>
      </c>
      <c r="CG27" s="368">
        <v>0</v>
      </c>
      <c r="CI27" s="95"/>
      <c r="CT27" s="367" t="s">
        <v>79</v>
      </c>
      <c r="CU27" s="371">
        <v>0</v>
      </c>
      <c r="CV27" s="371">
        <v>0</v>
      </c>
      <c r="CW27" s="349">
        <v>0</v>
      </c>
      <c r="CX27" s="371">
        <v>0</v>
      </c>
      <c r="CY27" s="371">
        <v>0</v>
      </c>
      <c r="CZ27" s="368">
        <v>0</v>
      </c>
      <c r="DB27" s="95"/>
    </row>
    <row r="28" spans="3:106">
      <c r="C28" s="367" t="s">
        <v>80</v>
      </c>
      <c r="D28" s="348">
        <v>3</v>
      </c>
      <c r="E28" s="348">
        <v>0</v>
      </c>
      <c r="F28" s="349">
        <v>0</v>
      </c>
      <c r="G28" s="368">
        <v>0</v>
      </c>
      <c r="H28" s="368">
        <v>0</v>
      </c>
      <c r="I28" s="368">
        <v>0</v>
      </c>
      <c r="K28" s="95"/>
      <c r="V28" s="367" t="s">
        <v>80</v>
      </c>
      <c r="W28" s="348">
        <v>1</v>
      </c>
      <c r="X28" s="349">
        <v>5</v>
      </c>
      <c r="Y28" s="349">
        <v>0</v>
      </c>
      <c r="Z28" s="370">
        <v>0</v>
      </c>
      <c r="AA28" s="370">
        <v>0</v>
      </c>
      <c r="AB28" s="368">
        <v>0</v>
      </c>
      <c r="AD28" s="95"/>
      <c r="AO28" s="367" t="s">
        <v>80</v>
      </c>
      <c r="AP28" s="371">
        <v>0</v>
      </c>
      <c r="AQ28" s="349">
        <v>0</v>
      </c>
      <c r="AR28" s="349">
        <v>0</v>
      </c>
      <c r="AS28" s="371">
        <v>0</v>
      </c>
      <c r="AT28" s="371">
        <v>0</v>
      </c>
      <c r="AU28" s="368">
        <v>0</v>
      </c>
      <c r="AW28" s="95"/>
      <c r="BH28" s="367" t="s">
        <v>80</v>
      </c>
      <c r="BI28" s="371">
        <v>0</v>
      </c>
      <c r="BJ28" s="371">
        <v>0</v>
      </c>
      <c r="BK28" s="349">
        <v>0</v>
      </c>
      <c r="BL28" s="371">
        <v>0</v>
      </c>
      <c r="BM28" s="371">
        <v>0</v>
      </c>
      <c r="BN28" s="368">
        <v>0</v>
      </c>
      <c r="BP28" s="95"/>
      <c r="CA28" s="367" t="s">
        <v>80</v>
      </c>
      <c r="CB28" s="371">
        <v>0</v>
      </c>
      <c r="CC28" s="349">
        <v>0</v>
      </c>
      <c r="CD28" s="349">
        <v>0</v>
      </c>
      <c r="CE28" s="371">
        <v>0</v>
      </c>
      <c r="CF28" s="350">
        <v>0</v>
      </c>
      <c r="CG28" s="368">
        <v>0</v>
      </c>
      <c r="CI28" s="95"/>
      <c r="CT28" s="367" t="s">
        <v>80</v>
      </c>
      <c r="CU28" s="371">
        <v>0</v>
      </c>
      <c r="CV28" s="371">
        <v>0</v>
      </c>
      <c r="CW28" s="349">
        <v>0</v>
      </c>
      <c r="CX28" s="371">
        <v>0</v>
      </c>
      <c r="CY28" s="371">
        <v>0</v>
      </c>
      <c r="CZ28" s="368">
        <v>0</v>
      </c>
      <c r="DB28" s="95"/>
    </row>
    <row r="29" spans="3:106">
      <c r="C29" s="367" t="s">
        <v>81</v>
      </c>
      <c r="D29" s="348">
        <v>11</v>
      </c>
      <c r="E29" s="348">
        <v>1</v>
      </c>
      <c r="F29" s="349">
        <v>0</v>
      </c>
      <c r="G29" s="368">
        <v>0</v>
      </c>
      <c r="H29" s="368">
        <v>0</v>
      </c>
      <c r="I29" s="368">
        <v>0</v>
      </c>
      <c r="K29" s="95"/>
      <c r="V29" s="367" t="s">
        <v>81</v>
      </c>
      <c r="W29" s="348">
        <v>0</v>
      </c>
      <c r="X29" s="349">
        <v>3</v>
      </c>
      <c r="Y29" s="349">
        <v>0</v>
      </c>
      <c r="Z29" s="370">
        <v>0</v>
      </c>
      <c r="AA29" s="370">
        <v>0</v>
      </c>
      <c r="AB29" s="368">
        <v>0</v>
      </c>
      <c r="AD29" s="95"/>
      <c r="AO29" s="367" t="s">
        <v>81</v>
      </c>
      <c r="AP29" s="348">
        <v>1</v>
      </c>
      <c r="AQ29" s="349">
        <v>0</v>
      </c>
      <c r="AR29" s="348">
        <v>1</v>
      </c>
      <c r="AS29" s="371">
        <v>0</v>
      </c>
      <c r="AT29" s="371">
        <v>0</v>
      </c>
      <c r="AU29" s="368">
        <v>0</v>
      </c>
      <c r="AW29" s="95"/>
      <c r="BH29" s="367" t="s">
        <v>81</v>
      </c>
      <c r="BI29" s="371">
        <v>0</v>
      </c>
      <c r="BJ29" s="371">
        <v>0</v>
      </c>
      <c r="BK29" s="349">
        <v>0</v>
      </c>
      <c r="BL29" s="371">
        <v>0</v>
      </c>
      <c r="BM29" s="371">
        <v>0</v>
      </c>
      <c r="BN29" s="368">
        <v>0</v>
      </c>
      <c r="BP29" s="95"/>
      <c r="CA29" s="367" t="s">
        <v>81</v>
      </c>
      <c r="CB29" s="371">
        <v>0</v>
      </c>
      <c r="CC29" s="349">
        <v>0</v>
      </c>
      <c r="CD29" s="349">
        <v>2</v>
      </c>
      <c r="CE29" s="371">
        <v>0</v>
      </c>
      <c r="CF29" s="348">
        <v>0</v>
      </c>
      <c r="CG29" s="368">
        <v>0</v>
      </c>
      <c r="CI29" s="95"/>
      <c r="CT29" s="367" t="s">
        <v>81</v>
      </c>
      <c r="CU29" s="371">
        <v>0</v>
      </c>
      <c r="CV29" s="371">
        <v>0</v>
      </c>
      <c r="CW29" s="349">
        <v>0</v>
      </c>
      <c r="CX29" s="371">
        <v>1</v>
      </c>
      <c r="CY29" s="371">
        <v>0</v>
      </c>
      <c r="CZ29" s="368">
        <v>0</v>
      </c>
      <c r="DB29" s="95"/>
    </row>
    <row r="30" spans="3:106">
      <c r="C30" s="367" t="s">
        <v>72</v>
      </c>
      <c r="D30" s="348">
        <v>4</v>
      </c>
      <c r="E30" s="348">
        <v>1</v>
      </c>
      <c r="F30" s="349">
        <v>0</v>
      </c>
      <c r="G30" s="368">
        <v>0</v>
      </c>
      <c r="H30" s="368">
        <v>0</v>
      </c>
      <c r="I30" s="368">
        <v>0</v>
      </c>
      <c r="K30" s="95"/>
      <c r="V30" s="367" t="s">
        <v>72</v>
      </c>
      <c r="W30" s="348">
        <v>1</v>
      </c>
      <c r="X30" s="349">
        <v>6</v>
      </c>
      <c r="Y30" s="349">
        <v>0</v>
      </c>
      <c r="Z30" s="370">
        <v>0</v>
      </c>
      <c r="AA30" s="370">
        <v>0</v>
      </c>
      <c r="AB30" s="368">
        <v>0</v>
      </c>
      <c r="AD30" s="95"/>
      <c r="AO30" s="367" t="s">
        <v>72</v>
      </c>
      <c r="AP30" s="348">
        <v>0</v>
      </c>
      <c r="AQ30" s="348">
        <v>1</v>
      </c>
      <c r="AR30" s="348">
        <v>0</v>
      </c>
      <c r="AS30" s="371">
        <v>0</v>
      </c>
      <c r="AT30" s="371">
        <v>0</v>
      </c>
      <c r="AU30" s="368">
        <v>0</v>
      </c>
      <c r="AW30" s="95"/>
      <c r="BH30" s="367" t="s">
        <v>72</v>
      </c>
      <c r="BI30" s="371">
        <v>0</v>
      </c>
      <c r="BJ30" s="371">
        <v>0</v>
      </c>
      <c r="BK30" s="349">
        <v>0</v>
      </c>
      <c r="BL30" s="371">
        <v>0</v>
      </c>
      <c r="BM30" s="371">
        <v>0</v>
      </c>
      <c r="BN30" s="368">
        <v>0</v>
      </c>
      <c r="BP30" s="95"/>
      <c r="CA30" s="367" t="s">
        <v>72</v>
      </c>
      <c r="CB30" s="348">
        <v>1</v>
      </c>
      <c r="CC30" s="349">
        <v>0</v>
      </c>
      <c r="CD30" s="349">
        <v>0</v>
      </c>
      <c r="CE30" s="371">
        <v>0</v>
      </c>
      <c r="CF30" s="348">
        <v>0</v>
      </c>
      <c r="CG30" s="368">
        <v>0</v>
      </c>
      <c r="CI30" s="95"/>
      <c r="CT30" s="367" t="s">
        <v>72</v>
      </c>
      <c r="CU30" s="371">
        <v>0</v>
      </c>
      <c r="CV30" s="371">
        <v>0</v>
      </c>
      <c r="CW30" s="349">
        <v>0</v>
      </c>
      <c r="CX30" s="371">
        <v>0</v>
      </c>
      <c r="CY30" s="371">
        <v>0</v>
      </c>
      <c r="CZ30" s="368">
        <v>0</v>
      </c>
      <c r="DB30" s="95"/>
    </row>
    <row r="31" spans="3:106">
      <c r="C31" s="367" t="s">
        <v>82</v>
      </c>
      <c r="D31" s="348">
        <v>1</v>
      </c>
      <c r="E31" s="348">
        <v>1</v>
      </c>
      <c r="F31" s="349">
        <v>0</v>
      </c>
      <c r="G31" s="368">
        <v>0</v>
      </c>
      <c r="H31" s="368">
        <v>0</v>
      </c>
      <c r="I31" s="368">
        <v>0</v>
      </c>
      <c r="K31" s="95"/>
      <c r="V31" s="367" t="s">
        <v>82</v>
      </c>
      <c r="W31" s="348">
        <v>0</v>
      </c>
      <c r="X31" s="349">
        <v>3</v>
      </c>
      <c r="Y31" s="348">
        <v>0</v>
      </c>
      <c r="Z31" s="370">
        <v>0</v>
      </c>
      <c r="AA31" s="370">
        <v>0</v>
      </c>
      <c r="AB31" s="368">
        <v>0</v>
      </c>
      <c r="AD31" s="95"/>
      <c r="AO31" s="367" t="s">
        <v>82</v>
      </c>
      <c r="AP31" s="348">
        <v>0</v>
      </c>
      <c r="AQ31" s="348">
        <v>0</v>
      </c>
      <c r="AR31" s="348">
        <v>4</v>
      </c>
      <c r="AS31" s="371">
        <v>1</v>
      </c>
      <c r="AT31" s="371">
        <v>0</v>
      </c>
      <c r="AU31" s="368">
        <v>0</v>
      </c>
      <c r="AW31" s="95"/>
      <c r="BH31" s="367" t="s">
        <v>82</v>
      </c>
      <c r="BI31" s="371">
        <v>0</v>
      </c>
      <c r="BJ31" s="371">
        <v>2</v>
      </c>
      <c r="BK31" s="349">
        <v>0</v>
      </c>
      <c r="BL31" s="371">
        <v>0</v>
      </c>
      <c r="BM31" s="371">
        <v>0</v>
      </c>
      <c r="BN31" s="368">
        <v>0</v>
      </c>
      <c r="BP31" s="95"/>
      <c r="CA31" s="367" t="s">
        <v>82</v>
      </c>
      <c r="CB31" s="348">
        <v>0</v>
      </c>
      <c r="CC31" s="348">
        <v>1</v>
      </c>
      <c r="CD31" s="349">
        <v>0</v>
      </c>
      <c r="CE31" s="371">
        <v>0</v>
      </c>
      <c r="CF31" s="348">
        <v>1</v>
      </c>
      <c r="CG31" s="368">
        <v>0</v>
      </c>
      <c r="CI31" s="95"/>
      <c r="CT31" s="367" t="s">
        <v>82</v>
      </c>
      <c r="CU31" s="371">
        <v>0</v>
      </c>
      <c r="CV31" s="371">
        <v>0</v>
      </c>
      <c r="CW31" s="349">
        <v>0</v>
      </c>
      <c r="CX31" s="371">
        <v>0</v>
      </c>
      <c r="CY31" s="371">
        <v>0</v>
      </c>
      <c r="CZ31" s="368">
        <v>0</v>
      </c>
      <c r="DB31" s="95"/>
    </row>
    <row r="32" spans="3:106">
      <c r="C32" s="367" t="s">
        <v>83</v>
      </c>
      <c r="D32" s="348">
        <v>2</v>
      </c>
      <c r="E32" s="348">
        <v>0</v>
      </c>
      <c r="F32" s="349">
        <v>0</v>
      </c>
      <c r="G32" s="368">
        <v>0</v>
      </c>
      <c r="H32" s="368">
        <v>0</v>
      </c>
      <c r="I32" s="368">
        <v>0</v>
      </c>
      <c r="K32" s="95"/>
      <c r="V32" s="367" t="s">
        <v>83</v>
      </c>
      <c r="W32" s="348">
        <v>4</v>
      </c>
      <c r="X32" s="349">
        <v>4</v>
      </c>
      <c r="Y32" s="348">
        <v>0</v>
      </c>
      <c r="Z32" s="370">
        <v>0</v>
      </c>
      <c r="AA32" s="370">
        <v>0</v>
      </c>
      <c r="AB32" s="368">
        <v>0</v>
      </c>
      <c r="AD32" s="95"/>
      <c r="AO32" s="367" t="s">
        <v>83</v>
      </c>
      <c r="AP32" s="348">
        <v>1</v>
      </c>
      <c r="AQ32" s="348">
        <v>2</v>
      </c>
      <c r="AR32" s="348">
        <v>1</v>
      </c>
      <c r="AS32" s="371">
        <v>0</v>
      </c>
      <c r="AT32" s="371">
        <v>0</v>
      </c>
      <c r="AU32" s="368">
        <v>0</v>
      </c>
      <c r="AW32" s="95"/>
      <c r="BH32" s="367" t="s">
        <v>83</v>
      </c>
      <c r="BI32" s="371">
        <v>0</v>
      </c>
      <c r="BJ32" s="371">
        <v>0</v>
      </c>
      <c r="BK32" s="349">
        <v>0</v>
      </c>
      <c r="BL32" s="371">
        <v>0</v>
      </c>
      <c r="BM32" s="371">
        <v>0</v>
      </c>
      <c r="BN32" s="368">
        <v>0</v>
      </c>
      <c r="BP32" s="95"/>
      <c r="CA32" s="367" t="s">
        <v>83</v>
      </c>
      <c r="CB32" s="348">
        <v>0</v>
      </c>
      <c r="CC32" s="348">
        <v>0</v>
      </c>
      <c r="CD32" s="349">
        <v>0</v>
      </c>
      <c r="CE32" s="371">
        <v>0</v>
      </c>
      <c r="CF32" s="348">
        <v>4</v>
      </c>
      <c r="CG32" s="368">
        <v>0</v>
      </c>
      <c r="CI32" s="95"/>
      <c r="CT32" s="367" t="s">
        <v>83</v>
      </c>
      <c r="CU32" s="371">
        <v>0</v>
      </c>
      <c r="CV32" s="371">
        <v>0</v>
      </c>
      <c r="CW32" s="349">
        <v>0</v>
      </c>
      <c r="CX32" s="371">
        <v>0</v>
      </c>
      <c r="CY32" s="371">
        <v>0</v>
      </c>
      <c r="CZ32" s="368">
        <v>0</v>
      </c>
      <c r="DB32" s="95"/>
    </row>
    <row r="33" spans="3:106">
      <c r="C33" s="367" t="s">
        <v>84</v>
      </c>
      <c r="D33" s="348">
        <v>5</v>
      </c>
      <c r="E33" s="348">
        <v>0</v>
      </c>
      <c r="F33" s="349">
        <v>0</v>
      </c>
      <c r="G33" s="368">
        <v>0</v>
      </c>
      <c r="H33" s="368">
        <v>0</v>
      </c>
      <c r="I33" s="368">
        <v>0</v>
      </c>
      <c r="K33" s="95"/>
      <c r="V33" s="367" t="s">
        <v>84</v>
      </c>
      <c r="W33" s="348">
        <v>1</v>
      </c>
      <c r="X33" s="349">
        <v>3</v>
      </c>
      <c r="Y33" s="348">
        <v>0</v>
      </c>
      <c r="Z33" s="370">
        <v>0</v>
      </c>
      <c r="AA33" s="370">
        <v>0</v>
      </c>
      <c r="AB33" s="368">
        <v>0</v>
      </c>
      <c r="AD33" s="95"/>
      <c r="AO33" s="367" t="s">
        <v>84</v>
      </c>
      <c r="AP33" s="348">
        <v>2</v>
      </c>
      <c r="AQ33" s="348">
        <v>2</v>
      </c>
      <c r="AR33" s="348">
        <v>1</v>
      </c>
      <c r="AS33" s="371">
        <v>0</v>
      </c>
      <c r="AT33" s="371">
        <v>0</v>
      </c>
      <c r="AU33" s="368">
        <v>0</v>
      </c>
      <c r="AW33" s="95"/>
      <c r="BH33" s="367" t="s">
        <v>84</v>
      </c>
      <c r="BI33" s="371">
        <v>0</v>
      </c>
      <c r="BJ33" s="348">
        <v>3</v>
      </c>
      <c r="BK33" s="349">
        <v>0</v>
      </c>
      <c r="BL33" s="371">
        <v>0</v>
      </c>
      <c r="BM33" s="371">
        <v>0</v>
      </c>
      <c r="BN33" s="368">
        <v>0</v>
      </c>
      <c r="BP33" s="95"/>
      <c r="CA33" s="367" t="s">
        <v>84</v>
      </c>
      <c r="CB33" s="348">
        <v>0</v>
      </c>
      <c r="CC33" s="348">
        <v>2</v>
      </c>
      <c r="CD33" s="349">
        <v>0</v>
      </c>
      <c r="CE33" s="371">
        <v>0</v>
      </c>
      <c r="CF33" s="348">
        <v>4</v>
      </c>
      <c r="CG33" s="368">
        <v>0</v>
      </c>
      <c r="CI33" s="95"/>
      <c r="CT33" s="367" t="s">
        <v>84</v>
      </c>
      <c r="CU33" s="371">
        <v>0</v>
      </c>
      <c r="CV33" s="371">
        <v>0</v>
      </c>
      <c r="CW33" s="349">
        <v>0</v>
      </c>
      <c r="CX33" s="371">
        <v>0</v>
      </c>
      <c r="CY33" s="371">
        <v>0</v>
      </c>
      <c r="CZ33" s="368">
        <v>0</v>
      </c>
      <c r="DB33" s="95"/>
    </row>
    <row r="34" spans="3:106">
      <c r="C34" s="367" t="s">
        <v>34</v>
      </c>
      <c r="D34" s="348">
        <v>5</v>
      </c>
      <c r="E34" s="348">
        <v>0</v>
      </c>
      <c r="F34" s="348">
        <v>3</v>
      </c>
      <c r="G34" s="368">
        <v>0</v>
      </c>
      <c r="H34" s="368">
        <v>0</v>
      </c>
      <c r="I34" s="368">
        <v>0</v>
      </c>
      <c r="K34" s="95"/>
      <c r="V34" s="367" t="s">
        <v>34</v>
      </c>
      <c r="W34" s="348">
        <v>0</v>
      </c>
      <c r="X34" s="349">
        <v>5</v>
      </c>
      <c r="Y34" s="348">
        <v>1</v>
      </c>
      <c r="Z34" s="370">
        <v>0</v>
      </c>
      <c r="AA34" s="370">
        <v>0</v>
      </c>
      <c r="AB34" s="368">
        <v>0</v>
      </c>
      <c r="AD34" s="95"/>
      <c r="AO34" s="367" t="s">
        <v>34</v>
      </c>
      <c r="AP34" s="348">
        <v>5</v>
      </c>
      <c r="AQ34" s="348">
        <v>1</v>
      </c>
      <c r="AR34" s="348">
        <v>2</v>
      </c>
      <c r="AS34" s="371">
        <v>0</v>
      </c>
      <c r="AT34" s="371">
        <v>0</v>
      </c>
      <c r="AU34" s="368">
        <v>0</v>
      </c>
      <c r="AW34" s="95"/>
      <c r="BH34" s="367" t="s">
        <v>34</v>
      </c>
      <c r="BI34" s="348">
        <v>3</v>
      </c>
      <c r="BJ34" s="348">
        <v>0</v>
      </c>
      <c r="BK34" s="349">
        <v>0</v>
      </c>
      <c r="BL34" s="371">
        <v>0</v>
      </c>
      <c r="BM34" s="371">
        <v>0</v>
      </c>
      <c r="BN34" s="368">
        <v>0</v>
      </c>
      <c r="BP34" s="95"/>
      <c r="CA34" s="367" t="s">
        <v>34</v>
      </c>
      <c r="CB34" s="348">
        <v>0</v>
      </c>
      <c r="CC34" s="348">
        <v>1</v>
      </c>
      <c r="CD34" s="348">
        <v>1</v>
      </c>
      <c r="CE34" s="371">
        <v>0</v>
      </c>
      <c r="CF34" s="348">
        <v>4</v>
      </c>
      <c r="CG34" s="368">
        <v>0</v>
      </c>
      <c r="CI34" s="95"/>
      <c r="CT34" s="367" t="s">
        <v>34</v>
      </c>
      <c r="CU34" s="371">
        <v>0</v>
      </c>
      <c r="CV34" s="371">
        <v>0</v>
      </c>
      <c r="CW34" s="348">
        <v>2</v>
      </c>
      <c r="CX34" s="371">
        <v>0</v>
      </c>
      <c r="CY34" s="371">
        <v>0</v>
      </c>
      <c r="CZ34" s="368">
        <v>0</v>
      </c>
      <c r="DB34" s="95"/>
    </row>
    <row r="35" spans="3:106">
      <c r="C35" s="367" t="s">
        <v>35</v>
      </c>
      <c r="D35" s="348">
        <v>11</v>
      </c>
      <c r="E35" s="348">
        <v>0</v>
      </c>
      <c r="F35" s="348">
        <v>1</v>
      </c>
      <c r="G35" s="368">
        <v>0</v>
      </c>
      <c r="H35" s="368">
        <v>0</v>
      </c>
      <c r="I35" s="368">
        <v>0</v>
      </c>
      <c r="K35" s="95"/>
      <c r="V35" s="367" t="s">
        <v>35</v>
      </c>
      <c r="W35" s="348">
        <v>1</v>
      </c>
      <c r="X35" s="349">
        <v>4</v>
      </c>
      <c r="Y35" s="348">
        <v>0</v>
      </c>
      <c r="Z35" s="370">
        <v>0</v>
      </c>
      <c r="AA35" s="370">
        <v>0</v>
      </c>
      <c r="AB35" s="368">
        <v>0</v>
      </c>
      <c r="AD35" s="95"/>
      <c r="AO35" s="367" t="s">
        <v>35</v>
      </c>
      <c r="AP35" s="348">
        <v>0</v>
      </c>
      <c r="AQ35" s="348">
        <v>1</v>
      </c>
      <c r="AR35" s="348">
        <v>3</v>
      </c>
      <c r="AS35" s="371">
        <v>0</v>
      </c>
      <c r="AT35" s="371">
        <v>0</v>
      </c>
      <c r="AU35" s="368">
        <v>0</v>
      </c>
      <c r="AW35" s="95"/>
      <c r="BH35" s="367" t="s">
        <v>35</v>
      </c>
      <c r="BI35" s="348">
        <v>1</v>
      </c>
      <c r="BJ35" s="371">
        <v>1</v>
      </c>
      <c r="BK35" s="349">
        <v>0</v>
      </c>
      <c r="BL35" s="371">
        <v>0</v>
      </c>
      <c r="BM35" s="371">
        <v>0</v>
      </c>
      <c r="BN35" s="368">
        <v>0</v>
      </c>
      <c r="BP35" s="95"/>
      <c r="CA35" s="367" t="s">
        <v>35</v>
      </c>
      <c r="CB35" s="348">
        <v>1</v>
      </c>
      <c r="CC35" s="348">
        <v>1</v>
      </c>
      <c r="CD35" s="348">
        <v>0</v>
      </c>
      <c r="CE35" s="371">
        <v>0</v>
      </c>
      <c r="CF35" s="348">
        <v>1</v>
      </c>
      <c r="CG35" s="368">
        <v>0</v>
      </c>
      <c r="CI35" s="95"/>
      <c r="CT35" s="367" t="s">
        <v>35</v>
      </c>
      <c r="CU35" s="371">
        <v>0</v>
      </c>
      <c r="CV35" s="371">
        <v>0</v>
      </c>
      <c r="CW35" s="349">
        <v>0</v>
      </c>
      <c r="CX35" s="371">
        <v>1</v>
      </c>
      <c r="CY35" s="371">
        <v>0</v>
      </c>
      <c r="CZ35" s="368">
        <v>0</v>
      </c>
      <c r="DB35" s="95"/>
    </row>
    <row r="36" spans="3:106">
      <c r="C36" s="367" t="s">
        <v>36</v>
      </c>
      <c r="D36" s="348">
        <v>16</v>
      </c>
      <c r="E36" s="348">
        <v>0</v>
      </c>
      <c r="F36" s="348">
        <v>0</v>
      </c>
      <c r="G36" s="368">
        <v>0</v>
      </c>
      <c r="H36" s="368">
        <v>0</v>
      </c>
      <c r="I36" s="368">
        <v>0</v>
      </c>
      <c r="K36" s="95"/>
      <c r="V36" s="367" t="s">
        <v>36</v>
      </c>
      <c r="W36" s="348">
        <v>1</v>
      </c>
      <c r="X36" s="349">
        <v>10</v>
      </c>
      <c r="Y36" s="348">
        <v>0</v>
      </c>
      <c r="Z36" s="370">
        <v>0</v>
      </c>
      <c r="AA36" s="370">
        <v>0</v>
      </c>
      <c r="AB36" s="368">
        <v>0</v>
      </c>
      <c r="AD36" s="95"/>
      <c r="AO36" s="367" t="s">
        <v>36</v>
      </c>
      <c r="AP36" s="348">
        <v>3</v>
      </c>
      <c r="AQ36" s="348">
        <v>2</v>
      </c>
      <c r="AR36" s="348">
        <v>3</v>
      </c>
      <c r="AS36" s="371">
        <v>0</v>
      </c>
      <c r="AT36" s="371">
        <v>0</v>
      </c>
      <c r="AU36" s="368">
        <v>0</v>
      </c>
      <c r="AW36" s="95"/>
      <c r="BH36" s="367" t="s">
        <v>36</v>
      </c>
      <c r="BI36" s="348">
        <v>0</v>
      </c>
      <c r="BJ36" s="371">
        <v>2</v>
      </c>
      <c r="BK36" s="349">
        <v>0</v>
      </c>
      <c r="BL36" s="371">
        <v>0</v>
      </c>
      <c r="BM36" s="371">
        <v>0</v>
      </c>
      <c r="BN36" s="368">
        <v>0</v>
      </c>
      <c r="BP36" s="95"/>
      <c r="CA36" s="367" t="s">
        <v>36</v>
      </c>
      <c r="CB36" s="348">
        <v>1</v>
      </c>
      <c r="CC36" s="348">
        <v>0</v>
      </c>
      <c r="CD36" s="348">
        <v>0</v>
      </c>
      <c r="CE36" s="371">
        <v>0</v>
      </c>
      <c r="CF36" s="348">
        <v>6</v>
      </c>
      <c r="CG36" s="368">
        <v>0</v>
      </c>
      <c r="CI36" s="95"/>
      <c r="CT36" s="367" t="s">
        <v>36</v>
      </c>
      <c r="CU36" s="371">
        <v>0</v>
      </c>
      <c r="CV36" s="371">
        <v>0</v>
      </c>
      <c r="CW36" s="348">
        <v>1</v>
      </c>
      <c r="CX36" s="371">
        <v>0</v>
      </c>
      <c r="CY36" s="371">
        <v>0</v>
      </c>
      <c r="CZ36" s="368">
        <v>0</v>
      </c>
      <c r="DB36" s="95"/>
    </row>
    <row r="37" spans="3:106">
      <c r="C37" s="367" t="s">
        <v>37</v>
      </c>
      <c r="D37" s="348">
        <v>6</v>
      </c>
      <c r="E37" s="348">
        <v>2</v>
      </c>
      <c r="F37" s="348">
        <v>0</v>
      </c>
      <c r="G37" s="368">
        <v>0</v>
      </c>
      <c r="H37" s="368">
        <v>0</v>
      </c>
      <c r="I37" s="368">
        <v>0</v>
      </c>
      <c r="K37" s="95" t="s">
        <v>1267</v>
      </c>
      <c r="V37" s="367" t="s">
        <v>37</v>
      </c>
      <c r="W37" s="348">
        <v>0</v>
      </c>
      <c r="X37" s="349">
        <v>4</v>
      </c>
      <c r="Y37" s="348">
        <v>0</v>
      </c>
      <c r="Z37" s="370">
        <v>0</v>
      </c>
      <c r="AA37" s="370">
        <v>0</v>
      </c>
      <c r="AB37" s="368">
        <v>0</v>
      </c>
      <c r="AD37" s="95" t="s">
        <v>1267</v>
      </c>
      <c r="AO37" s="367" t="s">
        <v>37</v>
      </c>
      <c r="AP37" s="348">
        <v>1</v>
      </c>
      <c r="AQ37" s="348">
        <v>3</v>
      </c>
      <c r="AR37" s="348">
        <v>1</v>
      </c>
      <c r="AS37" s="371">
        <v>0</v>
      </c>
      <c r="AT37" s="371">
        <v>1</v>
      </c>
      <c r="AU37" s="368">
        <v>0</v>
      </c>
      <c r="AW37" s="95" t="s">
        <v>1267</v>
      </c>
      <c r="BH37" s="367" t="s">
        <v>37</v>
      </c>
      <c r="BI37" s="350">
        <v>0</v>
      </c>
      <c r="BJ37" s="371">
        <v>0</v>
      </c>
      <c r="BK37" s="349">
        <v>0</v>
      </c>
      <c r="BL37" s="371">
        <v>0</v>
      </c>
      <c r="BM37" s="371">
        <v>0</v>
      </c>
      <c r="BN37" s="368">
        <v>0</v>
      </c>
      <c r="BP37" s="95" t="s">
        <v>1267</v>
      </c>
      <c r="CA37" s="367" t="s">
        <v>37</v>
      </c>
      <c r="CB37" s="348">
        <v>1</v>
      </c>
      <c r="CC37" s="348">
        <v>1</v>
      </c>
      <c r="CD37" s="348">
        <v>0</v>
      </c>
      <c r="CE37" s="371">
        <v>0</v>
      </c>
      <c r="CF37" s="348">
        <v>1</v>
      </c>
      <c r="CG37" s="368">
        <v>0</v>
      </c>
      <c r="CI37" s="95" t="s">
        <v>1267</v>
      </c>
      <c r="CT37" s="367" t="s">
        <v>37</v>
      </c>
      <c r="CU37" s="348">
        <v>1</v>
      </c>
      <c r="CV37" s="371">
        <v>0</v>
      </c>
      <c r="CW37" s="350">
        <v>0</v>
      </c>
      <c r="CX37" s="371">
        <v>0</v>
      </c>
      <c r="CY37" s="371">
        <v>0</v>
      </c>
      <c r="CZ37" s="368">
        <v>0</v>
      </c>
      <c r="DB37" s="95" t="s">
        <v>1267</v>
      </c>
    </row>
    <row r="38" spans="3:106">
      <c r="C38" s="367" t="s">
        <v>38</v>
      </c>
      <c r="D38" s="348">
        <v>5</v>
      </c>
      <c r="E38" s="348">
        <v>2</v>
      </c>
      <c r="F38" s="348">
        <v>2</v>
      </c>
      <c r="G38" s="368">
        <v>0</v>
      </c>
      <c r="H38" s="368">
        <v>0</v>
      </c>
      <c r="I38" s="368">
        <v>0</v>
      </c>
      <c r="K38" s="95" t="s">
        <v>1268</v>
      </c>
      <c r="V38" s="367" t="s">
        <v>38</v>
      </c>
      <c r="W38" s="348">
        <v>0</v>
      </c>
      <c r="X38" s="349">
        <v>7</v>
      </c>
      <c r="Y38" s="348">
        <v>0</v>
      </c>
      <c r="Z38" s="370">
        <v>0</v>
      </c>
      <c r="AA38" s="370">
        <v>0</v>
      </c>
      <c r="AB38" s="368">
        <v>0</v>
      </c>
      <c r="AD38" s="95" t="s">
        <v>1268</v>
      </c>
      <c r="AO38" s="367" t="s">
        <v>38</v>
      </c>
      <c r="AP38" s="348">
        <v>4</v>
      </c>
      <c r="AQ38" s="348">
        <v>1</v>
      </c>
      <c r="AR38" s="348">
        <v>4</v>
      </c>
      <c r="AS38" s="371">
        <v>0</v>
      </c>
      <c r="AT38" s="371">
        <v>0</v>
      </c>
      <c r="AU38" s="368">
        <v>0</v>
      </c>
      <c r="AW38" s="95" t="s">
        <v>1268</v>
      </c>
      <c r="BH38" s="367" t="s">
        <v>38</v>
      </c>
      <c r="BI38" s="348">
        <v>1</v>
      </c>
      <c r="BJ38" s="371">
        <v>1</v>
      </c>
      <c r="BK38" s="349">
        <v>0</v>
      </c>
      <c r="BL38" s="371">
        <v>0</v>
      </c>
      <c r="BM38" s="371">
        <v>0</v>
      </c>
      <c r="BN38" s="368">
        <v>0</v>
      </c>
      <c r="BP38" s="95" t="s">
        <v>1268</v>
      </c>
      <c r="CA38" s="367" t="s">
        <v>38</v>
      </c>
      <c r="CB38" s="348">
        <v>1</v>
      </c>
      <c r="CC38" s="348">
        <v>0</v>
      </c>
      <c r="CD38" s="348">
        <v>0</v>
      </c>
      <c r="CE38" s="371">
        <v>1</v>
      </c>
      <c r="CF38" s="348">
        <v>6</v>
      </c>
      <c r="CG38" s="368">
        <v>0</v>
      </c>
      <c r="CI38" s="95" t="s">
        <v>1268</v>
      </c>
      <c r="CT38" s="367" t="s">
        <v>38</v>
      </c>
      <c r="CU38" s="348">
        <v>2</v>
      </c>
      <c r="CV38" s="371">
        <v>0</v>
      </c>
      <c r="CW38" s="349">
        <v>0</v>
      </c>
      <c r="CX38" s="371">
        <v>0</v>
      </c>
      <c r="CY38" s="371">
        <v>0</v>
      </c>
      <c r="CZ38" s="368">
        <v>0</v>
      </c>
      <c r="DB38" s="95" t="s">
        <v>1268</v>
      </c>
    </row>
    <row r="39" spans="3:106">
      <c r="C39" s="367" t="s">
        <v>39</v>
      </c>
      <c r="D39" s="348">
        <v>4</v>
      </c>
      <c r="E39" s="348">
        <v>0</v>
      </c>
      <c r="F39" s="348">
        <v>0</v>
      </c>
      <c r="G39" s="368">
        <v>0</v>
      </c>
      <c r="H39" s="368">
        <v>0</v>
      </c>
      <c r="I39" s="368">
        <v>0</v>
      </c>
      <c r="K39" s="95" t="s">
        <v>1269</v>
      </c>
      <c r="V39" s="367" t="s">
        <v>39</v>
      </c>
      <c r="W39" s="348">
        <v>0</v>
      </c>
      <c r="X39" s="349">
        <v>8</v>
      </c>
      <c r="Y39" s="348">
        <v>0</v>
      </c>
      <c r="Z39" s="370">
        <v>0</v>
      </c>
      <c r="AA39" s="370">
        <v>0</v>
      </c>
      <c r="AB39" s="368">
        <v>0</v>
      </c>
      <c r="AD39" s="95" t="s">
        <v>1269</v>
      </c>
      <c r="AO39" s="367" t="s">
        <v>39</v>
      </c>
      <c r="AP39" s="348">
        <v>1</v>
      </c>
      <c r="AQ39" s="348">
        <v>1</v>
      </c>
      <c r="AR39" s="348">
        <v>0</v>
      </c>
      <c r="AS39" s="348">
        <v>1</v>
      </c>
      <c r="AT39" s="371">
        <v>1</v>
      </c>
      <c r="AU39" s="368">
        <v>0</v>
      </c>
      <c r="AW39" s="95" t="s">
        <v>1269</v>
      </c>
      <c r="BH39" s="367" t="s">
        <v>39</v>
      </c>
      <c r="BI39" s="348">
        <v>0</v>
      </c>
      <c r="BJ39" s="371">
        <v>4</v>
      </c>
      <c r="BK39" s="349">
        <v>0</v>
      </c>
      <c r="BL39" s="371">
        <v>0</v>
      </c>
      <c r="BM39" s="371">
        <v>0</v>
      </c>
      <c r="BN39" s="368">
        <v>0</v>
      </c>
      <c r="BP39" s="95" t="s">
        <v>1269</v>
      </c>
      <c r="CA39" s="367" t="s">
        <v>39</v>
      </c>
      <c r="CB39" s="348">
        <v>3</v>
      </c>
      <c r="CC39" s="348">
        <v>1</v>
      </c>
      <c r="CD39" s="348">
        <v>0</v>
      </c>
      <c r="CE39" s="371">
        <v>0</v>
      </c>
      <c r="CF39" s="348">
        <v>8</v>
      </c>
      <c r="CG39" s="368">
        <v>0</v>
      </c>
      <c r="CI39" s="95" t="s">
        <v>1269</v>
      </c>
      <c r="CT39" s="367" t="s">
        <v>39</v>
      </c>
      <c r="CU39" s="348">
        <v>1</v>
      </c>
      <c r="CV39" s="371">
        <v>0</v>
      </c>
      <c r="CW39" s="349">
        <v>0</v>
      </c>
      <c r="CX39" s="371">
        <v>0</v>
      </c>
      <c r="CY39" s="371">
        <v>0</v>
      </c>
      <c r="CZ39" s="368">
        <v>0</v>
      </c>
      <c r="DB39" s="95" t="s">
        <v>1269</v>
      </c>
    </row>
    <row r="40" spans="3:106">
      <c r="C40" s="367" t="s">
        <v>40</v>
      </c>
      <c r="D40" s="348">
        <v>9</v>
      </c>
      <c r="E40" s="348">
        <v>1</v>
      </c>
      <c r="F40" s="348">
        <v>0</v>
      </c>
      <c r="G40" s="368">
        <v>1</v>
      </c>
      <c r="H40" s="368">
        <v>0</v>
      </c>
      <c r="I40" s="368">
        <v>0</v>
      </c>
      <c r="V40" s="367" t="s">
        <v>40</v>
      </c>
      <c r="W40" s="348">
        <v>0</v>
      </c>
      <c r="X40" s="349">
        <v>8</v>
      </c>
      <c r="Y40" s="348">
        <v>1</v>
      </c>
      <c r="Z40" s="370">
        <v>0</v>
      </c>
      <c r="AA40" s="370">
        <v>0</v>
      </c>
      <c r="AB40" s="368">
        <v>0</v>
      </c>
      <c r="AO40" s="367" t="s">
        <v>40</v>
      </c>
      <c r="AP40" s="348">
        <v>2</v>
      </c>
      <c r="AQ40" s="348">
        <v>1</v>
      </c>
      <c r="AR40" s="348">
        <v>0</v>
      </c>
      <c r="AS40" s="348">
        <v>2</v>
      </c>
      <c r="AT40" s="371">
        <v>0</v>
      </c>
      <c r="AU40" s="368">
        <v>0</v>
      </c>
      <c r="BH40" s="367" t="s">
        <v>40</v>
      </c>
      <c r="BI40" s="348">
        <v>2</v>
      </c>
      <c r="BJ40" s="371">
        <v>3</v>
      </c>
      <c r="BK40" s="349">
        <v>1</v>
      </c>
      <c r="BL40" s="371">
        <v>0</v>
      </c>
      <c r="BM40" s="371">
        <v>0</v>
      </c>
      <c r="BN40" s="368">
        <v>0</v>
      </c>
      <c r="CA40" s="367" t="s">
        <v>40</v>
      </c>
      <c r="CB40" s="348">
        <v>2</v>
      </c>
      <c r="CC40" s="348">
        <v>4</v>
      </c>
      <c r="CD40" s="348">
        <v>1</v>
      </c>
      <c r="CE40" s="371">
        <v>2</v>
      </c>
      <c r="CF40" s="348">
        <v>10</v>
      </c>
      <c r="CG40" s="368">
        <v>0</v>
      </c>
      <c r="CT40" s="367" t="s">
        <v>40</v>
      </c>
      <c r="CU40" s="349">
        <v>0</v>
      </c>
      <c r="CV40" s="349">
        <v>0</v>
      </c>
      <c r="CW40" s="349">
        <v>0</v>
      </c>
      <c r="CX40" s="371">
        <v>0</v>
      </c>
      <c r="CY40" s="371">
        <v>0</v>
      </c>
      <c r="CZ40" s="368">
        <v>0</v>
      </c>
    </row>
    <row r="41" spans="3:106">
      <c r="C41" s="367" t="s">
        <v>41</v>
      </c>
      <c r="D41" s="348">
        <v>3</v>
      </c>
      <c r="E41" s="348">
        <v>1</v>
      </c>
      <c r="F41" s="348">
        <v>0</v>
      </c>
      <c r="G41" s="368">
        <v>0</v>
      </c>
      <c r="H41" s="368">
        <v>0</v>
      </c>
      <c r="I41" s="368">
        <v>0</v>
      </c>
      <c r="V41" s="367" t="s">
        <v>41</v>
      </c>
      <c r="W41" s="348">
        <v>0</v>
      </c>
      <c r="X41" s="349">
        <v>7</v>
      </c>
      <c r="Y41" s="349">
        <v>0</v>
      </c>
      <c r="Z41" s="370">
        <v>0</v>
      </c>
      <c r="AA41" s="370">
        <v>0</v>
      </c>
      <c r="AB41" s="368">
        <v>0</v>
      </c>
      <c r="AO41" s="367" t="s">
        <v>41</v>
      </c>
      <c r="AP41" s="348">
        <v>0</v>
      </c>
      <c r="AQ41" s="349">
        <v>0</v>
      </c>
      <c r="AR41" s="349">
        <v>0</v>
      </c>
      <c r="AS41" s="350">
        <v>0</v>
      </c>
      <c r="AT41" s="371">
        <v>0</v>
      </c>
      <c r="AU41" s="368">
        <v>0</v>
      </c>
      <c r="BH41" s="367" t="s">
        <v>41</v>
      </c>
      <c r="BI41" s="348">
        <v>2</v>
      </c>
      <c r="BJ41" s="371">
        <v>1</v>
      </c>
      <c r="BK41" s="349">
        <v>0</v>
      </c>
      <c r="BL41" s="371">
        <v>1</v>
      </c>
      <c r="BM41" s="371">
        <v>0</v>
      </c>
      <c r="BN41" s="368">
        <v>0</v>
      </c>
      <c r="CA41" s="367" t="s">
        <v>41</v>
      </c>
      <c r="CB41" s="348">
        <v>1</v>
      </c>
      <c r="CC41" s="348">
        <v>0</v>
      </c>
      <c r="CD41" s="348">
        <v>0</v>
      </c>
      <c r="CE41" s="371">
        <v>0</v>
      </c>
      <c r="CF41" s="348">
        <v>8</v>
      </c>
      <c r="CG41" s="368">
        <v>0</v>
      </c>
      <c r="CT41" s="367" t="s">
        <v>41</v>
      </c>
      <c r="CU41" s="348">
        <v>2</v>
      </c>
      <c r="CV41" s="349">
        <v>0</v>
      </c>
      <c r="CW41" s="348">
        <v>1</v>
      </c>
      <c r="CX41" s="371">
        <v>0</v>
      </c>
      <c r="CY41" s="371">
        <v>0</v>
      </c>
      <c r="CZ41" s="368">
        <v>0</v>
      </c>
    </row>
    <row r="42" spans="3:106">
      <c r="C42" s="367" t="s">
        <v>42</v>
      </c>
      <c r="D42" s="348">
        <v>5</v>
      </c>
      <c r="E42" s="349">
        <v>0</v>
      </c>
      <c r="F42" s="348">
        <v>1</v>
      </c>
      <c r="G42" s="368">
        <v>0</v>
      </c>
      <c r="H42" s="368">
        <v>0</v>
      </c>
      <c r="I42" s="368">
        <v>0</v>
      </c>
      <c r="V42" s="367" t="s">
        <v>42</v>
      </c>
      <c r="W42" s="348">
        <v>0</v>
      </c>
      <c r="X42" s="349">
        <v>3</v>
      </c>
      <c r="Y42" s="349">
        <v>0</v>
      </c>
      <c r="Z42" s="370">
        <v>0</v>
      </c>
      <c r="AA42" s="349">
        <v>0</v>
      </c>
      <c r="AB42" s="368">
        <v>0</v>
      </c>
      <c r="AO42" s="367" t="s">
        <v>42</v>
      </c>
      <c r="AP42" s="348">
        <v>1</v>
      </c>
      <c r="AQ42" s="349">
        <v>0</v>
      </c>
      <c r="AR42" s="349">
        <v>0</v>
      </c>
      <c r="AS42" s="348">
        <v>6</v>
      </c>
      <c r="AT42" s="371">
        <v>0</v>
      </c>
      <c r="AU42" s="368">
        <v>0</v>
      </c>
      <c r="BH42" s="367" t="s">
        <v>42</v>
      </c>
      <c r="BI42" s="348">
        <v>0</v>
      </c>
      <c r="BJ42" s="371">
        <v>2</v>
      </c>
      <c r="BK42" s="349">
        <v>0</v>
      </c>
      <c r="BL42" s="371">
        <v>1</v>
      </c>
      <c r="BM42" s="371">
        <v>0</v>
      </c>
      <c r="BN42" s="368">
        <v>0</v>
      </c>
      <c r="CA42" s="367" t="s">
        <v>42</v>
      </c>
      <c r="CB42" s="348">
        <v>0</v>
      </c>
      <c r="CC42" s="348">
        <v>2</v>
      </c>
      <c r="CD42" s="348">
        <v>0</v>
      </c>
      <c r="CE42" s="371">
        <v>6</v>
      </c>
      <c r="CF42" s="348">
        <v>19</v>
      </c>
      <c r="CG42" s="368">
        <v>0</v>
      </c>
      <c r="CT42" s="367" t="s">
        <v>42</v>
      </c>
      <c r="CU42" s="349">
        <v>0</v>
      </c>
      <c r="CV42" s="349">
        <v>0</v>
      </c>
      <c r="CW42" s="349">
        <v>0</v>
      </c>
      <c r="CX42" s="371">
        <v>0</v>
      </c>
      <c r="CY42" s="371">
        <v>0</v>
      </c>
      <c r="CZ42" s="368">
        <v>0</v>
      </c>
    </row>
    <row r="43" spans="3:106">
      <c r="C43" s="367" t="s">
        <v>43</v>
      </c>
      <c r="D43" s="348">
        <v>6</v>
      </c>
      <c r="E43" s="349">
        <v>0</v>
      </c>
      <c r="F43" s="368">
        <v>0</v>
      </c>
      <c r="G43" s="368">
        <v>0</v>
      </c>
      <c r="H43" s="368">
        <v>0</v>
      </c>
      <c r="I43" s="368">
        <v>0</v>
      </c>
      <c r="V43" s="367" t="s">
        <v>43</v>
      </c>
      <c r="W43" s="348">
        <v>0</v>
      </c>
      <c r="X43" s="349">
        <v>7</v>
      </c>
      <c r="Y43" s="349">
        <v>0</v>
      </c>
      <c r="Z43" s="370">
        <v>0</v>
      </c>
      <c r="AA43" s="349">
        <v>0</v>
      </c>
      <c r="AB43" s="368">
        <v>0</v>
      </c>
      <c r="AO43" s="367" t="s">
        <v>43</v>
      </c>
      <c r="AP43" s="348">
        <v>2</v>
      </c>
      <c r="AQ43" s="348">
        <v>1</v>
      </c>
      <c r="AR43" s="349">
        <v>0</v>
      </c>
      <c r="AS43" s="348">
        <v>2</v>
      </c>
      <c r="AT43" s="371">
        <v>0</v>
      </c>
      <c r="AU43" s="368">
        <v>0</v>
      </c>
      <c r="BH43" s="367" t="s">
        <v>43</v>
      </c>
      <c r="BI43" s="348">
        <v>4</v>
      </c>
      <c r="BJ43" s="371">
        <v>2</v>
      </c>
      <c r="BK43" s="349">
        <v>0</v>
      </c>
      <c r="BL43" s="371">
        <v>1</v>
      </c>
      <c r="BM43" s="371">
        <v>1</v>
      </c>
      <c r="BN43" s="368">
        <v>0</v>
      </c>
      <c r="CA43" s="367" t="s">
        <v>43</v>
      </c>
      <c r="CB43" s="348">
        <v>1</v>
      </c>
      <c r="CC43" s="348">
        <v>1</v>
      </c>
      <c r="CD43" s="348">
        <v>0</v>
      </c>
      <c r="CE43" s="371">
        <v>1</v>
      </c>
      <c r="CF43" s="348">
        <v>14</v>
      </c>
      <c r="CG43" s="368">
        <v>0</v>
      </c>
      <c r="CT43" s="367" t="s">
        <v>43</v>
      </c>
      <c r="CU43" s="349">
        <v>0</v>
      </c>
      <c r="CV43" s="349">
        <v>0</v>
      </c>
      <c r="CW43" s="348">
        <v>1</v>
      </c>
      <c r="CX43" s="348">
        <v>1</v>
      </c>
      <c r="CY43" s="371">
        <v>0</v>
      </c>
      <c r="CZ43" s="368">
        <v>0</v>
      </c>
    </row>
    <row r="44" spans="3:106">
      <c r="C44" s="367" t="s">
        <v>44</v>
      </c>
      <c r="D44" s="348">
        <v>12</v>
      </c>
      <c r="E44" s="349">
        <v>0</v>
      </c>
      <c r="F44" s="368">
        <v>0</v>
      </c>
      <c r="G44" s="368">
        <v>0</v>
      </c>
      <c r="H44" s="368">
        <v>0</v>
      </c>
      <c r="I44" s="368">
        <v>0</v>
      </c>
      <c r="V44" s="367" t="s">
        <v>44</v>
      </c>
      <c r="W44" s="348">
        <v>0</v>
      </c>
      <c r="X44" s="349">
        <v>8</v>
      </c>
      <c r="Y44" s="349">
        <v>0</v>
      </c>
      <c r="Z44" s="370">
        <v>0</v>
      </c>
      <c r="AA44" s="349">
        <v>0</v>
      </c>
      <c r="AB44" s="368">
        <v>0</v>
      </c>
      <c r="AO44" s="367" t="s">
        <v>44</v>
      </c>
      <c r="AP44" s="348">
        <v>1</v>
      </c>
      <c r="AQ44" s="348">
        <v>4</v>
      </c>
      <c r="AR44" s="349">
        <v>3</v>
      </c>
      <c r="AS44" s="371">
        <v>0</v>
      </c>
      <c r="AT44" s="371">
        <v>0</v>
      </c>
      <c r="AU44" s="368">
        <v>0</v>
      </c>
      <c r="BH44" s="367" t="s">
        <v>44</v>
      </c>
      <c r="BI44" s="348">
        <v>1</v>
      </c>
      <c r="BJ44" s="348">
        <v>0</v>
      </c>
      <c r="BK44" s="349">
        <v>0</v>
      </c>
      <c r="BL44" s="371">
        <v>4</v>
      </c>
      <c r="BM44" s="371">
        <v>0</v>
      </c>
      <c r="BN44" s="368">
        <v>0</v>
      </c>
      <c r="CA44" s="367" t="s">
        <v>44</v>
      </c>
      <c r="CB44" s="348">
        <v>1</v>
      </c>
      <c r="CC44" s="348">
        <v>2</v>
      </c>
      <c r="CD44" s="348">
        <v>2</v>
      </c>
      <c r="CE44" s="371">
        <v>0</v>
      </c>
      <c r="CF44" s="348">
        <v>25</v>
      </c>
      <c r="CG44" s="368">
        <v>0</v>
      </c>
      <c r="CT44" s="367" t="s">
        <v>44</v>
      </c>
      <c r="CU44" s="348">
        <v>1</v>
      </c>
      <c r="CV44" s="349">
        <v>0</v>
      </c>
      <c r="CW44" s="348">
        <v>2</v>
      </c>
      <c r="CX44" s="371">
        <v>1</v>
      </c>
      <c r="CY44" s="371">
        <v>0</v>
      </c>
      <c r="CZ44" s="368">
        <v>0</v>
      </c>
    </row>
    <row r="45" spans="3:106">
      <c r="C45" s="367" t="s">
        <v>45</v>
      </c>
      <c r="D45" s="348">
        <v>3</v>
      </c>
      <c r="E45" s="349">
        <v>0</v>
      </c>
      <c r="F45" s="368">
        <v>0</v>
      </c>
      <c r="G45" s="368">
        <v>0</v>
      </c>
      <c r="H45" s="368">
        <v>0</v>
      </c>
      <c r="I45" s="368">
        <v>0</v>
      </c>
      <c r="V45" s="367" t="s">
        <v>45</v>
      </c>
      <c r="W45" s="370">
        <v>0</v>
      </c>
      <c r="X45" s="349">
        <v>9</v>
      </c>
      <c r="Y45" s="349">
        <v>0</v>
      </c>
      <c r="Z45" s="370">
        <v>0</v>
      </c>
      <c r="AA45" s="349">
        <v>0</v>
      </c>
      <c r="AB45" s="368">
        <v>0</v>
      </c>
      <c r="AO45" s="367" t="s">
        <v>45</v>
      </c>
      <c r="AP45" s="348">
        <v>2</v>
      </c>
      <c r="AQ45" s="348">
        <v>3</v>
      </c>
      <c r="AR45" s="349">
        <v>0</v>
      </c>
      <c r="AS45" s="371">
        <v>2</v>
      </c>
      <c r="AT45" s="349">
        <v>0</v>
      </c>
      <c r="AU45" s="368">
        <v>0</v>
      </c>
      <c r="BH45" s="367" t="s">
        <v>45</v>
      </c>
      <c r="BI45" s="348">
        <v>3</v>
      </c>
      <c r="BJ45" s="348">
        <v>0</v>
      </c>
      <c r="BK45" s="371">
        <v>0</v>
      </c>
      <c r="BL45" s="371">
        <v>0</v>
      </c>
      <c r="BM45" s="371">
        <v>0</v>
      </c>
      <c r="BN45" s="368">
        <v>0</v>
      </c>
      <c r="CA45" s="367" t="s">
        <v>45</v>
      </c>
      <c r="CB45" s="348">
        <v>1</v>
      </c>
      <c r="CC45" s="348">
        <v>1</v>
      </c>
      <c r="CD45" s="349">
        <v>0</v>
      </c>
      <c r="CE45" s="371">
        <v>2</v>
      </c>
      <c r="CF45" s="348">
        <v>22</v>
      </c>
      <c r="CG45" s="368">
        <v>0</v>
      </c>
      <c r="CT45" s="367" t="s">
        <v>45</v>
      </c>
      <c r="CU45" s="348">
        <v>0</v>
      </c>
      <c r="CV45" s="349">
        <v>0</v>
      </c>
      <c r="CW45" s="348">
        <v>1</v>
      </c>
      <c r="CX45" s="371">
        <v>0</v>
      </c>
      <c r="CY45" s="371">
        <v>0</v>
      </c>
      <c r="CZ45" s="368">
        <v>0</v>
      </c>
    </row>
    <row r="46" spans="3:106">
      <c r="C46" s="367" t="s">
        <v>46</v>
      </c>
      <c r="D46" s="348">
        <v>3</v>
      </c>
      <c r="E46" s="368">
        <v>0</v>
      </c>
      <c r="F46" s="349">
        <v>0</v>
      </c>
      <c r="G46" s="368">
        <v>0</v>
      </c>
      <c r="H46" s="368">
        <v>0</v>
      </c>
      <c r="I46" s="368">
        <v>0</v>
      </c>
      <c r="V46" s="367" t="s">
        <v>46</v>
      </c>
      <c r="W46" s="370">
        <v>0</v>
      </c>
      <c r="X46" s="349">
        <v>4</v>
      </c>
      <c r="Y46" s="349">
        <v>0</v>
      </c>
      <c r="Z46" s="370">
        <v>0</v>
      </c>
      <c r="AA46" s="349">
        <v>0</v>
      </c>
      <c r="AB46" s="368">
        <v>0</v>
      </c>
      <c r="AO46" s="367" t="s">
        <v>46</v>
      </c>
      <c r="AP46" s="348">
        <v>2</v>
      </c>
      <c r="AQ46" s="348">
        <v>2</v>
      </c>
      <c r="AR46" s="349">
        <v>0</v>
      </c>
      <c r="AS46" s="371">
        <v>0</v>
      </c>
      <c r="AT46" s="349">
        <v>2</v>
      </c>
      <c r="AU46" s="368">
        <v>0</v>
      </c>
      <c r="BH46" s="367" t="s">
        <v>46</v>
      </c>
      <c r="BI46" s="348">
        <v>1</v>
      </c>
      <c r="BJ46" s="371">
        <v>3</v>
      </c>
      <c r="BK46" s="371">
        <v>0</v>
      </c>
      <c r="BL46" s="371">
        <v>0</v>
      </c>
      <c r="BM46" s="371">
        <v>0</v>
      </c>
      <c r="BN46" s="368">
        <v>0</v>
      </c>
      <c r="CA46" s="367" t="s">
        <v>46</v>
      </c>
      <c r="CB46" s="348">
        <v>2</v>
      </c>
      <c r="CC46" s="348">
        <v>4</v>
      </c>
      <c r="CD46" s="349">
        <v>0</v>
      </c>
      <c r="CE46" s="371">
        <v>0</v>
      </c>
      <c r="CF46" s="348">
        <v>24</v>
      </c>
      <c r="CG46" s="368">
        <v>0</v>
      </c>
      <c r="CT46" s="367" t="s">
        <v>46</v>
      </c>
      <c r="CU46" s="348">
        <v>3</v>
      </c>
      <c r="CV46" s="349">
        <v>0</v>
      </c>
      <c r="CW46" s="349">
        <v>0</v>
      </c>
      <c r="CX46" s="371">
        <v>0</v>
      </c>
      <c r="CY46" s="371">
        <v>0</v>
      </c>
      <c r="CZ46" s="368">
        <v>0</v>
      </c>
    </row>
    <row r="47" spans="3:106">
      <c r="C47" s="367" t="s">
        <v>47</v>
      </c>
      <c r="D47" s="348">
        <v>5</v>
      </c>
      <c r="E47" s="368">
        <v>0</v>
      </c>
      <c r="F47" s="349">
        <v>0</v>
      </c>
      <c r="G47" s="368">
        <v>0</v>
      </c>
      <c r="H47" s="368">
        <v>0</v>
      </c>
      <c r="I47" s="368">
        <v>0</v>
      </c>
      <c r="V47" s="367" t="s">
        <v>47</v>
      </c>
      <c r="W47" s="370">
        <v>0</v>
      </c>
      <c r="X47" s="349">
        <v>9</v>
      </c>
      <c r="Y47" s="370">
        <v>0</v>
      </c>
      <c r="Z47" s="370">
        <v>0</v>
      </c>
      <c r="AA47" s="349">
        <v>0</v>
      </c>
      <c r="AB47" s="368">
        <v>0</v>
      </c>
      <c r="AO47" s="367" t="s">
        <v>47</v>
      </c>
      <c r="AP47" s="348">
        <v>1</v>
      </c>
      <c r="AQ47" s="348">
        <v>0</v>
      </c>
      <c r="AR47" s="349">
        <v>0</v>
      </c>
      <c r="AS47" s="371">
        <v>0</v>
      </c>
      <c r="AT47" s="349">
        <v>0</v>
      </c>
      <c r="AU47" s="368">
        <v>0</v>
      </c>
      <c r="BH47" s="367" t="s">
        <v>47</v>
      </c>
      <c r="BI47" s="348">
        <v>1</v>
      </c>
      <c r="BJ47" s="371">
        <v>1</v>
      </c>
      <c r="BK47" s="371">
        <v>0</v>
      </c>
      <c r="BL47" s="371">
        <v>0</v>
      </c>
      <c r="BM47" s="371">
        <v>0</v>
      </c>
      <c r="BN47" s="368">
        <v>0</v>
      </c>
      <c r="CA47" s="367" t="s">
        <v>47</v>
      </c>
      <c r="CB47" s="349">
        <v>0</v>
      </c>
      <c r="CC47" s="348">
        <v>1</v>
      </c>
      <c r="CD47" s="349">
        <v>0</v>
      </c>
      <c r="CE47" s="371">
        <v>0</v>
      </c>
      <c r="CF47" s="348">
        <v>43</v>
      </c>
      <c r="CG47" s="368">
        <v>0</v>
      </c>
      <c r="CT47" s="367" t="s">
        <v>47</v>
      </c>
      <c r="CU47" s="348">
        <v>1</v>
      </c>
      <c r="CV47" s="371">
        <v>0</v>
      </c>
      <c r="CW47" s="349">
        <v>0</v>
      </c>
      <c r="CX47" s="371">
        <v>0</v>
      </c>
      <c r="CY47" s="371">
        <v>0</v>
      </c>
      <c r="CZ47" s="368">
        <v>0</v>
      </c>
    </row>
    <row r="48" spans="3:106">
      <c r="C48" s="367" t="s">
        <v>48</v>
      </c>
      <c r="D48" s="349">
        <v>0</v>
      </c>
      <c r="E48" s="368">
        <v>0</v>
      </c>
      <c r="F48" s="368">
        <v>0</v>
      </c>
      <c r="G48" s="368">
        <v>0</v>
      </c>
      <c r="H48" s="368">
        <v>0</v>
      </c>
      <c r="I48" s="368">
        <v>0</v>
      </c>
      <c r="V48" s="367" t="s">
        <v>48</v>
      </c>
      <c r="W48" s="370">
        <v>0</v>
      </c>
      <c r="X48" s="349">
        <v>0</v>
      </c>
      <c r="Y48" s="370">
        <v>0</v>
      </c>
      <c r="Z48" s="370">
        <v>0</v>
      </c>
      <c r="AA48" s="349">
        <v>0</v>
      </c>
      <c r="AB48" s="368">
        <v>0</v>
      </c>
      <c r="AO48" s="367" t="s">
        <v>48</v>
      </c>
      <c r="AP48" s="371">
        <v>0</v>
      </c>
      <c r="AQ48" s="348">
        <v>1</v>
      </c>
      <c r="AR48" s="349">
        <v>0</v>
      </c>
      <c r="AS48" s="371">
        <v>0</v>
      </c>
      <c r="AT48" s="349">
        <v>0</v>
      </c>
      <c r="AU48" s="368">
        <v>0</v>
      </c>
      <c r="BH48" s="367" t="s">
        <v>48</v>
      </c>
      <c r="BI48" s="348">
        <v>1</v>
      </c>
      <c r="BJ48" s="371">
        <v>0</v>
      </c>
      <c r="BK48" s="371">
        <v>0</v>
      </c>
      <c r="BL48" s="371">
        <v>0</v>
      </c>
      <c r="BM48" s="371">
        <v>0</v>
      </c>
      <c r="BN48" s="368">
        <v>0</v>
      </c>
      <c r="CA48" s="367" t="s">
        <v>48</v>
      </c>
      <c r="CB48" s="349">
        <v>0</v>
      </c>
      <c r="CC48" s="348">
        <v>1</v>
      </c>
      <c r="CD48" s="349">
        <v>0</v>
      </c>
      <c r="CE48" s="371">
        <v>0</v>
      </c>
      <c r="CF48" s="348">
        <v>27</v>
      </c>
      <c r="CG48" s="368">
        <v>0</v>
      </c>
      <c r="CT48" s="367" t="s">
        <v>48</v>
      </c>
      <c r="CU48" s="348">
        <v>1</v>
      </c>
      <c r="CV48" s="371">
        <v>0</v>
      </c>
      <c r="CW48" s="348">
        <v>3</v>
      </c>
      <c r="CX48" s="371">
        <v>0</v>
      </c>
      <c r="CY48" s="371">
        <v>0</v>
      </c>
      <c r="CZ48" s="368">
        <v>0</v>
      </c>
    </row>
    <row r="49" spans="3:104">
      <c r="C49" s="366" t="s">
        <v>1270</v>
      </c>
      <c r="D49" s="369">
        <f t="shared" ref="D49:I49" si="0">SUM(D9:D48)</f>
        <v>131</v>
      </c>
      <c r="E49" s="369">
        <f t="shared" si="0"/>
        <v>15</v>
      </c>
      <c r="F49" s="369">
        <f t="shared" si="0"/>
        <v>10</v>
      </c>
      <c r="G49" s="369">
        <f t="shared" si="0"/>
        <v>1</v>
      </c>
      <c r="H49" s="369">
        <f t="shared" si="0"/>
        <v>0</v>
      </c>
      <c r="I49" s="369">
        <f t="shared" si="0"/>
        <v>0</v>
      </c>
      <c r="V49" s="366" t="s">
        <v>1270</v>
      </c>
      <c r="W49" s="369">
        <f t="shared" ref="W49:AB49" si="1">SUM(W9:W48)</f>
        <v>10</v>
      </c>
      <c r="X49" s="369">
        <f t="shared" si="1"/>
        <v>182</v>
      </c>
      <c r="Y49" s="369">
        <f t="shared" si="1"/>
        <v>2</v>
      </c>
      <c r="Z49" s="369">
        <f t="shared" si="1"/>
        <v>0</v>
      </c>
      <c r="AA49" s="369">
        <f t="shared" si="1"/>
        <v>0</v>
      </c>
      <c r="AB49" s="369">
        <f t="shared" si="1"/>
        <v>0</v>
      </c>
      <c r="AO49" s="366" t="s">
        <v>1270</v>
      </c>
      <c r="AP49" s="369">
        <f t="shared" ref="AP49:AU49" si="2">SUM(AP9:AP48)</f>
        <v>29</v>
      </c>
      <c r="AQ49" s="369">
        <f t="shared" si="2"/>
        <v>32</v>
      </c>
      <c r="AR49" s="369">
        <f t="shared" si="2"/>
        <v>38</v>
      </c>
      <c r="AS49" s="369">
        <f t="shared" si="2"/>
        <v>16</v>
      </c>
      <c r="AT49" s="369">
        <f t="shared" si="2"/>
        <v>4</v>
      </c>
      <c r="AU49" s="369">
        <f t="shared" si="2"/>
        <v>0</v>
      </c>
      <c r="BH49" s="366" t="s">
        <v>1270</v>
      </c>
      <c r="BI49" s="369">
        <f t="shared" ref="BI49:BN49" si="3">SUM(BI9:BI48)</f>
        <v>20</v>
      </c>
      <c r="BJ49" s="369">
        <f t="shared" si="3"/>
        <v>27</v>
      </c>
      <c r="BK49" s="369">
        <f t="shared" si="3"/>
        <v>4</v>
      </c>
      <c r="BL49" s="369">
        <f t="shared" si="3"/>
        <v>10</v>
      </c>
      <c r="BM49" s="369">
        <f t="shared" si="3"/>
        <v>1</v>
      </c>
      <c r="BN49" s="369">
        <f t="shared" si="3"/>
        <v>0</v>
      </c>
      <c r="CA49" s="366" t="s">
        <v>1270</v>
      </c>
      <c r="CB49" s="369">
        <f t="shared" ref="CB49:CG49" si="4">SUM(CB9:CB48)</f>
        <v>16</v>
      </c>
      <c r="CC49" s="369">
        <f t="shared" si="4"/>
        <v>23</v>
      </c>
      <c r="CD49" s="369">
        <f t="shared" si="4"/>
        <v>6</v>
      </c>
      <c r="CE49" s="369">
        <f t="shared" si="4"/>
        <v>12</v>
      </c>
      <c r="CF49" s="369">
        <f t="shared" si="4"/>
        <v>233</v>
      </c>
      <c r="CG49" s="369">
        <f t="shared" si="4"/>
        <v>0</v>
      </c>
      <c r="CT49" s="366" t="s">
        <v>1270</v>
      </c>
      <c r="CU49" s="369">
        <f t="shared" ref="CU49:CZ49" si="5">SUM(CU9:CU48)</f>
        <v>12</v>
      </c>
      <c r="CV49" s="369">
        <f t="shared" si="5"/>
        <v>0</v>
      </c>
      <c r="CW49" s="369">
        <f t="shared" si="5"/>
        <v>12</v>
      </c>
      <c r="CX49" s="369">
        <f t="shared" si="5"/>
        <v>4</v>
      </c>
      <c r="CY49" s="369">
        <f t="shared" si="5"/>
        <v>0</v>
      </c>
      <c r="CZ49" s="369">
        <f t="shared" si="5"/>
        <v>0</v>
      </c>
    </row>
    <row r="88" spans="10:11">
      <c r="J88" s="365"/>
      <c r="K88" s="365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topLeftCell="A16" zoomScale="70" zoomScaleNormal="70" workbookViewId="0">
      <selection activeCell="O24" sqref="O24"/>
    </sheetView>
  </sheetViews>
  <sheetFormatPr defaultRowHeight="17.399999999999999"/>
  <cols>
    <col min="1" max="2" width="15.59765625" style="403" customWidth="1"/>
    <col min="3" max="3" width="8.796875" style="403"/>
    <col min="4" max="28" width="8.796875" style="403" customWidth="1"/>
    <col min="29" max="16384" width="8.796875" style="403"/>
  </cols>
  <sheetData>
    <row r="1" spans="1:31">
      <c r="A1" s="414" t="s">
        <v>1288</v>
      </c>
    </row>
    <row r="2" spans="1:31" ht="18" thickBot="1">
      <c r="G2" s="424"/>
      <c r="H2" s="424"/>
      <c r="I2" s="438"/>
      <c r="J2" s="438"/>
      <c r="K2" s="438"/>
      <c r="L2" s="438"/>
      <c r="M2" s="438"/>
      <c r="N2" s="438"/>
      <c r="O2" s="438"/>
      <c r="P2" s="438"/>
      <c r="Q2" s="438"/>
      <c r="R2" s="438"/>
      <c r="S2" s="438"/>
      <c r="T2" s="438"/>
      <c r="U2" s="438"/>
      <c r="V2" s="438"/>
      <c r="W2" s="438"/>
    </row>
    <row r="3" spans="1:31">
      <c r="A3" s="413"/>
      <c r="B3" s="412"/>
      <c r="G3" s="425"/>
      <c r="H3" s="425"/>
      <c r="I3" s="433"/>
      <c r="J3" s="433"/>
      <c r="K3" s="433"/>
      <c r="L3" s="433"/>
      <c r="M3" s="433"/>
      <c r="N3" s="433"/>
      <c r="O3" s="433"/>
      <c r="P3" s="433"/>
      <c r="Q3" s="433"/>
      <c r="R3" s="433"/>
      <c r="S3" s="433"/>
      <c r="T3" s="433"/>
      <c r="U3" s="433"/>
      <c r="V3" s="433"/>
      <c r="W3" s="433"/>
      <c r="X3" s="447"/>
      <c r="Y3" s="447"/>
      <c r="Z3" s="447"/>
      <c r="AA3" s="447"/>
      <c r="AB3" s="447"/>
      <c r="AC3" s="447"/>
      <c r="AD3" s="447"/>
      <c r="AE3" s="447"/>
    </row>
    <row r="4" spans="1:31" ht="18" thickBot="1">
      <c r="A4" s="411" t="s">
        <v>1289</v>
      </c>
      <c r="B4" s="410" t="s">
        <v>4</v>
      </c>
      <c r="D4" s="509"/>
      <c r="E4" s="509"/>
      <c r="F4" s="509"/>
      <c r="G4" s="425"/>
      <c r="H4" s="425"/>
      <c r="I4" s="433"/>
      <c r="J4" s="433"/>
      <c r="K4" s="433"/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47"/>
      <c r="Y4" s="447"/>
      <c r="Z4" s="447"/>
      <c r="AA4" s="447"/>
      <c r="AB4" s="447"/>
      <c r="AC4" s="448"/>
      <c r="AD4" s="448"/>
      <c r="AE4" s="448"/>
    </row>
    <row r="6" spans="1:31">
      <c r="A6" s="782" t="s">
        <v>1331</v>
      </c>
      <c r="B6" s="783"/>
      <c r="D6" s="420" t="s">
        <v>1298</v>
      </c>
      <c r="E6" s="415" t="s">
        <v>1258</v>
      </c>
      <c r="F6" s="415" t="s">
        <v>1259</v>
      </c>
      <c r="G6" s="415" t="s">
        <v>55</v>
      </c>
      <c r="H6" s="415" t="s">
        <v>1261</v>
      </c>
      <c r="I6" s="415" t="s">
        <v>150</v>
      </c>
      <c r="J6" s="415" t="s">
        <v>151</v>
      </c>
    </row>
    <row r="7" spans="1:31">
      <c r="A7" s="529" t="s">
        <v>1332</v>
      </c>
      <c r="B7" s="529" t="s">
        <v>1333</v>
      </c>
      <c r="D7" s="419">
        <f>SUM(E7:J7)</f>
        <v>1193</v>
      </c>
      <c r="E7" s="101">
        <f>SUM(E11:AB11)</f>
        <v>317</v>
      </c>
      <c r="F7" s="101">
        <f>SUM(E13:AB13)</f>
        <v>133</v>
      </c>
      <c r="G7" s="101">
        <f>SUM(E15:AB15)</f>
        <v>141</v>
      </c>
      <c r="H7" s="101">
        <f>SUM(E17:AB17)</f>
        <v>105</v>
      </c>
      <c r="I7" s="101">
        <f>SUM(E19:AB19)</f>
        <v>402</v>
      </c>
      <c r="J7" s="101">
        <f>SUM(E21:AB21)</f>
        <v>95</v>
      </c>
    </row>
    <row r="8" spans="1:31">
      <c r="A8" s="703" t="s">
        <v>1334</v>
      </c>
      <c r="B8" s="704" t="s">
        <v>1299</v>
      </c>
      <c r="D8" s="406"/>
      <c r="E8" s="408"/>
      <c r="F8" s="408"/>
      <c r="G8" s="408"/>
    </row>
    <row r="9" spans="1:31" ht="18" thickBot="1">
      <c r="A9" s="703" t="s">
        <v>1337</v>
      </c>
      <c r="B9" s="704" t="s">
        <v>1287</v>
      </c>
      <c r="E9" s="509"/>
      <c r="F9" s="509"/>
      <c r="G9" s="428"/>
      <c r="H9" s="465"/>
      <c r="I9" s="465"/>
      <c r="J9" s="465"/>
      <c r="K9" s="465"/>
      <c r="L9" s="465"/>
      <c r="M9" s="465"/>
      <c r="N9" s="465"/>
      <c r="O9" s="465"/>
      <c r="P9" s="465"/>
      <c r="Q9" s="465"/>
      <c r="R9" s="465"/>
      <c r="S9" s="465"/>
      <c r="T9" s="465"/>
      <c r="U9" s="465"/>
      <c r="V9" s="465"/>
      <c r="W9" s="448"/>
      <c r="X9" s="448"/>
      <c r="Y9" s="448"/>
      <c r="Z9" s="448"/>
      <c r="AA9" s="448"/>
      <c r="AB9" s="448"/>
    </row>
    <row r="10" spans="1:31" s="365" customFormat="1">
      <c r="A10" s="703" t="s">
        <v>1338</v>
      </c>
      <c r="B10" s="704" t="s">
        <v>1300</v>
      </c>
      <c r="C10" s="403"/>
      <c r="D10" s="784" t="s">
        <v>1434</v>
      </c>
      <c r="E10" s="680" t="s">
        <v>1316</v>
      </c>
      <c r="F10" s="680" t="s">
        <v>1302</v>
      </c>
      <c r="G10" s="680" t="s">
        <v>1329</v>
      </c>
      <c r="H10" s="680" t="s">
        <v>1278</v>
      </c>
      <c r="I10" s="680" t="s">
        <v>1282</v>
      </c>
      <c r="J10" s="681" t="s">
        <v>1419</v>
      </c>
      <c r="K10" s="681" t="s">
        <v>49</v>
      </c>
      <c r="L10" s="681" t="s">
        <v>52</v>
      </c>
      <c r="M10" s="681" t="s">
        <v>1300</v>
      </c>
      <c r="N10" s="680" t="s">
        <v>1420</v>
      </c>
      <c r="O10" s="682" t="s">
        <v>50</v>
      </c>
      <c r="P10" s="682"/>
      <c r="Q10" s="682"/>
      <c r="R10" s="682"/>
      <c r="S10" s="682"/>
      <c r="T10" s="682"/>
      <c r="U10" s="682"/>
      <c r="V10" s="682"/>
      <c r="W10" s="682"/>
      <c r="X10" s="682"/>
      <c r="Y10" s="682"/>
      <c r="Z10" s="682"/>
      <c r="AA10" s="682"/>
      <c r="AB10" s="683"/>
      <c r="AC10" s="180"/>
    </row>
    <row r="11" spans="1:31" s="365" customFormat="1" ht="18" thickBot="1">
      <c r="A11" s="703" t="s">
        <v>1335</v>
      </c>
      <c r="B11" s="704" t="s">
        <v>1301</v>
      </c>
      <c r="C11" s="403"/>
      <c r="D11" s="781"/>
      <c r="E11" s="684">
        <v>5</v>
      </c>
      <c r="F11" s="684">
        <v>16</v>
      </c>
      <c r="G11" s="684">
        <v>1</v>
      </c>
      <c r="H11" s="684">
        <v>7</v>
      </c>
      <c r="I11" s="684">
        <v>1</v>
      </c>
      <c r="J11" s="685">
        <v>1</v>
      </c>
      <c r="K11" s="685">
        <v>15</v>
      </c>
      <c r="L11" s="685">
        <v>266</v>
      </c>
      <c r="M11" s="685">
        <v>1</v>
      </c>
      <c r="N11" s="686">
        <v>1</v>
      </c>
      <c r="O11" s="687">
        <v>3</v>
      </c>
      <c r="P11" s="687"/>
      <c r="Q11" s="687"/>
      <c r="R11" s="687"/>
      <c r="S11" s="687"/>
      <c r="T11" s="687"/>
      <c r="U11" s="687"/>
      <c r="V11" s="687"/>
      <c r="W11" s="687"/>
      <c r="X11" s="687"/>
      <c r="Y11" s="687"/>
      <c r="Z11" s="687"/>
      <c r="AA11" s="687"/>
      <c r="AB11" s="688"/>
      <c r="AC11" s="180"/>
    </row>
    <row r="12" spans="1:31" s="365" customFormat="1">
      <c r="A12" s="703" t="s">
        <v>1336</v>
      </c>
      <c r="B12" s="704" t="s">
        <v>1302</v>
      </c>
      <c r="C12" s="403"/>
      <c r="D12" s="780" t="s">
        <v>1259</v>
      </c>
      <c r="E12" s="689" t="s">
        <v>1316</v>
      </c>
      <c r="F12" s="689" t="s">
        <v>1277</v>
      </c>
      <c r="G12" s="689" t="s">
        <v>1302</v>
      </c>
      <c r="H12" s="689" t="s">
        <v>1278</v>
      </c>
      <c r="I12" s="689" t="s">
        <v>1282</v>
      </c>
      <c r="J12" s="689" t="s">
        <v>1419</v>
      </c>
      <c r="K12" s="690" t="s">
        <v>49</v>
      </c>
      <c r="L12" s="690" t="s">
        <v>52</v>
      </c>
      <c r="M12" s="690" t="s">
        <v>50</v>
      </c>
      <c r="N12" s="690"/>
      <c r="O12" s="690"/>
      <c r="P12" s="690"/>
      <c r="Q12" s="691"/>
      <c r="R12" s="691"/>
      <c r="S12" s="691"/>
      <c r="T12" s="691"/>
      <c r="U12" s="691"/>
      <c r="V12" s="691"/>
      <c r="W12" s="691"/>
      <c r="X12" s="691"/>
      <c r="Y12" s="691"/>
      <c r="Z12" s="691"/>
      <c r="AA12" s="691"/>
      <c r="AB12" s="692"/>
      <c r="AC12" s="180"/>
    </row>
    <row r="13" spans="1:31" s="365" customFormat="1" ht="18" thickBot="1">
      <c r="A13" s="703" t="s">
        <v>1339</v>
      </c>
      <c r="B13" s="704" t="s">
        <v>1303</v>
      </c>
      <c r="C13" s="403"/>
      <c r="D13" s="785"/>
      <c r="E13" s="693">
        <v>1</v>
      </c>
      <c r="F13" s="693">
        <v>5</v>
      </c>
      <c r="G13" s="693">
        <v>8</v>
      </c>
      <c r="H13" s="693">
        <v>6</v>
      </c>
      <c r="I13" s="693">
        <v>1</v>
      </c>
      <c r="J13" s="693">
        <v>1</v>
      </c>
      <c r="K13" s="694">
        <v>56</v>
      </c>
      <c r="L13" s="694">
        <v>47</v>
      </c>
      <c r="M13" s="694">
        <v>8</v>
      </c>
      <c r="N13" s="694"/>
      <c r="O13" s="694"/>
      <c r="P13" s="694"/>
      <c r="Q13" s="695"/>
      <c r="R13" s="695"/>
      <c r="S13" s="695"/>
      <c r="T13" s="695"/>
      <c r="U13" s="695"/>
      <c r="V13" s="695"/>
      <c r="W13" s="695"/>
      <c r="X13" s="695"/>
      <c r="Y13" s="695"/>
      <c r="Z13" s="695"/>
      <c r="AA13" s="695"/>
      <c r="AB13" s="696"/>
      <c r="AC13" s="180"/>
    </row>
    <row r="14" spans="1:31" s="365" customFormat="1">
      <c r="A14" s="703" t="s">
        <v>1340</v>
      </c>
      <c r="B14" s="704" t="s">
        <v>1304</v>
      </c>
      <c r="C14" s="403"/>
      <c r="D14" s="784" t="s">
        <v>55</v>
      </c>
      <c r="E14" s="680" t="s">
        <v>1285</v>
      </c>
      <c r="F14" s="680" t="s">
        <v>1437</v>
      </c>
      <c r="G14" s="680" t="s">
        <v>1438</v>
      </c>
      <c r="H14" s="680" t="s">
        <v>1439</v>
      </c>
      <c r="I14" s="680" t="s">
        <v>1440</v>
      </c>
      <c r="J14" s="680" t="s">
        <v>1441</v>
      </c>
      <c r="K14" s="680" t="s">
        <v>1442</v>
      </c>
      <c r="L14" s="680" t="s">
        <v>1329</v>
      </c>
      <c r="M14" s="680" t="s">
        <v>1278</v>
      </c>
      <c r="N14" s="681" t="s">
        <v>1282</v>
      </c>
      <c r="O14" s="681" t="s">
        <v>1419</v>
      </c>
      <c r="P14" s="681" t="s">
        <v>1424</v>
      </c>
      <c r="Q14" s="681" t="s">
        <v>49</v>
      </c>
      <c r="R14" s="681" t="s">
        <v>52</v>
      </c>
      <c r="S14" s="681" t="s">
        <v>1425</v>
      </c>
      <c r="T14" s="697" t="s">
        <v>1420</v>
      </c>
      <c r="U14" s="697" t="s">
        <v>1426</v>
      </c>
      <c r="V14" s="697" t="s">
        <v>1279</v>
      </c>
      <c r="W14" s="697" t="s">
        <v>50</v>
      </c>
      <c r="X14" s="697"/>
      <c r="Y14" s="697"/>
      <c r="Z14" s="697"/>
      <c r="AA14" s="697"/>
      <c r="AB14" s="683"/>
      <c r="AC14" s="180"/>
    </row>
    <row r="15" spans="1:31" s="365" customFormat="1" ht="18" thickBot="1">
      <c r="A15" s="703" t="s">
        <v>1341</v>
      </c>
      <c r="B15" s="704" t="s">
        <v>1305</v>
      </c>
      <c r="C15" s="403"/>
      <c r="D15" s="781"/>
      <c r="E15" s="684">
        <v>1</v>
      </c>
      <c r="F15" s="684">
        <v>1</v>
      </c>
      <c r="G15" s="684">
        <v>1</v>
      </c>
      <c r="H15" s="684">
        <v>2</v>
      </c>
      <c r="I15" s="684">
        <v>13</v>
      </c>
      <c r="J15" s="684">
        <v>1</v>
      </c>
      <c r="K15" s="684">
        <v>5</v>
      </c>
      <c r="L15" s="684">
        <v>3</v>
      </c>
      <c r="M15" s="684">
        <v>4</v>
      </c>
      <c r="N15" s="685">
        <v>4</v>
      </c>
      <c r="O15" s="685">
        <v>1</v>
      </c>
      <c r="P15" s="685">
        <v>3</v>
      </c>
      <c r="Q15" s="685">
        <v>26</v>
      </c>
      <c r="R15" s="685">
        <v>31</v>
      </c>
      <c r="S15" s="685">
        <v>1</v>
      </c>
      <c r="T15" s="698">
        <v>1</v>
      </c>
      <c r="U15" s="698">
        <v>1</v>
      </c>
      <c r="V15" s="698">
        <v>5</v>
      </c>
      <c r="W15" s="698">
        <v>37</v>
      </c>
      <c r="X15" s="698"/>
      <c r="Y15" s="698"/>
      <c r="Z15" s="698"/>
      <c r="AA15" s="698"/>
      <c r="AB15" s="688"/>
      <c r="AC15" s="180"/>
    </row>
    <row r="16" spans="1:31" s="365" customFormat="1">
      <c r="A16" s="703" t="s">
        <v>1342</v>
      </c>
      <c r="B16" s="704" t="s">
        <v>1306</v>
      </c>
      <c r="C16" s="403"/>
      <c r="D16" s="780" t="s">
        <v>1261</v>
      </c>
      <c r="E16" s="689" t="s">
        <v>1436</v>
      </c>
      <c r="F16" s="689" t="s">
        <v>1465</v>
      </c>
      <c r="G16" s="689" t="s">
        <v>1437</v>
      </c>
      <c r="H16" s="689" t="s">
        <v>1438</v>
      </c>
      <c r="I16" s="689" t="s">
        <v>1439</v>
      </c>
      <c r="J16" s="689" t="s">
        <v>1440</v>
      </c>
      <c r="K16" s="689" t="s">
        <v>1441</v>
      </c>
      <c r="L16" s="689" t="s">
        <v>1442</v>
      </c>
      <c r="M16" s="689" t="s">
        <v>1282</v>
      </c>
      <c r="N16" s="689" t="s">
        <v>1419</v>
      </c>
      <c r="O16" s="699" t="s">
        <v>1424</v>
      </c>
      <c r="P16" s="699" t="s">
        <v>49</v>
      </c>
      <c r="Q16" s="699" t="s">
        <v>52</v>
      </c>
      <c r="R16" s="699" t="s">
        <v>1420</v>
      </c>
      <c r="S16" s="699" t="s">
        <v>50</v>
      </c>
      <c r="T16" s="699"/>
      <c r="U16" s="699"/>
      <c r="V16" s="699"/>
      <c r="W16" s="699"/>
      <c r="X16" s="699"/>
      <c r="Y16" s="691"/>
      <c r="Z16" s="691"/>
      <c r="AA16" s="691"/>
      <c r="AB16" s="692"/>
      <c r="AC16" s="180"/>
    </row>
    <row r="17" spans="1:38" s="365" customFormat="1" ht="18" thickBot="1">
      <c r="A17" s="703" t="s">
        <v>1343</v>
      </c>
      <c r="B17" s="704" t="s">
        <v>1307</v>
      </c>
      <c r="C17" s="403"/>
      <c r="D17" s="785"/>
      <c r="E17" s="693">
        <v>1</v>
      </c>
      <c r="F17" s="693">
        <v>7</v>
      </c>
      <c r="G17" s="693">
        <v>1</v>
      </c>
      <c r="H17" s="693">
        <v>1</v>
      </c>
      <c r="I17" s="693">
        <v>1</v>
      </c>
      <c r="J17" s="693">
        <v>6</v>
      </c>
      <c r="K17" s="693">
        <v>2</v>
      </c>
      <c r="L17" s="693">
        <v>6</v>
      </c>
      <c r="M17" s="693">
        <v>3</v>
      </c>
      <c r="N17" s="693">
        <v>1</v>
      </c>
      <c r="O17" s="700">
        <v>1</v>
      </c>
      <c r="P17" s="700">
        <v>32</v>
      </c>
      <c r="Q17" s="700">
        <v>22</v>
      </c>
      <c r="R17" s="700">
        <v>1</v>
      </c>
      <c r="S17" s="700">
        <v>20</v>
      </c>
      <c r="T17" s="700"/>
      <c r="U17" s="700"/>
      <c r="V17" s="700"/>
      <c r="W17" s="700"/>
      <c r="X17" s="700"/>
      <c r="Y17" s="695"/>
      <c r="Z17" s="695"/>
      <c r="AA17" s="695"/>
      <c r="AB17" s="696"/>
      <c r="AC17" s="180"/>
    </row>
    <row r="18" spans="1:38" s="365" customFormat="1">
      <c r="A18" s="703" t="s">
        <v>1373</v>
      </c>
      <c r="B18" s="704" t="s">
        <v>1308</v>
      </c>
      <c r="C18" s="403"/>
      <c r="D18" s="784" t="s">
        <v>150</v>
      </c>
      <c r="E18" s="680" t="s">
        <v>1316</v>
      </c>
      <c r="F18" s="680" t="s">
        <v>1422</v>
      </c>
      <c r="G18" s="680" t="s">
        <v>1277</v>
      </c>
      <c r="H18" s="680" t="s">
        <v>1423</v>
      </c>
      <c r="I18" s="680" t="s">
        <v>1302</v>
      </c>
      <c r="J18" s="680" t="s">
        <v>1329</v>
      </c>
      <c r="K18" s="680" t="s">
        <v>1278</v>
      </c>
      <c r="L18" s="680" t="s">
        <v>1282</v>
      </c>
      <c r="M18" s="680" t="s">
        <v>49</v>
      </c>
      <c r="N18" s="680" t="s">
        <v>52</v>
      </c>
      <c r="O18" s="681" t="s">
        <v>1287</v>
      </c>
      <c r="P18" s="701" t="s">
        <v>1300</v>
      </c>
      <c r="Q18" s="701" t="s">
        <v>1420</v>
      </c>
      <c r="R18" s="701" t="s">
        <v>1279</v>
      </c>
      <c r="S18" s="701" t="s">
        <v>50</v>
      </c>
      <c r="T18" s="701"/>
      <c r="U18" s="701"/>
      <c r="V18" s="701"/>
      <c r="W18" s="701"/>
      <c r="X18" s="701"/>
      <c r="Y18" s="682"/>
      <c r="Z18" s="682"/>
      <c r="AA18" s="682"/>
      <c r="AB18" s="683"/>
      <c r="AC18" s="180"/>
    </row>
    <row r="19" spans="1:38" s="365" customFormat="1" ht="18" thickBot="1">
      <c r="A19" s="703" t="s">
        <v>1344</v>
      </c>
      <c r="B19" s="704" t="s">
        <v>1309</v>
      </c>
      <c r="C19" s="403"/>
      <c r="D19" s="781"/>
      <c r="E19" s="684">
        <v>4</v>
      </c>
      <c r="F19" s="684">
        <v>3</v>
      </c>
      <c r="G19" s="684">
        <v>241</v>
      </c>
      <c r="H19" s="684">
        <v>1</v>
      </c>
      <c r="I19" s="684">
        <v>14</v>
      </c>
      <c r="J19" s="684">
        <v>4</v>
      </c>
      <c r="K19" s="684">
        <v>6</v>
      </c>
      <c r="L19" s="684">
        <v>3</v>
      </c>
      <c r="M19" s="684">
        <v>55</v>
      </c>
      <c r="N19" s="684">
        <v>43</v>
      </c>
      <c r="O19" s="685">
        <v>1</v>
      </c>
      <c r="P19" s="698">
        <v>1</v>
      </c>
      <c r="Q19" s="698">
        <v>2</v>
      </c>
      <c r="R19" s="698">
        <v>2</v>
      </c>
      <c r="S19" s="698">
        <v>22</v>
      </c>
      <c r="T19" s="698"/>
      <c r="U19" s="698"/>
      <c r="V19" s="698"/>
      <c r="W19" s="698"/>
      <c r="X19" s="698"/>
      <c r="Y19" s="687"/>
      <c r="Z19" s="687"/>
      <c r="AA19" s="687"/>
      <c r="AB19" s="688"/>
      <c r="AC19" s="180"/>
    </row>
    <row r="20" spans="1:38" s="365" customFormat="1">
      <c r="A20" s="705" t="s">
        <v>1372</v>
      </c>
      <c r="B20" s="704" t="s">
        <v>1310</v>
      </c>
      <c r="C20" s="403"/>
      <c r="D20" s="780" t="s">
        <v>151</v>
      </c>
      <c r="E20" s="689" t="s">
        <v>1316</v>
      </c>
      <c r="F20" s="689" t="s">
        <v>1421</v>
      </c>
      <c r="G20" s="689" t="s">
        <v>1422</v>
      </c>
      <c r="H20" s="689" t="s">
        <v>1277</v>
      </c>
      <c r="I20" s="690" t="s">
        <v>1302</v>
      </c>
      <c r="J20" s="690" t="s">
        <v>1329</v>
      </c>
      <c r="K20" s="690" t="s">
        <v>1278</v>
      </c>
      <c r="L20" s="690" t="s">
        <v>1282</v>
      </c>
      <c r="M20" s="690" t="s">
        <v>1419</v>
      </c>
      <c r="N20" s="690" t="s">
        <v>49</v>
      </c>
      <c r="O20" s="690" t="s">
        <v>52</v>
      </c>
      <c r="P20" s="702" t="s">
        <v>1287</v>
      </c>
      <c r="Q20" s="702" t="s">
        <v>1420</v>
      </c>
      <c r="R20" s="702" t="s">
        <v>1286</v>
      </c>
      <c r="S20" s="702" t="s">
        <v>50</v>
      </c>
      <c r="T20" s="702"/>
      <c r="U20" s="702"/>
      <c r="V20" s="702"/>
      <c r="W20" s="702"/>
      <c r="X20" s="702"/>
      <c r="Y20" s="691"/>
      <c r="Z20" s="691"/>
      <c r="AA20" s="691"/>
      <c r="AB20" s="692"/>
      <c r="AC20" s="180"/>
    </row>
    <row r="21" spans="1:38" s="365" customFormat="1" ht="18" thickBot="1">
      <c r="A21" s="705" t="s">
        <v>1371</v>
      </c>
      <c r="B21" s="704" t="s">
        <v>1311</v>
      </c>
      <c r="C21" s="403"/>
      <c r="D21" s="781"/>
      <c r="E21" s="684">
        <v>4</v>
      </c>
      <c r="F21" s="684">
        <v>1</v>
      </c>
      <c r="G21" s="684">
        <v>2</v>
      </c>
      <c r="H21" s="684">
        <v>3</v>
      </c>
      <c r="I21" s="685">
        <v>3</v>
      </c>
      <c r="J21" s="685">
        <v>2</v>
      </c>
      <c r="K21" s="685">
        <v>4</v>
      </c>
      <c r="L21" s="685">
        <v>4</v>
      </c>
      <c r="M21" s="685">
        <v>3</v>
      </c>
      <c r="N21" s="685">
        <v>19</v>
      </c>
      <c r="O21" s="685">
        <v>29</v>
      </c>
      <c r="P21" s="698">
        <v>1</v>
      </c>
      <c r="Q21" s="698">
        <v>1</v>
      </c>
      <c r="R21" s="698">
        <v>1</v>
      </c>
      <c r="S21" s="698">
        <v>18</v>
      </c>
      <c r="T21" s="698"/>
      <c r="U21" s="698"/>
      <c r="V21" s="698"/>
      <c r="W21" s="698"/>
      <c r="X21" s="698"/>
      <c r="Y21" s="687"/>
      <c r="Z21" s="687"/>
      <c r="AA21" s="687"/>
      <c r="AB21" s="688"/>
      <c r="AC21" s="180"/>
    </row>
    <row r="22" spans="1:38">
      <c r="A22" s="703" t="s">
        <v>1370</v>
      </c>
      <c r="B22" s="704" t="s">
        <v>1312</v>
      </c>
    </row>
    <row r="23" spans="1:38">
      <c r="A23" s="703" t="s">
        <v>1369</v>
      </c>
      <c r="B23" s="704" t="s">
        <v>1313</v>
      </c>
      <c r="D23" s="406" t="s">
        <v>1430</v>
      </c>
      <c r="E23" s="408"/>
      <c r="F23" s="408"/>
      <c r="G23" s="408"/>
      <c r="H23" s="407"/>
      <c r="I23" s="407"/>
      <c r="J23" s="407"/>
      <c r="K23" s="407"/>
      <c r="L23" s="407"/>
      <c r="M23" s="407"/>
      <c r="N23" s="407"/>
      <c r="O23" s="407"/>
      <c r="P23" s="407"/>
      <c r="Q23" s="407"/>
      <c r="R23" s="407"/>
      <c r="S23" s="407"/>
      <c r="T23" s="407"/>
      <c r="U23" s="408"/>
      <c r="V23" s="408"/>
      <c r="W23" s="408"/>
      <c r="X23" s="408"/>
    </row>
    <row r="24" spans="1:38">
      <c r="A24" s="703" t="s">
        <v>1368</v>
      </c>
      <c r="B24" s="704" t="s">
        <v>1314</v>
      </c>
      <c r="D24" s="406" t="s">
        <v>1431</v>
      </c>
      <c r="E24" s="408"/>
      <c r="F24" s="408"/>
      <c r="G24" s="408"/>
      <c r="H24" s="407"/>
      <c r="I24" s="407"/>
      <c r="J24" s="407"/>
      <c r="K24" s="407"/>
      <c r="L24" s="407"/>
      <c r="M24" s="407"/>
      <c r="N24" s="407"/>
      <c r="O24" s="407"/>
      <c r="P24" s="407"/>
      <c r="Q24" s="407"/>
      <c r="R24" s="407"/>
      <c r="S24" s="407"/>
      <c r="T24" s="407"/>
      <c r="U24" s="408"/>
      <c r="V24" s="408"/>
      <c r="W24" s="408"/>
      <c r="X24" s="408"/>
    </row>
    <row r="25" spans="1:38">
      <c r="A25" s="705" t="s">
        <v>1367</v>
      </c>
      <c r="B25" s="704" t="s">
        <v>1315</v>
      </c>
      <c r="D25" s="473" t="s">
        <v>1435</v>
      </c>
      <c r="N25" s="774"/>
      <c r="U25" s="409"/>
      <c r="V25" s="409"/>
      <c r="W25" s="409"/>
      <c r="X25" s="409"/>
      <c r="Y25" s="409"/>
      <c r="Z25" s="409"/>
      <c r="AA25" s="409"/>
      <c r="AB25" s="409"/>
      <c r="AC25" s="409"/>
      <c r="AD25" s="409"/>
      <c r="AE25" s="409"/>
      <c r="AF25" s="409"/>
      <c r="AG25" s="409"/>
    </row>
    <row r="26" spans="1:38">
      <c r="A26" s="703" t="s">
        <v>1366</v>
      </c>
      <c r="B26" s="704" t="s">
        <v>1316</v>
      </c>
      <c r="U26" s="136"/>
      <c r="V26" s="404"/>
      <c r="W26" s="404"/>
      <c r="X26" s="404"/>
      <c r="Y26" s="404"/>
      <c r="Z26" s="404"/>
      <c r="AA26" s="404"/>
      <c r="AB26" s="404"/>
      <c r="AC26" s="404"/>
      <c r="AD26" s="404"/>
      <c r="AE26" s="404"/>
      <c r="AF26" s="404"/>
      <c r="AG26" s="404"/>
      <c r="AH26" s="404"/>
      <c r="AI26" s="404"/>
      <c r="AJ26" s="404"/>
      <c r="AK26" s="404"/>
      <c r="AL26" s="404"/>
    </row>
    <row r="27" spans="1:38">
      <c r="A27" s="703" t="s">
        <v>1365</v>
      </c>
      <c r="B27" s="704" t="s">
        <v>1317</v>
      </c>
      <c r="D27" s="415" t="s">
        <v>1295</v>
      </c>
      <c r="E27" s="416" t="s">
        <v>32</v>
      </c>
      <c r="G27" s="415" t="s">
        <v>1259</v>
      </c>
      <c r="H27" s="416" t="s">
        <v>32</v>
      </c>
      <c r="J27" s="415" t="s">
        <v>55</v>
      </c>
      <c r="K27" s="416" t="s">
        <v>32</v>
      </c>
      <c r="M27" s="415" t="s">
        <v>1261</v>
      </c>
      <c r="N27" s="416" t="s">
        <v>32</v>
      </c>
      <c r="P27" s="415" t="s">
        <v>150</v>
      </c>
      <c r="Q27" s="416" t="s">
        <v>32</v>
      </c>
      <c r="S27" s="415" t="s">
        <v>151</v>
      </c>
      <c r="T27" s="416" t="s">
        <v>32</v>
      </c>
      <c r="U27" s="136"/>
      <c r="V27" s="404"/>
      <c r="W27" s="404"/>
      <c r="X27" s="404"/>
      <c r="Y27" s="404"/>
      <c r="Z27" s="404"/>
      <c r="AA27" s="404"/>
      <c r="AB27" s="404"/>
      <c r="AC27" s="404"/>
      <c r="AD27" s="404"/>
      <c r="AE27" s="404"/>
      <c r="AF27" s="404"/>
      <c r="AG27" s="404"/>
      <c r="AH27" s="404"/>
      <c r="AI27" s="404"/>
      <c r="AJ27" s="404"/>
      <c r="AK27" s="404"/>
      <c r="AL27" s="404"/>
    </row>
    <row r="28" spans="1:38">
      <c r="A28" s="703" t="s">
        <v>1364</v>
      </c>
      <c r="B28" s="704" t="s">
        <v>1286</v>
      </c>
      <c r="D28" s="417" t="s">
        <v>1290</v>
      </c>
      <c r="E28" s="417">
        <f>SUMIF(E10:AB10,"KR",E11:AB11)</f>
        <v>266</v>
      </c>
      <c r="F28" s="523"/>
      <c r="G28" s="417" t="s">
        <v>1290</v>
      </c>
      <c r="H28" s="417">
        <f>SUMIF(E12:AB12,"JP",E13:AB13)</f>
        <v>56</v>
      </c>
      <c r="I28" s="523"/>
      <c r="J28" s="417" t="s">
        <v>1290</v>
      </c>
      <c r="K28" s="417">
        <f>SUMIF(E14:AB14,"US",E15:AB15)</f>
        <v>37</v>
      </c>
      <c r="L28" s="523"/>
      <c r="M28" s="417" t="s">
        <v>1290</v>
      </c>
      <c r="N28" s="439">
        <f>SUM(Q74:Q97)</f>
        <v>24</v>
      </c>
      <c r="O28" s="523"/>
      <c r="P28" s="417" t="s">
        <v>1290</v>
      </c>
      <c r="Q28" s="417">
        <f>SUMIF(E18:AB18,"CN",E19:AB19)</f>
        <v>241</v>
      </c>
      <c r="R28" s="523"/>
      <c r="S28" s="776" t="s">
        <v>1297</v>
      </c>
      <c r="T28" s="777"/>
      <c r="U28" s="136"/>
      <c r="V28" s="404"/>
      <c r="W28" s="404"/>
      <c r="X28" s="404"/>
      <c r="Y28" s="404"/>
      <c r="Z28" s="404"/>
      <c r="AA28" s="404"/>
      <c r="AB28" s="404"/>
      <c r="AC28" s="404"/>
      <c r="AD28" s="404"/>
      <c r="AE28" s="404"/>
      <c r="AF28" s="404"/>
      <c r="AG28" s="404"/>
      <c r="AH28" s="404"/>
      <c r="AI28" s="404"/>
      <c r="AJ28" s="404"/>
      <c r="AK28" s="404"/>
      <c r="AL28" s="404"/>
    </row>
    <row r="29" spans="1:38">
      <c r="A29" s="703" t="s">
        <v>1363</v>
      </c>
      <c r="B29" s="704" t="s">
        <v>1281</v>
      </c>
      <c r="D29" s="417" t="s">
        <v>1291</v>
      </c>
      <c r="E29" s="439">
        <f>E7-E28</f>
        <v>51</v>
      </c>
      <c r="F29" s="523"/>
      <c r="G29" s="417" t="s">
        <v>1291</v>
      </c>
      <c r="H29" s="417">
        <f>F7-H28</f>
        <v>77</v>
      </c>
      <c r="I29" s="523"/>
      <c r="J29" s="417" t="s">
        <v>1291</v>
      </c>
      <c r="K29" s="417">
        <f>G7-K28</f>
        <v>104</v>
      </c>
      <c r="L29" s="523"/>
      <c r="M29" s="417" t="s">
        <v>1291</v>
      </c>
      <c r="N29" s="439">
        <f>SUM(P74:P97)</f>
        <v>81</v>
      </c>
      <c r="O29" s="523"/>
      <c r="P29" s="417" t="s">
        <v>1291</v>
      </c>
      <c r="Q29" s="417">
        <f>I7-Q28</f>
        <v>161</v>
      </c>
      <c r="R29" s="523"/>
      <c r="S29" s="778"/>
      <c r="T29" s="779"/>
      <c r="U29" s="136"/>
      <c r="V29" s="404"/>
      <c r="W29" s="404"/>
      <c r="X29" s="404"/>
      <c r="Y29" s="404"/>
      <c r="Z29" s="404"/>
      <c r="AA29" s="404"/>
      <c r="AB29" s="404"/>
      <c r="AC29" s="404"/>
      <c r="AD29" s="404"/>
      <c r="AE29" s="404"/>
      <c r="AF29" s="404"/>
      <c r="AG29" s="404"/>
      <c r="AH29" s="404"/>
      <c r="AI29" s="404"/>
      <c r="AJ29" s="404"/>
      <c r="AK29" s="404"/>
      <c r="AL29" s="404"/>
    </row>
    <row r="30" spans="1:38">
      <c r="A30" s="703" t="s">
        <v>1361</v>
      </c>
      <c r="B30" s="704" t="s">
        <v>1283</v>
      </c>
      <c r="D30" s="524" t="str">
        <f>E$10</f>
        <v>BE</v>
      </c>
      <c r="E30" s="524">
        <f>IF(E$10="KR",NA(),IF(E$11=0,NA(),E$11))</f>
        <v>5</v>
      </c>
      <c r="F30" s="418"/>
      <c r="G30" s="524" t="str">
        <f>E$12</f>
        <v>BE</v>
      </c>
      <c r="H30" s="524">
        <f>IF(E$12="JP",NA(),IF(E$13=0,NA(),E$13))</f>
        <v>1</v>
      </c>
      <c r="I30" s="418"/>
      <c r="J30" s="524" t="str">
        <f>E$14</f>
        <v>AU</v>
      </c>
      <c r="K30" s="524">
        <f>IF(E$14="US",NA(),IF(E$15=0,NA(),E$15))</f>
        <v>1</v>
      </c>
      <c r="L30" s="418"/>
      <c r="M30" s="524" t="str">
        <f>E$16</f>
        <v>UA</v>
      </c>
      <c r="N30" s="524" t="e">
        <f>IF(IF(COUNTIF($B$8:$B$70,E$16)=1,NA(),E$17)&lt;1,NA(),E$17)</f>
        <v>#N/A</v>
      </c>
      <c r="O30" s="418"/>
      <c r="P30" s="524" t="str">
        <f>E$18</f>
        <v>BE</v>
      </c>
      <c r="Q30" s="524">
        <f>IF(E$18="CN",NA(),IF(E$19=0,NA(),E$19))</f>
        <v>4</v>
      </c>
      <c r="R30" s="418"/>
      <c r="S30" s="524" t="str">
        <f>E$20</f>
        <v>BE</v>
      </c>
      <c r="T30" s="524">
        <f>IF(E$21=0,NA(),E$21)</f>
        <v>4</v>
      </c>
      <c r="U30" s="136"/>
      <c r="V30" s="404"/>
      <c r="W30" s="404"/>
      <c r="X30" s="404"/>
      <c r="Y30" s="404"/>
      <c r="Z30" s="404"/>
      <c r="AA30" s="404"/>
      <c r="AB30" s="404"/>
      <c r="AC30" s="404"/>
      <c r="AD30" s="404"/>
      <c r="AE30" s="404"/>
      <c r="AF30" s="404"/>
      <c r="AG30" s="404"/>
      <c r="AH30" s="404"/>
      <c r="AI30" s="404"/>
      <c r="AJ30" s="404"/>
      <c r="AK30" s="404"/>
      <c r="AL30" s="404"/>
    </row>
    <row r="31" spans="1:38">
      <c r="A31" s="703" t="s">
        <v>1362</v>
      </c>
      <c r="B31" s="704" t="s">
        <v>1318</v>
      </c>
      <c r="D31" s="524" t="str">
        <f>F$10</f>
        <v>DE</v>
      </c>
      <c r="E31" s="524">
        <f>IF(F$10="KR",NA(),IF(F$11=0,NA(),F$11))</f>
        <v>16</v>
      </c>
      <c r="F31" s="418"/>
      <c r="G31" s="524" t="str">
        <f>F$12</f>
        <v>CN</v>
      </c>
      <c r="H31" s="524">
        <f>IF(F$12="JP",NA(),IF(F$13=0,NA(),F$13))</f>
        <v>5</v>
      </c>
      <c r="I31" s="418"/>
      <c r="J31" s="524" t="str">
        <f>F$14</f>
        <v>LT</v>
      </c>
      <c r="K31" s="524">
        <f>IF(F$14="US",NA(),IF(F$15=0,NA(),F$15))</f>
        <v>1</v>
      </c>
      <c r="L31" s="418"/>
      <c r="M31" s="524" t="str">
        <f>F$16</f>
        <v>ES</v>
      </c>
      <c r="N31" s="524" t="e">
        <f>IF(IF(COUNTIF($B$8:$B$70,F$16)=1,NA(),F$17)&lt;1,NA(),F$17)</f>
        <v>#N/A</v>
      </c>
      <c r="O31" s="418"/>
      <c r="P31" s="524" t="str">
        <f>F$18</f>
        <v>CA</v>
      </c>
      <c r="Q31" s="524">
        <f>IF(F$18="CN",NA(),IF(F$19=0,NA(),F$19))</f>
        <v>3</v>
      </c>
      <c r="R31" s="418"/>
      <c r="S31" s="524" t="str">
        <f>F$20</f>
        <v>BR</v>
      </c>
      <c r="T31" s="524">
        <f>IF(F$21=0,NA(),F$21)</f>
        <v>1</v>
      </c>
      <c r="U31" s="136"/>
      <c r="V31" s="404"/>
      <c r="W31" s="404"/>
      <c r="X31" s="404"/>
      <c r="Y31" s="404"/>
      <c r="Z31" s="404"/>
      <c r="AA31" s="404"/>
      <c r="AB31" s="404"/>
      <c r="AC31" s="404"/>
      <c r="AD31" s="404"/>
      <c r="AE31" s="404"/>
      <c r="AF31" s="404"/>
      <c r="AG31" s="404"/>
      <c r="AH31" s="404"/>
      <c r="AI31" s="404"/>
      <c r="AJ31" s="404"/>
      <c r="AK31" s="404"/>
      <c r="AL31" s="404"/>
    </row>
    <row r="32" spans="1:38">
      <c r="A32" s="703" t="s">
        <v>1360</v>
      </c>
      <c r="B32" s="704" t="s">
        <v>1319</v>
      </c>
      <c r="D32" s="524" t="str">
        <f>G$10</f>
        <v>FI</v>
      </c>
      <c r="E32" s="524">
        <f>IF(G$10="KR",NA(),IF(G$11=0,NA(),G$11))</f>
        <v>1</v>
      </c>
      <c r="F32" s="418"/>
      <c r="G32" s="524" t="str">
        <f>G$12</f>
        <v>DE</v>
      </c>
      <c r="H32" s="524">
        <f>IF(G$12="JP",NA(),IF(G$13=0,NA(),G$13))</f>
        <v>8</v>
      </c>
      <c r="I32" s="418"/>
      <c r="J32" s="524" t="str">
        <f>G$14</f>
        <v>AU</v>
      </c>
      <c r="K32" s="524">
        <f>IF(G$14="US",NA(),IF(G$15=0,NA(),G$15))</f>
        <v>1</v>
      </c>
      <c r="L32" s="418"/>
      <c r="M32" s="524" t="str">
        <f>G$16</f>
        <v>LT</v>
      </c>
      <c r="N32" s="524" t="e">
        <f>IF(IF(COUNTIF($B$8:$B$70,G$16)=1,NA(),G$17)&lt;1,NA(),G$17)</f>
        <v>#N/A</v>
      </c>
      <c r="O32" s="418"/>
      <c r="P32" s="524" t="str">
        <f>G$18</f>
        <v>CN</v>
      </c>
      <c r="Q32" s="524" t="e">
        <f>IF(G$18="CN",NA(),IF(G$19=0,NA(),G$19))</f>
        <v>#N/A</v>
      </c>
      <c r="R32" s="418"/>
      <c r="S32" s="524" t="str">
        <f>G$20</f>
        <v>CA</v>
      </c>
      <c r="T32" s="524">
        <f>IF(G$21=0,NA(),G$21)</f>
        <v>2</v>
      </c>
      <c r="U32" s="136"/>
      <c r="V32" s="404"/>
      <c r="W32" s="404"/>
      <c r="X32" s="404"/>
      <c r="Y32" s="404"/>
      <c r="Z32" s="404"/>
      <c r="AA32" s="404"/>
      <c r="AB32" s="404"/>
      <c r="AC32" s="404"/>
      <c r="AD32" s="404"/>
      <c r="AE32" s="404"/>
      <c r="AF32" s="404"/>
      <c r="AG32" s="404"/>
      <c r="AH32" s="404"/>
      <c r="AI32" s="404"/>
      <c r="AJ32" s="404"/>
      <c r="AK32" s="404"/>
      <c r="AL32" s="404"/>
    </row>
    <row r="33" spans="1:38">
      <c r="A33" s="703" t="s">
        <v>1359</v>
      </c>
      <c r="B33" s="704" t="s">
        <v>1320</v>
      </c>
      <c r="D33" s="524" t="str">
        <f>H$10</f>
        <v>FR</v>
      </c>
      <c r="E33" s="524">
        <f>IF(H$10="KR",NA(),IF(H$11=0,NA(),H$11))</f>
        <v>7</v>
      </c>
      <c r="F33" s="418"/>
      <c r="G33" s="524" t="str">
        <f>H$12</f>
        <v>FR</v>
      </c>
      <c r="H33" s="524">
        <f>IF(H$12="JP",NA(),IF(H$13=0,NA(),H$13))</f>
        <v>6</v>
      </c>
      <c r="I33" s="418"/>
      <c r="J33" s="524" t="str">
        <f>H$14</f>
        <v>RU</v>
      </c>
      <c r="K33" s="524">
        <f>IF(H$14="US",NA(),IF(H$15=0,NA(),H$15))</f>
        <v>2</v>
      </c>
      <c r="L33" s="418"/>
      <c r="M33" s="524" t="str">
        <f>H$16</f>
        <v>AU</v>
      </c>
      <c r="N33" s="524">
        <f>IF(IF(COUNTIF($B$8:$B$70,H$16)=1,NA(),H$17)&lt;1,NA(),H$17)</f>
        <v>1</v>
      </c>
      <c r="O33" s="418"/>
      <c r="P33" s="524" t="str">
        <f>H$18</f>
        <v>CY</v>
      </c>
      <c r="Q33" s="524">
        <f>IF(H$18="CN",NA(),IF(H$19=0,NA(),H$19))</f>
        <v>1</v>
      </c>
      <c r="R33" s="418"/>
      <c r="S33" s="524" t="str">
        <f>H$20</f>
        <v>CN</v>
      </c>
      <c r="T33" s="524">
        <f>IF(H$21=0,NA(),H$21)</f>
        <v>3</v>
      </c>
      <c r="U33" s="136"/>
      <c r="V33" s="404"/>
      <c r="W33" s="404"/>
      <c r="X33" s="404"/>
      <c r="Y33" s="404"/>
      <c r="Z33" s="404"/>
      <c r="AA33" s="404"/>
      <c r="AB33" s="404"/>
      <c r="AC33" s="404"/>
      <c r="AD33" s="404"/>
      <c r="AE33" s="404"/>
      <c r="AF33" s="404"/>
      <c r="AG33" s="404"/>
      <c r="AH33" s="404"/>
      <c r="AI33" s="404"/>
      <c r="AJ33" s="404"/>
      <c r="AK33" s="404"/>
      <c r="AL33" s="404"/>
    </row>
    <row r="34" spans="1:38">
      <c r="A34" s="703" t="s">
        <v>1358</v>
      </c>
      <c r="B34" s="704" t="s">
        <v>1321</v>
      </c>
      <c r="D34" s="524" t="str">
        <f>I$10</f>
        <v>GB</v>
      </c>
      <c r="E34" s="524">
        <f>IF(I$10="KR",NA(),IF(I$11=0,NA(),I$11))</f>
        <v>1</v>
      </c>
      <c r="F34" s="418"/>
      <c r="G34" s="524" t="str">
        <f>I$12</f>
        <v>GB</v>
      </c>
      <c r="H34" s="524">
        <f>IF(I$12="JP",NA(),IF(I$13=0,NA(),I$13))</f>
        <v>1</v>
      </c>
      <c r="I34" s="418"/>
      <c r="J34" s="524" t="str">
        <f>I$14</f>
        <v>GB</v>
      </c>
      <c r="K34" s="524">
        <f>IF(I$14="US",NA(),IF(I$15=0,NA(),I$15))</f>
        <v>13</v>
      </c>
      <c r="L34" s="418"/>
      <c r="M34" s="524" t="str">
        <f>I$16</f>
        <v>RU</v>
      </c>
      <c r="N34" s="524">
        <f>IF(IF(COUNTIF($B$8:$B$70,I$16)=1,NA(),I$17)&lt;1,NA(),I$17)</f>
        <v>1</v>
      </c>
      <c r="O34" s="418"/>
      <c r="P34" s="524" t="str">
        <f>I$18</f>
        <v>DE</v>
      </c>
      <c r="Q34" s="524">
        <f>IF(I$18="CN",NA(),IF(I$19=0,NA(),I$19))</f>
        <v>14</v>
      </c>
      <c r="R34" s="418"/>
      <c r="S34" s="524" t="str">
        <f>I$20</f>
        <v>DE</v>
      </c>
      <c r="T34" s="524">
        <f>IF(I$21=0,NA(),I$21)</f>
        <v>3</v>
      </c>
      <c r="U34" s="136"/>
      <c r="V34" s="404"/>
      <c r="W34" s="404"/>
      <c r="X34" s="404"/>
      <c r="Y34" s="404"/>
      <c r="Z34" s="404"/>
      <c r="AA34" s="404"/>
      <c r="AB34" s="404"/>
      <c r="AC34" s="404"/>
      <c r="AD34" s="404"/>
      <c r="AE34" s="404"/>
      <c r="AF34" s="404"/>
      <c r="AG34" s="404"/>
      <c r="AH34" s="404"/>
      <c r="AI34" s="404"/>
      <c r="AJ34" s="404"/>
      <c r="AK34" s="404"/>
      <c r="AL34" s="404"/>
    </row>
    <row r="35" spans="1:38">
      <c r="A35" s="703" t="s">
        <v>1357</v>
      </c>
      <c r="B35" s="704" t="s">
        <v>1322</v>
      </c>
      <c r="D35" s="524" t="str">
        <f>J$10</f>
        <v>IN</v>
      </c>
      <c r="E35" s="524">
        <f>IF(J$10="KR",NA(),IF(J$11=0,NA(),J$11))</f>
        <v>1</v>
      </c>
      <c r="F35" s="418"/>
      <c r="G35" s="524" t="str">
        <f>J$12</f>
        <v>IN</v>
      </c>
      <c r="H35" s="524">
        <f>IF(J$12="JP",NA(),IF(J$13=0,NA(),J$13))</f>
        <v>1</v>
      </c>
      <c r="I35" s="418"/>
      <c r="J35" s="524" t="str">
        <f>J$14</f>
        <v>SG</v>
      </c>
      <c r="K35" s="524">
        <f>IF(J$14="US",NA(),IF(J$15=0,NA(),J$15))</f>
        <v>1</v>
      </c>
      <c r="L35" s="418"/>
      <c r="M35" s="524" t="str">
        <f>J$16</f>
        <v>GB</v>
      </c>
      <c r="N35" s="524" t="e">
        <f>IF(IF(COUNTIF($B$8:$B$70,J$16)=1,NA(),J$17)&lt;1,NA(),J$17)</f>
        <v>#N/A</v>
      </c>
      <c r="O35" s="418"/>
      <c r="P35" s="524" t="str">
        <f>J$18</f>
        <v>FI</v>
      </c>
      <c r="Q35" s="524">
        <f>IF(J$18="CN",NA(),IF(J$19=0,NA(),J$19))</f>
        <v>4</v>
      </c>
      <c r="R35" s="418"/>
      <c r="S35" s="524" t="str">
        <f>J$20</f>
        <v>FI</v>
      </c>
      <c r="T35" s="524">
        <f>IF(J$21=0,NA(),J$21)</f>
        <v>2</v>
      </c>
      <c r="U35" s="136"/>
      <c r="V35" s="404"/>
      <c r="W35" s="404"/>
      <c r="X35" s="404"/>
      <c r="Y35" s="404"/>
      <c r="Z35" s="404"/>
      <c r="AA35" s="404"/>
      <c r="AB35" s="404"/>
      <c r="AC35" s="404"/>
      <c r="AD35" s="404"/>
      <c r="AE35" s="404"/>
      <c r="AF35" s="404"/>
      <c r="AG35" s="404"/>
      <c r="AH35" s="404"/>
      <c r="AI35" s="404"/>
      <c r="AJ35" s="404"/>
      <c r="AK35" s="404"/>
      <c r="AL35" s="404"/>
    </row>
    <row r="36" spans="1:38">
      <c r="A36" s="703" t="s">
        <v>1356</v>
      </c>
      <c r="B36" s="704" t="s">
        <v>1282</v>
      </c>
      <c r="D36" s="524" t="str">
        <f>K$10</f>
        <v>JP</v>
      </c>
      <c r="E36" s="524">
        <f>IF(K$10="KR",NA(),IF(K$11=0,NA(),K$11))</f>
        <v>15</v>
      </c>
      <c r="F36" s="418"/>
      <c r="G36" s="524" t="str">
        <f>K$12</f>
        <v>JP</v>
      </c>
      <c r="H36" s="524" t="e">
        <f>IF(K$12="JP",NA(),IF(K$13=0,NA(),K$13))</f>
        <v>#N/A</v>
      </c>
      <c r="I36" s="418"/>
      <c r="J36" s="524" t="str">
        <f>K$14</f>
        <v>IE</v>
      </c>
      <c r="K36" s="524">
        <f>IF(K$14="US",NA(),IF(K$15=0,NA(),K$15))</f>
        <v>5</v>
      </c>
      <c r="L36" s="418"/>
      <c r="M36" s="524" t="str">
        <f>K$16</f>
        <v>SG</v>
      </c>
      <c r="N36" s="524">
        <f>IF(IF(COUNTIF($B$8:$B$70,K$16)=1,NA(),K$17)&lt;1,NA(),K$17)</f>
        <v>2</v>
      </c>
      <c r="O36" s="418"/>
      <c r="P36" s="524" t="str">
        <f>K$18</f>
        <v>FR</v>
      </c>
      <c r="Q36" s="524">
        <f>IF(K$18="CN",NA(),IF(K$19=0,NA(),K$19))</f>
        <v>6</v>
      </c>
      <c r="R36" s="418"/>
      <c r="S36" s="524" t="str">
        <f>K$20</f>
        <v>FR</v>
      </c>
      <c r="T36" s="524">
        <f>IF(K$21=0,NA(),K$21)</f>
        <v>4</v>
      </c>
      <c r="U36" s="136"/>
      <c r="V36" s="404"/>
      <c r="W36" s="404"/>
      <c r="X36" s="404"/>
      <c r="Y36" s="404"/>
      <c r="Z36" s="404"/>
      <c r="AA36" s="404"/>
      <c r="AB36" s="404"/>
      <c r="AC36" s="404"/>
      <c r="AD36" s="404"/>
      <c r="AE36" s="404"/>
      <c r="AF36" s="404"/>
      <c r="AG36" s="404"/>
      <c r="AH36" s="404"/>
      <c r="AI36" s="404"/>
      <c r="AJ36" s="404"/>
      <c r="AK36" s="404"/>
      <c r="AL36" s="404"/>
    </row>
    <row r="37" spans="1:38">
      <c r="A37" s="703" t="s">
        <v>1355</v>
      </c>
      <c r="B37" s="704" t="s">
        <v>1280</v>
      </c>
      <c r="D37" s="524" t="str">
        <f>L$10</f>
        <v>KR</v>
      </c>
      <c r="E37" s="524" t="e">
        <f>IF(L$10="KR",NA(),IF(L$11=0,NA(),L$11))</f>
        <v>#N/A</v>
      </c>
      <c r="F37" s="418"/>
      <c r="G37" s="524" t="str">
        <f>L$12</f>
        <v>KR</v>
      </c>
      <c r="H37" s="524">
        <f>IF(L$12="JP",NA(),IF(L$13=0,NA(),L$13))</f>
        <v>47</v>
      </c>
      <c r="I37" s="418"/>
      <c r="J37" s="524" t="str">
        <f>L$14</f>
        <v>FI</v>
      </c>
      <c r="K37" s="524">
        <f>IF(L$14="US",NA(),IF(L$15=0,NA(),L$15))</f>
        <v>3</v>
      </c>
      <c r="L37" s="418"/>
      <c r="M37" s="524" t="str">
        <f>L$16</f>
        <v>IE</v>
      </c>
      <c r="N37" s="524" t="e">
        <f>IF(IF(COUNTIF($B$8:$B$70,L$16)=1,NA(),L$17)&lt;1,NA(),L$17)</f>
        <v>#N/A</v>
      </c>
      <c r="O37" s="418"/>
      <c r="P37" s="524" t="str">
        <f>L$18</f>
        <v>GB</v>
      </c>
      <c r="Q37" s="524">
        <f>IF(L$18="CN",NA(),IF(L$19=0,NA(),L$19))</f>
        <v>3</v>
      </c>
      <c r="R37" s="418"/>
      <c r="S37" s="524" t="str">
        <f>L$20</f>
        <v>GB</v>
      </c>
      <c r="T37" s="524">
        <f>IF(L$21=0,NA(),L$21)</f>
        <v>4</v>
      </c>
      <c r="U37" s="136"/>
      <c r="V37" s="404"/>
      <c r="W37" s="404"/>
      <c r="X37" s="404"/>
      <c r="Y37" s="404"/>
      <c r="Z37" s="404"/>
      <c r="AA37" s="404"/>
      <c r="AB37" s="404"/>
      <c r="AC37" s="404"/>
      <c r="AD37" s="404"/>
      <c r="AE37" s="404"/>
      <c r="AF37" s="404"/>
      <c r="AG37" s="404"/>
      <c r="AH37" s="404"/>
      <c r="AI37" s="404"/>
      <c r="AJ37" s="404"/>
      <c r="AK37" s="404"/>
      <c r="AL37" s="404"/>
    </row>
    <row r="38" spans="1:38">
      <c r="A38" s="703" t="s">
        <v>1354</v>
      </c>
      <c r="B38" s="704" t="s">
        <v>1323</v>
      </c>
      <c r="D38" s="524" t="str">
        <f>M$10</f>
        <v>NO</v>
      </c>
      <c r="E38" s="524">
        <f>IF(M$10="KR",NA(),IF(M$11=0,NA(),M$11))</f>
        <v>1</v>
      </c>
      <c r="F38" s="418"/>
      <c r="G38" s="524" t="str">
        <f>M$12</f>
        <v>US</v>
      </c>
      <c r="H38" s="524">
        <f>IF(M$12="JP",NA(),IF(M$13=0,NA(),M$13))</f>
        <v>8</v>
      </c>
      <c r="I38" s="418"/>
      <c r="J38" s="524" t="str">
        <f>M$14</f>
        <v>FR</v>
      </c>
      <c r="K38" s="524">
        <f>IF(M$14="US",NA(),IF(M$15=0,NA(),M$15))</f>
        <v>4</v>
      </c>
      <c r="L38" s="418"/>
      <c r="M38" s="524" t="str">
        <f>M$16</f>
        <v>GB</v>
      </c>
      <c r="N38" s="524" t="e">
        <f>IF(IF(COUNTIF($B$8:$B$70,M$16)=1,NA(),M$17)&lt;1,NA(),M$17)</f>
        <v>#N/A</v>
      </c>
      <c r="O38" s="418"/>
      <c r="P38" s="524" t="str">
        <f>M$18</f>
        <v>JP</v>
      </c>
      <c r="Q38" s="524">
        <f>IF(M$18="CN",NA(),IF(M$19=0,NA(),M$19))</f>
        <v>55</v>
      </c>
      <c r="R38" s="418"/>
      <c r="S38" s="524" t="str">
        <f>M$20</f>
        <v>IN</v>
      </c>
      <c r="T38" s="524">
        <f>IF(M$21=0,NA(),M$21)</f>
        <v>3</v>
      </c>
      <c r="U38" s="136"/>
      <c r="V38" s="404"/>
      <c r="W38" s="404"/>
      <c r="X38" s="404"/>
      <c r="Y38" s="404"/>
      <c r="Z38" s="404"/>
      <c r="AA38" s="404"/>
      <c r="AB38" s="404"/>
      <c r="AC38" s="404"/>
      <c r="AD38" s="404"/>
      <c r="AE38" s="404"/>
      <c r="AF38" s="404"/>
      <c r="AG38" s="404"/>
      <c r="AH38" s="404"/>
      <c r="AI38" s="404"/>
      <c r="AJ38" s="404"/>
      <c r="AK38" s="404"/>
      <c r="AL38" s="404"/>
    </row>
    <row r="39" spans="1:38">
      <c r="A39" s="703" t="s">
        <v>1352</v>
      </c>
      <c r="B39" s="704" t="s">
        <v>1284</v>
      </c>
      <c r="D39" s="524" t="str">
        <f>N$10</f>
        <v>SA</v>
      </c>
      <c r="E39" s="524">
        <f>IF(N$10="KR",NA(),IF(N$11=0,NA(),N$11))</f>
        <v>1</v>
      </c>
      <c r="F39" s="418"/>
      <c r="G39" s="524">
        <f>N$12</f>
        <v>0</v>
      </c>
      <c r="H39" s="524" t="e">
        <f>IF(N$12="JP",NA(),IF(N$13=0,NA(),N$13))</f>
        <v>#N/A</v>
      </c>
      <c r="I39" s="418"/>
      <c r="J39" s="524" t="str">
        <f>N$14</f>
        <v>GB</v>
      </c>
      <c r="K39" s="524">
        <f>IF(N$14="US",NA(),IF(N$15=0,NA(),N$15))</f>
        <v>4</v>
      </c>
      <c r="L39" s="418"/>
      <c r="M39" s="524" t="str">
        <f>N$16</f>
        <v>IN</v>
      </c>
      <c r="N39" s="524">
        <f>IF(IF(COUNTIF($B$8:$B$70,N$16)=1,NA(),N$17)&lt;1,NA(),N$17)</f>
        <v>1</v>
      </c>
      <c r="O39" s="418"/>
      <c r="P39" s="524" t="str">
        <f>N$18</f>
        <v>KR</v>
      </c>
      <c r="Q39" s="524">
        <f>IF(N$18="CN",NA(),IF(N$19=0,NA(),N$19))</f>
        <v>43</v>
      </c>
      <c r="R39" s="418"/>
      <c r="S39" s="524" t="str">
        <f>N$20</f>
        <v>JP</v>
      </c>
      <c r="T39" s="524">
        <f>IF(N$21=0,NA(),N$21)</f>
        <v>19</v>
      </c>
      <c r="U39" s="136"/>
      <c r="V39" s="404"/>
      <c r="W39" s="404"/>
      <c r="X39" s="404"/>
      <c r="Y39" s="404"/>
      <c r="Z39" s="404"/>
      <c r="AA39" s="404"/>
      <c r="AB39" s="404"/>
      <c r="AC39" s="404"/>
      <c r="AD39" s="404"/>
      <c r="AE39" s="404"/>
      <c r="AF39" s="404"/>
      <c r="AG39" s="404"/>
      <c r="AH39" s="404"/>
      <c r="AI39" s="404"/>
      <c r="AJ39" s="404"/>
      <c r="AK39" s="404"/>
      <c r="AL39" s="404"/>
    </row>
    <row r="40" spans="1:38">
      <c r="A40" s="703" t="s">
        <v>1353</v>
      </c>
      <c r="B40" s="704" t="s">
        <v>1324</v>
      </c>
      <c r="D40" s="524" t="str">
        <f>O$10</f>
        <v>US</v>
      </c>
      <c r="E40" s="524">
        <f>IF(O$10="KR",NA(),IF(O$11=0,NA(),O$11))</f>
        <v>3</v>
      </c>
      <c r="F40" s="418"/>
      <c r="G40" s="524">
        <f>O$12</f>
        <v>0</v>
      </c>
      <c r="H40" s="524" t="e">
        <f>IF(O$12="JP",NA(),IF(O$13=0,NA(),O$13))</f>
        <v>#N/A</v>
      </c>
      <c r="I40" s="418"/>
      <c r="J40" s="524" t="str">
        <f>O$14</f>
        <v>IN</v>
      </c>
      <c r="K40" s="524">
        <f>IF(O$14="US",NA(),IF(O$15=0,NA(),O$15))</f>
        <v>1</v>
      </c>
      <c r="L40" s="418"/>
      <c r="M40" s="524" t="str">
        <f>O$16</f>
        <v>IR</v>
      </c>
      <c r="N40" s="524">
        <f>IF(IF(COUNTIF($B$8:$B$70,O$16)=1,NA(),O$17)&lt;1,NA(),O$17)</f>
        <v>1</v>
      </c>
      <c r="O40" s="418"/>
      <c r="P40" s="524" t="str">
        <f>O$18</f>
        <v>NL</v>
      </c>
      <c r="Q40" s="524">
        <f>IF(O$18="CN",NA(),IF(O$19=0,NA(),O$19))</f>
        <v>1</v>
      </c>
      <c r="R40" s="418"/>
      <c r="S40" s="524" t="str">
        <f>O$20</f>
        <v>KR</v>
      </c>
      <c r="T40" s="524">
        <f>IF(O$21=0,NA(),O$21)</f>
        <v>29</v>
      </c>
      <c r="U40" s="136"/>
      <c r="V40" s="404"/>
      <c r="W40" s="404"/>
      <c r="X40" s="404"/>
      <c r="Y40" s="404"/>
      <c r="Z40" s="404"/>
      <c r="AA40" s="404"/>
      <c r="AB40" s="404"/>
      <c r="AC40" s="404"/>
      <c r="AD40" s="404"/>
      <c r="AE40" s="404"/>
      <c r="AF40" s="404"/>
      <c r="AG40" s="404"/>
      <c r="AH40" s="404"/>
      <c r="AI40" s="404"/>
      <c r="AJ40" s="404"/>
      <c r="AK40" s="404"/>
      <c r="AL40" s="404"/>
    </row>
    <row r="41" spans="1:38">
      <c r="A41" s="703" t="s">
        <v>1350</v>
      </c>
      <c r="B41" s="704" t="s">
        <v>1325</v>
      </c>
      <c r="D41" s="524">
        <f>P$10</f>
        <v>0</v>
      </c>
      <c r="E41" s="524" t="e">
        <f>IF(P$10="KR",NA(),IF(P$11=0,NA(),P$11))</f>
        <v>#N/A</v>
      </c>
      <c r="F41" s="418"/>
      <c r="G41" s="524">
        <f>P$12</f>
        <v>0</v>
      </c>
      <c r="H41" s="524" t="e">
        <f>IF(P$12="JP",NA(),IF(P$13=0,NA(),P$13))</f>
        <v>#N/A</v>
      </c>
      <c r="I41" s="418"/>
      <c r="J41" s="524" t="str">
        <f>P$14</f>
        <v>IR</v>
      </c>
      <c r="K41" s="524">
        <f>IF(P$14="US",NA(),IF(P$15=0,NA(),P$15))</f>
        <v>3</v>
      </c>
      <c r="L41" s="418"/>
      <c r="M41" s="524" t="str">
        <f>P$16</f>
        <v>JP</v>
      </c>
      <c r="N41" s="524">
        <f>IF(IF(COUNTIF($B$8:$B$70,P$16)=1,NA(),P$17)&lt;1,NA(),P$17)</f>
        <v>32</v>
      </c>
      <c r="O41" s="418"/>
      <c r="P41" s="524" t="str">
        <f>P$18</f>
        <v>NO</v>
      </c>
      <c r="Q41" s="524">
        <f>IF(P$18="CN",NA(),IF(P$19=0,NA(),P$19))</f>
        <v>1</v>
      </c>
      <c r="R41" s="418"/>
      <c r="S41" s="524" t="str">
        <f>P$20</f>
        <v>NL</v>
      </c>
      <c r="T41" s="524">
        <f>IF(P$21=0,NA(),P$21)</f>
        <v>1</v>
      </c>
      <c r="U41" s="136"/>
      <c r="V41" s="404"/>
      <c r="W41" s="404"/>
      <c r="X41" s="404"/>
      <c r="Y41" s="404"/>
      <c r="Z41" s="404"/>
      <c r="AA41" s="404"/>
      <c r="AB41" s="404"/>
      <c r="AC41" s="404"/>
      <c r="AD41" s="404"/>
      <c r="AE41" s="404"/>
      <c r="AF41" s="404"/>
      <c r="AG41" s="404"/>
      <c r="AH41" s="404"/>
      <c r="AI41" s="404"/>
      <c r="AJ41" s="404"/>
      <c r="AK41" s="404"/>
      <c r="AL41" s="404"/>
    </row>
    <row r="42" spans="1:38">
      <c r="A42" s="703" t="s">
        <v>1351</v>
      </c>
      <c r="B42" s="704" t="s">
        <v>1326</v>
      </c>
      <c r="D42" s="524">
        <f>Q$10</f>
        <v>0</v>
      </c>
      <c r="E42" s="524" t="e">
        <f>IF(Q$10="KR",NA(),IF(Q$11=0,NA(),Q$11))</f>
        <v>#N/A</v>
      </c>
      <c r="F42" s="418"/>
      <c r="G42" s="524">
        <f>Q$12</f>
        <v>0</v>
      </c>
      <c r="H42" s="524" t="e">
        <f>IF(Q$12="JP",NA(),IF(Q$13=0,NA(),Q$13))</f>
        <v>#N/A</v>
      </c>
      <c r="I42" s="418"/>
      <c r="J42" s="524" t="str">
        <f>Q$14</f>
        <v>JP</v>
      </c>
      <c r="K42" s="524">
        <f>IF(Q$14="US",NA(),IF(Q$15=0,NA(),Q$15))</f>
        <v>26</v>
      </c>
      <c r="L42" s="418"/>
      <c r="M42" s="524" t="str">
        <f>Q$16</f>
        <v>KR</v>
      </c>
      <c r="N42" s="524">
        <f>IF(IF(COUNTIF($B$8:$B$70,Q$16)=1,NA(),Q$17)&lt;1,NA(),Q$17)</f>
        <v>22</v>
      </c>
      <c r="O42" s="418"/>
      <c r="P42" s="524" t="str">
        <f>Q$18</f>
        <v>SA</v>
      </c>
      <c r="Q42" s="524">
        <f>IF(Q$18="CN",NA(),IF(Q$19=0,NA(),Q$19))</f>
        <v>2</v>
      </c>
      <c r="R42" s="418"/>
      <c r="S42" s="524" t="str">
        <f>Q$20</f>
        <v>SA</v>
      </c>
      <c r="T42" s="524">
        <f>IF(Q$21=0,NA(),Q$21)</f>
        <v>1</v>
      </c>
      <c r="U42" s="136"/>
      <c r="V42" s="404"/>
      <c r="W42" s="404"/>
      <c r="X42" s="404"/>
      <c r="Y42" s="404"/>
      <c r="Z42" s="404"/>
      <c r="AA42" s="404"/>
      <c r="AB42" s="404"/>
      <c r="AC42" s="404"/>
      <c r="AD42" s="404"/>
      <c r="AE42" s="404"/>
      <c r="AF42" s="404"/>
      <c r="AG42" s="404"/>
      <c r="AH42" s="404"/>
      <c r="AI42" s="404"/>
      <c r="AJ42" s="404"/>
      <c r="AK42" s="404"/>
      <c r="AL42" s="404"/>
    </row>
    <row r="43" spans="1:38">
      <c r="A43" s="703" t="s">
        <v>1345</v>
      </c>
      <c r="B43" s="704" t="s">
        <v>1327</v>
      </c>
      <c r="D43" s="524">
        <f>R$10</f>
        <v>0</v>
      </c>
      <c r="E43" s="524" t="e">
        <f>IF(R$10="KR",NA(),IF(R$11=0,NA(),R$11))</f>
        <v>#N/A</v>
      </c>
      <c r="F43" s="418"/>
      <c r="G43" s="524">
        <f>R$12</f>
        <v>0</v>
      </c>
      <c r="H43" s="524" t="e">
        <f>IF(R$12="JP",NA(),IF(R$13=0,NA(),R$13))</f>
        <v>#N/A</v>
      </c>
      <c r="I43" s="418"/>
      <c r="J43" s="524" t="str">
        <f>R$14</f>
        <v>KR</v>
      </c>
      <c r="K43" s="524">
        <f>IF(R$14="US",NA(),IF(R$15=0,NA(),R$15))</f>
        <v>31</v>
      </c>
      <c r="L43" s="418"/>
      <c r="M43" s="524" t="str">
        <f>R$16</f>
        <v>SA</v>
      </c>
      <c r="N43" s="524">
        <f>IF(IF(COUNTIF($B$8:$B$70,R$16)=1,NA(),R$17)&lt;1,NA(),R$17)</f>
        <v>1</v>
      </c>
      <c r="O43" s="418"/>
      <c r="P43" s="524" t="str">
        <f>R$18</f>
        <v>TW</v>
      </c>
      <c r="Q43" s="524">
        <f>IF(R$18="CN",NA(),IF(R$19=0,NA(),R$19))</f>
        <v>2</v>
      </c>
      <c r="R43" s="418"/>
      <c r="S43" s="524" t="str">
        <f>R$20</f>
        <v>SE</v>
      </c>
      <c r="T43" s="524">
        <f>IF(R$21=0,NA(),R$21)</f>
        <v>1</v>
      </c>
      <c r="U43" s="136"/>
      <c r="V43" s="404"/>
      <c r="W43" s="404"/>
      <c r="X43" s="404"/>
      <c r="Y43" s="404"/>
      <c r="Z43" s="404"/>
      <c r="AA43" s="404"/>
      <c r="AB43" s="404"/>
      <c r="AC43" s="404"/>
      <c r="AD43" s="404"/>
      <c r="AE43" s="404"/>
      <c r="AF43" s="404"/>
      <c r="AG43" s="404"/>
      <c r="AH43" s="404"/>
      <c r="AI43" s="404"/>
      <c r="AJ43" s="404"/>
      <c r="AK43" s="404"/>
      <c r="AL43" s="404"/>
    </row>
    <row r="44" spans="1:38">
      <c r="A44" s="703" t="s">
        <v>1346</v>
      </c>
      <c r="B44" s="704" t="s">
        <v>1328</v>
      </c>
      <c r="D44" s="524">
        <f>S$10</f>
        <v>0</v>
      </c>
      <c r="E44" s="524" t="e">
        <f>IF(S$10="KR",NA(),IF(S$11=0,NA(),S$11))</f>
        <v>#N/A</v>
      </c>
      <c r="F44" s="418"/>
      <c r="G44" s="524">
        <f>S$12</f>
        <v>0</v>
      </c>
      <c r="H44" s="524" t="e">
        <f>IF(S$12="JP",NA(),IF(S$13=0,NA(),S$13))</f>
        <v>#N/A</v>
      </c>
      <c r="I44" s="418"/>
      <c r="J44" s="524" t="str">
        <f>S$14</f>
        <v>MX</v>
      </c>
      <c r="K44" s="524">
        <f>IF(S$14="US",NA(),IF(S$15=0,NA(),S$15))</f>
        <v>1</v>
      </c>
      <c r="L44" s="418"/>
      <c r="M44" s="524" t="str">
        <f>S$16</f>
        <v>US</v>
      </c>
      <c r="N44" s="524">
        <f>IF(IF(COUNTIF($B$8:$B$70,S$16)=1,NA(),S$17)&lt;1,NA(),S$17)</f>
        <v>20</v>
      </c>
      <c r="O44" s="418"/>
      <c r="P44" s="524" t="str">
        <f>S$18</f>
        <v>US</v>
      </c>
      <c r="Q44" s="524">
        <f>IF(S$18="CN",NA(),IF(S$19=0,NA(),S$19))</f>
        <v>22</v>
      </c>
      <c r="R44" s="418"/>
      <c r="S44" s="524" t="str">
        <f>S$20</f>
        <v>US</v>
      </c>
      <c r="T44" s="524">
        <f>IF(S$21=0,NA(),S$21)</f>
        <v>18</v>
      </c>
      <c r="U44" s="136"/>
      <c r="V44" s="404"/>
      <c r="W44" s="404"/>
      <c r="X44" s="404"/>
      <c r="Y44" s="404"/>
      <c r="Z44" s="404"/>
      <c r="AA44" s="404"/>
      <c r="AB44" s="404"/>
      <c r="AC44" s="404"/>
      <c r="AD44" s="404"/>
      <c r="AE44" s="404"/>
      <c r="AF44" s="404"/>
      <c r="AG44" s="404"/>
      <c r="AH44" s="404"/>
      <c r="AI44" s="404"/>
      <c r="AJ44" s="404"/>
      <c r="AK44" s="404"/>
      <c r="AL44" s="404"/>
    </row>
    <row r="45" spans="1:38">
      <c r="A45" s="703" t="s">
        <v>1347</v>
      </c>
      <c r="B45" s="704" t="s">
        <v>1278</v>
      </c>
      <c r="D45" s="524">
        <f>T$10</f>
        <v>0</v>
      </c>
      <c r="E45" s="524" t="e">
        <f>IF(T$10="KR",NA(),IF(T$11=0,NA(),T$11))</f>
        <v>#N/A</v>
      </c>
      <c r="F45" s="523"/>
      <c r="G45" s="524">
        <f>T$12</f>
        <v>0</v>
      </c>
      <c r="H45" s="524" t="e">
        <f>IF(T$12="JP",NA(),IF(T$13=0,NA(),T$13))</f>
        <v>#N/A</v>
      </c>
      <c r="I45" s="523"/>
      <c r="J45" s="524" t="str">
        <f>T$14</f>
        <v>SA</v>
      </c>
      <c r="K45" s="524">
        <f>IF(T$14="US",NA(),IF(T$15=0,NA(),T$15))</f>
        <v>1</v>
      </c>
      <c r="L45" s="523"/>
      <c r="M45" s="524">
        <f>T$16</f>
        <v>0</v>
      </c>
      <c r="N45" s="524" t="e">
        <f>IF(IF(COUNTIF($B$8:$B$70,T$16)=1,NA(),T$17)&lt;1,NA(),T$17)</f>
        <v>#N/A</v>
      </c>
      <c r="O45" s="523"/>
      <c r="P45" s="524">
        <f>T$18</f>
        <v>0</v>
      </c>
      <c r="Q45" s="524" t="e">
        <f>IF(T$18="CN",NA(),IF(T$19=0,NA(),T$19))</f>
        <v>#N/A</v>
      </c>
      <c r="R45" s="523"/>
      <c r="S45" s="524">
        <f>T$20</f>
        <v>0</v>
      </c>
      <c r="T45" s="524" t="e">
        <f>IF(T$21=0,NA(),T$21)</f>
        <v>#N/A</v>
      </c>
      <c r="U45" s="136"/>
      <c r="V45" s="404"/>
      <c r="W45" s="404"/>
      <c r="X45" s="404"/>
      <c r="Y45" s="404"/>
      <c r="Z45" s="404"/>
      <c r="AA45" s="404"/>
      <c r="AB45" s="404"/>
      <c r="AC45" s="404"/>
      <c r="AD45" s="404"/>
      <c r="AE45" s="404"/>
      <c r="AF45" s="404"/>
      <c r="AG45" s="404"/>
      <c r="AH45" s="404"/>
      <c r="AI45" s="404"/>
      <c r="AJ45" s="404"/>
      <c r="AK45" s="404"/>
      <c r="AL45" s="404"/>
    </row>
    <row r="46" spans="1:38">
      <c r="A46" s="703" t="s">
        <v>1348</v>
      </c>
      <c r="B46" s="704" t="s">
        <v>1329</v>
      </c>
      <c r="D46" s="524">
        <f>U$10</f>
        <v>0</v>
      </c>
      <c r="E46" s="524" t="e">
        <f>IF(U$10="KR",NA(),IF(U$11=0,NA(),U$11))</f>
        <v>#N/A</v>
      </c>
      <c r="F46" s="523"/>
      <c r="G46" s="524">
        <f>U$12</f>
        <v>0</v>
      </c>
      <c r="H46" s="524" t="e">
        <f>IF(U$12="JP",NA(),IF(U$13=0,NA(),U$13))</f>
        <v>#N/A</v>
      </c>
      <c r="I46" s="523"/>
      <c r="J46" s="524" t="str">
        <f>U$14</f>
        <v>SG</v>
      </c>
      <c r="K46" s="524">
        <f>IF(U$14="US",NA(),IF(U$15=0,NA(),U$15))</f>
        <v>1</v>
      </c>
      <c r="L46" s="523"/>
      <c r="M46" s="524">
        <f>U$16</f>
        <v>0</v>
      </c>
      <c r="N46" s="524" t="e">
        <f>IF(IF(COUNTIF($B$8:$B$70,U$16)=1,NA(),U$17)&lt;1,NA(),U$17)</f>
        <v>#N/A</v>
      </c>
      <c r="O46" s="523"/>
      <c r="P46" s="524">
        <f>U$18</f>
        <v>0</v>
      </c>
      <c r="Q46" s="524" t="e">
        <f>IF(U$18="CN",NA(),IF(U$19=0,NA(),U$19))</f>
        <v>#N/A</v>
      </c>
      <c r="R46" s="523"/>
      <c r="S46" s="524">
        <f>U$20</f>
        <v>0</v>
      </c>
      <c r="T46" s="524" t="e">
        <f>IF(U$21=0,NA(),U$21)</f>
        <v>#N/A</v>
      </c>
      <c r="U46" s="136"/>
      <c r="V46" s="404"/>
      <c r="W46" s="404"/>
      <c r="X46" s="404"/>
      <c r="Y46" s="404"/>
      <c r="Z46" s="404"/>
      <c r="AA46" s="404"/>
      <c r="AB46" s="404"/>
      <c r="AC46" s="404"/>
      <c r="AD46" s="404"/>
      <c r="AE46" s="404"/>
      <c r="AF46" s="404"/>
      <c r="AG46" s="404"/>
      <c r="AH46" s="404"/>
      <c r="AI46" s="404"/>
      <c r="AJ46" s="404"/>
      <c r="AK46" s="404"/>
      <c r="AL46" s="404"/>
    </row>
    <row r="47" spans="1:38">
      <c r="A47" s="703" t="s">
        <v>1349</v>
      </c>
      <c r="B47" s="704" t="s">
        <v>1330</v>
      </c>
      <c r="D47" s="524">
        <f>V$10</f>
        <v>0</v>
      </c>
      <c r="E47" s="524" t="e">
        <f>IF(V$10="KR",NA(),IF(V$11=0,NA(),V$11))</f>
        <v>#N/A</v>
      </c>
      <c r="F47" s="523"/>
      <c r="G47" s="524">
        <f>V$12</f>
        <v>0</v>
      </c>
      <c r="H47" s="524" t="e">
        <f>IF(V$12="JP",NA(),IF(V$13=0,NA(),V$13))</f>
        <v>#N/A</v>
      </c>
      <c r="I47" s="523"/>
      <c r="J47" s="524" t="str">
        <f>V$14</f>
        <v>TW</v>
      </c>
      <c r="K47" s="524">
        <f>IF(V$14="US",NA(),IF(V$15=0,NA(),V$15))</f>
        <v>5</v>
      </c>
      <c r="L47" s="523"/>
      <c r="M47" s="524">
        <f>V$16</f>
        <v>0</v>
      </c>
      <c r="N47" s="524" t="e">
        <f>IF(IF(COUNTIF($B$8:$B$70,V$16)=1,NA(),V$17)&lt;1,NA(),V$17)</f>
        <v>#N/A</v>
      </c>
      <c r="O47" s="523"/>
      <c r="P47" s="524">
        <f>V$18</f>
        <v>0</v>
      </c>
      <c r="Q47" s="524" t="e">
        <f>IF(V$18="CN",NA(),IF(V$19=0,NA(),V$19))</f>
        <v>#N/A</v>
      </c>
      <c r="R47" s="523"/>
      <c r="S47" s="524">
        <f>V$20</f>
        <v>0</v>
      </c>
      <c r="T47" s="524" t="e">
        <f>IF(V$21=0,NA(),V$21)</f>
        <v>#N/A</v>
      </c>
      <c r="U47" s="136"/>
      <c r="V47" s="404"/>
      <c r="W47" s="404"/>
      <c r="X47" s="404"/>
      <c r="Y47" s="404"/>
      <c r="Z47" s="404"/>
      <c r="AA47" s="404"/>
      <c r="AB47" s="404"/>
      <c r="AC47" s="404"/>
      <c r="AD47" s="404"/>
      <c r="AE47" s="404"/>
      <c r="AF47" s="404"/>
      <c r="AG47" s="404"/>
      <c r="AH47" s="404"/>
      <c r="AI47" s="404"/>
      <c r="AJ47" s="404"/>
      <c r="AK47" s="404"/>
      <c r="AL47" s="404"/>
    </row>
    <row r="48" spans="1:38">
      <c r="A48" s="703"/>
      <c r="B48" s="704"/>
      <c r="D48" s="524">
        <f>W$10</f>
        <v>0</v>
      </c>
      <c r="E48" s="524" t="e">
        <f>IF(W$10="KR",NA(),IF(W$11=0,NA(),W$11))</f>
        <v>#N/A</v>
      </c>
      <c r="F48" s="523"/>
      <c r="G48" s="524">
        <f>W$12</f>
        <v>0</v>
      </c>
      <c r="H48" s="524" t="e">
        <f>IF(W$12="JP",NA(),IF(W$13=0,NA(),W$13))</f>
        <v>#N/A</v>
      </c>
      <c r="I48" s="523"/>
      <c r="J48" s="524" t="str">
        <f>W$14</f>
        <v>US</v>
      </c>
      <c r="K48" s="524" t="e">
        <f>IF(W$14="US",NA(),IF(W$15=0,NA(),W$15))</f>
        <v>#N/A</v>
      </c>
      <c r="L48" s="523"/>
      <c r="M48" s="524">
        <f>W$16</f>
        <v>0</v>
      </c>
      <c r="N48" s="524" t="e">
        <f>IF(IF(COUNTIF($B$8:$B$70,W$16)=1,NA(),W$17)&lt;1,NA(),W$17)</f>
        <v>#N/A</v>
      </c>
      <c r="O48" s="523"/>
      <c r="P48" s="524">
        <f>W$18</f>
        <v>0</v>
      </c>
      <c r="Q48" s="524" t="e">
        <f>IF(W$18="CN",NA(),IF(W$19=0,NA(),W$19))</f>
        <v>#N/A</v>
      </c>
      <c r="R48" s="523"/>
      <c r="S48" s="524">
        <f>W$20</f>
        <v>0</v>
      </c>
      <c r="T48" s="524" t="e">
        <f>IF(W$21=0,NA(),W$21)</f>
        <v>#N/A</v>
      </c>
      <c r="U48" s="136"/>
      <c r="V48" s="404"/>
      <c r="W48" s="404"/>
      <c r="X48" s="404"/>
      <c r="Y48" s="404"/>
      <c r="Z48" s="404"/>
      <c r="AA48" s="404"/>
      <c r="AB48" s="404"/>
      <c r="AC48" s="404"/>
      <c r="AD48" s="404"/>
      <c r="AE48" s="404"/>
      <c r="AF48" s="404"/>
      <c r="AG48" s="404"/>
      <c r="AH48" s="404"/>
      <c r="AI48" s="404"/>
      <c r="AJ48" s="404"/>
      <c r="AK48" s="404"/>
      <c r="AL48" s="404"/>
    </row>
    <row r="49" spans="1:38">
      <c r="A49" s="703"/>
      <c r="B49" s="704"/>
      <c r="D49" s="524">
        <f>X$10</f>
        <v>0</v>
      </c>
      <c r="E49" s="524" t="e">
        <f>IF(X$10="KR",NA(),IF(X$11=0,NA(),X$11))</f>
        <v>#N/A</v>
      </c>
      <c r="F49" s="523"/>
      <c r="G49" s="524">
        <f>X$12</f>
        <v>0</v>
      </c>
      <c r="H49" s="524" t="e">
        <f>IF(X$12="JP",NA(),IF(X$13=0,NA(),X$13))</f>
        <v>#N/A</v>
      </c>
      <c r="I49" s="523"/>
      <c r="J49" s="524">
        <f>X$14</f>
        <v>0</v>
      </c>
      <c r="K49" s="524" t="e">
        <f>IF(X$14="US",NA(),IF(X$15=0,NA(),X$15))</f>
        <v>#N/A</v>
      </c>
      <c r="L49" s="523"/>
      <c r="M49" s="524">
        <f>X$16</f>
        <v>0</v>
      </c>
      <c r="N49" s="524" t="e">
        <f>IF(IF(COUNTIF($B$8:$B$70,X$16)=1,NA(),X$17)&lt;1,NA(),X$17)</f>
        <v>#N/A</v>
      </c>
      <c r="O49" s="523"/>
      <c r="P49" s="524">
        <f>X$18</f>
        <v>0</v>
      </c>
      <c r="Q49" s="524" t="e">
        <f>IF(X$18="CN",NA(),IF(X$19=0,NA(),X$19))</f>
        <v>#N/A</v>
      </c>
      <c r="R49" s="523"/>
      <c r="S49" s="524">
        <f>X$20</f>
        <v>0</v>
      </c>
      <c r="T49" s="524" t="e">
        <f>IF(X$21=0,NA(),X$21)</f>
        <v>#N/A</v>
      </c>
      <c r="U49" s="404"/>
      <c r="V49" s="404"/>
      <c r="W49" s="404"/>
      <c r="X49" s="404"/>
      <c r="Y49" s="404"/>
      <c r="Z49" s="404"/>
      <c r="AA49" s="404"/>
      <c r="AB49" s="404"/>
      <c r="AC49" s="404"/>
      <c r="AD49" s="404"/>
      <c r="AE49" s="404"/>
      <c r="AF49" s="404"/>
      <c r="AG49" s="404"/>
      <c r="AH49" s="404"/>
      <c r="AI49" s="404"/>
      <c r="AJ49" s="404"/>
      <c r="AK49" s="404"/>
      <c r="AL49" s="404"/>
    </row>
    <row r="50" spans="1:38">
      <c r="A50" s="703"/>
      <c r="B50" s="704"/>
      <c r="D50" s="524">
        <f>Y$10</f>
        <v>0</v>
      </c>
      <c r="E50" s="524" t="e">
        <f>IF(Y$10="KR",NA(),IF(Y$11=0,NA(),Y$11))</f>
        <v>#N/A</v>
      </c>
      <c r="F50" s="523"/>
      <c r="G50" s="524">
        <f>Y$12</f>
        <v>0</v>
      </c>
      <c r="H50" s="524" t="e">
        <f>IF(Y$12="JP",NA(),IF(Y$13=0,NA(),Y$13))</f>
        <v>#N/A</v>
      </c>
      <c r="I50" s="523"/>
      <c r="J50" s="524">
        <f>Y$14</f>
        <v>0</v>
      </c>
      <c r="K50" s="524" t="e">
        <f>IF(Y$14="US",NA(),IF(Y$15=0,NA(),Y$15))</f>
        <v>#N/A</v>
      </c>
      <c r="L50" s="523"/>
      <c r="M50" s="524">
        <f>Y$16</f>
        <v>0</v>
      </c>
      <c r="N50" s="524" t="e">
        <f>IF(IF(COUNTIF($B$8:$B$70,Y$16)=1,NA(),Y$17)&lt;1,NA(),Y$17)</f>
        <v>#N/A</v>
      </c>
      <c r="O50" s="523"/>
      <c r="P50" s="524">
        <f>Y$18</f>
        <v>0</v>
      </c>
      <c r="Q50" s="524" t="e">
        <f>IF(Y$18="CN",NA(),IF(Y$19=0,NA(),Y$19))</f>
        <v>#N/A</v>
      </c>
      <c r="R50" s="523"/>
      <c r="S50" s="524">
        <f>Y$20</f>
        <v>0</v>
      </c>
      <c r="T50" s="524" t="e">
        <f>IF(Y$21=0,NA(),Y$21)</f>
        <v>#N/A</v>
      </c>
      <c r="U50" s="404"/>
      <c r="V50" s="404"/>
      <c r="W50" s="404"/>
      <c r="X50" s="404"/>
      <c r="Y50" s="404"/>
      <c r="Z50" s="404"/>
      <c r="AA50" s="404"/>
      <c r="AB50" s="404"/>
      <c r="AC50" s="404"/>
      <c r="AD50" s="404"/>
      <c r="AE50" s="404"/>
      <c r="AF50" s="404"/>
      <c r="AG50" s="404"/>
      <c r="AH50" s="404"/>
      <c r="AI50" s="404"/>
      <c r="AJ50" s="404"/>
      <c r="AK50" s="404"/>
      <c r="AL50" s="404"/>
    </row>
    <row r="51" spans="1:38">
      <c r="A51" s="703"/>
      <c r="B51" s="704"/>
      <c r="D51" s="524">
        <f>Z$10</f>
        <v>0</v>
      </c>
      <c r="E51" s="524" t="e">
        <f>IF(Z$10="KR",NA(),IF(Z$11=0,NA(),Z$11))</f>
        <v>#N/A</v>
      </c>
      <c r="F51" s="523"/>
      <c r="G51" s="524">
        <f>Z$12</f>
        <v>0</v>
      </c>
      <c r="H51" s="524" t="e">
        <f>IF(Z$12="JP",NA(),IF(Z$13=0,NA(),Z$13))</f>
        <v>#N/A</v>
      </c>
      <c r="I51" s="523"/>
      <c r="J51" s="524">
        <f>Z$14</f>
        <v>0</v>
      </c>
      <c r="K51" s="524" t="e">
        <f>IF(Z$14="US",NA(),IF(Z$15=0,NA(),Z$15))</f>
        <v>#N/A</v>
      </c>
      <c r="L51" s="523"/>
      <c r="M51" s="524">
        <f>Z$16</f>
        <v>0</v>
      </c>
      <c r="N51" s="524" t="e">
        <f>IF(IF(COUNTIF($B$8:$B$70,Z$16)=1,NA(),Z$17)&lt;1,NA(),Z$17)</f>
        <v>#N/A</v>
      </c>
      <c r="O51" s="523"/>
      <c r="P51" s="524">
        <f>Z$18</f>
        <v>0</v>
      </c>
      <c r="Q51" s="524" t="e">
        <f>IF(Z$18="CN",NA(),IF(Z$19=0,NA(),Z$19))</f>
        <v>#N/A</v>
      </c>
      <c r="R51" s="523"/>
      <c r="S51" s="524">
        <f>Z$20</f>
        <v>0</v>
      </c>
      <c r="T51" s="524" t="e">
        <f>IF(Z$21=0,NA(),Z$21)</f>
        <v>#N/A</v>
      </c>
      <c r="U51" s="404"/>
      <c r="V51" s="404"/>
      <c r="W51" s="404"/>
      <c r="X51" s="404"/>
      <c r="Y51" s="404"/>
      <c r="Z51" s="404"/>
      <c r="AA51" s="404"/>
      <c r="AB51" s="404"/>
      <c r="AC51" s="404"/>
      <c r="AD51" s="404"/>
      <c r="AE51" s="404"/>
      <c r="AF51" s="404"/>
      <c r="AG51" s="404"/>
      <c r="AH51" s="404"/>
      <c r="AI51" s="404"/>
      <c r="AJ51" s="404"/>
      <c r="AK51" s="404"/>
      <c r="AL51" s="404"/>
    </row>
    <row r="52" spans="1:38">
      <c r="A52" s="703"/>
      <c r="B52" s="704"/>
      <c r="D52" s="524">
        <f>AA$10</f>
        <v>0</v>
      </c>
      <c r="E52" s="524" t="e">
        <f>IF(AA$10="KR",NA(),IF(AA$11=0,NA(),AA$11))</f>
        <v>#N/A</v>
      </c>
      <c r="F52" s="523"/>
      <c r="G52" s="524">
        <f>AA$12</f>
        <v>0</v>
      </c>
      <c r="H52" s="524" t="e">
        <f>IF(AA$12="JP",NA(),IF(AA$13=0,NA(),AA$13))</f>
        <v>#N/A</v>
      </c>
      <c r="I52" s="523"/>
      <c r="J52" s="524">
        <f>AA$14</f>
        <v>0</v>
      </c>
      <c r="K52" s="524" t="e">
        <f>IF(AA$14="US",NA(),IF(AA$15=0,NA(),AA$15))</f>
        <v>#N/A</v>
      </c>
      <c r="L52" s="523"/>
      <c r="M52" s="524">
        <f>AA$16</f>
        <v>0</v>
      </c>
      <c r="N52" s="524" t="e">
        <f>IF(IF(COUNTIF($B$8:$B$70,AA$16)=1,NA(),AA$17)&lt;1,NA(),AA$17)</f>
        <v>#N/A</v>
      </c>
      <c r="O52" s="523"/>
      <c r="P52" s="524">
        <f>AA$18</f>
        <v>0</v>
      </c>
      <c r="Q52" s="524" t="e">
        <f>IF(AA$18="CN",NA(),IF(AA$19=0,NA(),AA$19))</f>
        <v>#N/A</v>
      </c>
      <c r="R52" s="523"/>
      <c r="S52" s="524">
        <f>AA$20</f>
        <v>0</v>
      </c>
      <c r="T52" s="524" t="e">
        <f>IF(AA$21=0,NA(),AA$21)</f>
        <v>#N/A</v>
      </c>
      <c r="U52" s="404"/>
      <c r="V52" s="404"/>
      <c r="W52" s="404"/>
      <c r="X52" s="404"/>
      <c r="Y52" s="404"/>
      <c r="Z52" s="404"/>
      <c r="AA52" s="404"/>
      <c r="AB52" s="404"/>
      <c r="AC52" s="404"/>
      <c r="AD52" s="404"/>
      <c r="AE52" s="404"/>
      <c r="AF52" s="404"/>
      <c r="AG52" s="404"/>
      <c r="AH52" s="404"/>
      <c r="AI52" s="404"/>
      <c r="AJ52" s="404"/>
      <c r="AK52" s="404"/>
      <c r="AL52" s="404"/>
    </row>
    <row r="53" spans="1:38">
      <c r="A53" s="703"/>
      <c r="B53" s="704"/>
      <c r="D53" s="524">
        <f>AB$10</f>
        <v>0</v>
      </c>
      <c r="E53" s="524" t="e">
        <f>IF(AB$10="KR",NA(),IF(AB$11=0,NA(),AB$11))</f>
        <v>#N/A</v>
      </c>
      <c r="F53" s="523"/>
      <c r="G53" s="524">
        <f>AB$12</f>
        <v>0</v>
      </c>
      <c r="H53" s="524" t="e">
        <f>IF(AB$12="JP",NA(),IF(AB$13=0,NA(),AB$13))</f>
        <v>#N/A</v>
      </c>
      <c r="I53" s="523"/>
      <c r="J53" s="524">
        <f>AB$14</f>
        <v>0</v>
      </c>
      <c r="K53" s="524" t="e">
        <f>IF(AB$14="US",NA(),IF(AB$15=0,NA(),AB$15))</f>
        <v>#N/A</v>
      </c>
      <c r="L53" s="523"/>
      <c r="M53" s="524">
        <f>AB$16</f>
        <v>0</v>
      </c>
      <c r="N53" s="524" t="e">
        <f>IF(IF(COUNTIF($B$8:$B$70,AB$16)=1,NA(),AB$17)&lt;1,NA(),AB$17)</f>
        <v>#N/A</v>
      </c>
      <c r="O53" s="663"/>
      <c r="P53" s="524">
        <f>AB$18</f>
        <v>0</v>
      </c>
      <c r="Q53" s="524" t="e">
        <f>IF(AB$18="CN",NA(),IF(AB$19=0,NA(),AB$19))</f>
        <v>#N/A</v>
      </c>
      <c r="R53" s="523"/>
      <c r="S53" s="524">
        <f>AB$20</f>
        <v>0</v>
      </c>
      <c r="T53" s="524" t="e">
        <f>IF(AB$21=0,NA(),AB$21)</f>
        <v>#N/A</v>
      </c>
      <c r="U53" s="404"/>
      <c r="V53" s="404"/>
      <c r="W53" s="404"/>
      <c r="X53" s="404"/>
      <c r="Y53" s="404"/>
      <c r="Z53" s="404"/>
      <c r="AA53" s="404"/>
      <c r="AB53" s="404"/>
      <c r="AC53" s="404"/>
      <c r="AD53" s="404"/>
      <c r="AE53" s="404"/>
      <c r="AF53" s="404"/>
      <c r="AG53" s="404"/>
      <c r="AH53" s="404"/>
      <c r="AI53" s="404"/>
      <c r="AJ53" s="404"/>
      <c r="AK53" s="404"/>
      <c r="AL53" s="404"/>
    </row>
    <row r="54" spans="1:38">
      <c r="A54" s="703"/>
      <c r="B54" s="704"/>
      <c r="S54" s="509"/>
      <c r="T54" s="509"/>
      <c r="U54" s="404"/>
      <c r="V54" s="404"/>
      <c r="W54" s="404"/>
      <c r="X54" s="404"/>
      <c r="Y54" s="404"/>
      <c r="Z54" s="404"/>
      <c r="AA54" s="404"/>
      <c r="AB54" s="404"/>
      <c r="AC54" s="404"/>
      <c r="AD54" s="404"/>
      <c r="AE54" s="404"/>
      <c r="AF54" s="404"/>
      <c r="AG54" s="404"/>
      <c r="AH54" s="404"/>
      <c r="AI54" s="404"/>
      <c r="AJ54" s="404"/>
      <c r="AK54" s="404"/>
      <c r="AL54" s="404"/>
    </row>
    <row r="55" spans="1:38">
      <c r="A55" s="703"/>
      <c r="B55" s="704"/>
      <c r="U55" s="404"/>
      <c r="V55" s="404"/>
      <c r="W55" s="404"/>
      <c r="X55" s="404"/>
      <c r="Y55" s="404"/>
      <c r="Z55" s="404"/>
      <c r="AA55" s="404"/>
      <c r="AB55" s="404"/>
      <c r="AC55" s="404"/>
      <c r="AD55" s="404"/>
      <c r="AE55" s="404"/>
      <c r="AF55" s="404"/>
      <c r="AG55" s="404"/>
      <c r="AH55" s="404"/>
      <c r="AI55" s="404"/>
      <c r="AJ55" s="404"/>
      <c r="AK55" s="404"/>
      <c r="AL55" s="404"/>
    </row>
    <row r="56" spans="1:38">
      <c r="A56" s="703"/>
      <c r="B56" s="704"/>
      <c r="U56" s="404"/>
      <c r="V56" s="404"/>
      <c r="W56" s="404"/>
      <c r="X56" s="404"/>
      <c r="Y56" s="404"/>
      <c r="Z56" s="404"/>
      <c r="AA56" s="404"/>
      <c r="AB56" s="404"/>
      <c r="AC56" s="404"/>
      <c r="AD56" s="404"/>
      <c r="AE56" s="404"/>
      <c r="AF56" s="404"/>
      <c r="AG56" s="404"/>
      <c r="AH56" s="404"/>
      <c r="AI56" s="404"/>
      <c r="AJ56" s="404"/>
      <c r="AK56" s="404"/>
      <c r="AL56" s="404"/>
    </row>
    <row r="57" spans="1:38">
      <c r="A57" s="703"/>
      <c r="B57" s="704"/>
      <c r="U57" s="405"/>
      <c r="V57" s="405"/>
      <c r="W57" s="405"/>
      <c r="X57" s="405"/>
      <c r="Y57" s="405"/>
      <c r="Z57" s="405"/>
      <c r="AA57" s="405"/>
      <c r="AB57" s="405"/>
      <c r="AC57" s="405"/>
      <c r="AD57" s="405"/>
      <c r="AE57" s="405"/>
      <c r="AF57" s="405"/>
      <c r="AG57" s="405"/>
      <c r="AH57" s="404"/>
      <c r="AI57" s="404"/>
      <c r="AJ57" s="404"/>
      <c r="AK57" s="404"/>
      <c r="AL57" s="404"/>
    </row>
    <row r="58" spans="1:38">
      <c r="A58" s="703"/>
      <c r="B58" s="704"/>
      <c r="U58" s="404"/>
      <c r="V58" s="404"/>
      <c r="W58" s="404"/>
      <c r="X58" s="404"/>
      <c r="Y58" s="404"/>
      <c r="Z58" s="404"/>
      <c r="AA58" s="404"/>
      <c r="AB58" s="404"/>
      <c r="AC58" s="404"/>
      <c r="AD58" s="404"/>
      <c r="AE58" s="404"/>
      <c r="AF58" s="404"/>
      <c r="AG58" s="404"/>
      <c r="AH58" s="404"/>
      <c r="AI58" s="404"/>
      <c r="AJ58" s="404"/>
      <c r="AK58" s="404"/>
      <c r="AL58" s="404"/>
    </row>
    <row r="59" spans="1:38">
      <c r="A59" s="703"/>
      <c r="B59" s="704"/>
      <c r="U59" s="404"/>
      <c r="V59" s="404"/>
      <c r="W59" s="404"/>
      <c r="X59" s="404"/>
      <c r="Y59" s="404"/>
      <c r="Z59" s="404"/>
      <c r="AA59" s="404"/>
      <c r="AB59" s="404"/>
      <c r="AC59" s="404"/>
      <c r="AD59" s="404"/>
      <c r="AE59" s="404"/>
      <c r="AF59" s="404"/>
      <c r="AG59" s="404"/>
      <c r="AH59" s="404"/>
      <c r="AI59" s="404"/>
      <c r="AJ59" s="404"/>
      <c r="AK59" s="404"/>
      <c r="AL59" s="404"/>
    </row>
    <row r="60" spans="1:38">
      <c r="A60" s="703"/>
      <c r="B60" s="704"/>
      <c r="U60" s="404"/>
      <c r="V60" s="404"/>
      <c r="W60" s="404"/>
      <c r="X60" s="404"/>
      <c r="Y60" s="404"/>
      <c r="Z60" s="404"/>
      <c r="AA60" s="404"/>
      <c r="AB60" s="404"/>
      <c r="AC60" s="404"/>
      <c r="AD60" s="404"/>
      <c r="AE60" s="404"/>
      <c r="AF60" s="404"/>
      <c r="AG60" s="404"/>
      <c r="AH60" s="404"/>
      <c r="AI60" s="404"/>
      <c r="AJ60" s="404"/>
      <c r="AK60" s="404"/>
      <c r="AL60" s="404"/>
    </row>
    <row r="61" spans="1:38">
      <c r="A61" s="703"/>
      <c r="B61" s="704"/>
      <c r="U61" s="404"/>
      <c r="V61" s="404"/>
      <c r="W61" s="404"/>
      <c r="X61" s="404"/>
      <c r="Y61" s="404"/>
      <c r="Z61" s="404"/>
      <c r="AA61" s="404"/>
      <c r="AB61" s="404"/>
      <c r="AC61" s="404"/>
      <c r="AD61" s="404"/>
      <c r="AE61" s="404"/>
      <c r="AF61" s="404"/>
      <c r="AG61" s="404"/>
      <c r="AH61" s="404"/>
      <c r="AI61" s="404"/>
      <c r="AJ61" s="404"/>
      <c r="AK61" s="404"/>
      <c r="AL61" s="404"/>
    </row>
    <row r="62" spans="1:38">
      <c r="A62" s="703"/>
      <c r="B62" s="704"/>
      <c r="U62" s="404"/>
      <c r="V62" s="404"/>
      <c r="W62" s="404"/>
      <c r="X62" s="404"/>
      <c r="Y62" s="404"/>
      <c r="Z62" s="404"/>
      <c r="AA62" s="404"/>
      <c r="AB62" s="404"/>
      <c r="AC62" s="404"/>
      <c r="AD62" s="404"/>
      <c r="AE62" s="404"/>
      <c r="AF62" s="404"/>
      <c r="AG62" s="404"/>
      <c r="AH62" s="404"/>
      <c r="AI62" s="404"/>
      <c r="AJ62" s="404"/>
      <c r="AK62" s="404"/>
      <c r="AL62" s="404"/>
    </row>
    <row r="63" spans="1:38">
      <c r="A63" s="703"/>
      <c r="B63" s="704"/>
      <c r="U63" s="404"/>
      <c r="V63" s="404"/>
      <c r="W63" s="404"/>
      <c r="X63" s="404"/>
      <c r="Y63" s="404"/>
      <c r="Z63" s="404"/>
      <c r="AA63" s="404"/>
      <c r="AB63" s="404"/>
      <c r="AC63" s="404"/>
      <c r="AD63" s="404"/>
      <c r="AE63" s="404"/>
      <c r="AF63" s="404"/>
      <c r="AG63" s="404"/>
      <c r="AH63" s="404"/>
      <c r="AI63" s="404"/>
      <c r="AJ63" s="404"/>
      <c r="AK63" s="404"/>
      <c r="AL63" s="404"/>
    </row>
    <row r="64" spans="1:38">
      <c r="A64" s="703"/>
      <c r="B64" s="704"/>
      <c r="U64" s="404"/>
      <c r="V64" s="404"/>
      <c r="W64" s="404"/>
      <c r="X64" s="404"/>
      <c r="Y64" s="404"/>
      <c r="Z64" s="404"/>
      <c r="AA64" s="404"/>
      <c r="AB64" s="404"/>
      <c r="AC64" s="404"/>
      <c r="AD64" s="404"/>
      <c r="AE64" s="404"/>
      <c r="AF64" s="404"/>
      <c r="AG64" s="404"/>
      <c r="AH64" s="404"/>
      <c r="AI64" s="404"/>
      <c r="AJ64" s="404"/>
      <c r="AK64" s="404"/>
      <c r="AL64" s="404"/>
    </row>
    <row r="65" spans="1:38">
      <c r="A65" s="703"/>
      <c r="B65" s="704"/>
      <c r="U65" s="404"/>
      <c r="V65" s="404"/>
      <c r="W65" s="404"/>
      <c r="X65" s="404"/>
      <c r="Y65" s="404"/>
      <c r="Z65" s="404"/>
      <c r="AA65" s="404"/>
      <c r="AB65" s="404"/>
      <c r="AC65" s="404"/>
      <c r="AD65" s="404"/>
      <c r="AE65" s="404"/>
      <c r="AF65" s="404"/>
      <c r="AG65" s="404"/>
      <c r="AH65" s="404"/>
      <c r="AI65" s="404"/>
      <c r="AJ65" s="404"/>
      <c r="AK65" s="404"/>
      <c r="AL65" s="404"/>
    </row>
    <row r="66" spans="1:38">
      <c r="A66" s="703"/>
      <c r="B66" s="704"/>
    </row>
    <row r="67" spans="1:38">
      <c r="A67" s="703"/>
      <c r="B67" s="704"/>
    </row>
    <row r="68" spans="1:38">
      <c r="A68" s="703"/>
      <c r="B68" s="704"/>
    </row>
    <row r="69" spans="1:38">
      <c r="A69" s="703"/>
      <c r="B69" s="704"/>
    </row>
    <row r="70" spans="1:38">
      <c r="A70" s="703"/>
      <c r="B70" s="704"/>
    </row>
    <row r="72" spans="1:38" hidden="1">
      <c r="M72" s="525" t="s">
        <v>1429</v>
      </c>
    </row>
    <row r="73" spans="1:38" hidden="1">
      <c r="M73" s="775" t="s">
        <v>1427</v>
      </c>
      <c r="N73" s="775"/>
      <c r="O73" s="526" t="s">
        <v>1433</v>
      </c>
      <c r="P73" s="526" t="s">
        <v>1428</v>
      </c>
      <c r="Q73" s="527" t="s">
        <v>1432</v>
      </c>
    </row>
    <row r="74" spans="1:38" hidden="1">
      <c r="M74" s="524">
        <f t="shared" ref="M74:M97" si="0">COUNTIF($B$8:$B$70,M30)</f>
        <v>1</v>
      </c>
      <c r="N74" s="528">
        <f t="shared" ref="N74:N97" si="1">IF(M74=0,1,0)</f>
        <v>0</v>
      </c>
      <c r="O74" s="528">
        <f>E$17</f>
        <v>1</v>
      </c>
      <c r="P74" s="528">
        <f t="shared" ref="P74:P97" si="2">O74*N74</f>
        <v>0</v>
      </c>
      <c r="Q74" s="528">
        <f>M74*O74</f>
        <v>1</v>
      </c>
    </row>
    <row r="75" spans="1:38" hidden="1">
      <c r="M75" s="524">
        <f t="shared" si="0"/>
        <v>1</v>
      </c>
      <c r="N75" s="528">
        <f t="shared" si="1"/>
        <v>0</v>
      </c>
      <c r="O75" s="528">
        <f>F$17</f>
        <v>7</v>
      </c>
      <c r="P75" s="528">
        <f t="shared" si="2"/>
        <v>0</v>
      </c>
      <c r="Q75" s="528">
        <f t="shared" ref="Q75:Q97" si="3">M75*O75</f>
        <v>7</v>
      </c>
    </row>
    <row r="76" spans="1:38" hidden="1">
      <c r="M76" s="524">
        <f t="shared" si="0"/>
        <v>1</v>
      </c>
      <c r="N76" s="528">
        <f t="shared" si="1"/>
        <v>0</v>
      </c>
      <c r="O76" s="528">
        <f>G$17</f>
        <v>1</v>
      </c>
      <c r="P76" s="528">
        <f t="shared" si="2"/>
        <v>0</v>
      </c>
      <c r="Q76" s="528">
        <f t="shared" si="3"/>
        <v>1</v>
      </c>
    </row>
    <row r="77" spans="1:38" hidden="1">
      <c r="M77" s="524">
        <f t="shared" si="0"/>
        <v>0</v>
      </c>
      <c r="N77" s="528">
        <f t="shared" si="1"/>
        <v>1</v>
      </c>
      <c r="O77" s="528">
        <f>H$17</f>
        <v>1</v>
      </c>
      <c r="P77" s="528">
        <f t="shared" si="2"/>
        <v>1</v>
      </c>
      <c r="Q77" s="528">
        <f t="shared" si="3"/>
        <v>0</v>
      </c>
    </row>
    <row r="78" spans="1:38" hidden="1">
      <c r="M78" s="524">
        <f t="shared" si="0"/>
        <v>0</v>
      </c>
      <c r="N78" s="528">
        <f t="shared" si="1"/>
        <v>1</v>
      </c>
      <c r="O78" s="528">
        <f>I$17</f>
        <v>1</v>
      </c>
      <c r="P78" s="528">
        <f t="shared" si="2"/>
        <v>1</v>
      </c>
      <c r="Q78" s="528">
        <f t="shared" si="3"/>
        <v>0</v>
      </c>
    </row>
    <row r="79" spans="1:38" hidden="1">
      <c r="M79" s="524">
        <f t="shared" si="0"/>
        <v>1</v>
      </c>
      <c r="N79" s="528">
        <f t="shared" si="1"/>
        <v>0</v>
      </c>
      <c r="O79" s="528">
        <f>J$17</f>
        <v>6</v>
      </c>
      <c r="P79" s="528">
        <f t="shared" si="2"/>
        <v>0</v>
      </c>
      <c r="Q79" s="528">
        <f t="shared" si="3"/>
        <v>6</v>
      </c>
    </row>
    <row r="80" spans="1:38" hidden="1">
      <c r="M80" s="524">
        <f t="shared" si="0"/>
        <v>0</v>
      </c>
      <c r="N80" s="528">
        <f t="shared" si="1"/>
        <v>1</v>
      </c>
      <c r="O80" s="528">
        <f>K$17</f>
        <v>2</v>
      </c>
      <c r="P80" s="528">
        <f t="shared" si="2"/>
        <v>2</v>
      </c>
      <c r="Q80" s="528">
        <f t="shared" si="3"/>
        <v>0</v>
      </c>
    </row>
    <row r="81" spans="13:17" hidden="1">
      <c r="M81" s="524">
        <f t="shared" si="0"/>
        <v>1</v>
      </c>
      <c r="N81" s="528">
        <f t="shared" si="1"/>
        <v>0</v>
      </c>
      <c r="O81" s="528">
        <f>L$17</f>
        <v>6</v>
      </c>
      <c r="P81" s="528">
        <f t="shared" si="2"/>
        <v>0</v>
      </c>
      <c r="Q81" s="528">
        <f t="shared" si="3"/>
        <v>6</v>
      </c>
    </row>
    <row r="82" spans="13:17" hidden="1">
      <c r="M82" s="524">
        <f t="shared" si="0"/>
        <v>1</v>
      </c>
      <c r="N82" s="528">
        <f t="shared" si="1"/>
        <v>0</v>
      </c>
      <c r="O82" s="528">
        <f>M$17</f>
        <v>3</v>
      </c>
      <c r="P82" s="528">
        <f t="shared" si="2"/>
        <v>0</v>
      </c>
      <c r="Q82" s="528">
        <f t="shared" si="3"/>
        <v>3</v>
      </c>
    </row>
    <row r="83" spans="13:17" hidden="1">
      <c r="M83" s="524">
        <f t="shared" si="0"/>
        <v>0</v>
      </c>
      <c r="N83" s="528">
        <f t="shared" si="1"/>
        <v>1</v>
      </c>
      <c r="O83" s="528">
        <f>N$17</f>
        <v>1</v>
      </c>
      <c r="P83" s="528">
        <f t="shared" si="2"/>
        <v>1</v>
      </c>
      <c r="Q83" s="528">
        <f t="shared" si="3"/>
        <v>0</v>
      </c>
    </row>
    <row r="84" spans="13:17" hidden="1">
      <c r="M84" s="524">
        <f t="shared" si="0"/>
        <v>0</v>
      </c>
      <c r="N84" s="528">
        <f t="shared" si="1"/>
        <v>1</v>
      </c>
      <c r="O84" s="528">
        <f>O$17</f>
        <v>1</v>
      </c>
      <c r="P84" s="528">
        <f t="shared" si="2"/>
        <v>1</v>
      </c>
      <c r="Q84" s="528">
        <f t="shared" si="3"/>
        <v>0</v>
      </c>
    </row>
    <row r="85" spans="13:17" hidden="1">
      <c r="M85" s="524">
        <f t="shared" si="0"/>
        <v>0</v>
      </c>
      <c r="N85" s="528">
        <f t="shared" si="1"/>
        <v>1</v>
      </c>
      <c r="O85" s="528">
        <f>P$17</f>
        <v>32</v>
      </c>
      <c r="P85" s="528">
        <f t="shared" si="2"/>
        <v>32</v>
      </c>
      <c r="Q85" s="528">
        <f t="shared" si="3"/>
        <v>0</v>
      </c>
    </row>
    <row r="86" spans="13:17" hidden="1">
      <c r="M86" s="524">
        <f t="shared" si="0"/>
        <v>0</v>
      </c>
      <c r="N86" s="528">
        <f t="shared" si="1"/>
        <v>1</v>
      </c>
      <c r="O86" s="528">
        <f>Q$17</f>
        <v>22</v>
      </c>
      <c r="P86" s="528">
        <f t="shared" si="2"/>
        <v>22</v>
      </c>
      <c r="Q86" s="528">
        <f t="shared" si="3"/>
        <v>0</v>
      </c>
    </row>
    <row r="87" spans="13:17" hidden="1">
      <c r="M87" s="524">
        <f t="shared" si="0"/>
        <v>0</v>
      </c>
      <c r="N87" s="528">
        <f t="shared" si="1"/>
        <v>1</v>
      </c>
      <c r="O87" s="528">
        <f>R$17</f>
        <v>1</v>
      </c>
      <c r="P87" s="528">
        <f t="shared" si="2"/>
        <v>1</v>
      </c>
      <c r="Q87" s="528">
        <f t="shared" si="3"/>
        <v>0</v>
      </c>
    </row>
    <row r="88" spans="13:17" hidden="1">
      <c r="M88" s="524">
        <f t="shared" si="0"/>
        <v>0</v>
      </c>
      <c r="N88" s="528">
        <f t="shared" si="1"/>
        <v>1</v>
      </c>
      <c r="O88" s="528">
        <f>S$17</f>
        <v>20</v>
      </c>
      <c r="P88" s="528">
        <f t="shared" si="2"/>
        <v>20</v>
      </c>
      <c r="Q88" s="528">
        <f t="shared" si="3"/>
        <v>0</v>
      </c>
    </row>
    <row r="89" spans="13:17" hidden="1">
      <c r="M89" s="524">
        <f t="shared" si="0"/>
        <v>0</v>
      </c>
      <c r="N89" s="528">
        <f t="shared" si="1"/>
        <v>1</v>
      </c>
      <c r="O89" s="528">
        <f>T$17</f>
        <v>0</v>
      </c>
      <c r="P89" s="528">
        <f t="shared" si="2"/>
        <v>0</v>
      </c>
      <c r="Q89" s="528">
        <f t="shared" si="3"/>
        <v>0</v>
      </c>
    </row>
    <row r="90" spans="13:17" hidden="1">
      <c r="M90" s="524">
        <f t="shared" si="0"/>
        <v>0</v>
      </c>
      <c r="N90" s="528">
        <f t="shared" si="1"/>
        <v>1</v>
      </c>
      <c r="O90" s="528">
        <f>U$17</f>
        <v>0</v>
      </c>
      <c r="P90" s="528">
        <f t="shared" si="2"/>
        <v>0</v>
      </c>
      <c r="Q90" s="528">
        <f t="shared" si="3"/>
        <v>0</v>
      </c>
    </row>
    <row r="91" spans="13:17" hidden="1">
      <c r="M91" s="524">
        <f t="shared" si="0"/>
        <v>0</v>
      </c>
      <c r="N91" s="528">
        <f t="shared" si="1"/>
        <v>1</v>
      </c>
      <c r="O91" s="528">
        <f>V$17</f>
        <v>0</v>
      </c>
      <c r="P91" s="528">
        <f t="shared" si="2"/>
        <v>0</v>
      </c>
      <c r="Q91" s="528">
        <f t="shared" si="3"/>
        <v>0</v>
      </c>
    </row>
    <row r="92" spans="13:17" hidden="1">
      <c r="M92" s="524">
        <f t="shared" si="0"/>
        <v>0</v>
      </c>
      <c r="N92" s="528">
        <f t="shared" si="1"/>
        <v>1</v>
      </c>
      <c r="O92" s="528">
        <f>W$17</f>
        <v>0</v>
      </c>
      <c r="P92" s="528">
        <f t="shared" si="2"/>
        <v>0</v>
      </c>
      <c r="Q92" s="528">
        <f t="shared" si="3"/>
        <v>0</v>
      </c>
    </row>
    <row r="93" spans="13:17" hidden="1">
      <c r="M93" s="524">
        <f t="shared" si="0"/>
        <v>0</v>
      </c>
      <c r="N93" s="528">
        <f t="shared" si="1"/>
        <v>1</v>
      </c>
      <c r="O93" s="528">
        <f>X$17</f>
        <v>0</v>
      </c>
      <c r="P93" s="528">
        <f t="shared" si="2"/>
        <v>0</v>
      </c>
      <c r="Q93" s="528">
        <f t="shared" si="3"/>
        <v>0</v>
      </c>
    </row>
    <row r="94" spans="13:17" hidden="1">
      <c r="M94" s="524">
        <f t="shared" si="0"/>
        <v>0</v>
      </c>
      <c r="N94" s="528">
        <f t="shared" si="1"/>
        <v>1</v>
      </c>
      <c r="O94" s="528">
        <f>Y$17</f>
        <v>0</v>
      </c>
      <c r="P94" s="528">
        <f t="shared" si="2"/>
        <v>0</v>
      </c>
      <c r="Q94" s="528">
        <f t="shared" si="3"/>
        <v>0</v>
      </c>
    </row>
    <row r="95" spans="13:17" hidden="1">
      <c r="M95" s="524">
        <f t="shared" si="0"/>
        <v>0</v>
      </c>
      <c r="N95" s="528">
        <f t="shared" si="1"/>
        <v>1</v>
      </c>
      <c r="O95" s="528">
        <f>Z$17</f>
        <v>0</v>
      </c>
      <c r="P95" s="528">
        <f t="shared" si="2"/>
        <v>0</v>
      </c>
      <c r="Q95" s="528">
        <f t="shared" si="3"/>
        <v>0</v>
      </c>
    </row>
    <row r="96" spans="13:17" hidden="1">
      <c r="M96" s="524">
        <f t="shared" si="0"/>
        <v>0</v>
      </c>
      <c r="N96" s="528">
        <f t="shared" si="1"/>
        <v>1</v>
      </c>
      <c r="O96" s="528">
        <f>AA$17</f>
        <v>0</v>
      </c>
      <c r="P96" s="528">
        <f t="shared" si="2"/>
        <v>0</v>
      </c>
      <c r="Q96" s="528">
        <f t="shared" si="3"/>
        <v>0</v>
      </c>
    </row>
    <row r="97" spans="13:17" hidden="1">
      <c r="M97" s="524">
        <f t="shared" si="0"/>
        <v>0</v>
      </c>
      <c r="N97" s="528">
        <f t="shared" si="1"/>
        <v>1</v>
      </c>
      <c r="O97" s="528">
        <f>AB$17</f>
        <v>0</v>
      </c>
      <c r="P97" s="528">
        <f t="shared" si="2"/>
        <v>0</v>
      </c>
      <c r="Q97" s="528">
        <f t="shared" si="3"/>
        <v>0</v>
      </c>
    </row>
  </sheetData>
  <sheetProtection formatCells="0" formatColumns="0" formatRows="0" insertColumns="0" insertRows="0" insertHyperlinks="0" deleteColumns="0" deleteRows="0" sort="0" autoFilter="0" pivotTables="0"/>
  <mergeCells count="9">
    <mergeCell ref="M73:N73"/>
    <mergeCell ref="S28:T29"/>
    <mergeCell ref="D20:D21"/>
    <mergeCell ref="A6:B6"/>
    <mergeCell ref="D10:D11"/>
    <mergeCell ref="D12:D13"/>
    <mergeCell ref="D14:D15"/>
    <mergeCell ref="D16:D17"/>
    <mergeCell ref="D18:D19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"/>
  <sheetViews>
    <sheetView zoomScale="85" zoomScaleNormal="85" workbookViewId="0">
      <selection activeCell="E21" sqref="E21"/>
    </sheetView>
  </sheetViews>
  <sheetFormatPr defaultRowHeight="17.399999999999999"/>
  <cols>
    <col min="1" max="2" width="15.59765625" customWidth="1"/>
    <col min="3" max="3" width="90.19921875" customWidth="1"/>
  </cols>
  <sheetData>
    <row r="1" spans="1:5">
      <c r="A1" s="5" t="s">
        <v>7</v>
      </c>
    </row>
    <row r="2" spans="1:5" ht="18" thickBot="1"/>
    <row r="3" spans="1:5">
      <c r="A3" s="8"/>
      <c r="B3" s="6" t="s">
        <v>8</v>
      </c>
      <c r="C3" s="26" t="s">
        <v>92</v>
      </c>
      <c r="D3" s="341"/>
      <c r="E3" s="249" t="s">
        <v>1250</v>
      </c>
    </row>
    <row r="4" spans="1:5" ht="27" thickBot="1">
      <c r="A4" s="7" t="s">
        <v>93</v>
      </c>
      <c r="B4" s="9" t="s">
        <v>9</v>
      </c>
      <c r="D4" s="338"/>
      <c r="E4" s="249" t="s">
        <v>1252</v>
      </c>
    </row>
    <row r="6" spans="1:5">
      <c r="C6" s="11" t="s">
        <v>59</v>
      </c>
      <c r="D6" s="11" t="s">
        <v>32</v>
      </c>
    </row>
    <row r="7" spans="1:5">
      <c r="C7" s="342" t="s">
        <v>241</v>
      </c>
      <c r="D7" s="334">
        <v>13</v>
      </c>
      <c r="E7" s="195"/>
    </row>
    <row r="8" spans="1:5" s="245" customFormat="1">
      <c r="C8" s="342" t="s">
        <v>1223</v>
      </c>
      <c r="D8" s="334">
        <v>16</v>
      </c>
    </row>
    <row r="9" spans="1:5" s="245" customFormat="1">
      <c r="C9" s="341" t="s">
        <v>239</v>
      </c>
      <c r="D9" s="334">
        <v>16</v>
      </c>
    </row>
    <row r="10" spans="1:5">
      <c r="C10" s="342" t="s">
        <v>237</v>
      </c>
      <c r="D10" s="334">
        <v>17</v>
      </c>
      <c r="E10" s="195"/>
    </row>
    <row r="11" spans="1:5">
      <c r="C11" s="342" t="s">
        <v>1222</v>
      </c>
      <c r="D11" s="334">
        <v>18</v>
      </c>
      <c r="E11" s="195"/>
    </row>
    <row r="12" spans="1:5">
      <c r="C12" s="343" t="s">
        <v>232</v>
      </c>
      <c r="D12" s="336">
        <v>21</v>
      </c>
      <c r="E12" s="195"/>
    </row>
    <row r="13" spans="1:5">
      <c r="C13" s="343" t="s">
        <v>230</v>
      </c>
      <c r="D13" s="336">
        <v>21</v>
      </c>
      <c r="E13" s="195"/>
    </row>
    <row r="14" spans="1:5">
      <c r="C14" s="342" t="s">
        <v>228</v>
      </c>
      <c r="D14" s="334">
        <v>36</v>
      </c>
      <c r="E14" s="195"/>
    </row>
    <row r="15" spans="1:5">
      <c r="C15" s="342" t="s">
        <v>226</v>
      </c>
      <c r="D15" s="334">
        <v>49</v>
      </c>
      <c r="E15" s="195"/>
    </row>
    <row r="16" spans="1:5">
      <c r="C16" s="342" t="s">
        <v>224</v>
      </c>
      <c r="D16" s="334">
        <v>110</v>
      </c>
    </row>
    <row r="17" spans="3:4">
      <c r="C17" s="11" t="s">
        <v>91</v>
      </c>
      <c r="D17" s="12">
        <f>SUM(D7:D16)</f>
        <v>317</v>
      </c>
    </row>
    <row r="26" spans="3:4">
      <c r="C26" s="23" t="s">
        <v>90</v>
      </c>
      <c r="D26" s="429">
        <f>'3-1'!D7</f>
        <v>1193</v>
      </c>
    </row>
    <row r="27" spans="3:4">
      <c r="C27" s="19"/>
      <c r="D27" s="19"/>
    </row>
    <row r="28" spans="3:4">
      <c r="C28" s="23" t="s">
        <v>89</v>
      </c>
      <c r="D28" s="23" t="s">
        <v>88</v>
      </c>
    </row>
    <row r="29" spans="3:4">
      <c r="C29" s="21">
        <f>D26-D29</f>
        <v>876</v>
      </c>
      <c r="D29" s="21">
        <f>D17</f>
        <v>317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"/>
  <sheetViews>
    <sheetView zoomScale="70" zoomScaleNormal="70" workbookViewId="0">
      <selection activeCell="W25" sqref="W25"/>
    </sheetView>
  </sheetViews>
  <sheetFormatPr defaultRowHeight="17.399999999999999"/>
  <cols>
    <col min="1" max="2" width="15.59765625" customWidth="1"/>
    <col min="3" max="42" width="9" customWidth="1"/>
    <col min="44" max="160" width="9" customWidth="1"/>
  </cols>
  <sheetData>
    <row r="1" spans="1:19">
      <c r="A1" s="5" t="s">
        <v>10</v>
      </c>
    </row>
    <row r="2" spans="1:19" ht="18" thickBot="1"/>
    <row r="3" spans="1:19" ht="26.4">
      <c r="A3" s="8"/>
      <c r="B3" s="6" t="s">
        <v>99</v>
      </c>
      <c r="D3" s="341"/>
      <c r="E3" t="s">
        <v>1250</v>
      </c>
    </row>
    <row r="4" spans="1:19" ht="31.8" customHeight="1" thickBot="1">
      <c r="A4" s="7" t="s">
        <v>98</v>
      </c>
      <c r="B4" s="9" t="s">
        <v>11</v>
      </c>
      <c r="D4" s="338"/>
      <c r="E4" t="s">
        <v>1251</v>
      </c>
    </row>
    <row r="6" spans="1:19">
      <c r="C6" s="337"/>
      <c r="D6" s="339" t="s">
        <v>240</v>
      </c>
      <c r="E6" s="340" t="s">
        <v>233</v>
      </c>
      <c r="F6" s="340" t="s">
        <v>234</v>
      </c>
      <c r="G6" s="340" t="s">
        <v>227</v>
      </c>
      <c r="H6" s="340" t="s">
        <v>229</v>
      </c>
      <c r="N6" s="337"/>
      <c r="O6" s="340" t="s">
        <v>231</v>
      </c>
      <c r="P6" s="340" t="s">
        <v>223</v>
      </c>
      <c r="Q6" s="340" t="s">
        <v>236</v>
      </c>
      <c r="R6" s="340" t="s">
        <v>238</v>
      </c>
      <c r="S6" s="340" t="s">
        <v>225</v>
      </c>
    </row>
    <row r="7" spans="1:19">
      <c r="C7" s="248" t="s">
        <v>73</v>
      </c>
      <c r="D7" s="338">
        <v>0</v>
      </c>
      <c r="E7" s="338">
        <v>0</v>
      </c>
      <c r="F7" s="338">
        <v>0</v>
      </c>
      <c r="G7" s="338">
        <v>0</v>
      </c>
      <c r="H7" s="338">
        <v>0</v>
      </c>
      <c r="N7" s="248" t="s">
        <v>73</v>
      </c>
      <c r="O7" s="338">
        <v>1</v>
      </c>
      <c r="P7" s="338">
        <v>0</v>
      </c>
      <c r="Q7" s="338">
        <v>0</v>
      </c>
      <c r="R7" s="338">
        <v>0</v>
      </c>
      <c r="S7" s="338">
        <v>0</v>
      </c>
    </row>
    <row r="8" spans="1:19">
      <c r="C8" s="248" t="s">
        <v>74</v>
      </c>
      <c r="D8" s="338">
        <v>0</v>
      </c>
      <c r="E8" s="338">
        <v>0</v>
      </c>
      <c r="F8" s="338">
        <v>0</v>
      </c>
      <c r="G8" s="338">
        <v>0</v>
      </c>
      <c r="H8" s="338">
        <v>0</v>
      </c>
      <c r="N8" s="248" t="s">
        <v>74</v>
      </c>
      <c r="O8" s="338">
        <v>1</v>
      </c>
      <c r="P8" s="338">
        <v>0</v>
      </c>
      <c r="Q8" s="338">
        <v>0</v>
      </c>
      <c r="R8" s="338">
        <v>0</v>
      </c>
      <c r="S8" s="338">
        <v>0</v>
      </c>
    </row>
    <row r="9" spans="1:19">
      <c r="C9" s="248" t="s">
        <v>75</v>
      </c>
      <c r="D9" s="338">
        <v>0</v>
      </c>
      <c r="E9" s="338">
        <v>0</v>
      </c>
      <c r="F9" s="338">
        <v>0</v>
      </c>
      <c r="G9" s="338">
        <v>0</v>
      </c>
      <c r="H9" s="338">
        <v>0</v>
      </c>
      <c r="N9" s="248" t="s">
        <v>75</v>
      </c>
      <c r="O9" s="338">
        <v>0</v>
      </c>
      <c r="P9" s="338">
        <v>0</v>
      </c>
      <c r="Q9" s="338">
        <v>0</v>
      </c>
      <c r="R9" s="338">
        <v>0</v>
      </c>
      <c r="S9" s="336">
        <v>0</v>
      </c>
    </row>
    <row r="10" spans="1:19">
      <c r="C10" s="248" t="s">
        <v>76</v>
      </c>
      <c r="D10" s="338">
        <v>0</v>
      </c>
      <c r="E10" s="338">
        <v>0</v>
      </c>
      <c r="F10" s="338">
        <v>0</v>
      </c>
      <c r="G10" s="338">
        <v>0</v>
      </c>
      <c r="H10" s="338">
        <v>0</v>
      </c>
      <c r="N10" s="248" t="s">
        <v>76</v>
      </c>
      <c r="O10" s="338">
        <v>0</v>
      </c>
      <c r="P10" s="338">
        <v>0</v>
      </c>
      <c r="Q10" s="338">
        <v>0</v>
      </c>
      <c r="R10" s="338">
        <v>0</v>
      </c>
      <c r="S10" s="336">
        <v>1</v>
      </c>
    </row>
    <row r="11" spans="1:19">
      <c r="C11" s="248" t="s">
        <v>77</v>
      </c>
      <c r="D11" s="338">
        <v>0</v>
      </c>
      <c r="E11" s="338">
        <v>0</v>
      </c>
      <c r="F11" s="338">
        <v>0</v>
      </c>
      <c r="G11" s="338">
        <v>0</v>
      </c>
      <c r="H11" s="338">
        <v>0</v>
      </c>
      <c r="N11" s="248" t="s">
        <v>77</v>
      </c>
      <c r="O11" s="338">
        <v>0</v>
      </c>
      <c r="P11" s="338">
        <v>0</v>
      </c>
      <c r="Q11" s="338">
        <v>1</v>
      </c>
      <c r="R11" s="338">
        <v>0</v>
      </c>
      <c r="S11" s="336">
        <v>0</v>
      </c>
    </row>
    <row r="12" spans="1:19" s="27" customFormat="1">
      <c r="C12" s="248" t="s">
        <v>78</v>
      </c>
      <c r="D12" s="338">
        <v>0</v>
      </c>
      <c r="E12" s="338">
        <v>0</v>
      </c>
      <c r="F12" s="338">
        <v>0</v>
      </c>
      <c r="G12" s="338">
        <v>0</v>
      </c>
      <c r="H12" s="338">
        <v>1</v>
      </c>
      <c r="N12" s="248" t="s">
        <v>78</v>
      </c>
      <c r="O12" s="338">
        <v>0</v>
      </c>
      <c r="P12" s="338">
        <v>0</v>
      </c>
      <c r="Q12" s="338">
        <v>1</v>
      </c>
      <c r="R12" s="338">
        <v>0</v>
      </c>
      <c r="S12" s="336">
        <v>3</v>
      </c>
    </row>
    <row r="13" spans="1:19" s="27" customFormat="1">
      <c r="C13" s="248" t="s">
        <v>79</v>
      </c>
      <c r="D13" s="338">
        <v>0</v>
      </c>
      <c r="E13" s="338">
        <v>0</v>
      </c>
      <c r="F13" s="338">
        <v>0</v>
      </c>
      <c r="G13" s="338">
        <v>0</v>
      </c>
      <c r="H13" s="338">
        <v>0</v>
      </c>
      <c r="N13" s="248" t="s">
        <v>79</v>
      </c>
      <c r="O13" s="338">
        <v>0</v>
      </c>
      <c r="P13" s="338">
        <v>0</v>
      </c>
      <c r="Q13" s="338">
        <v>0</v>
      </c>
      <c r="R13" s="338">
        <v>0</v>
      </c>
      <c r="S13" s="336">
        <v>2</v>
      </c>
    </row>
    <row r="14" spans="1:19" s="27" customFormat="1">
      <c r="C14" s="248" t="s">
        <v>80</v>
      </c>
      <c r="D14" s="338">
        <v>0</v>
      </c>
      <c r="E14" s="338">
        <v>0</v>
      </c>
      <c r="F14" s="338">
        <v>0</v>
      </c>
      <c r="G14" s="338">
        <v>0</v>
      </c>
      <c r="H14" s="338">
        <v>1</v>
      </c>
      <c r="N14" s="248" t="s">
        <v>80</v>
      </c>
      <c r="O14" s="338">
        <v>0</v>
      </c>
      <c r="P14" s="338">
        <v>0</v>
      </c>
      <c r="Q14" s="338">
        <v>0</v>
      </c>
      <c r="R14" s="338">
        <v>0</v>
      </c>
      <c r="S14" s="336">
        <v>0</v>
      </c>
    </row>
    <row r="15" spans="1:19" s="27" customFormat="1">
      <c r="C15" s="248" t="s">
        <v>81</v>
      </c>
      <c r="D15" s="338">
        <v>0</v>
      </c>
      <c r="E15" s="338">
        <v>0</v>
      </c>
      <c r="F15" s="338">
        <v>0</v>
      </c>
      <c r="G15" s="338">
        <v>3</v>
      </c>
      <c r="H15" s="338">
        <v>0</v>
      </c>
      <c r="N15" s="248" t="s">
        <v>81</v>
      </c>
      <c r="O15" s="338">
        <v>0</v>
      </c>
      <c r="P15" s="338">
        <v>0</v>
      </c>
      <c r="Q15" s="338">
        <v>1</v>
      </c>
      <c r="R15" s="338">
        <v>0</v>
      </c>
      <c r="S15" s="336">
        <v>1</v>
      </c>
    </row>
    <row r="16" spans="1:19" s="27" customFormat="1">
      <c r="C16" s="248" t="s">
        <v>72</v>
      </c>
      <c r="D16" s="338">
        <v>0</v>
      </c>
      <c r="E16" s="338">
        <v>0</v>
      </c>
      <c r="F16" s="338">
        <v>0</v>
      </c>
      <c r="G16" s="338">
        <v>0</v>
      </c>
      <c r="H16" s="338">
        <v>0</v>
      </c>
      <c r="N16" s="248" t="s">
        <v>72</v>
      </c>
      <c r="O16" s="338">
        <v>2</v>
      </c>
      <c r="P16" s="338">
        <v>0</v>
      </c>
      <c r="Q16" s="338">
        <v>0</v>
      </c>
      <c r="R16" s="338">
        <v>0</v>
      </c>
      <c r="S16" s="336">
        <v>1</v>
      </c>
    </row>
    <row r="17" spans="3:21" s="27" customFormat="1">
      <c r="C17" s="248" t="s">
        <v>82</v>
      </c>
      <c r="D17" s="338">
        <v>0</v>
      </c>
      <c r="E17" s="338">
        <v>0</v>
      </c>
      <c r="F17" s="338">
        <v>0</v>
      </c>
      <c r="G17" s="338">
        <v>0</v>
      </c>
      <c r="H17" s="338">
        <v>0</v>
      </c>
      <c r="N17" s="248" t="s">
        <v>82</v>
      </c>
      <c r="O17" s="338">
        <v>0</v>
      </c>
      <c r="P17" s="338">
        <v>0</v>
      </c>
      <c r="Q17" s="338">
        <v>0</v>
      </c>
      <c r="R17" s="338">
        <v>0</v>
      </c>
      <c r="S17" s="336">
        <v>0</v>
      </c>
    </row>
    <row r="18" spans="3:21" s="27" customFormat="1">
      <c r="C18" s="248" t="s">
        <v>83</v>
      </c>
      <c r="D18" s="338">
        <v>0</v>
      </c>
      <c r="E18" s="338">
        <v>0</v>
      </c>
      <c r="F18" s="338">
        <v>0</v>
      </c>
      <c r="G18" s="338">
        <v>0</v>
      </c>
      <c r="H18" s="338">
        <v>2</v>
      </c>
      <c r="N18" s="248" t="s">
        <v>83</v>
      </c>
      <c r="O18" s="338">
        <v>1</v>
      </c>
      <c r="P18" s="338">
        <v>0</v>
      </c>
      <c r="Q18" s="338">
        <v>4</v>
      </c>
      <c r="R18" s="338">
        <v>0</v>
      </c>
      <c r="S18" s="336">
        <v>1</v>
      </c>
      <c r="T18" s="24"/>
      <c r="U18" s="24"/>
    </row>
    <row r="19" spans="3:21" s="27" customFormat="1">
      <c r="C19" s="248" t="s">
        <v>84</v>
      </c>
      <c r="D19" s="338">
        <v>0</v>
      </c>
      <c r="E19" s="338">
        <v>0</v>
      </c>
      <c r="F19" s="338">
        <v>0</v>
      </c>
      <c r="G19" s="338">
        <v>0</v>
      </c>
      <c r="H19" s="338">
        <v>0</v>
      </c>
      <c r="N19" s="248" t="s">
        <v>84</v>
      </c>
      <c r="O19" s="338">
        <v>0</v>
      </c>
      <c r="P19" s="338">
        <v>0</v>
      </c>
      <c r="Q19" s="338">
        <v>1</v>
      </c>
      <c r="R19" s="338">
        <v>0</v>
      </c>
      <c r="S19" s="336">
        <v>1</v>
      </c>
      <c r="T19" s="24"/>
      <c r="U19" s="24"/>
    </row>
    <row r="20" spans="3:21" s="27" customFormat="1">
      <c r="C20" s="248" t="s">
        <v>34</v>
      </c>
      <c r="D20" s="338">
        <v>0</v>
      </c>
      <c r="E20" s="338">
        <v>0</v>
      </c>
      <c r="F20" s="338">
        <v>0</v>
      </c>
      <c r="G20" s="338">
        <v>0</v>
      </c>
      <c r="H20" s="338">
        <v>0</v>
      </c>
      <c r="N20" s="248" t="s">
        <v>34</v>
      </c>
      <c r="O20" s="338">
        <v>0</v>
      </c>
      <c r="P20" s="338">
        <v>0</v>
      </c>
      <c r="Q20" s="338">
        <v>1</v>
      </c>
      <c r="R20" s="338">
        <v>2</v>
      </c>
      <c r="S20" s="336">
        <v>0</v>
      </c>
      <c r="T20" s="24"/>
      <c r="U20" s="24"/>
    </row>
    <row r="21" spans="3:21" s="27" customFormat="1">
      <c r="C21" s="248" t="s">
        <v>35</v>
      </c>
      <c r="D21" s="338">
        <v>0</v>
      </c>
      <c r="E21" s="338">
        <v>0</v>
      </c>
      <c r="F21" s="338">
        <v>0</v>
      </c>
      <c r="G21" s="338">
        <v>0</v>
      </c>
      <c r="H21" s="338">
        <v>1</v>
      </c>
      <c r="N21" s="248" t="s">
        <v>35</v>
      </c>
      <c r="O21" s="338">
        <v>0</v>
      </c>
      <c r="P21" s="338">
        <v>0</v>
      </c>
      <c r="Q21" s="338">
        <v>3</v>
      </c>
      <c r="R21" s="338">
        <v>0</v>
      </c>
      <c r="S21" s="336">
        <v>2</v>
      </c>
      <c r="T21" s="24"/>
      <c r="U21" s="24"/>
    </row>
    <row r="22" spans="3:21" s="27" customFormat="1">
      <c r="C22" s="248" t="s">
        <v>36</v>
      </c>
      <c r="D22" s="338">
        <v>0</v>
      </c>
      <c r="E22" s="338">
        <v>0</v>
      </c>
      <c r="F22" s="338">
        <v>0</v>
      </c>
      <c r="G22" s="338">
        <v>0</v>
      </c>
      <c r="H22" s="338">
        <v>0</v>
      </c>
      <c r="N22" s="248" t="s">
        <v>36</v>
      </c>
      <c r="O22" s="338">
        <v>0</v>
      </c>
      <c r="P22" s="338">
        <v>0</v>
      </c>
      <c r="Q22" s="338">
        <v>0</v>
      </c>
      <c r="R22" s="338">
        <v>0</v>
      </c>
      <c r="S22" s="336">
        <v>2</v>
      </c>
      <c r="T22" s="24"/>
      <c r="U22" s="24"/>
    </row>
    <row r="23" spans="3:21" s="27" customFormat="1">
      <c r="C23" s="248" t="s">
        <v>37</v>
      </c>
      <c r="D23" s="338">
        <v>9</v>
      </c>
      <c r="E23" s="338">
        <v>0</v>
      </c>
      <c r="F23" s="338">
        <v>0</v>
      </c>
      <c r="G23" s="338">
        <v>3</v>
      </c>
      <c r="H23" s="338">
        <v>0</v>
      </c>
      <c r="N23" s="248" t="s">
        <v>37</v>
      </c>
      <c r="O23" s="338">
        <v>1</v>
      </c>
      <c r="P23" s="338">
        <v>0</v>
      </c>
      <c r="Q23" s="338">
        <v>0</v>
      </c>
      <c r="R23" s="338">
        <v>0</v>
      </c>
      <c r="S23" s="336">
        <v>7</v>
      </c>
      <c r="T23" s="24"/>
      <c r="U23" s="24"/>
    </row>
    <row r="24" spans="3:21" s="27" customFormat="1">
      <c r="C24" s="248" t="s">
        <v>38</v>
      </c>
      <c r="D24" s="338">
        <v>3</v>
      </c>
      <c r="E24" s="338">
        <v>0</v>
      </c>
      <c r="F24" s="338">
        <v>0</v>
      </c>
      <c r="G24" s="338">
        <v>8</v>
      </c>
      <c r="H24" s="338">
        <v>1</v>
      </c>
      <c r="N24" s="248" t="s">
        <v>38</v>
      </c>
      <c r="O24" s="338">
        <v>4</v>
      </c>
      <c r="P24" s="338">
        <v>0</v>
      </c>
      <c r="Q24" s="338">
        <v>2</v>
      </c>
      <c r="R24" s="338">
        <v>0</v>
      </c>
      <c r="S24" s="336">
        <v>0</v>
      </c>
      <c r="T24" s="24"/>
      <c r="U24" s="24"/>
    </row>
    <row r="25" spans="3:21" s="27" customFormat="1">
      <c r="C25" s="248" t="s">
        <v>39</v>
      </c>
      <c r="D25" s="338">
        <v>0</v>
      </c>
      <c r="E25" s="338">
        <v>0</v>
      </c>
      <c r="F25" s="338">
        <v>0</v>
      </c>
      <c r="G25" s="338">
        <v>8</v>
      </c>
      <c r="H25" s="338">
        <v>0</v>
      </c>
      <c r="N25" s="248" t="s">
        <v>39</v>
      </c>
      <c r="O25" s="338">
        <v>2</v>
      </c>
      <c r="P25" s="338">
        <v>0</v>
      </c>
      <c r="Q25" s="338">
        <v>2</v>
      </c>
      <c r="R25" s="338">
        <v>0</v>
      </c>
      <c r="S25" s="336">
        <v>2</v>
      </c>
      <c r="T25" s="24"/>
      <c r="U25" s="24"/>
    </row>
    <row r="26" spans="3:21" s="27" customFormat="1">
      <c r="C26" s="248" t="s">
        <v>40</v>
      </c>
      <c r="D26" s="338">
        <v>0</v>
      </c>
      <c r="E26" s="338">
        <v>0</v>
      </c>
      <c r="F26" s="338">
        <v>0</v>
      </c>
      <c r="G26" s="338">
        <v>5</v>
      </c>
      <c r="H26" s="338">
        <v>5</v>
      </c>
      <c r="N26" s="248" t="s">
        <v>40</v>
      </c>
      <c r="O26" s="338">
        <v>1</v>
      </c>
      <c r="P26" s="338">
        <v>0</v>
      </c>
      <c r="Q26" s="338">
        <v>0</v>
      </c>
      <c r="R26" s="338">
        <v>0</v>
      </c>
      <c r="S26" s="336">
        <v>8</v>
      </c>
      <c r="T26" s="24"/>
      <c r="U26" s="24"/>
    </row>
    <row r="27" spans="3:21" s="27" customFormat="1">
      <c r="C27" s="248" t="s">
        <v>41</v>
      </c>
      <c r="D27" s="338">
        <v>0</v>
      </c>
      <c r="E27" s="338">
        <v>0</v>
      </c>
      <c r="F27" s="338">
        <v>0</v>
      </c>
      <c r="G27" s="338">
        <v>0</v>
      </c>
      <c r="H27" s="338">
        <v>0</v>
      </c>
      <c r="N27" s="248" t="s">
        <v>41</v>
      </c>
      <c r="O27" s="338">
        <v>2</v>
      </c>
      <c r="P27" s="338">
        <v>0</v>
      </c>
      <c r="Q27" s="338">
        <v>0</v>
      </c>
      <c r="R27" s="338">
        <v>0</v>
      </c>
      <c r="S27" s="336">
        <v>7</v>
      </c>
      <c r="T27" s="24"/>
      <c r="U27" s="24"/>
    </row>
    <row r="28" spans="3:21" s="27" customFormat="1">
      <c r="C28" s="248" t="s">
        <v>42</v>
      </c>
      <c r="D28" s="338">
        <v>0</v>
      </c>
      <c r="E28" s="338">
        <v>0</v>
      </c>
      <c r="F28" s="338">
        <v>0</v>
      </c>
      <c r="G28" s="338">
        <v>0</v>
      </c>
      <c r="H28" s="338">
        <v>0</v>
      </c>
      <c r="N28" s="248" t="s">
        <v>42</v>
      </c>
      <c r="O28" s="338">
        <v>4</v>
      </c>
      <c r="P28" s="338">
        <v>0</v>
      </c>
      <c r="Q28" s="338">
        <v>1</v>
      </c>
      <c r="R28" s="338">
        <v>0</v>
      </c>
      <c r="S28" s="336">
        <v>3</v>
      </c>
      <c r="T28" s="24"/>
      <c r="U28" s="24"/>
    </row>
    <row r="29" spans="3:21" s="27" customFormat="1">
      <c r="C29" s="248" t="s">
        <v>43</v>
      </c>
      <c r="D29" s="338">
        <v>0</v>
      </c>
      <c r="E29" s="338">
        <v>0</v>
      </c>
      <c r="F29" s="338">
        <v>0</v>
      </c>
      <c r="G29" s="338">
        <v>0</v>
      </c>
      <c r="H29" s="338">
        <v>5</v>
      </c>
      <c r="N29" s="248" t="s">
        <v>43</v>
      </c>
      <c r="O29" s="338">
        <v>0</v>
      </c>
      <c r="P29" s="338">
        <v>0</v>
      </c>
      <c r="Q29" s="338">
        <v>0</v>
      </c>
      <c r="R29" s="338">
        <v>2</v>
      </c>
      <c r="S29" s="336">
        <v>1</v>
      </c>
      <c r="T29" s="24"/>
      <c r="U29" s="24"/>
    </row>
    <row r="30" spans="3:21" s="27" customFormat="1">
      <c r="C30" s="248" t="s">
        <v>44</v>
      </c>
      <c r="D30" s="338">
        <v>1</v>
      </c>
      <c r="E30" s="338">
        <v>0</v>
      </c>
      <c r="F30" s="338">
        <v>0</v>
      </c>
      <c r="G30" s="338">
        <v>5</v>
      </c>
      <c r="H30" s="338">
        <v>4</v>
      </c>
      <c r="N30" s="248" t="s">
        <v>44</v>
      </c>
      <c r="O30" s="338">
        <v>1</v>
      </c>
      <c r="P30" s="338">
        <v>0</v>
      </c>
      <c r="Q30" s="338">
        <v>0</v>
      </c>
      <c r="R30" s="338">
        <v>7</v>
      </c>
      <c r="S30" s="336">
        <v>1</v>
      </c>
      <c r="T30" s="24"/>
      <c r="U30" s="24"/>
    </row>
    <row r="31" spans="3:21" s="27" customFormat="1">
      <c r="C31" s="248" t="s">
        <v>45</v>
      </c>
      <c r="D31" s="338">
        <v>0</v>
      </c>
      <c r="E31" s="338">
        <v>0</v>
      </c>
      <c r="F31" s="338">
        <v>0</v>
      </c>
      <c r="G31" s="338">
        <v>3</v>
      </c>
      <c r="H31" s="338">
        <v>0</v>
      </c>
      <c r="N31" s="248" t="s">
        <v>45</v>
      </c>
      <c r="O31" s="338">
        <v>1</v>
      </c>
      <c r="P31" s="338">
        <v>110</v>
      </c>
      <c r="Q31" s="338">
        <v>0</v>
      </c>
      <c r="R31" s="338">
        <v>1</v>
      </c>
      <c r="S31" s="336">
        <v>6</v>
      </c>
      <c r="T31" s="24"/>
      <c r="U31" s="24"/>
    </row>
    <row r="32" spans="3:21" s="27" customFormat="1">
      <c r="C32" s="248" t="s">
        <v>46</v>
      </c>
      <c r="D32" s="338">
        <v>0</v>
      </c>
      <c r="E32" s="338">
        <v>0</v>
      </c>
      <c r="F32" s="338">
        <v>0</v>
      </c>
      <c r="G32" s="338">
        <v>1</v>
      </c>
      <c r="H32" s="338">
        <v>0</v>
      </c>
      <c r="N32" s="248" t="s">
        <v>46</v>
      </c>
      <c r="O32" s="338">
        <v>0</v>
      </c>
      <c r="P32" s="338">
        <v>0</v>
      </c>
      <c r="Q32" s="338">
        <v>0</v>
      </c>
      <c r="R32" s="338">
        <v>4</v>
      </c>
      <c r="S32" s="336">
        <v>0</v>
      </c>
      <c r="T32" s="24"/>
      <c r="U32" s="24"/>
    </row>
    <row r="33" spans="3:21" s="27" customFormat="1">
      <c r="C33" s="248" t="s">
        <v>47</v>
      </c>
      <c r="D33" s="338">
        <v>0</v>
      </c>
      <c r="E33" s="338">
        <v>0</v>
      </c>
      <c r="F33" s="338">
        <v>15</v>
      </c>
      <c r="G33" s="338">
        <v>0</v>
      </c>
      <c r="H33" s="338">
        <v>1</v>
      </c>
      <c r="N33" s="248" t="s">
        <v>47</v>
      </c>
      <c r="O33" s="338">
        <v>0</v>
      </c>
      <c r="P33" s="338">
        <v>0</v>
      </c>
      <c r="Q33" s="338">
        <v>0</v>
      </c>
      <c r="R33" s="338">
        <v>0</v>
      </c>
      <c r="S33" s="336">
        <v>0</v>
      </c>
      <c r="T33" s="24"/>
      <c r="U33" s="24"/>
    </row>
    <row r="34" spans="3:21" s="27" customFormat="1">
      <c r="C34" s="248" t="s">
        <v>48</v>
      </c>
      <c r="D34" s="338">
        <v>0</v>
      </c>
      <c r="E34" s="338">
        <v>0</v>
      </c>
      <c r="F34" s="338">
        <v>1</v>
      </c>
      <c r="G34" s="338">
        <v>0</v>
      </c>
      <c r="H34" s="338">
        <v>0</v>
      </c>
      <c r="N34" s="248" t="s">
        <v>48</v>
      </c>
      <c r="O34" s="338">
        <v>0</v>
      </c>
      <c r="P34" s="338">
        <v>0</v>
      </c>
      <c r="Q34" s="338">
        <v>0</v>
      </c>
      <c r="R34" s="338">
        <v>0</v>
      </c>
      <c r="S34" s="338">
        <v>0</v>
      </c>
      <c r="T34" s="24"/>
      <c r="U34" s="24"/>
    </row>
    <row r="35" spans="3:21" s="247" customFormat="1">
      <c r="C35" s="248" t="s">
        <v>221</v>
      </c>
      <c r="D35" s="338">
        <v>0</v>
      </c>
      <c r="E35" s="338">
        <v>18</v>
      </c>
      <c r="F35" s="338">
        <v>0</v>
      </c>
      <c r="G35" s="338">
        <v>0</v>
      </c>
      <c r="H35" s="338">
        <v>0</v>
      </c>
      <c r="N35" s="248" t="s">
        <v>221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246"/>
      <c r="U35" s="246"/>
    </row>
    <row r="36" spans="3:21">
      <c r="C36" s="28" t="s">
        <v>57</v>
      </c>
      <c r="D36" s="29">
        <f>SUM(D7:D35)</f>
        <v>13</v>
      </c>
      <c r="E36" s="81">
        <f>SUM(E7:E35)</f>
        <v>18</v>
      </c>
      <c r="F36" s="81">
        <f>SUM(F7:F35)</f>
        <v>16</v>
      </c>
      <c r="G36" s="81">
        <f>SUM(G7:G35)</f>
        <v>36</v>
      </c>
      <c r="H36" s="81">
        <f>SUM(H7:H35)</f>
        <v>21</v>
      </c>
      <c r="N36" s="28" t="s">
        <v>57</v>
      </c>
      <c r="O36" s="81">
        <f>SUM(O7:O35)</f>
        <v>21</v>
      </c>
      <c r="P36" s="81">
        <f>SUM(P7:P35)</f>
        <v>110</v>
      </c>
      <c r="Q36" s="81">
        <f>SUM(Q7:Q35)</f>
        <v>17</v>
      </c>
      <c r="R36" s="81">
        <f>SUM(R7:R35)</f>
        <v>16</v>
      </c>
      <c r="S36" s="81">
        <f>SUM(S7:S35)</f>
        <v>49</v>
      </c>
    </row>
    <row r="59" spans="3:3">
      <c r="C59" s="30" t="s">
        <v>94</v>
      </c>
    </row>
    <row r="60" spans="3:3">
      <c r="C60" s="31" t="s">
        <v>95</v>
      </c>
    </row>
    <row r="61" spans="3:3">
      <c r="C61" s="31" t="s">
        <v>96</v>
      </c>
    </row>
    <row r="62" spans="3:3">
      <c r="C62" s="31" t="s">
        <v>97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"/>
  <sheetViews>
    <sheetView zoomScale="85" zoomScaleNormal="85" workbookViewId="0">
      <selection activeCell="O10" sqref="O10"/>
    </sheetView>
  </sheetViews>
  <sheetFormatPr defaultRowHeight="17.399999999999999"/>
  <cols>
    <col min="1" max="2" width="15.59765625" customWidth="1"/>
    <col min="3" max="55" width="9" customWidth="1"/>
    <col min="57" max="173" width="9" customWidth="1"/>
  </cols>
  <sheetData>
    <row r="1" spans="1:14">
      <c r="A1" s="5" t="s">
        <v>12</v>
      </c>
    </row>
    <row r="2" spans="1:14" ht="18" thickBot="1">
      <c r="D2" s="341"/>
      <c r="E2" s="249" t="s">
        <v>1250</v>
      </c>
    </row>
    <row r="3" spans="1:14" ht="26.4">
      <c r="A3" s="8"/>
      <c r="B3" s="6" t="s">
        <v>112</v>
      </c>
      <c r="D3" s="338"/>
      <c r="E3" s="249" t="s">
        <v>1254</v>
      </c>
    </row>
    <row r="4" spans="1:14" ht="18" thickBot="1">
      <c r="A4" s="7" t="s">
        <v>13</v>
      </c>
      <c r="B4" s="9" t="s">
        <v>14</v>
      </c>
    </row>
    <row r="5" spans="1:14">
      <c r="C5" s="337"/>
      <c r="D5" s="346" t="s">
        <v>240</v>
      </c>
      <c r="E5" s="346" t="s">
        <v>233</v>
      </c>
      <c r="F5" s="346" t="s">
        <v>234</v>
      </c>
      <c r="G5" s="346" t="s">
        <v>227</v>
      </c>
      <c r="H5" s="346" t="s">
        <v>229</v>
      </c>
      <c r="I5" s="346" t="s">
        <v>231</v>
      </c>
      <c r="J5" s="346" t="s">
        <v>223</v>
      </c>
      <c r="K5" s="346" t="s">
        <v>236</v>
      </c>
      <c r="L5" s="346" t="s">
        <v>238</v>
      </c>
      <c r="M5" s="346" t="s">
        <v>225</v>
      </c>
      <c r="N5" s="250"/>
    </row>
    <row r="6" spans="1:14">
      <c r="C6" s="344" t="s">
        <v>53</v>
      </c>
      <c r="D6" s="336"/>
      <c r="E6" s="336"/>
      <c r="F6" s="336"/>
      <c r="G6" s="336"/>
      <c r="H6" s="336"/>
      <c r="I6" s="336"/>
      <c r="J6" s="336"/>
      <c r="K6" s="336"/>
      <c r="L6" s="336"/>
      <c r="M6" s="336">
        <v>1</v>
      </c>
      <c r="N6" s="251"/>
    </row>
    <row r="7" spans="1:14">
      <c r="C7" s="344" t="s">
        <v>54</v>
      </c>
      <c r="D7" s="336">
        <v>2</v>
      </c>
      <c r="E7" s="336"/>
      <c r="F7" s="336"/>
      <c r="G7" s="336">
        <v>1</v>
      </c>
      <c r="H7" s="336">
        <v>3</v>
      </c>
      <c r="I7" s="336">
        <v>3</v>
      </c>
      <c r="J7" s="336"/>
      <c r="K7" s="336">
        <v>2</v>
      </c>
      <c r="L7" s="336">
        <v>1</v>
      </c>
      <c r="M7" s="336">
        <v>4</v>
      </c>
      <c r="N7" s="252"/>
    </row>
    <row r="8" spans="1:14">
      <c r="C8" s="344" t="s">
        <v>55</v>
      </c>
      <c r="D8" s="336"/>
      <c r="E8" s="336"/>
      <c r="F8" s="336"/>
      <c r="G8" s="336">
        <v>5</v>
      </c>
      <c r="H8" s="336">
        <v>5</v>
      </c>
      <c r="I8" s="336">
        <v>4</v>
      </c>
      <c r="J8" s="336"/>
      <c r="K8" s="336">
        <v>3</v>
      </c>
      <c r="L8" s="336">
        <v>3</v>
      </c>
      <c r="M8" s="336">
        <v>12</v>
      </c>
    </row>
    <row r="9" spans="1:14">
      <c r="C9" s="344" t="s">
        <v>56</v>
      </c>
      <c r="D9" s="336">
        <v>5</v>
      </c>
      <c r="E9" s="336"/>
      <c r="F9" s="336"/>
      <c r="G9" s="336">
        <v>11</v>
      </c>
      <c r="H9" s="336">
        <v>4</v>
      </c>
      <c r="I9" s="336">
        <v>8</v>
      </c>
      <c r="J9" s="336"/>
      <c r="K9" s="336">
        <v>5</v>
      </c>
      <c r="L9" s="336">
        <v>3</v>
      </c>
      <c r="M9" s="336">
        <v>12</v>
      </c>
    </row>
    <row r="10" spans="1:14" s="92" customFormat="1">
      <c r="C10" s="344" t="s">
        <v>150</v>
      </c>
      <c r="D10" s="336">
        <v>3</v>
      </c>
      <c r="E10" s="336">
        <v>18</v>
      </c>
      <c r="F10" s="336">
        <v>16</v>
      </c>
      <c r="G10" s="336">
        <v>9</v>
      </c>
      <c r="H10" s="336">
        <v>7</v>
      </c>
      <c r="I10" s="336">
        <v>4</v>
      </c>
      <c r="J10" s="336">
        <v>110</v>
      </c>
      <c r="K10" s="336"/>
      <c r="L10" s="336">
        <v>6</v>
      </c>
      <c r="M10" s="336">
        <v>10</v>
      </c>
    </row>
    <row r="11" spans="1:14" s="92" customFormat="1">
      <c r="C11" s="344" t="s">
        <v>151</v>
      </c>
      <c r="D11" s="336">
        <v>3</v>
      </c>
      <c r="E11" s="336"/>
      <c r="F11" s="336"/>
      <c r="G11" s="336">
        <v>10</v>
      </c>
      <c r="H11" s="336">
        <v>2</v>
      </c>
      <c r="I11" s="336">
        <v>2</v>
      </c>
      <c r="J11" s="336"/>
      <c r="K11" s="336">
        <v>7</v>
      </c>
      <c r="L11" s="336">
        <v>3</v>
      </c>
      <c r="M11" s="336">
        <v>10</v>
      </c>
    </row>
    <row r="12" spans="1:14">
      <c r="C12" s="345" t="s">
        <v>1253</v>
      </c>
      <c r="D12" s="253">
        <f>SUM(D6:D11)</f>
        <v>13</v>
      </c>
      <c r="E12" s="253">
        <f t="shared" ref="E12:M12" si="0">SUM(E6:E11)</f>
        <v>18</v>
      </c>
      <c r="F12" s="253">
        <f t="shared" si="0"/>
        <v>16</v>
      </c>
      <c r="G12" s="253">
        <f t="shared" si="0"/>
        <v>36</v>
      </c>
      <c r="H12" s="253">
        <f t="shared" si="0"/>
        <v>21</v>
      </c>
      <c r="I12" s="253">
        <f t="shared" si="0"/>
        <v>21</v>
      </c>
      <c r="J12" s="253">
        <f t="shared" si="0"/>
        <v>110</v>
      </c>
      <c r="K12" s="253">
        <f t="shared" si="0"/>
        <v>17</v>
      </c>
      <c r="L12" s="253">
        <f t="shared" si="0"/>
        <v>16</v>
      </c>
      <c r="M12" s="253">
        <f t="shared" si="0"/>
        <v>49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3"/>
  <sheetViews>
    <sheetView topLeftCell="A16" zoomScale="70" zoomScaleNormal="70" workbookViewId="0">
      <selection activeCell="T53" sqref="T53"/>
    </sheetView>
  </sheetViews>
  <sheetFormatPr defaultRowHeight="17.399999999999999"/>
  <cols>
    <col min="1" max="2" width="15.59765625" customWidth="1"/>
    <col min="12" max="15" width="9" style="92"/>
    <col min="18" max="18" width="5.59765625" customWidth="1"/>
    <col min="19" max="19" width="20.59765625" customWidth="1"/>
    <col min="20" max="20" width="5.59765625" customWidth="1"/>
    <col min="21" max="21" width="20.59765625" customWidth="1"/>
    <col min="22" max="22" width="5.59765625" customWidth="1"/>
    <col min="23" max="23" width="20.59765625" customWidth="1"/>
    <col min="24" max="24" width="5.59765625" customWidth="1"/>
    <col min="25" max="26" width="5.59765625" style="195" customWidth="1"/>
    <col min="27" max="27" width="20.59765625" customWidth="1"/>
    <col min="28" max="28" width="5.59765625" customWidth="1"/>
    <col min="29" max="29" width="20.59765625" style="92" customWidth="1"/>
    <col min="30" max="30" width="5.59765625" style="92" customWidth="1"/>
    <col min="31" max="31" width="20.59765625" style="92" customWidth="1"/>
    <col min="32" max="34" width="5.59765625" style="92" customWidth="1"/>
    <col min="35" max="35" width="5.59765625" style="195" customWidth="1"/>
    <col min="36" max="38" width="5.59765625" style="92" customWidth="1"/>
  </cols>
  <sheetData>
    <row r="1" spans="1:39">
      <c r="A1" s="5" t="s">
        <v>222</v>
      </c>
    </row>
    <row r="2" spans="1:39" ht="18" thickBot="1">
      <c r="E2" s="341"/>
      <c r="F2" s="249" t="s">
        <v>1250</v>
      </c>
    </row>
    <row r="3" spans="1:39">
      <c r="A3" s="8"/>
      <c r="B3" s="6" t="s">
        <v>1</v>
      </c>
      <c r="E3" s="338"/>
      <c r="F3" s="249" t="s">
        <v>1254</v>
      </c>
      <c r="Q3" s="142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59"/>
      <c r="AD3" s="159"/>
      <c r="AE3" s="159"/>
      <c r="AF3" s="159"/>
      <c r="AG3" s="159"/>
      <c r="AH3" s="159"/>
      <c r="AI3" s="159"/>
      <c r="AJ3" s="159"/>
      <c r="AK3" s="159"/>
      <c r="AL3" s="159"/>
      <c r="AM3" s="144"/>
    </row>
    <row r="4" spans="1:39" ht="18" thickBot="1">
      <c r="A4" s="7" t="s">
        <v>109</v>
      </c>
      <c r="B4" s="9" t="s">
        <v>15</v>
      </c>
      <c r="C4" s="41" t="s">
        <v>136</v>
      </c>
      <c r="Q4" s="145"/>
      <c r="R4" s="138" t="s">
        <v>142</v>
      </c>
      <c r="S4" s="137"/>
      <c r="T4" s="137"/>
      <c r="U4" s="137"/>
      <c r="V4" s="137"/>
      <c r="W4" s="137"/>
      <c r="X4" s="137"/>
      <c r="Y4" s="137"/>
      <c r="Z4" s="138" t="s">
        <v>142</v>
      </c>
      <c r="AA4" s="137"/>
      <c r="AB4" s="137"/>
      <c r="AC4" s="160"/>
      <c r="AD4" s="160"/>
      <c r="AE4" s="160"/>
      <c r="AF4" s="160"/>
      <c r="AG4" s="160"/>
      <c r="AH4" s="160"/>
      <c r="AI4" s="160"/>
      <c r="AJ4" s="160"/>
      <c r="AK4" s="160"/>
      <c r="AL4" s="160"/>
      <c r="AM4" s="146"/>
    </row>
    <row r="5" spans="1:39" ht="24.9" customHeight="1" thickBot="1">
      <c r="C5" s="791" t="s">
        <v>100</v>
      </c>
      <c r="D5" s="786" t="s">
        <v>52</v>
      </c>
      <c r="E5" s="786"/>
      <c r="F5" s="786" t="s">
        <v>49</v>
      </c>
      <c r="G5" s="786"/>
      <c r="H5" s="786" t="s">
        <v>50</v>
      </c>
      <c r="I5" s="786"/>
      <c r="J5" s="786" t="s">
        <v>51</v>
      </c>
      <c r="K5" s="786"/>
      <c r="L5" s="786" t="s">
        <v>150</v>
      </c>
      <c r="M5" s="786"/>
      <c r="N5" s="786" t="s">
        <v>151</v>
      </c>
      <c r="O5" s="786"/>
      <c r="Q5" s="147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62"/>
      <c r="AC5" s="105"/>
      <c r="AD5" s="105"/>
      <c r="AE5" s="105"/>
      <c r="AF5" s="105"/>
      <c r="AG5" s="105"/>
      <c r="AH5" s="105"/>
      <c r="AI5" s="105"/>
      <c r="AJ5" s="105"/>
      <c r="AK5" s="105"/>
      <c r="AL5" s="105"/>
      <c r="AM5" s="151"/>
    </row>
    <row r="6" spans="1:39" ht="24.9" customHeight="1" thickBot="1">
      <c r="C6" s="791"/>
      <c r="D6" s="38" t="s">
        <v>101</v>
      </c>
      <c r="E6" s="38" t="s">
        <v>102</v>
      </c>
      <c r="F6" s="38" t="s">
        <v>101</v>
      </c>
      <c r="G6" s="38" t="s">
        <v>102</v>
      </c>
      <c r="H6" s="38" t="s">
        <v>101</v>
      </c>
      <c r="I6" s="38" t="s">
        <v>102</v>
      </c>
      <c r="J6" s="38" t="s">
        <v>101</v>
      </c>
      <c r="K6" s="38" t="s">
        <v>102</v>
      </c>
      <c r="L6" s="38" t="s">
        <v>101</v>
      </c>
      <c r="M6" s="38" t="s">
        <v>102</v>
      </c>
      <c r="N6" s="38" t="s">
        <v>101</v>
      </c>
      <c r="O6" s="38" t="s">
        <v>102</v>
      </c>
      <c r="Q6" s="147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63"/>
      <c r="AC6" s="137"/>
      <c r="AD6" s="137"/>
      <c r="AE6" s="137"/>
      <c r="AF6" s="137"/>
      <c r="AG6" s="105"/>
      <c r="AH6" s="105"/>
      <c r="AI6" s="105"/>
      <c r="AJ6" s="105"/>
      <c r="AK6" s="105"/>
      <c r="AL6" s="105"/>
      <c r="AM6" s="151"/>
    </row>
    <row r="7" spans="1:39" ht="30" customHeight="1">
      <c r="C7" s="39">
        <v>10</v>
      </c>
      <c r="D7" s="354"/>
      <c r="E7" s="347"/>
      <c r="F7" s="353"/>
      <c r="G7" s="348"/>
      <c r="H7" s="353"/>
      <c r="I7" s="348"/>
      <c r="J7" s="353"/>
      <c r="K7" s="348"/>
      <c r="L7" s="355"/>
      <c r="M7" s="348"/>
      <c r="N7" s="355"/>
      <c r="O7" s="348"/>
      <c r="Q7" s="147"/>
      <c r="R7" s="792" t="s">
        <v>100</v>
      </c>
      <c r="S7" s="787" t="s">
        <v>138</v>
      </c>
      <c r="T7" s="788"/>
      <c r="U7" s="787" t="s">
        <v>139</v>
      </c>
      <c r="V7" s="788"/>
      <c r="W7" s="787" t="s">
        <v>140</v>
      </c>
      <c r="X7" s="790"/>
      <c r="Z7" s="792" t="s">
        <v>100</v>
      </c>
      <c r="AA7" s="789" t="s">
        <v>141</v>
      </c>
      <c r="AB7" s="794"/>
      <c r="AC7" s="787" t="s">
        <v>155</v>
      </c>
      <c r="AD7" s="788"/>
      <c r="AE7" s="789" t="s">
        <v>153</v>
      </c>
      <c r="AF7" s="790"/>
      <c r="AG7" s="167"/>
      <c r="AH7" s="165"/>
      <c r="AI7" s="165"/>
      <c r="AJ7" s="165"/>
      <c r="AK7" s="165"/>
      <c r="AL7" s="165"/>
      <c r="AM7" s="151"/>
    </row>
    <row r="8" spans="1:39" ht="30" customHeight="1" thickBot="1">
      <c r="C8" s="39">
        <v>9</v>
      </c>
      <c r="D8" s="354"/>
      <c r="E8" s="349"/>
      <c r="F8" s="352"/>
      <c r="G8" s="349"/>
      <c r="H8" s="353"/>
      <c r="I8" s="348"/>
      <c r="J8" s="353"/>
      <c r="K8" s="348"/>
      <c r="L8" s="355"/>
      <c r="M8" s="348"/>
      <c r="N8" s="355"/>
      <c r="O8" s="348"/>
      <c r="Q8" s="147"/>
      <c r="R8" s="793"/>
      <c r="S8" s="37" t="s">
        <v>101</v>
      </c>
      <c r="T8" s="103" t="s">
        <v>102</v>
      </c>
      <c r="U8" s="37" t="s">
        <v>101</v>
      </c>
      <c r="V8" s="103" t="s">
        <v>102</v>
      </c>
      <c r="W8" s="37" t="s">
        <v>101</v>
      </c>
      <c r="X8" s="169" t="s">
        <v>102</v>
      </c>
      <c r="Z8" s="793"/>
      <c r="AA8" s="104" t="s">
        <v>101</v>
      </c>
      <c r="AB8" s="164" t="s">
        <v>102</v>
      </c>
      <c r="AC8" s="37" t="s">
        <v>101</v>
      </c>
      <c r="AD8" s="103" t="s">
        <v>102</v>
      </c>
      <c r="AE8" s="104" t="s">
        <v>101</v>
      </c>
      <c r="AF8" s="169" t="s">
        <v>102</v>
      </c>
      <c r="AG8" s="167"/>
      <c r="AH8" s="165"/>
      <c r="AI8" s="165"/>
      <c r="AJ8" s="165"/>
      <c r="AK8" s="165"/>
      <c r="AL8" s="165"/>
      <c r="AM8" s="151"/>
    </row>
    <row r="9" spans="1:39" ht="30" customHeight="1" thickTop="1">
      <c r="C9" s="39">
        <v>8</v>
      </c>
      <c r="D9" s="354"/>
      <c r="E9" s="349"/>
      <c r="F9" s="353" t="s">
        <v>226</v>
      </c>
      <c r="G9" s="348">
        <v>4</v>
      </c>
      <c r="H9" s="353"/>
      <c r="I9" s="348"/>
      <c r="J9" s="353"/>
      <c r="K9" s="348"/>
      <c r="L9" s="351" t="s">
        <v>229</v>
      </c>
      <c r="M9" s="348">
        <v>7</v>
      </c>
      <c r="N9" s="351" t="s">
        <v>238</v>
      </c>
      <c r="O9" s="348">
        <v>3</v>
      </c>
      <c r="Q9" s="147"/>
      <c r="R9" s="170">
        <v>1</v>
      </c>
      <c r="S9" s="226" t="s">
        <v>154</v>
      </c>
      <c r="T9" s="134">
        <v>65</v>
      </c>
      <c r="U9" s="233" t="s">
        <v>188</v>
      </c>
      <c r="V9" s="134">
        <v>33</v>
      </c>
      <c r="W9" s="227" t="s">
        <v>154</v>
      </c>
      <c r="X9" s="174">
        <v>19</v>
      </c>
      <c r="Z9" s="170">
        <v>1</v>
      </c>
      <c r="AA9" s="228" t="s">
        <v>179</v>
      </c>
      <c r="AB9" s="187">
        <v>17</v>
      </c>
      <c r="AC9" s="241" t="s">
        <v>195</v>
      </c>
      <c r="AD9" s="134">
        <v>32</v>
      </c>
      <c r="AE9" s="229" t="s">
        <v>154</v>
      </c>
      <c r="AF9" s="174">
        <v>6</v>
      </c>
      <c r="AG9" s="168"/>
      <c r="AH9" s="166"/>
      <c r="AI9" s="166"/>
      <c r="AJ9" s="166"/>
      <c r="AK9" s="166"/>
      <c r="AL9" s="166"/>
      <c r="AM9" s="151"/>
    </row>
    <row r="10" spans="1:39" ht="30" customHeight="1">
      <c r="C10" s="39">
        <v>7</v>
      </c>
      <c r="D10" s="354"/>
      <c r="E10" s="349"/>
      <c r="F10" s="353" t="s">
        <v>258</v>
      </c>
      <c r="G10" s="348">
        <v>4</v>
      </c>
      <c r="H10" s="353"/>
      <c r="I10" s="348"/>
      <c r="J10" s="354"/>
      <c r="K10" s="334"/>
      <c r="L10" s="351" t="s">
        <v>227</v>
      </c>
      <c r="M10" s="348">
        <v>9</v>
      </c>
      <c r="N10" s="351" t="s">
        <v>271</v>
      </c>
      <c r="O10" s="348">
        <v>3</v>
      </c>
      <c r="Q10" s="147"/>
      <c r="R10" s="171">
        <v>2</v>
      </c>
      <c r="S10" s="230" t="s">
        <v>176</v>
      </c>
      <c r="T10" s="134">
        <v>19</v>
      </c>
      <c r="U10" s="213" t="s">
        <v>218</v>
      </c>
      <c r="V10" s="134">
        <v>29</v>
      </c>
      <c r="W10" s="240" t="s">
        <v>219</v>
      </c>
      <c r="X10" s="174">
        <v>11</v>
      </c>
      <c r="Z10" s="171">
        <v>2</v>
      </c>
      <c r="AA10" s="234" t="s">
        <v>188</v>
      </c>
      <c r="AB10" s="198">
        <v>8</v>
      </c>
      <c r="AC10" s="242" t="s">
        <v>180</v>
      </c>
      <c r="AD10" s="134">
        <v>20</v>
      </c>
      <c r="AE10" s="230" t="s">
        <v>176</v>
      </c>
      <c r="AF10" s="174">
        <v>3</v>
      </c>
      <c r="AG10" s="168"/>
      <c r="AH10" s="166"/>
      <c r="AI10" s="166"/>
      <c r="AJ10" s="166"/>
      <c r="AK10" s="166"/>
      <c r="AL10" s="166"/>
      <c r="AM10" s="151"/>
    </row>
    <row r="11" spans="1:39" ht="30" customHeight="1">
      <c r="C11" s="39">
        <v>6</v>
      </c>
      <c r="D11" s="354"/>
      <c r="E11" s="349"/>
      <c r="F11" s="353" t="s">
        <v>261</v>
      </c>
      <c r="G11" s="348">
        <v>4</v>
      </c>
      <c r="H11" s="353" t="s">
        <v>265</v>
      </c>
      <c r="I11" s="348">
        <v>4</v>
      </c>
      <c r="J11" s="353"/>
      <c r="K11" s="348"/>
      <c r="L11" s="351" t="s">
        <v>225</v>
      </c>
      <c r="M11" s="348">
        <v>10</v>
      </c>
      <c r="N11" s="351" t="s">
        <v>270</v>
      </c>
      <c r="O11" s="348">
        <v>3</v>
      </c>
      <c r="Q11" s="147"/>
      <c r="R11" s="171">
        <v>3</v>
      </c>
      <c r="S11" s="173" t="s">
        <v>183</v>
      </c>
      <c r="T11" s="134">
        <v>7</v>
      </c>
      <c r="U11" s="215" t="s">
        <v>185</v>
      </c>
      <c r="V11" s="134">
        <v>15</v>
      </c>
      <c r="W11" s="230" t="s">
        <v>176</v>
      </c>
      <c r="X11" s="174">
        <v>7</v>
      </c>
      <c r="Z11" s="171">
        <v>3</v>
      </c>
      <c r="AA11" s="220" t="s">
        <v>172</v>
      </c>
      <c r="AB11" s="198">
        <v>6</v>
      </c>
      <c r="AC11" s="222" t="s">
        <v>194</v>
      </c>
      <c r="AD11" s="134">
        <v>17</v>
      </c>
      <c r="AE11" s="97" t="s">
        <v>182</v>
      </c>
      <c r="AF11" s="174">
        <v>2</v>
      </c>
      <c r="AG11" s="168"/>
      <c r="AH11" s="166"/>
      <c r="AI11" s="166"/>
      <c r="AJ11" s="166"/>
      <c r="AK11" s="166"/>
      <c r="AL11" s="166"/>
      <c r="AM11" s="151"/>
    </row>
    <row r="12" spans="1:39" ht="30" customHeight="1">
      <c r="C12" s="39">
        <v>5</v>
      </c>
      <c r="D12" s="354"/>
      <c r="E12" s="348"/>
      <c r="F12" s="353" t="s">
        <v>255</v>
      </c>
      <c r="G12" s="348">
        <v>4</v>
      </c>
      <c r="H12" s="353" t="s">
        <v>232</v>
      </c>
      <c r="I12" s="348">
        <v>4</v>
      </c>
      <c r="J12" s="351" t="s">
        <v>236</v>
      </c>
      <c r="K12" s="348">
        <v>5</v>
      </c>
      <c r="L12" s="351" t="s">
        <v>268</v>
      </c>
      <c r="M12" s="348">
        <v>10</v>
      </c>
      <c r="N12" s="351" t="s">
        <v>269</v>
      </c>
      <c r="O12" s="348">
        <v>3</v>
      </c>
      <c r="Q12" s="147"/>
      <c r="R12" s="171">
        <v>4</v>
      </c>
      <c r="S12" s="173" t="s">
        <v>184</v>
      </c>
      <c r="T12" s="134">
        <v>5</v>
      </c>
      <c r="U12" s="238" t="s">
        <v>220</v>
      </c>
      <c r="V12" s="134">
        <v>11</v>
      </c>
      <c r="W12" s="97" t="s">
        <v>178</v>
      </c>
      <c r="X12" s="174">
        <v>5</v>
      </c>
      <c r="Z12" s="171">
        <v>4</v>
      </c>
      <c r="AA12" s="219" t="s">
        <v>191</v>
      </c>
      <c r="AB12" s="198">
        <v>3</v>
      </c>
      <c r="AC12" s="237" t="s">
        <v>179</v>
      </c>
      <c r="AD12" s="134">
        <v>13</v>
      </c>
      <c r="AE12" s="196"/>
      <c r="AF12" s="174"/>
      <c r="AG12" s="168"/>
      <c r="AH12" s="166"/>
      <c r="AI12" s="166"/>
      <c r="AJ12" s="166"/>
      <c r="AK12" s="166"/>
      <c r="AL12" s="166"/>
      <c r="AM12" s="151"/>
    </row>
    <row r="13" spans="1:39" ht="30" customHeight="1">
      <c r="C13" s="39">
        <v>4</v>
      </c>
      <c r="D13" s="354"/>
      <c r="E13" s="348"/>
      <c r="F13" s="353" t="s">
        <v>260</v>
      </c>
      <c r="G13" s="348">
        <v>5</v>
      </c>
      <c r="H13" s="353" t="s">
        <v>263</v>
      </c>
      <c r="I13" s="348">
        <v>5</v>
      </c>
      <c r="J13" s="351" t="s">
        <v>240</v>
      </c>
      <c r="K13" s="348">
        <v>5</v>
      </c>
      <c r="L13" s="351" t="s">
        <v>267</v>
      </c>
      <c r="M13" s="348">
        <v>12</v>
      </c>
      <c r="N13" s="351" t="s">
        <v>240</v>
      </c>
      <c r="O13" s="348">
        <v>3</v>
      </c>
      <c r="Q13" s="147"/>
      <c r="R13" s="171">
        <v>5</v>
      </c>
      <c r="S13" s="173" t="s">
        <v>174</v>
      </c>
      <c r="T13" s="134">
        <v>3</v>
      </c>
      <c r="U13" s="97" t="s">
        <v>174</v>
      </c>
      <c r="V13" s="134">
        <v>7</v>
      </c>
      <c r="W13" s="97" t="s">
        <v>170</v>
      </c>
      <c r="X13" s="174">
        <v>5</v>
      </c>
      <c r="Z13" s="171">
        <v>5</v>
      </c>
      <c r="AA13" s="219" t="s">
        <v>189</v>
      </c>
      <c r="AB13" s="198">
        <v>3</v>
      </c>
      <c r="AC13" s="221" t="s">
        <v>196</v>
      </c>
      <c r="AD13" s="134">
        <v>9</v>
      </c>
      <c r="AE13" s="175"/>
      <c r="AF13" s="174"/>
      <c r="AG13" s="168"/>
      <c r="AH13" s="166"/>
      <c r="AI13" s="166"/>
      <c r="AJ13" s="166"/>
      <c r="AK13" s="166"/>
      <c r="AL13" s="166"/>
      <c r="AM13" s="151"/>
    </row>
    <row r="14" spans="1:39" ht="30" customHeight="1">
      <c r="C14" s="39">
        <v>3</v>
      </c>
      <c r="D14" s="353" t="s">
        <v>246</v>
      </c>
      <c r="E14" s="348">
        <v>3</v>
      </c>
      <c r="F14" s="353" t="s">
        <v>259</v>
      </c>
      <c r="G14" s="348">
        <v>6</v>
      </c>
      <c r="H14" s="353" t="s">
        <v>230</v>
      </c>
      <c r="I14" s="348">
        <v>5</v>
      </c>
      <c r="J14" s="353" t="s">
        <v>231</v>
      </c>
      <c r="K14" s="348">
        <v>8</v>
      </c>
      <c r="L14" s="351" t="s">
        <v>234</v>
      </c>
      <c r="M14" s="348">
        <v>16</v>
      </c>
      <c r="N14" s="351" t="s">
        <v>236</v>
      </c>
      <c r="O14" s="348">
        <v>7</v>
      </c>
      <c r="Q14" s="147"/>
      <c r="R14" s="171">
        <v>6</v>
      </c>
      <c r="S14" s="173"/>
      <c r="T14" s="134"/>
      <c r="U14" s="97" t="s">
        <v>175</v>
      </c>
      <c r="V14" s="134">
        <v>7</v>
      </c>
      <c r="W14" s="236" t="s">
        <v>188</v>
      </c>
      <c r="X14" s="174">
        <v>4</v>
      </c>
      <c r="Z14" s="171">
        <v>6</v>
      </c>
      <c r="AA14" s="231" t="s">
        <v>176</v>
      </c>
      <c r="AB14" s="198">
        <v>3</v>
      </c>
      <c r="AC14" s="235" t="s">
        <v>171</v>
      </c>
      <c r="AD14" s="134">
        <v>7</v>
      </c>
      <c r="AE14" s="175"/>
      <c r="AF14" s="174"/>
      <c r="AG14" s="168"/>
      <c r="AH14" s="166"/>
      <c r="AI14" s="166"/>
      <c r="AJ14" s="166"/>
      <c r="AK14" s="166"/>
      <c r="AL14" s="166"/>
      <c r="AM14" s="151"/>
    </row>
    <row r="15" spans="1:39" ht="30" customHeight="1">
      <c r="C15" s="39">
        <v>2</v>
      </c>
      <c r="D15" s="353" t="s">
        <v>244</v>
      </c>
      <c r="E15" s="348">
        <v>5</v>
      </c>
      <c r="F15" s="353" t="s">
        <v>250</v>
      </c>
      <c r="G15" s="348">
        <v>9</v>
      </c>
      <c r="H15" s="353" t="s">
        <v>228</v>
      </c>
      <c r="I15" s="348">
        <v>5</v>
      </c>
      <c r="J15" s="353" t="s">
        <v>228</v>
      </c>
      <c r="K15" s="348">
        <v>11</v>
      </c>
      <c r="L15" s="351" t="s">
        <v>233</v>
      </c>
      <c r="M15" s="348">
        <v>18</v>
      </c>
      <c r="N15" s="351" t="s">
        <v>225</v>
      </c>
      <c r="O15" s="348">
        <v>10</v>
      </c>
      <c r="Q15" s="147"/>
      <c r="R15" s="171">
        <v>7</v>
      </c>
      <c r="S15" s="173"/>
      <c r="T15" s="134"/>
      <c r="U15" s="232" t="s">
        <v>176</v>
      </c>
      <c r="V15" s="134">
        <v>7</v>
      </c>
      <c r="W15" s="215" t="s">
        <v>189</v>
      </c>
      <c r="X15" s="174">
        <v>4</v>
      </c>
      <c r="Z15" s="171">
        <v>7</v>
      </c>
      <c r="AA15" s="219" t="s">
        <v>192</v>
      </c>
      <c r="AB15" s="198">
        <v>2</v>
      </c>
      <c r="AC15" s="222" t="s">
        <v>181</v>
      </c>
      <c r="AD15" s="134">
        <v>6</v>
      </c>
      <c r="AE15" s="175"/>
      <c r="AF15" s="174"/>
      <c r="AG15" s="168"/>
      <c r="AH15" s="166"/>
      <c r="AI15" s="166"/>
      <c r="AJ15" s="166"/>
      <c r="AK15" s="166"/>
      <c r="AL15" s="166"/>
      <c r="AM15" s="151"/>
    </row>
    <row r="16" spans="1:39" ht="30" customHeight="1">
      <c r="C16" s="39">
        <v>1</v>
      </c>
      <c r="D16" s="353" t="s">
        <v>242</v>
      </c>
      <c r="E16" s="348">
        <v>9</v>
      </c>
      <c r="F16" s="353" t="s">
        <v>248</v>
      </c>
      <c r="G16" s="348">
        <v>10</v>
      </c>
      <c r="H16" s="353" t="s">
        <v>226</v>
      </c>
      <c r="I16" s="348">
        <v>12</v>
      </c>
      <c r="J16" s="353" t="s">
        <v>226</v>
      </c>
      <c r="K16" s="348">
        <v>12</v>
      </c>
      <c r="L16" s="354" t="s">
        <v>266</v>
      </c>
      <c r="M16" s="350">
        <v>110</v>
      </c>
      <c r="N16" s="351" t="s">
        <v>227</v>
      </c>
      <c r="O16" s="348">
        <v>10</v>
      </c>
      <c r="Q16" s="147"/>
      <c r="R16" s="171">
        <v>8</v>
      </c>
      <c r="S16" s="173"/>
      <c r="T16" s="134"/>
      <c r="U16" s="215" t="s">
        <v>186</v>
      </c>
      <c r="V16" s="134">
        <v>6</v>
      </c>
      <c r="W16" s="97" t="s">
        <v>172</v>
      </c>
      <c r="X16" s="174">
        <v>3</v>
      </c>
      <c r="Z16" s="171">
        <v>8</v>
      </c>
      <c r="AA16" s="219" t="s">
        <v>193</v>
      </c>
      <c r="AB16" s="198">
        <v>2</v>
      </c>
      <c r="AC16" s="239" t="s">
        <v>173</v>
      </c>
      <c r="AD16" s="134">
        <v>5</v>
      </c>
      <c r="AE16" s="175"/>
      <c r="AF16" s="174"/>
      <c r="AG16" s="168"/>
      <c r="AH16" s="166"/>
      <c r="AI16" s="166"/>
      <c r="AJ16" s="166"/>
      <c r="AK16" s="166"/>
      <c r="AL16" s="166"/>
      <c r="AM16" s="151"/>
    </row>
    <row r="17" spans="8:39" ht="30" customHeight="1">
      <c r="H17" s="192"/>
      <c r="Q17" s="147"/>
      <c r="R17" s="171">
        <v>9</v>
      </c>
      <c r="S17" s="173"/>
      <c r="T17" s="134"/>
      <c r="U17" s="216" t="s">
        <v>187</v>
      </c>
      <c r="V17" s="134">
        <v>5</v>
      </c>
      <c r="W17" s="215" t="s">
        <v>190</v>
      </c>
      <c r="X17" s="174">
        <v>3</v>
      </c>
      <c r="Z17" s="171">
        <v>9</v>
      </c>
      <c r="AA17" s="218" t="s">
        <v>177</v>
      </c>
      <c r="AB17" s="198">
        <v>2</v>
      </c>
      <c r="AC17" s="197"/>
      <c r="AD17" s="134"/>
      <c r="AE17" s="175"/>
      <c r="AF17" s="174"/>
      <c r="AG17" s="168"/>
      <c r="AH17" s="166"/>
      <c r="AI17" s="166"/>
      <c r="AJ17" s="166"/>
      <c r="AK17" s="166"/>
      <c r="AL17" s="166"/>
      <c r="AM17" s="151"/>
    </row>
    <row r="18" spans="8:39" ht="30" customHeight="1" thickBot="1">
      <c r="Q18" s="147"/>
      <c r="R18" s="172">
        <v>10</v>
      </c>
      <c r="S18" s="176"/>
      <c r="T18" s="177"/>
      <c r="U18" s="217" t="s">
        <v>177</v>
      </c>
      <c r="V18" s="177">
        <v>5</v>
      </c>
      <c r="W18" s="176"/>
      <c r="X18" s="179"/>
      <c r="Z18" s="172">
        <v>10</v>
      </c>
      <c r="AA18" s="176"/>
      <c r="AB18" s="199"/>
      <c r="AC18" s="178"/>
      <c r="AD18" s="177"/>
      <c r="AE18" s="178"/>
      <c r="AF18" s="179"/>
      <c r="AG18" s="168"/>
      <c r="AH18" s="166"/>
      <c r="AI18" s="166"/>
      <c r="AJ18" s="166"/>
      <c r="AK18" s="166"/>
      <c r="AL18" s="166"/>
      <c r="AM18" s="151"/>
    </row>
    <row r="19" spans="8:39">
      <c r="Q19" s="145"/>
      <c r="R19" s="135"/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58"/>
      <c r="AD19" s="158"/>
      <c r="AE19" s="158"/>
      <c r="AF19" s="158"/>
      <c r="AG19" s="157"/>
      <c r="AH19" s="157"/>
      <c r="AI19" s="157"/>
      <c r="AJ19" s="157"/>
      <c r="AK19" s="157"/>
      <c r="AL19" s="157"/>
      <c r="AM19" s="146"/>
    </row>
    <row r="20" spans="8:39">
      <c r="Q20" s="14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57"/>
      <c r="AD20" s="157"/>
      <c r="AE20" s="157"/>
      <c r="AF20" s="157"/>
      <c r="AG20" s="157"/>
      <c r="AH20" s="157"/>
      <c r="AI20" s="157"/>
      <c r="AJ20" s="157"/>
      <c r="AK20" s="157"/>
      <c r="AL20" s="157"/>
      <c r="AM20" s="146"/>
    </row>
    <row r="21" spans="8:39">
      <c r="Q21" s="145"/>
      <c r="R21" s="105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  <c r="AC21" s="157"/>
      <c r="AD21" s="157"/>
      <c r="AE21" s="157"/>
      <c r="AF21" s="157"/>
      <c r="AG21" s="157"/>
      <c r="AH21" s="157"/>
      <c r="AI21" s="157"/>
      <c r="AJ21" s="157"/>
      <c r="AK21" s="157"/>
      <c r="AL21" s="157"/>
      <c r="AM21" s="146"/>
    </row>
    <row r="22" spans="8:39">
      <c r="Q22" s="14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57"/>
      <c r="AD22" s="157"/>
      <c r="AE22" s="157"/>
      <c r="AF22" s="157"/>
      <c r="AG22" s="157"/>
      <c r="AH22" s="157"/>
      <c r="AI22" s="157"/>
      <c r="AJ22" s="157"/>
      <c r="AK22" s="157"/>
      <c r="AL22" s="157"/>
      <c r="AM22" s="146"/>
    </row>
    <row r="23" spans="8:39">
      <c r="Q23" s="14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46"/>
    </row>
    <row r="24" spans="8:39" s="40" customFormat="1">
      <c r="L24" s="92"/>
      <c r="M24" s="92"/>
      <c r="N24" s="92"/>
      <c r="O24" s="92"/>
      <c r="Q24" s="14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46"/>
    </row>
    <row r="25" spans="8:39" s="40" customFormat="1">
      <c r="L25" s="92"/>
      <c r="M25" s="92"/>
      <c r="N25" s="92"/>
      <c r="O25" s="92"/>
      <c r="Q25" s="14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46"/>
    </row>
    <row r="26" spans="8:39" s="40" customFormat="1">
      <c r="L26" s="92"/>
      <c r="M26" s="92"/>
      <c r="N26" s="92"/>
      <c r="O26" s="92"/>
      <c r="Q26" s="148"/>
      <c r="R26" s="149"/>
      <c r="S26" s="149"/>
      <c r="T26" s="149"/>
      <c r="U26" s="149"/>
      <c r="V26" s="149"/>
      <c r="W26" s="149"/>
      <c r="X26" s="149"/>
      <c r="Y26" s="149"/>
      <c r="Z26" s="149"/>
      <c r="AA26" s="149"/>
      <c r="AB26" s="149"/>
      <c r="AC26" s="161"/>
      <c r="AD26" s="161"/>
      <c r="AE26" s="161"/>
      <c r="AF26" s="161"/>
      <c r="AG26" s="161"/>
      <c r="AH26" s="161"/>
      <c r="AI26" s="161"/>
      <c r="AJ26" s="161"/>
      <c r="AK26" s="161"/>
      <c r="AL26" s="161"/>
      <c r="AM26" s="150"/>
    </row>
    <row r="27" spans="8:39" s="40" customFormat="1">
      <c r="L27" s="92"/>
      <c r="M27" s="92"/>
      <c r="N27" s="92"/>
      <c r="O27" s="92"/>
      <c r="Y27" s="195"/>
      <c r="Z27" s="195"/>
      <c r="AC27" s="92"/>
      <c r="AD27" s="92"/>
      <c r="AE27" s="92"/>
      <c r="AF27" s="92"/>
      <c r="AG27" s="92"/>
      <c r="AH27" s="92"/>
      <c r="AI27" s="195"/>
      <c r="AJ27" s="92"/>
      <c r="AK27" s="92"/>
      <c r="AL27" s="92"/>
    </row>
    <row r="28" spans="8:39" s="40" customFormat="1">
      <c r="L28" s="92"/>
      <c r="M28" s="92"/>
      <c r="N28" s="92"/>
      <c r="O28" s="92"/>
      <c r="Y28" s="195"/>
      <c r="Z28" s="195"/>
      <c r="AC28" s="92"/>
      <c r="AD28" s="92"/>
      <c r="AE28" s="92"/>
      <c r="AF28" s="92"/>
      <c r="AG28" s="92"/>
      <c r="AH28" s="92"/>
      <c r="AI28" s="195"/>
      <c r="AJ28" s="92"/>
      <c r="AK28" s="92"/>
      <c r="AL28" s="92"/>
    </row>
    <row r="29" spans="8:39" s="40" customFormat="1">
      <c r="L29" s="92"/>
      <c r="M29" s="92"/>
      <c r="N29" s="92"/>
      <c r="O29" s="92"/>
      <c r="Y29" s="195"/>
      <c r="Z29" s="195"/>
      <c r="AC29" s="92"/>
      <c r="AD29" s="92"/>
      <c r="AE29" s="92"/>
      <c r="AF29" s="92"/>
      <c r="AG29" s="92"/>
      <c r="AH29" s="92"/>
      <c r="AI29" s="195"/>
      <c r="AJ29" s="92"/>
      <c r="AK29" s="92"/>
      <c r="AL29" s="92"/>
    </row>
    <row r="30" spans="8:39" s="40" customFormat="1">
      <c r="L30" s="92"/>
      <c r="M30" s="92"/>
      <c r="N30" s="92"/>
      <c r="O30" s="92"/>
      <c r="Y30" s="195"/>
      <c r="Z30" s="195"/>
      <c r="AC30" s="92"/>
      <c r="AD30" s="92"/>
      <c r="AE30" s="92"/>
      <c r="AF30" s="92"/>
      <c r="AG30" s="92"/>
      <c r="AH30" s="92"/>
      <c r="AI30" s="195"/>
      <c r="AJ30" s="92"/>
      <c r="AK30" s="92"/>
      <c r="AL30" s="92"/>
    </row>
    <row r="31" spans="8:39">
      <c r="Q31" s="194"/>
      <c r="R31" s="194"/>
      <c r="S31" s="194"/>
      <c r="T31" s="194"/>
      <c r="U31" s="194"/>
      <c r="V31" s="194"/>
      <c r="W31" s="194"/>
    </row>
    <row r="32" spans="8:39">
      <c r="Q32" s="194"/>
      <c r="R32" s="194"/>
      <c r="S32" s="194"/>
      <c r="T32" s="194"/>
      <c r="U32" s="194"/>
      <c r="V32" s="194"/>
      <c r="W32" s="194"/>
    </row>
    <row r="33" spans="12:38">
      <c r="Q33" s="194"/>
      <c r="R33" s="194"/>
      <c r="S33" s="223"/>
      <c r="T33" s="194"/>
      <c r="U33" s="194"/>
      <c r="V33" s="194"/>
      <c r="W33" s="194"/>
    </row>
    <row r="34" spans="12:38">
      <c r="Q34" s="194"/>
      <c r="R34" s="194"/>
      <c r="S34" s="223"/>
      <c r="T34" s="194"/>
      <c r="U34" s="194"/>
      <c r="V34" s="194"/>
      <c r="W34" s="194"/>
    </row>
    <row r="35" spans="12:38">
      <c r="Q35" s="194"/>
      <c r="R35" s="194"/>
      <c r="S35" s="223"/>
      <c r="T35" s="194"/>
      <c r="U35" s="194"/>
      <c r="V35" s="194"/>
      <c r="W35" s="194"/>
    </row>
    <row r="36" spans="12:38">
      <c r="Q36" s="194"/>
      <c r="R36" s="194"/>
      <c r="S36" s="214"/>
      <c r="T36" s="194"/>
      <c r="U36" s="194"/>
      <c r="V36" s="194"/>
      <c r="W36" s="194"/>
    </row>
    <row r="37" spans="12:38">
      <c r="Q37" s="194"/>
      <c r="R37" s="194"/>
      <c r="S37" s="214"/>
      <c r="T37" s="194"/>
      <c r="U37" s="194"/>
      <c r="V37" s="194"/>
      <c r="W37" s="194"/>
    </row>
    <row r="38" spans="12:38">
      <c r="Q38" s="194"/>
      <c r="R38" s="194"/>
      <c r="S38" s="223"/>
      <c r="T38" s="194"/>
      <c r="U38" s="194"/>
      <c r="V38" s="194"/>
      <c r="W38" s="194"/>
    </row>
    <row r="39" spans="12:38">
      <c r="Q39" s="194"/>
      <c r="R39" s="194"/>
      <c r="S39" s="223"/>
      <c r="T39" s="194"/>
      <c r="U39" s="194"/>
      <c r="V39" s="194"/>
      <c r="W39" s="194"/>
    </row>
    <row r="40" spans="12:38">
      <c r="Q40" s="194"/>
      <c r="R40" s="194"/>
      <c r="S40" s="223"/>
      <c r="T40" s="194"/>
      <c r="U40" s="194"/>
      <c r="V40" s="194"/>
      <c r="W40" s="194"/>
    </row>
    <row r="41" spans="12:38">
      <c r="Q41" s="194"/>
      <c r="R41" s="194"/>
      <c r="S41" s="194"/>
      <c r="T41" s="194"/>
      <c r="U41" s="194"/>
      <c r="V41" s="194"/>
      <c r="W41" s="194"/>
    </row>
    <row r="42" spans="12:38">
      <c r="Q42" s="194"/>
      <c r="R42" s="194"/>
      <c r="S42" s="194"/>
      <c r="T42" s="194"/>
      <c r="U42" s="194"/>
      <c r="V42" s="194"/>
      <c r="W42" s="194"/>
    </row>
    <row r="43" spans="12:38">
      <c r="Q43" s="194"/>
      <c r="R43" s="194"/>
      <c r="S43" s="194"/>
      <c r="T43" s="194"/>
      <c r="U43" s="194"/>
      <c r="V43" s="194"/>
      <c r="W43" s="194"/>
    </row>
    <row r="44" spans="12:38">
      <c r="Q44" s="194"/>
      <c r="R44" s="194"/>
      <c r="S44" s="194"/>
      <c r="T44" s="194"/>
      <c r="U44" s="194"/>
      <c r="V44" s="194"/>
      <c r="W44" s="194"/>
    </row>
    <row r="45" spans="12:38" s="40" customFormat="1">
      <c r="L45" s="92"/>
      <c r="M45" s="92"/>
      <c r="N45" s="92"/>
      <c r="O45" s="92"/>
      <c r="Q45" s="194"/>
      <c r="R45" s="194"/>
      <c r="S45" s="194"/>
      <c r="T45" s="194"/>
      <c r="U45" s="194"/>
      <c r="V45" s="194"/>
      <c r="W45" s="194"/>
      <c r="Y45" s="195"/>
      <c r="Z45" s="195"/>
      <c r="AC45" s="92"/>
      <c r="AD45" s="92"/>
      <c r="AE45" s="92"/>
      <c r="AF45" s="92"/>
      <c r="AG45" s="92"/>
      <c r="AH45" s="92"/>
      <c r="AI45" s="195"/>
      <c r="AJ45" s="92"/>
      <c r="AK45" s="92"/>
      <c r="AL45" s="92"/>
    </row>
    <row r="46" spans="12:38" s="40" customFormat="1">
      <c r="L46" s="92"/>
      <c r="M46" s="92"/>
      <c r="N46" s="92"/>
      <c r="O46" s="92"/>
      <c r="Q46" s="194"/>
      <c r="R46" s="194"/>
      <c r="S46" s="194"/>
      <c r="T46" s="194"/>
      <c r="U46" s="194"/>
      <c r="V46" s="194"/>
      <c r="W46" s="194"/>
      <c r="Y46" s="195"/>
      <c r="Z46" s="195"/>
      <c r="AC46" s="92"/>
      <c r="AD46" s="92"/>
      <c r="AE46" s="92"/>
      <c r="AF46" s="92"/>
      <c r="AG46" s="92"/>
      <c r="AH46" s="92"/>
      <c r="AI46" s="195"/>
      <c r="AJ46" s="92"/>
      <c r="AK46" s="92"/>
      <c r="AL46" s="92"/>
    </row>
    <row r="47" spans="12:38" s="40" customFormat="1">
      <c r="L47" s="92"/>
      <c r="M47" s="92"/>
      <c r="N47" s="92"/>
      <c r="O47" s="92"/>
      <c r="Q47" s="194"/>
      <c r="R47" s="194"/>
      <c r="S47" s="194"/>
      <c r="T47" s="194"/>
      <c r="U47" s="194"/>
      <c r="V47" s="194"/>
      <c r="W47" s="194"/>
      <c r="Y47" s="195"/>
      <c r="Z47" s="195"/>
      <c r="AC47" s="92"/>
      <c r="AD47" s="92"/>
      <c r="AE47" s="92"/>
      <c r="AF47" s="92"/>
      <c r="AG47" s="92"/>
      <c r="AH47" s="92"/>
      <c r="AI47" s="195"/>
      <c r="AJ47" s="92"/>
      <c r="AK47" s="92"/>
      <c r="AL47" s="92"/>
    </row>
    <row r="48" spans="12:38" s="40" customFormat="1">
      <c r="L48" s="92"/>
      <c r="M48" s="92"/>
      <c r="N48" s="92"/>
      <c r="O48" s="92"/>
      <c r="Q48" s="194"/>
      <c r="R48" s="194"/>
      <c r="S48" s="194"/>
      <c r="T48" s="194"/>
      <c r="U48" s="194"/>
      <c r="V48" s="194"/>
      <c r="W48" s="194"/>
      <c r="Y48" s="195"/>
      <c r="Z48" s="195"/>
      <c r="AC48" s="92"/>
      <c r="AD48" s="92"/>
      <c r="AE48" s="92"/>
      <c r="AF48" s="92"/>
      <c r="AG48" s="92"/>
      <c r="AH48" s="92"/>
      <c r="AI48" s="195"/>
      <c r="AJ48" s="92"/>
      <c r="AK48" s="92"/>
      <c r="AL48" s="92"/>
    </row>
    <row r="49" spans="12:38" s="40" customFormat="1">
      <c r="L49" s="92"/>
      <c r="M49" s="92"/>
      <c r="N49" s="92"/>
      <c r="O49" s="92"/>
      <c r="Q49" s="194"/>
      <c r="R49" s="194"/>
      <c r="S49" s="194"/>
      <c r="T49" s="194"/>
      <c r="U49" s="194"/>
      <c r="V49" s="194"/>
      <c r="W49" s="194"/>
      <c r="Y49" s="195"/>
      <c r="Z49" s="195"/>
      <c r="AC49" s="92"/>
      <c r="AD49" s="92"/>
      <c r="AE49" s="92"/>
      <c r="AF49" s="92"/>
      <c r="AG49" s="92"/>
      <c r="AH49" s="92"/>
      <c r="AI49" s="195"/>
      <c r="AJ49" s="92"/>
      <c r="AK49" s="92"/>
      <c r="AL49" s="92"/>
    </row>
    <row r="50" spans="12:38" s="40" customFormat="1">
      <c r="L50" s="92"/>
      <c r="M50" s="92"/>
      <c r="N50" s="92"/>
      <c r="O50" s="92"/>
      <c r="Q50" s="194"/>
      <c r="R50" s="194"/>
      <c r="S50" s="194"/>
      <c r="T50" s="194"/>
      <c r="U50" s="194"/>
      <c r="V50" s="194"/>
      <c r="W50" s="194"/>
      <c r="Y50" s="195"/>
      <c r="Z50" s="195"/>
      <c r="AC50" s="92"/>
      <c r="AD50" s="92"/>
      <c r="AE50" s="92"/>
      <c r="AF50" s="92"/>
      <c r="AG50" s="92"/>
      <c r="AH50" s="92"/>
      <c r="AI50" s="195"/>
      <c r="AJ50" s="92"/>
      <c r="AK50" s="92"/>
      <c r="AL50" s="92"/>
    </row>
    <row r="51" spans="12:38" s="40" customFormat="1">
      <c r="L51" s="92"/>
      <c r="M51" s="92"/>
      <c r="N51" s="92"/>
      <c r="O51" s="92"/>
      <c r="Q51" s="194"/>
      <c r="R51" s="194"/>
      <c r="S51" s="194"/>
      <c r="T51" s="194"/>
      <c r="U51" s="194"/>
      <c r="V51" s="194"/>
      <c r="W51" s="194"/>
      <c r="Y51" s="195"/>
      <c r="Z51" s="195"/>
      <c r="AC51" s="92"/>
      <c r="AD51" s="92"/>
      <c r="AE51" s="92"/>
      <c r="AF51" s="92"/>
      <c r="AG51" s="92"/>
      <c r="AH51" s="92"/>
      <c r="AI51" s="195"/>
      <c r="AJ51" s="92"/>
      <c r="AK51" s="92"/>
      <c r="AL51" s="92"/>
    </row>
    <row r="66" spans="12:38" s="40" customFormat="1">
      <c r="L66" s="92"/>
      <c r="M66" s="92"/>
      <c r="N66" s="92"/>
      <c r="O66" s="92"/>
      <c r="Y66" s="195"/>
      <c r="Z66" s="195"/>
      <c r="AC66" s="92"/>
      <c r="AD66" s="92"/>
      <c r="AE66" s="92"/>
      <c r="AF66" s="92"/>
      <c r="AG66" s="92"/>
      <c r="AH66" s="92"/>
      <c r="AI66" s="195"/>
      <c r="AJ66" s="92"/>
      <c r="AK66" s="92"/>
      <c r="AL66" s="92"/>
    </row>
    <row r="67" spans="12:38" s="40" customFormat="1">
      <c r="L67" s="92"/>
      <c r="M67" s="92"/>
      <c r="N67" s="92"/>
      <c r="O67" s="92"/>
      <c r="Y67" s="195"/>
      <c r="Z67" s="195"/>
      <c r="AC67" s="92"/>
      <c r="AD67" s="92"/>
      <c r="AE67" s="92"/>
      <c r="AF67" s="92"/>
      <c r="AG67" s="92"/>
      <c r="AH67" s="92"/>
      <c r="AI67" s="195"/>
      <c r="AJ67" s="92"/>
      <c r="AK67" s="92"/>
      <c r="AL67" s="92"/>
    </row>
    <row r="68" spans="12:38" s="40" customFormat="1">
      <c r="L68" s="92"/>
      <c r="M68" s="92"/>
      <c r="N68" s="92"/>
      <c r="O68" s="92"/>
      <c r="Y68" s="195"/>
      <c r="Z68" s="195"/>
      <c r="AC68" s="92"/>
      <c r="AD68" s="92"/>
      <c r="AE68" s="92"/>
      <c r="AF68" s="92"/>
      <c r="AG68" s="92"/>
      <c r="AH68" s="92"/>
      <c r="AI68" s="195"/>
      <c r="AJ68" s="92"/>
      <c r="AK68" s="92"/>
      <c r="AL68" s="92"/>
    </row>
    <row r="69" spans="12:38" s="40" customFormat="1">
      <c r="L69" s="92"/>
      <c r="M69" s="92"/>
      <c r="N69" s="92"/>
      <c r="O69" s="92"/>
      <c r="Y69" s="195"/>
      <c r="Z69" s="195"/>
      <c r="AC69" s="92"/>
      <c r="AD69" s="92"/>
      <c r="AE69" s="92"/>
      <c r="AF69" s="92"/>
      <c r="AG69" s="92"/>
      <c r="AH69" s="92"/>
      <c r="AI69" s="195"/>
      <c r="AJ69" s="92"/>
      <c r="AK69" s="92"/>
      <c r="AL69" s="92"/>
    </row>
    <row r="70" spans="12:38" s="40" customFormat="1">
      <c r="L70" s="92"/>
      <c r="M70" s="92"/>
      <c r="N70" s="92"/>
      <c r="O70" s="92"/>
      <c r="Y70" s="195"/>
      <c r="Z70" s="195"/>
      <c r="AC70" s="92"/>
      <c r="AD70" s="92"/>
      <c r="AE70" s="92"/>
      <c r="AF70" s="92"/>
      <c r="AG70" s="92"/>
      <c r="AH70" s="92"/>
      <c r="AI70" s="195"/>
      <c r="AJ70" s="92"/>
      <c r="AK70" s="92"/>
      <c r="AL70" s="92"/>
    </row>
    <row r="71" spans="12:38" s="40" customFormat="1">
      <c r="L71" s="92"/>
      <c r="M71" s="92"/>
      <c r="N71" s="92"/>
      <c r="O71" s="92"/>
      <c r="Y71" s="195"/>
      <c r="Z71" s="195"/>
      <c r="AC71" s="92"/>
      <c r="AD71" s="92"/>
      <c r="AE71" s="92"/>
      <c r="AF71" s="92"/>
      <c r="AG71" s="92"/>
      <c r="AH71" s="92"/>
      <c r="AI71" s="195"/>
      <c r="AJ71" s="92"/>
      <c r="AK71" s="92"/>
      <c r="AL71" s="92"/>
    </row>
    <row r="72" spans="12:38" s="40" customFormat="1">
      <c r="L72" s="92"/>
      <c r="M72" s="92"/>
      <c r="N72" s="92"/>
      <c r="O72" s="92"/>
      <c r="Y72" s="195"/>
      <c r="Z72" s="195"/>
      <c r="AC72" s="92"/>
      <c r="AD72" s="92"/>
      <c r="AE72" s="92"/>
      <c r="AF72" s="92"/>
      <c r="AG72" s="92"/>
      <c r="AH72" s="92"/>
      <c r="AI72" s="195"/>
      <c r="AJ72" s="92"/>
      <c r="AK72" s="92"/>
      <c r="AL72" s="92"/>
    </row>
    <row r="87" spans="12:38" s="40" customFormat="1">
      <c r="L87" s="92"/>
      <c r="M87" s="92"/>
      <c r="N87" s="92"/>
      <c r="O87" s="92"/>
      <c r="Y87" s="195"/>
      <c r="Z87" s="195"/>
      <c r="AC87" s="92"/>
      <c r="AD87" s="92"/>
      <c r="AE87" s="92"/>
      <c r="AF87" s="92"/>
      <c r="AG87" s="92"/>
      <c r="AH87" s="92"/>
      <c r="AI87" s="195"/>
      <c r="AJ87" s="92"/>
      <c r="AK87" s="92"/>
      <c r="AL87" s="92"/>
    </row>
    <row r="88" spans="12:38" s="40" customFormat="1">
      <c r="L88" s="92"/>
      <c r="M88" s="92"/>
      <c r="N88" s="92"/>
      <c r="O88" s="92"/>
      <c r="Y88" s="195"/>
      <c r="Z88" s="195"/>
      <c r="AC88" s="92"/>
      <c r="AD88" s="92"/>
      <c r="AE88" s="92"/>
      <c r="AF88" s="92"/>
      <c r="AG88" s="92"/>
      <c r="AH88" s="92"/>
      <c r="AI88" s="195"/>
      <c r="AJ88" s="92"/>
      <c r="AK88" s="92"/>
      <c r="AL88" s="92"/>
    </row>
    <row r="89" spans="12:38" s="40" customFormat="1">
      <c r="L89" s="92"/>
      <c r="M89" s="92"/>
      <c r="N89" s="92"/>
      <c r="O89" s="92"/>
      <c r="Y89" s="195"/>
      <c r="Z89" s="195"/>
      <c r="AC89" s="92"/>
      <c r="AD89" s="92"/>
      <c r="AE89" s="92"/>
      <c r="AF89" s="92"/>
      <c r="AG89" s="92"/>
      <c r="AH89" s="92"/>
      <c r="AI89" s="195"/>
      <c r="AJ89" s="92"/>
      <c r="AK89" s="92"/>
      <c r="AL89" s="92"/>
    </row>
    <row r="90" spans="12:38" s="40" customFormat="1">
      <c r="L90" s="92"/>
      <c r="M90" s="92"/>
      <c r="N90" s="92"/>
      <c r="O90" s="92"/>
      <c r="Y90" s="195"/>
      <c r="Z90" s="195"/>
      <c r="AC90" s="92"/>
      <c r="AD90" s="92"/>
      <c r="AE90" s="92"/>
      <c r="AF90" s="92"/>
      <c r="AG90" s="92"/>
      <c r="AH90" s="92"/>
      <c r="AI90" s="195"/>
      <c r="AJ90" s="92"/>
      <c r="AK90" s="92"/>
      <c r="AL90" s="92"/>
    </row>
    <row r="91" spans="12:38" s="40" customFormat="1">
      <c r="L91" s="92"/>
      <c r="M91" s="92"/>
      <c r="N91" s="92"/>
      <c r="O91" s="92"/>
      <c r="Y91" s="195"/>
      <c r="Z91" s="195"/>
      <c r="AC91" s="92"/>
      <c r="AD91" s="92"/>
      <c r="AE91" s="92"/>
      <c r="AF91" s="92"/>
      <c r="AG91" s="92"/>
      <c r="AH91" s="92"/>
      <c r="AI91" s="195"/>
      <c r="AJ91" s="92"/>
      <c r="AK91" s="92"/>
      <c r="AL91" s="92"/>
    </row>
    <row r="92" spans="12:38" s="40" customFormat="1">
      <c r="L92" s="92"/>
      <c r="M92" s="92"/>
      <c r="N92" s="92"/>
      <c r="O92" s="92"/>
      <c r="Y92" s="195"/>
      <c r="Z92" s="195"/>
      <c r="AC92" s="92"/>
      <c r="AD92" s="92"/>
      <c r="AE92" s="92"/>
      <c r="AF92" s="92"/>
      <c r="AG92" s="92"/>
      <c r="AH92" s="92"/>
      <c r="AI92" s="195"/>
      <c r="AJ92" s="92"/>
      <c r="AK92" s="92"/>
      <c r="AL92" s="92"/>
    </row>
    <row r="93" spans="12:38" s="40" customFormat="1">
      <c r="L93" s="92"/>
      <c r="M93" s="92"/>
      <c r="N93" s="92"/>
      <c r="O93" s="92"/>
      <c r="Y93" s="195"/>
      <c r="Z93" s="195"/>
      <c r="AC93" s="92"/>
      <c r="AD93" s="92"/>
      <c r="AE93" s="92"/>
      <c r="AF93" s="92"/>
      <c r="AG93" s="92"/>
      <c r="AH93" s="92"/>
      <c r="AI93" s="195"/>
      <c r="AJ93" s="92"/>
      <c r="AK93" s="92"/>
      <c r="AL93" s="92"/>
    </row>
  </sheetData>
  <mergeCells count="15">
    <mergeCell ref="N5:O5"/>
    <mergeCell ref="L5:M5"/>
    <mergeCell ref="AC7:AD7"/>
    <mergeCell ref="AE7:AF7"/>
    <mergeCell ref="C5:C6"/>
    <mergeCell ref="D5:E5"/>
    <mergeCell ref="F5:G5"/>
    <mergeCell ref="H5:I5"/>
    <mergeCell ref="J5:K5"/>
    <mergeCell ref="R7:R8"/>
    <mergeCell ref="S7:T7"/>
    <mergeCell ref="U7:V7"/>
    <mergeCell ref="W7:X7"/>
    <mergeCell ref="AA7:AB7"/>
    <mergeCell ref="Z7:Z8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A4" zoomScale="70" zoomScaleNormal="70" workbookViewId="0">
      <selection activeCell="I27" sqref="I27"/>
    </sheetView>
  </sheetViews>
  <sheetFormatPr defaultRowHeight="17.399999999999999"/>
  <cols>
    <col min="1" max="2" width="15.59765625" customWidth="1"/>
    <col min="9" max="9" width="9" style="42"/>
    <col min="10" max="10" width="9" style="44"/>
  </cols>
  <sheetData>
    <row r="1" spans="1:27">
      <c r="A1" s="5" t="s">
        <v>60</v>
      </c>
    </row>
    <row r="2" spans="1:27" ht="18" thickBot="1"/>
    <row r="3" spans="1:27">
      <c r="A3" s="1"/>
      <c r="B3" s="6" t="s">
        <v>111</v>
      </c>
    </row>
    <row r="4" spans="1:27" ht="18" thickBot="1">
      <c r="A4" s="7" t="s">
        <v>109</v>
      </c>
      <c r="B4" s="4" t="s">
        <v>11</v>
      </c>
    </row>
    <row r="5" spans="1:27" ht="18" thickBot="1"/>
    <row r="6" spans="1:27">
      <c r="A6" s="1"/>
      <c r="B6" s="6" t="s">
        <v>64</v>
      </c>
    </row>
    <row r="7" spans="1:27" ht="27" thickBot="1">
      <c r="A7" s="7" t="s">
        <v>110</v>
      </c>
      <c r="B7" s="4" t="s">
        <v>3</v>
      </c>
    </row>
    <row r="8" spans="1:27">
      <c r="C8" s="253"/>
      <c r="D8" s="373" t="s">
        <v>124</v>
      </c>
      <c r="E8" s="373" t="s">
        <v>125</v>
      </c>
      <c r="F8" s="373" t="s">
        <v>119</v>
      </c>
      <c r="G8" s="373" t="s">
        <v>120</v>
      </c>
      <c r="H8" s="373" t="s">
        <v>121</v>
      </c>
      <c r="I8" s="373" t="s">
        <v>122</v>
      </c>
      <c r="J8" s="373" t="s">
        <v>123</v>
      </c>
    </row>
    <row r="9" spans="1:27">
      <c r="C9" s="374" t="s">
        <v>103</v>
      </c>
      <c r="D9" s="375" t="s">
        <v>274</v>
      </c>
      <c r="E9" s="375" t="s">
        <v>214</v>
      </c>
      <c r="F9" s="375" t="s">
        <v>215</v>
      </c>
      <c r="G9" s="375" t="s">
        <v>216</v>
      </c>
      <c r="H9" s="375" t="s">
        <v>217</v>
      </c>
      <c r="I9" s="375"/>
      <c r="J9" s="375"/>
    </row>
    <row r="10" spans="1:27">
      <c r="C10" s="376" t="s">
        <v>104</v>
      </c>
      <c r="D10" s="253">
        <v>13</v>
      </c>
      <c r="E10" s="253">
        <v>92</v>
      </c>
      <c r="F10" s="253">
        <v>151</v>
      </c>
      <c r="G10" s="253">
        <v>182</v>
      </c>
      <c r="H10" s="253">
        <v>444</v>
      </c>
      <c r="I10" s="253"/>
      <c r="J10" s="377"/>
      <c r="W10" s="92"/>
      <c r="X10" s="92"/>
      <c r="Y10" s="92"/>
      <c r="Z10" s="92"/>
      <c r="AA10" s="92"/>
    </row>
    <row r="11" spans="1:27">
      <c r="C11" s="376" t="s">
        <v>105</v>
      </c>
      <c r="D11" s="253">
        <v>17</v>
      </c>
      <c r="E11" s="253">
        <v>145</v>
      </c>
      <c r="F11" s="253">
        <v>216</v>
      </c>
      <c r="G11" s="253">
        <v>276</v>
      </c>
      <c r="H11" s="253">
        <v>804</v>
      </c>
      <c r="I11" s="253"/>
      <c r="J11" s="377"/>
      <c r="W11" s="92"/>
      <c r="X11" s="92"/>
      <c r="Y11" s="92"/>
      <c r="Z11" s="92"/>
      <c r="AA11" s="92"/>
    </row>
    <row r="12" spans="1:27">
      <c r="C12" s="43"/>
      <c r="D12" s="97"/>
      <c r="E12" s="97"/>
      <c r="F12" s="97"/>
      <c r="G12" s="97"/>
      <c r="H12" s="97"/>
      <c r="I12" s="97"/>
      <c r="J12" s="97"/>
    </row>
    <row r="13" spans="1:27">
      <c r="C13" s="374" t="s">
        <v>52</v>
      </c>
      <c r="D13" s="375" t="s">
        <v>274</v>
      </c>
      <c r="E13" s="375" t="s">
        <v>214</v>
      </c>
      <c r="F13" s="375" t="s">
        <v>215</v>
      </c>
      <c r="G13" s="375" t="s">
        <v>216</v>
      </c>
      <c r="H13" s="375" t="s">
        <v>217</v>
      </c>
      <c r="I13" s="375"/>
      <c r="J13" s="375"/>
    </row>
    <row r="14" spans="1:27">
      <c r="C14" s="376" t="s">
        <v>104</v>
      </c>
      <c r="D14" s="253">
        <v>2</v>
      </c>
      <c r="E14" s="253">
        <v>13</v>
      </c>
      <c r="F14" s="253">
        <v>26</v>
      </c>
      <c r="G14" s="253">
        <v>28</v>
      </c>
      <c r="H14" s="253">
        <v>28</v>
      </c>
      <c r="I14" s="253"/>
      <c r="J14" s="377"/>
      <c r="W14" s="92"/>
      <c r="X14" s="92"/>
      <c r="Y14" s="92"/>
      <c r="Z14" s="92"/>
      <c r="AA14" s="92"/>
    </row>
    <row r="15" spans="1:27">
      <c r="C15" s="376" t="s">
        <v>105</v>
      </c>
      <c r="D15" s="253">
        <v>2</v>
      </c>
      <c r="E15" s="253">
        <v>16</v>
      </c>
      <c r="F15" s="253">
        <v>27</v>
      </c>
      <c r="G15" s="253">
        <v>32</v>
      </c>
      <c r="H15" s="253">
        <v>35</v>
      </c>
      <c r="I15" s="253"/>
      <c r="J15" s="377"/>
      <c r="W15" s="92"/>
      <c r="X15" s="92"/>
      <c r="Y15" s="92"/>
      <c r="Z15" s="92"/>
      <c r="AA15" s="92"/>
    </row>
    <row r="16" spans="1:27">
      <c r="C16" s="43"/>
      <c r="D16" s="97"/>
      <c r="E16" s="97"/>
      <c r="F16" s="97"/>
      <c r="G16" s="97"/>
      <c r="H16" s="97"/>
      <c r="I16" s="97"/>
      <c r="J16" s="97"/>
    </row>
    <row r="17" spans="3:27">
      <c r="C17" s="374" t="s">
        <v>49</v>
      </c>
      <c r="D17" s="375" t="s">
        <v>274</v>
      </c>
      <c r="E17" s="375" t="s">
        <v>214</v>
      </c>
      <c r="F17" s="375" t="s">
        <v>215</v>
      </c>
      <c r="G17" s="375" t="s">
        <v>216</v>
      </c>
      <c r="H17" s="375" t="s">
        <v>217</v>
      </c>
      <c r="I17" s="375"/>
      <c r="J17" s="375"/>
    </row>
    <row r="18" spans="3:27">
      <c r="C18" s="376" t="s">
        <v>104</v>
      </c>
      <c r="D18" s="253">
        <v>4</v>
      </c>
      <c r="E18" s="253">
        <v>30</v>
      </c>
      <c r="F18" s="253">
        <v>38</v>
      </c>
      <c r="G18" s="253">
        <v>19</v>
      </c>
      <c r="H18" s="253">
        <v>21</v>
      </c>
      <c r="I18" s="253"/>
      <c r="J18" s="378"/>
      <c r="W18" s="92"/>
      <c r="X18" s="92"/>
      <c r="Y18" s="92"/>
      <c r="Z18" s="92"/>
      <c r="AA18" s="92"/>
    </row>
    <row r="19" spans="3:27">
      <c r="C19" s="376" t="s">
        <v>105</v>
      </c>
      <c r="D19" s="253">
        <v>6</v>
      </c>
      <c r="E19" s="253">
        <v>44</v>
      </c>
      <c r="F19" s="253">
        <v>45</v>
      </c>
      <c r="G19" s="253">
        <v>26</v>
      </c>
      <c r="H19" s="253">
        <v>24</v>
      </c>
      <c r="I19" s="253"/>
      <c r="J19" s="378"/>
      <c r="W19" s="92"/>
      <c r="X19" s="92"/>
      <c r="Y19" s="92"/>
      <c r="Z19" s="92"/>
      <c r="AA19" s="92"/>
    </row>
    <row r="20" spans="3:27">
      <c r="C20" s="43"/>
      <c r="D20" s="97"/>
      <c r="E20" s="97"/>
      <c r="F20" s="97"/>
      <c r="G20" s="97"/>
      <c r="H20" s="97"/>
      <c r="I20" s="97"/>
      <c r="J20" s="97"/>
    </row>
    <row r="21" spans="3:27">
      <c r="C21" s="374" t="s">
        <v>50</v>
      </c>
      <c r="D21" s="375" t="s">
        <v>274</v>
      </c>
      <c r="E21" s="375" t="s">
        <v>214</v>
      </c>
      <c r="F21" s="375" t="s">
        <v>215</v>
      </c>
      <c r="G21" s="375" t="s">
        <v>216</v>
      </c>
      <c r="H21" s="375" t="s">
        <v>217</v>
      </c>
      <c r="I21" s="375"/>
      <c r="J21" s="375"/>
    </row>
    <row r="22" spans="3:27">
      <c r="C22" s="376" t="s">
        <v>104</v>
      </c>
      <c r="D22" s="253">
        <v>2</v>
      </c>
      <c r="E22" s="253">
        <v>21</v>
      </c>
      <c r="F22" s="253">
        <v>35</v>
      </c>
      <c r="G22" s="253">
        <v>32</v>
      </c>
      <c r="H22" s="253">
        <v>44</v>
      </c>
      <c r="I22" s="253"/>
      <c r="J22" s="378"/>
      <c r="W22" s="92"/>
      <c r="X22" s="92"/>
      <c r="Y22" s="92"/>
      <c r="Z22" s="92"/>
      <c r="AA22" s="92"/>
    </row>
    <row r="23" spans="3:27">
      <c r="C23" s="376" t="s">
        <v>105</v>
      </c>
      <c r="D23" s="253">
        <v>2</v>
      </c>
      <c r="E23" s="253">
        <v>26</v>
      </c>
      <c r="F23" s="253">
        <v>41</v>
      </c>
      <c r="G23" s="253">
        <v>36</v>
      </c>
      <c r="H23" s="253">
        <v>68</v>
      </c>
      <c r="I23" s="253"/>
      <c r="J23" s="378"/>
      <c r="W23" s="92"/>
      <c r="X23" s="92"/>
      <c r="Y23" s="92"/>
      <c r="Z23" s="92"/>
      <c r="AA23" s="92"/>
    </row>
    <row r="24" spans="3:27">
      <c r="C24" s="43"/>
      <c r="D24" s="97"/>
      <c r="E24" s="97"/>
      <c r="F24" s="97"/>
      <c r="G24" s="97"/>
      <c r="H24" s="97"/>
      <c r="I24" s="97"/>
      <c r="J24" s="97"/>
    </row>
    <row r="25" spans="3:27">
      <c r="C25" s="374" t="s">
        <v>51</v>
      </c>
      <c r="D25" s="375" t="s">
        <v>274</v>
      </c>
      <c r="E25" s="375" t="s">
        <v>214</v>
      </c>
      <c r="F25" s="375" t="s">
        <v>215</v>
      </c>
      <c r="G25" s="375" t="s">
        <v>216</v>
      </c>
      <c r="H25" s="375" t="s">
        <v>217</v>
      </c>
      <c r="I25" s="375"/>
      <c r="J25" s="375"/>
    </row>
    <row r="26" spans="3:27">
      <c r="C26" s="376" t="s">
        <v>104</v>
      </c>
      <c r="D26" s="253">
        <v>5</v>
      </c>
      <c r="E26" s="253">
        <v>26</v>
      </c>
      <c r="F26" s="253">
        <v>23</v>
      </c>
      <c r="G26" s="253">
        <v>21</v>
      </c>
      <c r="H26" s="253">
        <v>28</v>
      </c>
      <c r="I26" s="253"/>
      <c r="J26" s="378"/>
      <c r="W26" s="92"/>
      <c r="X26" s="92"/>
      <c r="Y26" s="92"/>
      <c r="Z26" s="92"/>
      <c r="AA26" s="92"/>
    </row>
    <row r="27" spans="3:27">
      <c r="C27" s="376" t="s">
        <v>105</v>
      </c>
      <c r="D27" s="253">
        <v>6</v>
      </c>
      <c r="E27" s="253">
        <v>32</v>
      </c>
      <c r="F27" s="253">
        <v>30</v>
      </c>
      <c r="G27" s="253">
        <v>38</v>
      </c>
      <c r="H27" s="253">
        <v>36</v>
      </c>
      <c r="I27" s="253"/>
      <c r="J27" s="378"/>
      <c r="W27" s="92"/>
      <c r="X27" s="92"/>
      <c r="Y27" s="92"/>
      <c r="Z27" s="92"/>
      <c r="AA27" s="92"/>
    </row>
    <row r="29" spans="3:27" s="92" customFormat="1">
      <c r="C29" s="374" t="s">
        <v>150</v>
      </c>
      <c r="D29" s="375" t="s">
        <v>274</v>
      </c>
      <c r="E29" s="375" t="s">
        <v>214</v>
      </c>
      <c r="F29" s="375" t="s">
        <v>215</v>
      </c>
      <c r="G29" s="375" t="s">
        <v>216</v>
      </c>
      <c r="H29" s="375" t="s">
        <v>217</v>
      </c>
      <c r="I29" s="375"/>
      <c r="J29" s="375"/>
    </row>
    <row r="30" spans="3:27" s="92" customFormat="1">
      <c r="C30" s="376" t="s">
        <v>104</v>
      </c>
      <c r="D30" s="253">
        <v>1</v>
      </c>
      <c r="E30" s="253">
        <v>17</v>
      </c>
      <c r="F30" s="253">
        <v>42</v>
      </c>
      <c r="G30" s="253">
        <v>100</v>
      </c>
      <c r="H30" s="253">
        <v>357</v>
      </c>
      <c r="I30" s="253"/>
      <c r="J30" s="378"/>
    </row>
    <row r="31" spans="3:27" s="92" customFormat="1">
      <c r="C31" s="376" t="s">
        <v>105</v>
      </c>
      <c r="D31" s="253">
        <v>1</v>
      </c>
      <c r="E31" s="253">
        <v>18</v>
      </c>
      <c r="F31" s="253">
        <v>49</v>
      </c>
      <c r="G31" s="253">
        <v>119</v>
      </c>
      <c r="H31" s="253">
        <v>614</v>
      </c>
      <c r="I31" s="253"/>
      <c r="J31" s="378"/>
    </row>
    <row r="32" spans="3:27" s="92" customFormat="1"/>
    <row r="33" spans="1:10" s="92" customFormat="1">
      <c r="C33" s="374" t="s">
        <v>151</v>
      </c>
      <c r="D33" s="375" t="s">
        <v>274</v>
      </c>
      <c r="E33" s="375" t="s">
        <v>214</v>
      </c>
      <c r="F33" s="375" t="s">
        <v>215</v>
      </c>
      <c r="G33" s="375" t="s">
        <v>216</v>
      </c>
      <c r="H33" s="375" t="s">
        <v>217</v>
      </c>
      <c r="I33" s="375"/>
      <c r="J33" s="375"/>
    </row>
    <row r="34" spans="1:10" s="92" customFormat="1">
      <c r="C34" s="376" t="s">
        <v>104</v>
      </c>
      <c r="D34" s="253">
        <v>0</v>
      </c>
      <c r="E34" s="253">
        <v>8</v>
      </c>
      <c r="F34" s="253">
        <v>18</v>
      </c>
      <c r="G34" s="253">
        <v>11</v>
      </c>
      <c r="H34" s="253">
        <v>17</v>
      </c>
      <c r="I34" s="253"/>
      <c r="J34" s="378"/>
    </row>
    <row r="35" spans="1:10" s="92" customFormat="1">
      <c r="C35" s="376" t="s">
        <v>105</v>
      </c>
      <c r="D35" s="253">
        <v>0</v>
      </c>
      <c r="E35" s="253">
        <v>9</v>
      </c>
      <c r="F35" s="253">
        <v>22</v>
      </c>
      <c r="G35" s="253">
        <v>24</v>
      </c>
      <c r="H35" s="253">
        <v>22</v>
      </c>
      <c r="I35" s="253"/>
      <c r="J35" s="378"/>
    </row>
    <row r="36" spans="1:10" s="92" customFormat="1"/>
    <row r="37" spans="1:10">
      <c r="A37" s="45" t="s">
        <v>106</v>
      </c>
    </row>
    <row r="38" spans="1:10">
      <c r="A38" s="45" t="s">
        <v>107</v>
      </c>
    </row>
    <row r="39" spans="1:10">
      <c r="A39" s="45" t="s">
        <v>108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66"/>
  <sheetViews>
    <sheetView zoomScale="55" zoomScaleNormal="55" workbookViewId="0">
      <pane xSplit="1" ySplit="5" topLeftCell="J954" activePane="bottomRight" state="frozen"/>
      <selection pane="topRight" activeCell="B1" sqref="B1"/>
      <selection pane="bottomLeft" activeCell="A6" sqref="A6"/>
      <selection pane="bottomRight" activeCell="AM964" sqref="AM964"/>
    </sheetView>
  </sheetViews>
  <sheetFormatPr defaultRowHeight="17.399999999999999"/>
  <cols>
    <col min="1" max="1" width="25.59765625" customWidth="1"/>
    <col min="2" max="5" width="9" customWidth="1"/>
    <col min="6" max="6" width="9" style="189" customWidth="1"/>
    <col min="7" max="10" width="9" customWidth="1"/>
    <col min="11" max="11" width="9" style="189" customWidth="1"/>
    <col min="12" max="15" width="9" customWidth="1"/>
    <col min="16" max="16" width="9" style="189" customWidth="1"/>
    <col min="17" max="20" width="9" customWidth="1"/>
    <col min="21" max="21" width="9" style="189" customWidth="1"/>
    <col min="22" max="22" width="9" customWidth="1"/>
    <col min="26" max="26" width="9" style="189"/>
  </cols>
  <sheetData>
    <row r="1" spans="1:44" ht="19.2">
      <c r="A1" s="100" t="s">
        <v>113</v>
      </c>
      <c r="B1" s="372" t="s">
        <v>1271</v>
      </c>
      <c r="C1" s="97"/>
      <c r="D1" s="97"/>
      <c r="E1" s="97"/>
      <c r="F1" s="206"/>
      <c r="G1" s="97"/>
      <c r="H1" s="97"/>
      <c r="I1" s="97"/>
      <c r="J1" s="97"/>
      <c r="K1" s="206"/>
      <c r="L1" s="97"/>
      <c r="M1" s="97"/>
      <c r="N1" s="97"/>
      <c r="O1" s="97"/>
      <c r="P1" s="56"/>
      <c r="Q1" s="97"/>
      <c r="R1" s="97"/>
      <c r="S1" s="97"/>
      <c r="T1" s="97"/>
      <c r="U1" s="56"/>
      <c r="V1" s="97"/>
      <c r="W1" s="97"/>
      <c r="X1" s="97"/>
      <c r="Y1" s="97"/>
      <c r="Z1" s="102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46"/>
      <c r="AL1" s="46"/>
      <c r="AM1" s="46"/>
      <c r="AN1" s="46"/>
      <c r="AO1" s="46"/>
      <c r="AP1" s="46"/>
      <c r="AQ1" s="46"/>
      <c r="AR1" s="46"/>
    </row>
    <row r="2" spans="1:44">
      <c r="A2" s="100"/>
      <c r="B2" s="207" t="s">
        <v>114</v>
      </c>
      <c r="C2" s="97"/>
      <c r="D2" s="97"/>
      <c r="E2" s="97"/>
      <c r="F2" s="206"/>
      <c r="G2" s="97"/>
      <c r="H2" s="97"/>
      <c r="I2" s="97"/>
      <c r="J2" s="97"/>
      <c r="K2" s="206"/>
      <c r="L2" s="97"/>
      <c r="M2" s="97"/>
      <c r="N2" s="97"/>
      <c r="O2" s="97"/>
      <c r="P2" s="56"/>
      <c r="Q2" s="97"/>
      <c r="R2" s="97"/>
      <c r="S2" s="97"/>
      <c r="T2" s="97"/>
      <c r="U2" s="56"/>
      <c r="V2" s="97"/>
      <c r="W2" s="97"/>
      <c r="X2" s="97"/>
      <c r="Y2" s="97"/>
      <c r="Z2" s="102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46"/>
      <c r="AL2" s="46"/>
      <c r="AM2" s="46"/>
      <c r="AN2" s="46"/>
      <c r="AO2" s="46"/>
      <c r="AP2" s="46"/>
      <c r="AQ2" s="46"/>
      <c r="AR2" s="46"/>
    </row>
    <row r="3" spans="1:44">
      <c r="A3" s="100"/>
      <c r="B3" s="207" t="s">
        <v>115</v>
      </c>
      <c r="C3" s="97"/>
      <c r="D3" s="97"/>
      <c r="E3" s="97"/>
      <c r="F3" s="206"/>
      <c r="G3" s="97"/>
      <c r="H3" s="97"/>
      <c r="I3" s="97"/>
      <c r="J3" s="97"/>
      <c r="K3" s="206"/>
      <c r="L3" s="97"/>
      <c r="M3" s="97"/>
      <c r="N3" s="97"/>
      <c r="O3" s="97"/>
      <c r="P3" s="56"/>
      <c r="Q3" s="97"/>
      <c r="R3" s="97"/>
      <c r="S3" s="97"/>
      <c r="T3" s="97"/>
      <c r="U3" s="56"/>
      <c r="V3" s="97"/>
      <c r="W3" s="97"/>
      <c r="X3" s="97"/>
      <c r="Y3" s="97"/>
      <c r="Z3" s="102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46"/>
      <c r="AL3" s="46"/>
      <c r="AM3" s="46"/>
      <c r="AN3" s="46"/>
      <c r="AO3" s="46"/>
      <c r="AP3" s="46"/>
      <c r="AQ3" s="46"/>
      <c r="AR3" s="46"/>
    </row>
    <row r="4" spans="1:44">
      <c r="A4" s="100"/>
      <c r="B4" s="207" t="s">
        <v>137</v>
      </c>
      <c r="C4" s="97"/>
      <c r="D4" s="97"/>
      <c r="E4" s="97"/>
      <c r="F4" s="206"/>
      <c r="G4" s="97"/>
      <c r="H4" s="97"/>
      <c r="I4" s="97"/>
      <c r="J4" s="97"/>
      <c r="K4" s="206"/>
      <c r="L4" s="97"/>
      <c r="M4" s="97"/>
      <c r="N4" s="97"/>
      <c r="O4" s="97"/>
      <c r="P4" s="56"/>
      <c r="Q4" s="97"/>
      <c r="R4" s="97"/>
      <c r="S4" s="97"/>
      <c r="T4" s="97"/>
      <c r="U4" s="56"/>
      <c r="V4" s="97"/>
      <c r="W4" s="97"/>
      <c r="X4" s="97"/>
      <c r="Y4" s="97"/>
      <c r="Z4" s="102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46"/>
      <c r="AL4" s="46"/>
      <c r="AM4" s="46"/>
      <c r="AN4" s="46"/>
      <c r="AO4" s="46"/>
      <c r="AP4" s="46"/>
      <c r="AQ4" s="46"/>
      <c r="AR4" s="46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202"/>
      <c r="AG5" s="202"/>
      <c r="AH5" s="202"/>
      <c r="AI5" s="202"/>
      <c r="AJ5" s="202"/>
      <c r="AK5" s="202"/>
      <c r="AL5" s="203" t="s">
        <v>117</v>
      </c>
      <c r="AM5" s="47" t="s">
        <v>118</v>
      </c>
      <c r="AN5" s="47" t="s">
        <v>119</v>
      </c>
      <c r="AO5" s="47" t="s">
        <v>120</v>
      </c>
      <c r="AP5" s="47" t="s">
        <v>121</v>
      </c>
      <c r="AQ5" s="47" t="s">
        <v>122</v>
      </c>
      <c r="AR5" s="47" t="s">
        <v>123</v>
      </c>
    </row>
    <row r="6" spans="1:44">
      <c r="A6" s="265" t="s">
        <v>275</v>
      </c>
      <c r="B6" s="288"/>
      <c r="C6" s="288"/>
      <c r="D6" s="288"/>
      <c r="E6" s="288"/>
      <c r="F6" s="288"/>
      <c r="G6" s="260"/>
      <c r="H6" s="260"/>
      <c r="I6" s="260"/>
      <c r="J6" s="260"/>
      <c r="K6" s="260"/>
      <c r="L6" s="259"/>
      <c r="M6" s="259"/>
      <c r="N6" s="259"/>
      <c r="O6" s="259">
        <v>1</v>
      </c>
      <c r="P6" s="259"/>
      <c r="Q6" s="260"/>
      <c r="R6" s="260"/>
      <c r="S6" s="260"/>
      <c r="T6" s="260"/>
      <c r="U6" s="260"/>
      <c r="V6" s="259"/>
      <c r="W6" s="259"/>
      <c r="X6" s="259"/>
      <c r="Y6" s="259"/>
      <c r="Z6" s="259">
        <v>1</v>
      </c>
      <c r="AA6" s="205"/>
      <c r="AB6" s="205"/>
      <c r="AC6" s="205"/>
      <c r="AD6" s="205"/>
      <c r="AE6" s="205"/>
      <c r="AF6" s="35">
        <v>0</v>
      </c>
      <c r="AG6" s="35">
        <v>0</v>
      </c>
      <c r="AH6" s="35">
        <v>0</v>
      </c>
      <c r="AI6" s="35">
        <v>0</v>
      </c>
      <c r="AJ6" s="32">
        <v>0</v>
      </c>
      <c r="AK6" s="46"/>
      <c r="AL6" s="48">
        <f>SUM($B6:$F6)</f>
        <v>0</v>
      </c>
      <c r="AM6" s="48">
        <f>SUM($G6:$K6)</f>
        <v>0</v>
      </c>
      <c r="AN6" s="48">
        <f>SUM($L6:$P6)</f>
        <v>1</v>
      </c>
      <c r="AO6" s="48">
        <f>SUM($Q6:$U6)</f>
        <v>0</v>
      </c>
      <c r="AP6" s="48">
        <f>SUM($V6:$Z6)</f>
        <v>1</v>
      </c>
      <c r="AQ6" s="48">
        <f>SUM($AA6:$AE6)</f>
        <v>0</v>
      </c>
      <c r="AR6" s="48">
        <f t="shared" ref="AR6:AR69" si="0">SUM($AF6:$AJ6)</f>
        <v>0</v>
      </c>
    </row>
    <row r="7" spans="1:44">
      <c r="A7" s="265" t="s">
        <v>276</v>
      </c>
      <c r="B7" s="288"/>
      <c r="C7" s="288"/>
      <c r="D7" s="288"/>
      <c r="E7" s="288"/>
      <c r="F7" s="288"/>
      <c r="G7" s="260"/>
      <c r="H7" s="260"/>
      <c r="I7" s="260"/>
      <c r="J7" s="260"/>
      <c r="K7" s="260"/>
      <c r="L7" s="259"/>
      <c r="M7" s="259"/>
      <c r="N7" s="259"/>
      <c r="O7" s="259">
        <v>1</v>
      </c>
      <c r="P7" s="259"/>
      <c r="Q7" s="260"/>
      <c r="R7" s="260"/>
      <c r="S7" s="260">
        <v>1</v>
      </c>
      <c r="T7" s="260"/>
      <c r="U7" s="260"/>
      <c r="V7" s="259"/>
      <c r="W7" s="259"/>
      <c r="X7" s="259"/>
      <c r="Y7" s="259"/>
      <c r="Z7" s="259"/>
      <c r="AA7" s="205"/>
      <c r="AB7" s="205"/>
      <c r="AC7" s="205"/>
      <c r="AD7" s="205"/>
      <c r="AE7" s="205"/>
      <c r="AF7" s="35">
        <v>0</v>
      </c>
      <c r="AG7" s="35">
        <v>0</v>
      </c>
      <c r="AH7" s="35">
        <v>0</v>
      </c>
      <c r="AI7" s="35">
        <v>0</v>
      </c>
      <c r="AJ7" s="32">
        <v>0</v>
      </c>
      <c r="AK7" s="46"/>
      <c r="AL7" s="48">
        <f>SUM($B7:$F7)</f>
        <v>0</v>
      </c>
      <c r="AM7" s="48">
        <f t="shared" ref="AM7:AM68" si="1">SUM($G7:$K7)</f>
        <v>0</v>
      </c>
      <c r="AN7" s="48">
        <f t="shared" ref="AN7:AN68" si="2">SUM($L7:$P7)</f>
        <v>1</v>
      </c>
      <c r="AO7" s="48">
        <f t="shared" ref="AO7:AO68" si="3">SUM($Q7:$U7)</f>
        <v>1</v>
      </c>
      <c r="AP7" s="48">
        <f t="shared" ref="AP7:AP68" si="4">SUM($V7:$Z7)</f>
        <v>0</v>
      </c>
      <c r="AQ7" s="48">
        <f t="shared" ref="AQ7:AQ68" si="5">SUM($AA7:$AE7)</f>
        <v>0</v>
      </c>
      <c r="AR7" s="48">
        <f t="shared" si="0"/>
        <v>0</v>
      </c>
    </row>
    <row r="8" spans="1:44">
      <c r="A8" s="265" t="s">
        <v>277</v>
      </c>
      <c r="B8" s="288"/>
      <c r="C8" s="288"/>
      <c r="D8" s="288"/>
      <c r="E8" s="288"/>
      <c r="F8" s="288"/>
      <c r="G8" s="260"/>
      <c r="H8" s="260"/>
      <c r="I8" s="260"/>
      <c r="J8" s="260"/>
      <c r="K8" s="260"/>
      <c r="L8" s="259"/>
      <c r="M8" s="259"/>
      <c r="N8" s="259"/>
      <c r="O8" s="259"/>
      <c r="P8" s="259"/>
      <c r="Q8" s="260"/>
      <c r="R8" s="260"/>
      <c r="S8" s="260"/>
      <c r="T8" s="260"/>
      <c r="U8" s="260"/>
      <c r="V8" s="259"/>
      <c r="W8" s="259"/>
      <c r="X8" s="259">
        <v>1</v>
      </c>
      <c r="Y8" s="259"/>
      <c r="Z8" s="259"/>
      <c r="AA8" s="205"/>
      <c r="AB8" s="205"/>
      <c r="AC8" s="205"/>
      <c r="AD8" s="205"/>
      <c r="AE8" s="205"/>
      <c r="AF8" s="35">
        <v>0</v>
      </c>
      <c r="AG8" s="35">
        <v>0</v>
      </c>
      <c r="AH8" s="35">
        <v>0</v>
      </c>
      <c r="AI8" s="35">
        <v>0</v>
      </c>
      <c r="AJ8" s="32">
        <v>0</v>
      </c>
      <c r="AK8" s="46"/>
      <c r="AL8" s="48">
        <f t="shared" ref="AL8:AL69" si="6">SUM($B8:$F8)</f>
        <v>0</v>
      </c>
      <c r="AM8" s="48">
        <f t="shared" si="1"/>
        <v>0</v>
      </c>
      <c r="AN8" s="48">
        <f t="shared" si="2"/>
        <v>0</v>
      </c>
      <c r="AO8" s="48">
        <f t="shared" si="3"/>
        <v>0</v>
      </c>
      <c r="AP8" s="48">
        <f t="shared" si="4"/>
        <v>1</v>
      </c>
      <c r="AQ8" s="48">
        <f t="shared" si="5"/>
        <v>0</v>
      </c>
      <c r="AR8" s="48">
        <f t="shared" si="0"/>
        <v>0</v>
      </c>
    </row>
    <row r="9" spans="1:44">
      <c r="A9" s="265" t="s">
        <v>278</v>
      </c>
      <c r="B9" s="288"/>
      <c r="C9" s="288"/>
      <c r="D9" s="288"/>
      <c r="E9" s="288"/>
      <c r="F9" s="288"/>
      <c r="G9" s="260"/>
      <c r="H9" s="260"/>
      <c r="I9" s="260"/>
      <c r="J9" s="260"/>
      <c r="K9" s="260"/>
      <c r="L9" s="259"/>
      <c r="M9" s="259"/>
      <c r="N9" s="259"/>
      <c r="O9" s="259"/>
      <c r="P9" s="259"/>
      <c r="Q9" s="260"/>
      <c r="R9" s="260"/>
      <c r="S9" s="260"/>
      <c r="T9" s="260">
        <v>1</v>
      </c>
      <c r="U9" s="260"/>
      <c r="V9" s="259"/>
      <c r="W9" s="259"/>
      <c r="X9" s="259"/>
      <c r="Y9" s="259"/>
      <c r="Z9" s="259"/>
      <c r="AA9" s="205"/>
      <c r="AB9" s="205"/>
      <c r="AC9" s="205"/>
      <c r="AD9" s="205"/>
      <c r="AE9" s="205"/>
      <c r="AF9" s="35">
        <v>0</v>
      </c>
      <c r="AG9" s="35">
        <v>0</v>
      </c>
      <c r="AH9" s="35">
        <v>0</v>
      </c>
      <c r="AI9" s="35">
        <v>0</v>
      </c>
      <c r="AJ9" s="32">
        <v>0</v>
      </c>
      <c r="AK9" s="46"/>
      <c r="AL9" s="48">
        <f t="shared" si="6"/>
        <v>0</v>
      </c>
      <c r="AM9" s="48">
        <f t="shared" si="1"/>
        <v>0</v>
      </c>
      <c r="AN9" s="48">
        <f t="shared" si="2"/>
        <v>0</v>
      </c>
      <c r="AO9" s="48">
        <f t="shared" si="3"/>
        <v>1</v>
      </c>
      <c r="AP9" s="48">
        <f t="shared" si="4"/>
        <v>0</v>
      </c>
      <c r="AQ9" s="48">
        <f t="shared" si="5"/>
        <v>0</v>
      </c>
      <c r="AR9" s="48">
        <f t="shared" si="0"/>
        <v>0</v>
      </c>
    </row>
    <row r="10" spans="1:44">
      <c r="A10" s="265" t="s">
        <v>279</v>
      </c>
      <c r="B10" s="288"/>
      <c r="C10" s="288"/>
      <c r="D10" s="288"/>
      <c r="E10" s="288"/>
      <c r="F10" s="288"/>
      <c r="G10" s="260"/>
      <c r="H10" s="260"/>
      <c r="I10" s="260"/>
      <c r="J10" s="260"/>
      <c r="K10" s="260"/>
      <c r="L10" s="259"/>
      <c r="M10" s="259"/>
      <c r="N10" s="259"/>
      <c r="O10" s="259"/>
      <c r="P10" s="259"/>
      <c r="Q10" s="260"/>
      <c r="R10" s="260"/>
      <c r="S10" s="260"/>
      <c r="T10" s="260"/>
      <c r="U10" s="260"/>
      <c r="V10" s="259">
        <v>1</v>
      </c>
      <c r="W10" s="259"/>
      <c r="X10" s="259"/>
      <c r="Y10" s="259"/>
      <c r="Z10" s="259"/>
      <c r="AA10" s="205"/>
      <c r="AB10" s="205"/>
      <c r="AC10" s="205"/>
      <c r="AD10" s="205"/>
      <c r="AE10" s="205"/>
      <c r="AF10" s="35">
        <v>0</v>
      </c>
      <c r="AG10" s="35">
        <v>0</v>
      </c>
      <c r="AH10" s="35">
        <v>0</v>
      </c>
      <c r="AI10" s="35">
        <v>0</v>
      </c>
      <c r="AJ10" s="32">
        <v>0</v>
      </c>
      <c r="AK10" s="46"/>
      <c r="AL10" s="48">
        <f t="shared" si="6"/>
        <v>0</v>
      </c>
      <c r="AM10" s="48">
        <f t="shared" si="1"/>
        <v>0</v>
      </c>
      <c r="AN10" s="48">
        <f t="shared" si="2"/>
        <v>0</v>
      </c>
      <c r="AO10" s="48">
        <f t="shared" si="3"/>
        <v>0</v>
      </c>
      <c r="AP10" s="48">
        <f t="shared" si="4"/>
        <v>1</v>
      </c>
      <c r="AQ10" s="48">
        <f t="shared" si="5"/>
        <v>0</v>
      </c>
      <c r="AR10" s="48">
        <f t="shared" si="0"/>
        <v>0</v>
      </c>
    </row>
    <row r="11" spans="1:44">
      <c r="A11" s="265" t="s">
        <v>280</v>
      </c>
      <c r="B11" s="288"/>
      <c r="C11" s="288"/>
      <c r="D11" s="288"/>
      <c r="E11" s="288"/>
      <c r="F11" s="288"/>
      <c r="G11" s="260"/>
      <c r="H11" s="260"/>
      <c r="I11" s="260"/>
      <c r="J11" s="260"/>
      <c r="K11" s="260"/>
      <c r="L11" s="259"/>
      <c r="M11" s="259"/>
      <c r="N11" s="259"/>
      <c r="O11" s="259"/>
      <c r="P11" s="259"/>
      <c r="Q11" s="260">
        <v>1</v>
      </c>
      <c r="R11" s="260"/>
      <c r="S11" s="260"/>
      <c r="T11" s="260"/>
      <c r="U11" s="260"/>
      <c r="V11" s="259"/>
      <c r="W11" s="259"/>
      <c r="X11" s="259"/>
      <c r="Y11" s="259"/>
      <c r="Z11" s="259"/>
      <c r="AA11" s="205"/>
      <c r="AB11" s="205"/>
      <c r="AC11" s="205"/>
      <c r="AD11" s="205"/>
      <c r="AE11" s="205"/>
      <c r="AF11" s="35">
        <v>0</v>
      </c>
      <c r="AG11" s="35">
        <v>0</v>
      </c>
      <c r="AH11" s="35">
        <v>0</v>
      </c>
      <c r="AI11" s="35">
        <v>0</v>
      </c>
      <c r="AJ11" s="32">
        <v>0</v>
      </c>
      <c r="AK11" s="46"/>
      <c r="AL11" s="48">
        <f t="shared" si="6"/>
        <v>0</v>
      </c>
      <c r="AM11" s="48">
        <f t="shared" si="1"/>
        <v>0</v>
      </c>
      <c r="AN11" s="48">
        <f t="shared" si="2"/>
        <v>0</v>
      </c>
      <c r="AO11" s="48">
        <f t="shared" si="3"/>
        <v>1</v>
      </c>
      <c r="AP11" s="48">
        <f t="shared" si="4"/>
        <v>0</v>
      </c>
      <c r="AQ11" s="48">
        <f t="shared" si="5"/>
        <v>0</v>
      </c>
      <c r="AR11" s="48">
        <f t="shared" si="0"/>
        <v>0</v>
      </c>
    </row>
    <row r="12" spans="1:44">
      <c r="A12" s="265" t="s">
        <v>281</v>
      </c>
      <c r="B12" s="288"/>
      <c r="C12" s="288"/>
      <c r="D12" s="288"/>
      <c r="E12" s="288"/>
      <c r="F12" s="288"/>
      <c r="G12" s="260"/>
      <c r="H12" s="260"/>
      <c r="I12" s="260"/>
      <c r="J12" s="260"/>
      <c r="K12" s="260"/>
      <c r="L12" s="259"/>
      <c r="M12" s="259"/>
      <c r="N12" s="259"/>
      <c r="O12" s="259"/>
      <c r="P12" s="259"/>
      <c r="Q12" s="260"/>
      <c r="R12" s="260"/>
      <c r="S12" s="260"/>
      <c r="T12" s="260"/>
      <c r="U12" s="260"/>
      <c r="V12" s="259"/>
      <c r="W12" s="259">
        <v>1</v>
      </c>
      <c r="X12" s="259"/>
      <c r="Y12" s="259"/>
      <c r="Z12" s="259"/>
      <c r="AA12" s="205"/>
      <c r="AB12" s="205"/>
      <c r="AC12" s="205"/>
      <c r="AD12" s="205"/>
      <c r="AE12" s="205"/>
      <c r="AF12" s="35">
        <v>0</v>
      </c>
      <c r="AG12" s="35">
        <v>0</v>
      </c>
      <c r="AH12" s="35">
        <v>0</v>
      </c>
      <c r="AI12" s="35">
        <v>0</v>
      </c>
      <c r="AJ12" s="32">
        <v>0</v>
      </c>
      <c r="AK12" s="46"/>
      <c r="AL12" s="48">
        <f t="shared" si="6"/>
        <v>0</v>
      </c>
      <c r="AM12" s="48">
        <f t="shared" si="1"/>
        <v>0</v>
      </c>
      <c r="AN12" s="48">
        <f t="shared" si="2"/>
        <v>0</v>
      </c>
      <c r="AO12" s="48">
        <f t="shared" si="3"/>
        <v>0</v>
      </c>
      <c r="AP12" s="48">
        <f t="shared" si="4"/>
        <v>1</v>
      </c>
      <c r="AQ12" s="48">
        <f t="shared" si="5"/>
        <v>0</v>
      </c>
      <c r="AR12" s="48">
        <f t="shared" si="0"/>
        <v>0</v>
      </c>
    </row>
    <row r="13" spans="1:44">
      <c r="A13" s="265" t="s">
        <v>282</v>
      </c>
      <c r="B13" s="288"/>
      <c r="C13" s="288"/>
      <c r="D13" s="288"/>
      <c r="E13" s="288"/>
      <c r="F13" s="288"/>
      <c r="G13" s="260"/>
      <c r="H13" s="260"/>
      <c r="I13" s="260"/>
      <c r="J13" s="260"/>
      <c r="K13" s="260"/>
      <c r="L13" s="259"/>
      <c r="M13" s="259"/>
      <c r="N13" s="259"/>
      <c r="O13" s="259">
        <v>1</v>
      </c>
      <c r="P13" s="259"/>
      <c r="Q13" s="260"/>
      <c r="R13" s="260"/>
      <c r="S13" s="260"/>
      <c r="T13" s="260"/>
      <c r="U13" s="260"/>
      <c r="V13" s="259"/>
      <c r="W13" s="259"/>
      <c r="X13" s="259"/>
      <c r="Y13" s="259"/>
      <c r="Z13" s="259"/>
      <c r="AA13" s="205"/>
      <c r="AB13" s="205"/>
      <c r="AC13" s="205"/>
      <c r="AD13" s="205"/>
      <c r="AE13" s="205"/>
      <c r="AF13" s="35">
        <v>0</v>
      </c>
      <c r="AG13" s="35">
        <v>0</v>
      </c>
      <c r="AH13" s="35">
        <v>0</v>
      </c>
      <c r="AI13" s="35">
        <v>0</v>
      </c>
      <c r="AJ13" s="32">
        <v>0</v>
      </c>
      <c r="AK13" s="46"/>
      <c r="AL13" s="48">
        <f t="shared" si="6"/>
        <v>0</v>
      </c>
      <c r="AM13" s="48">
        <f t="shared" si="1"/>
        <v>0</v>
      </c>
      <c r="AN13" s="48">
        <f t="shared" si="2"/>
        <v>1</v>
      </c>
      <c r="AO13" s="48">
        <f t="shared" si="3"/>
        <v>0</v>
      </c>
      <c r="AP13" s="48">
        <f t="shared" si="4"/>
        <v>0</v>
      </c>
      <c r="AQ13" s="48">
        <f t="shared" si="5"/>
        <v>0</v>
      </c>
      <c r="AR13" s="48">
        <f t="shared" si="0"/>
        <v>0</v>
      </c>
    </row>
    <row r="14" spans="1:44">
      <c r="A14" s="265" t="s">
        <v>283</v>
      </c>
      <c r="B14" s="288"/>
      <c r="C14" s="288"/>
      <c r="D14" s="288"/>
      <c r="E14" s="288"/>
      <c r="F14" s="288"/>
      <c r="G14" s="260"/>
      <c r="H14" s="260"/>
      <c r="I14" s="260"/>
      <c r="J14" s="260"/>
      <c r="K14" s="260"/>
      <c r="L14" s="259"/>
      <c r="M14" s="259"/>
      <c r="N14" s="259"/>
      <c r="O14" s="259"/>
      <c r="P14" s="259"/>
      <c r="Q14" s="260"/>
      <c r="R14" s="260"/>
      <c r="S14" s="260"/>
      <c r="T14" s="260"/>
      <c r="U14" s="260"/>
      <c r="V14" s="259">
        <v>1</v>
      </c>
      <c r="W14" s="259"/>
      <c r="X14" s="259">
        <v>3</v>
      </c>
      <c r="Y14" s="259">
        <v>1</v>
      </c>
      <c r="Z14" s="259"/>
      <c r="AA14" s="205"/>
      <c r="AB14" s="205"/>
      <c r="AC14" s="205"/>
      <c r="AD14" s="205"/>
      <c r="AE14" s="205"/>
      <c r="AF14" s="35">
        <v>0</v>
      </c>
      <c r="AG14" s="35">
        <v>0</v>
      </c>
      <c r="AH14" s="35">
        <v>0</v>
      </c>
      <c r="AI14" s="35">
        <v>0</v>
      </c>
      <c r="AJ14" s="32">
        <v>0</v>
      </c>
      <c r="AK14" s="46"/>
      <c r="AL14" s="48">
        <f t="shared" si="6"/>
        <v>0</v>
      </c>
      <c r="AM14" s="48">
        <f t="shared" si="1"/>
        <v>0</v>
      </c>
      <c r="AN14" s="48">
        <f t="shared" si="2"/>
        <v>0</v>
      </c>
      <c r="AO14" s="48">
        <f t="shared" si="3"/>
        <v>0</v>
      </c>
      <c r="AP14" s="48">
        <f t="shared" si="4"/>
        <v>5</v>
      </c>
      <c r="AQ14" s="48">
        <f t="shared" si="5"/>
        <v>0</v>
      </c>
      <c r="AR14" s="48">
        <f t="shared" si="0"/>
        <v>0</v>
      </c>
    </row>
    <row r="15" spans="1:44">
      <c r="A15" s="265" t="s">
        <v>284</v>
      </c>
      <c r="B15" s="288"/>
      <c r="C15" s="288"/>
      <c r="D15" s="288"/>
      <c r="E15" s="288"/>
      <c r="F15" s="288"/>
      <c r="G15" s="260"/>
      <c r="H15" s="260"/>
      <c r="I15" s="260"/>
      <c r="J15" s="260"/>
      <c r="K15" s="260"/>
      <c r="L15" s="259"/>
      <c r="M15" s="259"/>
      <c r="N15" s="259"/>
      <c r="O15" s="259"/>
      <c r="P15" s="259"/>
      <c r="Q15" s="260"/>
      <c r="R15" s="260"/>
      <c r="S15" s="260"/>
      <c r="T15" s="260"/>
      <c r="U15" s="260"/>
      <c r="V15" s="259"/>
      <c r="W15" s="259"/>
      <c r="X15" s="259"/>
      <c r="Y15" s="259"/>
      <c r="Z15" s="259">
        <v>1</v>
      </c>
      <c r="AA15" s="205"/>
      <c r="AB15" s="205"/>
      <c r="AC15" s="205"/>
      <c r="AD15" s="205"/>
      <c r="AE15" s="205"/>
      <c r="AF15" s="35">
        <v>0</v>
      </c>
      <c r="AG15" s="35">
        <v>0</v>
      </c>
      <c r="AH15" s="35">
        <v>0</v>
      </c>
      <c r="AI15" s="35">
        <v>0</v>
      </c>
      <c r="AJ15" s="32">
        <v>0</v>
      </c>
      <c r="AK15" s="46"/>
      <c r="AL15" s="48">
        <f t="shared" si="6"/>
        <v>0</v>
      </c>
      <c r="AM15" s="48">
        <f t="shared" si="1"/>
        <v>0</v>
      </c>
      <c r="AN15" s="48">
        <f t="shared" si="2"/>
        <v>0</v>
      </c>
      <c r="AO15" s="48">
        <f t="shared" si="3"/>
        <v>0</v>
      </c>
      <c r="AP15" s="48">
        <f t="shared" si="4"/>
        <v>1</v>
      </c>
      <c r="AQ15" s="48">
        <f t="shared" si="5"/>
        <v>0</v>
      </c>
      <c r="AR15" s="48">
        <f t="shared" si="0"/>
        <v>0</v>
      </c>
    </row>
    <row r="16" spans="1:44">
      <c r="A16" s="265" t="s">
        <v>285</v>
      </c>
      <c r="B16" s="288"/>
      <c r="C16" s="288"/>
      <c r="D16" s="288"/>
      <c r="E16" s="288"/>
      <c r="F16" s="288"/>
      <c r="G16" s="260"/>
      <c r="H16" s="260"/>
      <c r="I16" s="260"/>
      <c r="J16" s="260">
        <v>2</v>
      </c>
      <c r="K16" s="260"/>
      <c r="L16" s="259"/>
      <c r="M16" s="259"/>
      <c r="N16" s="259"/>
      <c r="O16" s="259"/>
      <c r="P16" s="259"/>
      <c r="Q16" s="260"/>
      <c r="R16" s="260"/>
      <c r="S16" s="260"/>
      <c r="T16" s="260"/>
      <c r="U16" s="260"/>
      <c r="V16" s="259"/>
      <c r="W16" s="259"/>
      <c r="X16" s="259"/>
      <c r="Y16" s="259"/>
      <c r="Z16" s="259"/>
      <c r="AA16" s="205"/>
      <c r="AB16" s="205"/>
      <c r="AC16" s="205"/>
      <c r="AD16" s="205"/>
      <c r="AE16" s="205"/>
      <c r="AF16" s="35">
        <v>0</v>
      </c>
      <c r="AG16" s="35">
        <v>0</v>
      </c>
      <c r="AH16" s="35">
        <v>0</v>
      </c>
      <c r="AI16" s="35">
        <v>0</v>
      </c>
      <c r="AJ16" s="32">
        <v>0</v>
      </c>
      <c r="AK16" s="46"/>
      <c r="AL16" s="48">
        <f t="shared" si="6"/>
        <v>0</v>
      </c>
      <c r="AM16" s="48">
        <f t="shared" si="1"/>
        <v>2</v>
      </c>
      <c r="AN16" s="48">
        <f t="shared" si="2"/>
        <v>0</v>
      </c>
      <c r="AO16" s="48">
        <f t="shared" si="3"/>
        <v>0</v>
      </c>
      <c r="AP16" s="48">
        <f t="shared" si="4"/>
        <v>0</v>
      </c>
      <c r="AQ16" s="48">
        <f t="shared" si="5"/>
        <v>0</v>
      </c>
      <c r="AR16" s="48">
        <f t="shared" si="0"/>
        <v>0</v>
      </c>
    </row>
    <row r="17" spans="1:44">
      <c r="A17" s="265" t="s">
        <v>286</v>
      </c>
      <c r="B17" s="288"/>
      <c r="C17" s="288"/>
      <c r="D17" s="288"/>
      <c r="E17" s="288"/>
      <c r="F17" s="288"/>
      <c r="G17" s="260"/>
      <c r="H17" s="260"/>
      <c r="I17" s="260"/>
      <c r="J17" s="260">
        <v>1</v>
      </c>
      <c r="K17" s="260"/>
      <c r="L17" s="259"/>
      <c r="M17" s="259"/>
      <c r="N17" s="259"/>
      <c r="O17" s="259"/>
      <c r="P17" s="259"/>
      <c r="Q17" s="260"/>
      <c r="R17" s="260"/>
      <c r="S17" s="260"/>
      <c r="T17" s="260"/>
      <c r="U17" s="260"/>
      <c r="V17" s="259"/>
      <c r="W17" s="259"/>
      <c r="X17" s="259"/>
      <c r="Y17" s="259"/>
      <c r="Z17" s="259"/>
      <c r="AA17" s="205"/>
      <c r="AB17" s="205"/>
      <c r="AC17" s="205"/>
      <c r="AD17" s="205"/>
      <c r="AE17" s="205"/>
      <c r="AF17" s="35">
        <v>0</v>
      </c>
      <c r="AG17" s="35">
        <v>0</v>
      </c>
      <c r="AH17" s="35">
        <v>0</v>
      </c>
      <c r="AI17" s="35">
        <v>0</v>
      </c>
      <c r="AJ17" s="32">
        <v>0</v>
      </c>
      <c r="AK17" s="46"/>
      <c r="AL17" s="48">
        <f t="shared" si="6"/>
        <v>0</v>
      </c>
      <c r="AM17" s="48">
        <f t="shared" si="1"/>
        <v>1</v>
      </c>
      <c r="AN17" s="48">
        <f t="shared" si="2"/>
        <v>0</v>
      </c>
      <c r="AO17" s="48">
        <f t="shared" si="3"/>
        <v>0</v>
      </c>
      <c r="AP17" s="48">
        <f t="shared" si="4"/>
        <v>0</v>
      </c>
      <c r="AQ17" s="48">
        <f t="shared" si="5"/>
        <v>0</v>
      </c>
      <c r="AR17" s="48">
        <f t="shared" si="0"/>
        <v>0</v>
      </c>
    </row>
    <row r="18" spans="1:44">
      <c r="A18" s="265" t="s">
        <v>287</v>
      </c>
      <c r="B18" s="288"/>
      <c r="C18" s="288"/>
      <c r="D18" s="288"/>
      <c r="E18" s="288"/>
      <c r="F18" s="288"/>
      <c r="G18" s="260"/>
      <c r="H18" s="260"/>
      <c r="I18" s="260"/>
      <c r="J18" s="260"/>
      <c r="K18" s="260"/>
      <c r="L18" s="259"/>
      <c r="M18" s="259"/>
      <c r="N18" s="259"/>
      <c r="O18" s="259"/>
      <c r="P18" s="259"/>
      <c r="Q18" s="260"/>
      <c r="R18" s="260"/>
      <c r="S18" s="260"/>
      <c r="T18" s="260"/>
      <c r="U18" s="260"/>
      <c r="V18" s="259"/>
      <c r="W18" s="259"/>
      <c r="X18" s="259"/>
      <c r="Y18" s="259"/>
      <c r="Z18" s="259"/>
      <c r="AA18" s="205"/>
      <c r="AB18" s="205"/>
      <c r="AC18" s="205"/>
      <c r="AD18" s="205"/>
      <c r="AE18" s="205"/>
      <c r="AF18" s="35">
        <v>0</v>
      </c>
      <c r="AG18" s="35">
        <v>0</v>
      </c>
      <c r="AH18" s="35">
        <v>0</v>
      </c>
      <c r="AI18" s="35">
        <v>0</v>
      </c>
      <c r="AJ18" s="32">
        <v>0</v>
      </c>
      <c r="AK18" s="46"/>
      <c r="AL18" s="48">
        <f t="shared" si="6"/>
        <v>0</v>
      </c>
      <c r="AM18" s="48">
        <f t="shared" si="1"/>
        <v>0</v>
      </c>
      <c r="AN18" s="48">
        <f t="shared" si="2"/>
        <v>0</v>
      </c>
      <c r="AO18" s="48">
        <f t="shared" si="3"/>
        <v>0</v>
      </c>
      <c r="AP18" s="48">
        <f t="shared" si="4"/>
        <v>0</v>
      </c>
      <c r="AQ18" s="48">
        <f t="shared" si="5"/>
        <v>0</v>
      </c>
      <c r="AR18" s="48">
        <f t="shared" si="0"/>
        <v>0</v>
      </c>
    </row>
    <row r="19" spans="1:44">
      <c r="A19" s="265" t="s">
        <v>288</v>
      </c>
      <c r="B19" s="288"/>
      <c r="C19" s="288"/>
      <c r="D19" s="288"/>
      <c r="E19" s="288"/>
      <c r="F19" s="288"/>
      <c r="G19" s="260"/>
      <c r="H19" s="260"/>
      <c r="I19" s="260"/>
      <c r="J19" s="260"/>
      <c r="K19" s="260"/>
      <c r="L19" s="259"/>
      <c r="M19" s="259"/>
      <c r="N19" s="259"/>
      <c r="O19" s="259"/>
      <c r="P19" s="259"/>
      <c r="Q19" s="260"/>
      <c r="R19" s="260"/>
      <c r="S19" s="260"/>
      <c r="T19" s="260"/>
      <c r="U19" s="260"/>
      <c r="V19" s="259"/>
      <c r="W19" s="259"/>
      <c r="X19" s="259"/>
      <c r="Y19" s="259"/>
      <c r="Z19" s="259">
        <v>1</v>
      </c>
      <c r="AA19" s="205"/>
      <c r="AB19" s="205"/>
      <c r="AC19" s="205"/>
      <c r="AD19" s="205"/>
      <c r="AE19" s="205"/>
      <c r="AF19" s="35">
        <v>0</v>
      </c>
      <c r="AG19" s="35">
        <v>0</v>
      </c>
      <c r="AH19" s="35">
        <v>0</v>
      </c>
      <c r="AI19" s="35">
        <v>0</v>
      </c>
      <c r="AJ19" s="32">
        <v>0</v>
      </c>
      <c r="AK19" s="46"/>
      <c r="AL19" s="48">
        <f t="shared" si="6"/>
        <v>0</v>
      </c>
      <c r="AM19" s="48">
        <f t="shared" si="1"/>
        <v>0</v>
      </c>
      <c r="AN19" s="48">
        <f t="shared" si="2"/>
        <v>0</v>
      </c>
      <c r="AO19" s="48">
        <f t="shared" si="3"/>
        <v>0</v>
      </c>
      <c r="AP19" s="48">
        <f t="shared" si="4"/>
        <v>1</v>
      </c>
      <c r="AQ19" s="48">
        <f t="shared" si="5"/>
        <v>0</v>
      </c>
      <c r="AR19" s="48">
        <f t="shared" si="0"/>
        <v>0</v>
      </c>
    </row>
    <row r="20" spans="1:44">
      <c r="A20" s="265" t="s">
        <v>289</v>
      </c>
      <c r="B20" s="288"/>
      <c r="C20" s="288"/>
      <c r="D20" s="288"/>
      <c r="E20" s="288"/>
      <c r="F20" s="288"/>
      <c r="G20" s="260"/>
      <c r="H20" s="260"/>
      <c r="I20" s="260"/>
      <c r="J20" s="260"/>
      <c r="K20" s="260"/>
      <c r="L20" s="259"/>
      <c r="M20" s="259"/>
      <c r="N20" s="259"/>
      <c r="O20" s="259"/>
      <c r="P20" s="259"/>
      <c r="Q20" s="260"/>
      <c r="R20" s="260"/>
      <c r="S20" s="260"/>
      <c r="T20" s="260"/>
      <c r="U20" s="260"/>
      <c r="V20" s="259"/>
      <c r="W20" s="259">
        <v>1</v>
      </c>
      <c r="X20" s="259"/>
      <c r="Y20" s="259"/>
      <c r="Z20" s="259"/>
      <c r="AA20" s="205"/>
      <c r="AB20" s="205"/>
      <c r="AC20" s="205"/>
      <c r="AD20" s="205"/>
      <c r="AE20" s="205"/>
      <c r="AF20" s="35">
        <v>0</v>
      </c>
      <c r="AG20" s="35">
        <v>0</v>
      </c>
      <c r="AH20" s="35">
        <v>0</v>
      </c>
      <c r="AI20" s="35">
        <v>0</v>
      </c>
      <c r="AJ20" s="32">
        <v>0</v>
      </c>
      <c r="AK20" s="46"/>
      <c r="AL20" s="48">
        <f t="shared" si="6"/>
        <v>0</v>
      </c>
      <c r="AM20" s="48">
        <f t="shared" si="1"/>
        <v>0</v>
      </c>
      <c r="AN20" s="48">
        <f t="shared" si="2"/>
        <v>0</v>
      </c>
      <c r="AO20" s="48">
        <f t="shared" si="3"/>
        <v>0</v>
      </c>
      <c r="AP20" s="48">
        <f t="shared" si="4"/>
        <v>1</v>
      </c>
      <c r="AQ20" s="48">
        <f t="shared" si="5"/>
        <v>0</v>
      </c>
      <c r="AR20" s="48">
        <f t="shared" si="0"/>
        <v>0</v>
      </c>
    </row>
    <row r="21" spans="1:44">
      <c r="A21" s="265" t="s">
        <v>290</v>
      </c>
      <c r="B21" s="288"/>
      <c r="C21" s="288"/>
      <c r="D21" s="288"/>
      <c r="E21" s="288"/>
      <c r="F21" s="288"/>
      <c r="G21" s="260"/>
      <c r="H21" s="260"/>
      <c r="I21" s="260"/>
      <c r="J21" s="260"/>
      <c r="K21" s="260"/>
      <c r="L21" s="259"/>
      <c r="M21" s="259"/>
      <c r="N21" s="259"/>
      <c r="O21" s="259"/>
      <c r="P21" s="259"/>
      <c r="Q21" s="260"/>
      <c r="R21" s="260">
        <v>1</v>
      </c>
      <c r="S21" s="260"/>
      <c r="T21" s="260"/>
      <c r="U21" s="260"/>
      <c r="V21" s="259"/>
      <c r="W21" s="259"/>
      <c r="X21" s="259"/>
      <c r="Y21" s="259"/>
      <c r="Z21" s="259"/>
      <c r="AA21" s="205"/>
      <c r="AB21" s="205"/>
      <c r="AC21" s="205"/>
      <c r="AD21" s="205"/>
      <c r="AE21" s="205"/>
      <c r="AF21" s="35">
        <v>0</v>
      </c>
      <c r="AG21" s="35">
        <v>0</v>
      </c>
      <c r="AH21" s="35">
        <v>0</v>
      </c>
      <c r="AI21" s="35">
        <v>0</v>
      </c>
      <c r="AJ21" s="32">
        <v>0</v>
      </c>
      <c r="AK21" s="46"/>
      <c r="AL21" s="48">
        <f t="shared" si="6"/>
        <v>0</v>
      </c>
      <c r="AM21" s="48">
        <f t="shared" si="1"/>
        <v>0</v>
      </c>
      <c r="AN21" s="48">
        <f t="shared" si="2"/>
        <v>0</v>
      </c>
      <c r="AO21" s="48">
        <f t="shared" si="3"/>
        <v>1</v>
      </c>
      <c r="AP21" s="48">
        <f t="shared" si="4"/>
        <v>0</v>
      </c>
      <c r="AQ21" s="48">
        <f t="shared" si="5"/>
        <v>0</v>
      </c>
      <c r="AR21" s="48">
        <f t="shared" si="0"/>
        <v>0</v>
      </c>
    </row>
    <row r="22" spans="1:44">
      <c r="A22" s="265" t="s">
        <v>291</v>
      </c>
      <c r="B22" s="288"/>
      <c r="C22" s="288"/>
      <c r="D22" s="288"/>
      <c r="E22" s="288"/>
      <c r="F22" s="288"/>
      <c r="G22" s="260"/>
      <c r="H22" s="260"/>
      <c r="I22" s="260">
        <v>1</v>
      </c>
      <c r="J22" s="260"/>
      <c r="K22" s="260"/>
      <c r="L22" s="259"/>
      <c r="M22" s="259"/>
      <c r="N22" s="259"/>
      <c r="O22" s="259"/>
      <c r="P22" s="259"/>
      <c r="Q22" s="260"/>
      <c r="R22" s="260"/>
      <c r="S22" s="260"/>
      <c r="T22" s="260"/>
      <c r="U22" s="260"/>
      <c r="V22" s="259"/>
      <c r="W22" s="259"/>
      <c r="X22" s="259"/>
      <c r="Y22" s="259"/>
      <c r="Z22" s="259"/>
      <c r="AA22" s="205"/>
      <c r="AB22" s="205"/>
      <c r="AC22" s="205"/>
      <c r="AD22" s="205"/>
      <c r="AE22" s="205"/>
      <c r="AF22" s="35">
        <v>0</v>
      </c>
      <c r="AG22" s="35">
        <v>0</v>
      </c>
      <c r="AH22" s="35">
        <v>0</v>
      </c>
      <c r="AI22" s="35">
        <v>0</v>
      </c>
      <c r="AJ22" s="32">
        <v>0</v>
      </c>
      <c r="AK22" s="46"/>
      <c r="AL22" s="48">
        <f t="shared" si="6"/>
        <v>0</v>
      </c>
      <c r="AM22" s="48">
        <f t="shared" si="1"/>
        <v>1</v>
      </c>
      <c r="AN22" s="48">
        <f t="shared" si="2"/>
        <v>0</v>
      </c>
      <c r="AO22" s="48">
        <f t="shared" si="3"/>
        <v>0</v>
      </c>
      <c r="AP22" s="48">
        <f t="shared" si="4"/>
        <v>0</v>
      </c>
      <c r="AQ22" s="48">
        <f t="shared" si="5"/>
        <v>0</v>
      </c>
      <c r="AR22" s="48">
        <f t="shared" si="0"/>
        <v>0</v>
      </c>
    </row>
    <row r="23" spans="1:44">
      <c r="A23" s="265" t="s">
        <v>292</v>
      </c>
      <c r="B23" s="288"/>
      <c r="C23" s="288"/>
      <c r="D23" s="288"/>
      <c r="E23" s="288"/>
      <c r="F23" s="288"/>
      <c r="G23" s="260"/>
      <c r="H23" s="260"/>
      <c r="I23" s="260"/>
      <c r="J23" s="260"/>
      <c r="K23" s="260"/>
      <c r="L23" s="259"/>
      <c r="M23" s="259"/>
      <c r="N23" s="259"/>
      <c r="O23" s="259"/>
      <c r="P23" s="259">
        <v>1</v>
      </c>
      <c r="Q23" s="260"/>
      <c r="R23" s="260"/>
      <c r="S23" s="260"/>
      <c r="T23" s="260"/>
      <c r="U23" s="260"/>
      <c r="V23" s="259"/>
      <c r="W23" s="259"/>
      <c r="X23" s="259"/>
      <c r="Y23" s="259"/>
      <c r="Z23" s="259"/>
      <c r="AA23" s="205"/>
      <c r="AB23" s="205"/>
      <c r="AC23" s="205"/>
      <c r="AD23" s="205"/>
      <c r="AE23" s="205"/>
      <c r="AF23" s="35">
        <v>0</v>
      </c>
      <c r="AG23" s="35">
        <v>0</v>
      </c>
      <c r="AH23" s="35">
        <v>0</v>
      </c>
      <c r="AI23" s="35">
        <v>0</v>
      </c>
      <c r="AJ23" s="32">
        <v>0</v>
      </c>
      <c r="AK23" s="46"/>
      <c r="AL23" s="48">
        <f t="shared" si="6"/>
        <v>0</v>
      </c>
      <c r="AM23" s="48">
        <f t="shared" si="1"/>
        <v>0</v>
      </c>
      <c r="AN23" s="48">
        <f t="shared" si="2"/>
        <v>1</v>
      </c>
      <c r="AO23" s="48">
        <f t="shared" si="3"/>
        <v>0</v>
      </c>
      <c r="AP23" s="48">
        <f t="shared" si="4"/>
        <v>0</v>
      </c>
      <c r="AQ23" s="48">
        <f t="shared" si="5"/>
        <v>0</v>
      </c>
      <c r="AR23" s="48">
        <f t="shared" si="0"/>
        <v>0</v>
      </c>
    </row>
    <row r="24" spans="1:44">
      <c r="A24" s="265" t="s">
        <v>293</v>
      </c>
      <c r="B24" s="288"/>
      <c r="C24" s="288"/>
      <c r="D24" s="288"/>
      <c r="E24" s="288"/>
      <c r="F24" s="288"/>
      <c r="G24" s="260"/>
      <c r="H24" s="260"/>
      <c r="I24" s="260"/>
      <c r="J24" s="260"/>
      <c r="K24" s="260"/>
      <c r="L24" s="259"/>
      <c r="M24" s="259"/>
      <c r="N24" s="259"/>
      <c r="O24" s="259"/>
      <c r="P24" s="259">
        <v>1</v>
      </c>
      <c r="Q24" s="260"/>
      <c r="R24" s="260"/>
      <c r="S24" s="260"/>
      <c r="T24" s="260"/>
      <c r="U24" s="260"/>
      <c r="V24" s="259"/>
      <c r="W24" s="259"/>
      <c r="X24" s="259"/>
      <c r="Y24" s="259"/>
      <c r="Z24" s="259"/>
      <c r="AA24" s="205"/>
      <c r="AB24" s="205"/>
      <c r="AC24" s="205"/>
      <c r="AD24" s="205"/>
      <c r="AE24" s="205"/>
      <c r="AF24" s="35">
        <v>0</v>
      </c>
      <c r="AG24" s="35">
        <v>0</v>
      </c>
      <c r="AH24" s="35">
        <v>0</v>
      </c>
      <c r="AI24" s="35">
        <v>0</v>
      </c>
      <c r="AJ24" s="32">
        <v>0</v>
      </c>
      <c r="AK24" s="46"/>
      <c r="AL24" s="48">
        <f t="shared" si="6"/>
        <v>0</v>
      </c>
      <c r="AM24" s="48">
        <f t="shared" si="1"/>
        <v>0</v>
      </c>
      <c r="AN24" s="48">
        <f t="shared" si="2"/>
        <v>1</v>
      </c>
      <c r="AO24" s="48">
        <f t="shared" si="3"/>
        <v>0</v>
      </c>
      <c r="AP24" s="48">
        <f t="shared" si="4"/>
        <v>0</v>
      </c>
      <c r="AQ24" s="48">
        <f t="shared" si="5"/>
        <v>0</v>
      </c>
      <c r="AR24" s="48">
        <f t="shared" si="0"/>
        <v>0</v>
      </c>
    </row>
    <row r="25" spans="1:44">
      <c r="A25" s="265" t="s">
        <v>240</v>
      </c>
      <c r="B25" s="288"/>
      <c r="C25" s="288"/>
      <c r="D25" s="288"/>
      <c r="E25" s="288"/>
      <c r="F25" s="288"/>
      <c r="G25" s="260"/>
      <c r="H25" s="260"/>
      <c r="I25" s="260"/>
      <c r="J25" s="260"/>
      <c r="K25" s="260"/>
      <c r="L25" s="259"/>
      <c r="M25" s="259"/>
      <c r="N25" s="259"/>
      <c r="O25" s="259"/>
      <c r="P25" s="259">
        <v>9</v>
      </c>
      <c r="Q25" s="260">
        <v>3</v>
      </c>
      <c r="R25" s="260"/>
      <c r="S25" s="260"/>
      <c r="T25" s="260"/>
      <c r="U25" s="260"/>
      <c r="V25" s="259"/>
      <c r="W25" s="259">
        <v>1</v>
      </c>
      <c r="X25" s="259"/>
      <c r="Y25" s="259"/>
      <c r="Z25" s="259"/>
      <c r="AA25" s="205"/>
      <c r="AB25" s="205"/>
      <c r="AC25" s="205"/>
      <c r="AD25" s="205"/>
      <c r="AE25" s="205"/>
      <c r="AF25" s="35">
        <v>0</v>
      </c>
      <c r="AG25" s="35">
        <v>0</v>
      </c>
      <c r="AH25" s="35">
        <v>0</v>
      </c>
      <c r="AI25" s="35">
        <v>0</v>
      </c>
      <c r="AJ25" s="32">
        <v>0</v>
      </c>
      <c r="AK25" s="46"/>
      <c r="AL25" s="48">
        <f t="shared" si="6"/>
        <v>0</v>
      </c>
      <c r="AM25" s="48">
        <f t="shared" si="1"/>
        <v>0</v>
      </c>
      <c r="AN25" s="48">
        <f t="shared" si="2"/>
        <v>9</v>
      </c>
      <c r="AO25" s="48">
        <f t="shared" si="3"/>
        <v>3</v>
      </c>
      <c r="AP25" s="48">
        <f t="shared" si="4"/>
        <v>1</v>
      </c>
      <c r="AQ25" s="48">
        <f t="shared" si="5"/>
        <v>0</v>
      </c>
      <c r="AR25" s="48">
        <f t="shared" si="0"/>
        <v>0</v>
      </c>
    </row>
    <row r="26" spans="1:44">
      <c r="A26" s="265" t="s">
        <v>294</v>
      </c>
      <c r="B26" s="288"/>
      <c r="C26" s="288"/>
      <c r="D26" s="288"/>
      <c r="E26" s="288"/>
      <c r="F26" s="288"/>
      <c r="G26" s="260"/>
      <c r="H26" s="260">
        <v>1</v>
      </c>
      <c r="I26" s="260"/>
      <c r="J26" s="260"/>
      <c r="K26" s="260"/>
      <c r="L26" s="259"/>
      <c r="M26" s="259"/>
      <c r="N26" s="259"/>
      <c r="O26" s="259"/>
      <c r="P26" s="259"/>
      <c r="Q26" s="260"/>
      <c r="R26" s="260"/>
      <c r="S26" s="260"/>
      <c r="T26" s="260"/>
      <c r="U26" s="260"/>
      <c r="V26" s="259"/>
      <c r="W26" s="259"/>
      <c r="X26" s="259"/>
      <c r="Y26" s="259"/>
      <c r="Z26" s="259"/>
      <c r="AA26" s="205"/>
      <c r="AB26" s="205"/>
      <c r="AC26" s="205"/>
      <c r="AD26" s="205"/>
      <c r="AE26" s="205"/>
      <c r="AF26" s="35">
        <v>0</v>
      </c>
      <c r="AG26" s="35">
        <v>0</v>
      </c>
      <c r="AH26" s="35">
        <v>0</v>
      </c>
      <c r="AI26" s="35">
        <v>0</v>
      </c>
      <c r="AJ26" s="32">
        <v>0</v>
      </c>
      <c r="AK26" s="46"/>
      <c r="AL26" s="48">
        <f t="shared" si="6"/>
        <v>0</v>
      </c>
      <c r="AM26" s="48">
        <f t="shared" si="1"/>
        <v>1</v>
      </c>
      <c r="AN26" s="48">
        <f t="shared" si="2"/>
        <v>0</v>
      </c>
      <c r="AO26" s="48">
        <f t="shared" si="3"/>
        <v>0</v>
      </c>
      <c r="AP26" s="48">
        <f t="shared" si="4"/>
        <v>0</v>
      </c>
      <c r="AQ26" s="48">
        <f t="shared" si="5"/>
        <v>0</v>
      </c>
      <c r="AR26" s="48">
        <f t="shared" si="0"/>
        <v>0</v>
      </c>
    </row>
    <row r="27" spans="1:44">
      <c r="A27" s="265" t="s">
        <v>295</v>
      </c>
      <c r="B27" s="288"/>
      <c r="C27" s="288"/>
      <c r="D27" s="288"/>
      <c r="E27" s="288"/>
      <c r="F27" s="288"/>
      <c r="G27" s="260"/>
      <c r="H27" s="260"/>
      <c r="I27" s="260"/>
      <c r="J27" s="260"/>
      <c r="K27" s="260"/>
      <c r="L27" s="259"/>
      <c r="M27" s="259">
        <v>5</v>
      </c>
      <c r="N27" s="259"/>
      <c r="O27" s="259"/>
      <c r="P27" s="259"/>
      <c r="Q27" s="260"/>
      <c r="R27" s="260"/>
      <c r="S27" s="260"/>
      <c r="T27" s="260"/>
      <c r="U27" s="260"/>
      <c r="V27" s="259"/>
      <c r="W27" s="259"/>
      <c r="X27" s="259"/>
      <c r="Y27" s="259"/>
      <c r="Z27" s="259"/>
      <c r="AA27" s="205"/>
      <c r="AB27" s="205"/>
      <c r="AC27" s="205"/>
      <c r="AD27" s="205"/>
      <c r="AE27" s="205"/>
      <c r="AF27" s="35">
        <v>0</v>
      </c>
      <c r="AG27" s="35">
        <v>0</v>
      </c>
      <c r="AH27" s="35">
        <v>0</v>
      </c>
      <c r="AI27" s="35">
        <v>0</v>
      </c>
      <c r="AJ27" s="32">
        <v>0</v>
      </c>
      <c r="AK27" s="46"/>
      <c r="AL27" s="48">
        <f t="shared" si="6"/>
        <v>0</v>
      </c>
      <c r="AM27" s="48">
        <f t="shared" si="1"/>
        <v>0</v>
      </c>
      <c r="AN27" s="48">
        <f t="shared" si="2"/>
        <v>5</v>
      </c>
      <c r="AO27" s="48">
        <f t="shared" si="3"/>
        <v>0</v>
      </c>
      <c r="AP27" s="48">
        <f t="shared" si="4"/>
        <v>0</v>
      </c>
      <c r="AQ27" s="48">
        <f t="shared" si="5"/>
        <v>0</v>
      </c>
      <c r="AR27" s="48">
        <f t="shared" si="0"/>
        <v>0</v>
      </c>
    </row>
    <row r="28" spans="1:44">
      <c r="A28" s="265" t="s">
        <v>296</v>
      </c>
      <c r="B28" s="288"/>
      <c r="C28" s="288"/>
      <c r="D28" s="288"/>
      <c r="E28" s="288"/>
      <c r="F28" s="288"/>
      <c r="G28" s="260"/>
      <c r="H28" s="260"/>
      <c r="I28" s="260"/>
      <c r="J28" s="260"/>
      <c r="K28" s="260"/>
      <c r="L28" s="259"/>
      <c r="M28" s="259"/>
      <c r="N28" s="259"/>
      <c r="O28" s="259"/>
      <c r="P28" s="259"/>
      <c r="Q28" s="260"/>
      <c r="R28" s="260"/>
      <c r="S28" s="260">
        <v>1</v>
      </c>
      <c r="T28" s="260"/>
      <c r="U28" s="260"/>
      <c r="V28" s="259"/>
      <c r="W28" s="259"/>
      <c r="X28" s="259"/>
      <c r="Y28" s="259"/>
      <c r="Z28" s="259"/>
      <c r="AA28" s="205"/>
      <c r="AB28" s="205"/>
      <c r="AC28" s="205"/>
      <c r="AD28" s="205"/>
      <c r="AE28" s="205"/>
      <c r="AF28" s="35">
        <v>0</v>
      </c>
      <c r="AG28" s="35">
        <v>0</v>
      </c>
      <c r="AH28" s="35">
        <v>0</v>
      </c>
      <c r="AI28" s="35">
        <v>0</v>
      </c>
      <c r="AJ28" s="32">
        <v>0</v>
      </c>
      <c r="AK28" s="46"/>
      <c r="AL28" s="48">
        <f t="shared" si="6"/>
        <v>0</v>
      </c>
      <c r="AM28" s="48">
        <f t="shared" si="1"/>
        <v>0</v>
      </c>
      <c r="AN28" s="48">
        <f t="shared" si="2"/>
        <v>0</v>
      </c>
      <c r="AO28" s="48">
        <f t="shared" si="3"/>
        <v>1</v>
      </c>
      <c r="AP28" s="48">
        <f t="shared" si="4"/>
        <v>0</v>
      </c>
      <c r="AQ28" s="48">
        <f t="shared" si="5"/>
        <v>0</v>
      </c>
      <c r="AR28" s="48">
        <f t="shared" si="0"/>
        <v>0</v>
      </c>
    </row>
    <row r="29" spans="1:44">
      <c r="A29" s="265" t="s">
        <v>297</v>
      </c>
      <c r="B29" s="288"/>
      <c r="C29" s="288"/>
      <c r="D29" s="288"/>
      <c r="E29" s="288"/>
      <c r="F29" s="288"/>
      <c r="G29" s="260"/>
      <c r="H29" s="260">
        <v>1</v>
      </c>
      <c r="I29" s="260"/>
      <c r="J29" s="260"/>
      <c r="K29" s="260"/>
      <c r="L29" s="259"/>
      <c r="M29" s="259"/>
      <c r="N29" s="259"/>
      <c r="O29" s="259"/>
      <c r="P29" s="259"/>
      <c r="Q29" s="260"/>
      <c r="R29" s="260"/>
      <c r="S29" s="260"/>
      <c r="T29" s="260"/>
      <c r="U29" s="260"/>
      <c r="V29" s="259"/>
      <c r="W29" s="259"/>
      <c r="X29" s="259"/>
      <c r="Y29" s="259"/>
      <c r="Z29" s="259"/>
      <c r="AA29" s="205"/>
      <c r="AB29" s="205"/>
      <c r="AC29" s="205"/>
      <c r="AD29" s="205"/>
      <c r="AE29" s="205"/>
      <c r="AF29" s="35">
        <v>0</v>
      </c>
      <c r="AG29" s="35">
        <v>0</v>
      </c>
      <c r="AH29" s="35">
        <v>0</v>
      </c>
      <c r="AI29" s="35">
        <v>0</v>
      </c>
      <c r="AJ29" s="32">
        <v>0</v>
      </c>
      <c r="AK29" s="46"/>
      <c r="AL29" s="48">
        <f t="shared" si="6"/>
        <v>0</v>
      </c>
      <c r="AM29" s="48">
        <f t="shared" si="1"/>
        <v>1</v>
      </c>
      <c r="AN29" s="48">
        <f t="shared" si="2"/>
        <v>0</v>
      </c>
      <c r="AO29" s="48">
        <f t="shared" si="3"/>
        <v>0</v>
      </c>
      <c r="AP29" s="48">
        <f t="shared" si="4"/>
        <v>0</v>
      </c>
      <c r="AQ29" s="48">
        <f t="shared" si="5"/>
        <v>0</v>
      </c>
      <c r="AR29" s="48">
        <f t="shared" si="0"/>
        <v>0</v>
      </c>
    </row>
    <row r="30" spans="1:44">
      <c r="A30" s="265" t="s">
        <v>298</v>
      </c>
      <c r="B30" s="288"/>
      <c r="C30" s="288"/>
      <c r="D30" s="288"/>
      <c r="E30" s="288"/>
      <c r="F30" s="288"/>
      <c r="G30" s="260"/>
      <c r="H30" s="260"/>
      <c r="I30" s="260"/>
      <c r="J30" s="260"/>
      <c r="K30" s="260"/>
      <c r="L30" s="259"/>
      <c r="M30" s="259"/>
      <c r="N30" s="259"/>
      <c r="O30" s="259"/>
      <c r="P30" s="259"/>
      <c r="Q30" s="260"/>
      <c r="R30" s="260"/>
      <c r="S30" s="260">
        <v>1</v>
      </c>
      <c r="T30" s="260"/>
      <c r="U30" s="260"/>
      <c r="V30" s="259"/>
      <c r="W30" s="259"/>
      <c r="X30" s="259"/>
      <c r="Y30" s="259"/>
      <c r="Z30" s="259"/>
      <c r="AA30" s="205"/>
      <c r="AB30" s="205"/>
      <c r="AC30" s="205"/>
      <c r="AD30" s="205"/>
      <c r="AE30" s="205"/>
      <c r="AF30" s="35">
        <v>0</v>
      </c>
      <c r="AG30" s="35">
        <v>0</v>
      </c>
      <c r="AH30" s="35">
        <v>0</v>
      </c>
      <c r="AI30" s="35">
        <v>0</v>
      </c>
      <c r="AJ30" s="32">
        <v>0</v>
      </c>
      <c r="AK30" s="46"/>
      <c r="AL30" s="48">
        <f t="shared" si="6"/>
        <v>0</v>
      </c>
      <c r="AM30" s="48">
        <f t="shared" si="1"/>
        <v>0</v>
      </c>
      <c r="AN30" s="48">
        <f t="shared" si="2"/>
        <v>0</v>
      </c>
      <c r="AO30" s="48">
        <f t="shared" si="3"/>
        <v>1</v>
      </c>
      <c r="AP30" s="48">
        <f t="shared" si="4"/>
        <v>0</v>
      </c>
      <c r="AQ30" s="48">
        <f t="shared" si="5"/>
        <v>0</v>
      </c>
      <c r="AR30" s="48">
        <f t="shared" si="0"/>
        <v>0</v>
      </c>
    </row>
    <row r="31" spans="1:44">
      <c r="A31" s="265" t="s">
        <v>299</v>
      </c>
      <c r="B31" s="288"/>
      <c r="C31" s="288"/>
      <c r="D31" s="288"/>
      <c r="E31" s="288"/>
      <c r="F31" s="288"/>
      <c r="G31" s="260"/>
      <c r="H31" s="260"/>
      <c r="I31" s="260"/>
      <c r="J31" s="260"/>
      <c r="K31" s="260"/>
      <c r="L31" s="259">
        <v>1</v>
      </c>
      <c r="M31" s="259"/>
      <c r="N31" s="259"/>
      <c r="O31" s="259"/>
      <c r="P31" s="259"/>
      <c r="Q31" s="260"/>
      <c r="R31" s="260"/>
      <c r="S31" s="260"/>
      <c r="T31" s="260"/>
      <c r="U31" s="260"/>
      <c r="V31" s="259"/>
      <c r="W31" s="259"/>
      <c r="X31" s="259"/>
      <c r="Y31" s="259"/>
      <c r="Z31" s="259"/>
      <c r="AA31" s="205"/>
      <c r="AB31" s="205"/>
      <c r="AC31" s="205"/>
      <c r="AD31" s="205"/>
      <c r="AE31" s="205"/>
      <c r="AF31" s="35">
        <v>0</v>
      </c>
      <c r="AG31" s="35">
        <v>0</v>
      </c>
      <c r="AH31" s="35">
        <v>0</v>
      </c>
      <c r="AI31" s="35">
        <v>0</v>
      </c>
      <c r="AJ31" s="32">
        <v>0</v>
      </c>
      <c r="AK31" s="46"/>
      <c r="AL31" s="48">
        <f t="shared" si="6"/>
        <v>0</v>
      </c>
      <c r="AM31" s="48">
        <f t="shared" si="1"/>
        <v>0</v>
      </c>
      <c r="AN31" s="48">
        <f t="shared" si="2"/>
        <v>1</v>
      </c>
      <c r="AO31" s="48">
        <f t="shared" si="3"/>
        <v>0</v>
      </c>
      <c r="AP31" s="48">
        <f t="shared" si="4"/>
        <v>0</v>
      </c>
      <c r="AQ31" s="48">
        <f t="shared" si="5"/>
        <v>0</v>
      </c>
      <c r="AR31" s="48">
        <f t="shared" si="0"/>
        <v>0</v>
      </c>
    </row>
    <row r="32" spans="1:44">
      <c r="A32" s="265" t="s">
        <v>300</v>
      </c>
      <c r="B32" s="288"/>
      <c r="C32" s="288"/>
      <c r="D32" s="288"/>
      <c r="E32" s="288"/>
      <c r="F32" s="288"/>
      <c r="G32" s="260"/>
      <c r="H32" s="260"/>
      <c r="I32" s="260"/>
      <c r="J32" s="260"/>
      <c r="K32" s="260"/>
      <c r="L32" s="259"/>
      <c r="M32" s="259"/>
      <c r="N32" s="259"/>
      <c r="O32" s="259"/>
      <c r="P32" s="259"/>
      <c r="Q32" s="260"/>
      <c r="R32" s="260"/>
      <c r="S32" s="260"/>
      <c r="T32" s="260"/>
      <c r="U32" s="260"/>
      <c r="V32" s="259"/>
      <c r="W32" s="259"/>
      <c r="X32" s="259"/>
      <c r="Y32" s="259"/>
      <c r="Z32" s="259">
        <v>1</v>
      </c>
      <c r="AA32" s="205"/>
      <c r="AB32" s="205"/>
      <c r="AC32" s="205"/>
      <c r="AD32" s="205"/>
      <c r="AE32" s="205"/>
      <c r="AF32" s="35">
        <v>0</v>
      </c>
      <c r="AG32" s="35">
        <v>0</v>
      </c>
      <c r="AH32" s="35">
        <v>0</v>
      </c>
      <c r="AI32" s="35">
        <v>0</v>
      </c>
      <c r="AJ32" s="32">
        <v>0</v>
      </c>
      <c r="AK32" s="46"/>
      <c r="AL32" s="48">
        <f t="shared" si="6"/>
        <v>0</v>
      </c>
      <c r="AM32" s="48">
        <f t="shared" si="1"/>
        <v>0</v>
      </c>
      <c r="AN32" s="48">
        <f t="shared" si="2"/>
        <v>0</v>
      </c>
      <c r="AO32" s="48">
        <f t="shared" si="3"/>
        <v>0</v>
      </c>
      <c r="AP32" s="48">
        <f t="shared" si="4"/>
        <v>1</v>
      </c>
      <c r="AQ32" s="48">
        <f t="shared" si="5"/>
        <v>0</v>
      </c>
      <c r="AR32" s="48">
        <f t="shared" si="0"/>
        <v>0</v>
      </c>
    </row>
    <row r="33" spans="1:44">
      <c r="A33" s="265" t="s">
        <v>301</v>
      </c>
      <c r="B33" s="288"/>
      <c r="C33" s="288"/>
      <c r="D33" s="288"/>
      <c r="E33" s="288"/>
      <c r="F33" s="288"/>
      <c r="G33" s="260"/>
      <c r="H33" s="260"/>
      <c r="I33" s="260"/>
      <c r="J33" s="260"/>
      <c r="K33" s="260"/>
      <c r="L33" s="259"/>
      <c r="M33" s="259"/>
      <c r="N33" s="259"/>
      <c r="O33" s="259"/>
      <c r="P33" s="259"/>
      <c r="Q33" s="260"/>
      <c r="R33" s="260"/>
      <c r="S33" s="260"/>
      <c r="T33" s="260"/>
      <c r="U33" s="260"/>
      <c r="V33" s="259"/>
      <c r="W33" s="259"/>
      <c r="X33" s="259"/>
      <c r="Y33" s="259"/>
      <c r="Z33" s="259"/>
      <c r="AA33" s="205"/>
      <c r="AB33" s="205"/>
      <c r="AC33" s="205"/>
      <c r="AD33" s="205"/>
      <c r="AE33" s="205"/>
      <c r="AF33" s="35">
        <v>0</v>
      </c>
      <c r="AG33" s="35">
        <v>0</v>
      </c>
      <c r="AH33" s="35">
        <v>0</v>
      </c>
      <c r="AI33" s="35">
        <v>0</v>
      </c>
      <c r="AJ33" s="32">
        <v>0</v>
      </c>
      <c r="AK33" s="46"/>
      <c r="AL33" s="48">
        <f t="shared" si="6"/>
        <v>0</v>
      </c>
      <c r="AM33" s="48">
        <f t="shared" si="1"/>
        <v>0</v>
      </c>
      <c r="AN33" s="48">
        <f t="shared" si="2"/>
        <v>0</v>
      </c>
      <c r="AO33" s="48">
        <f t="shared" si="3"/>
        <v>0</v>
      </c>
      <c r="AP33" s="48">
        <f t="shared" si="4"/>
        <v>0</v>
      </c>
      <c r="AQ33" s="48">
        <f t="shared" si="5"/>
        <v>0</v>
      </c>
      <c r="AR33" s="48">
        <f t="shared" si="0"/>
        <v>0</v>
      </c>
    </row>
    <row r="34" spans="1:44">
      <c r="A34" s="265" t="s">
        <v>302</v>
      </c>
      <c r="B34" s="288"/>
      <c r="C34" s="288"/>
      <c r="D34" s="288"/>
      <c r="E34" s="288"/>
      <c r="F34" s="288"/>
      <c r="G34" s="260"/>
      <c r="H34" s="260"/>
      <c r="I34" s="260"/>
      <c r="J34" s="260"/>
      <c r="K34" s="260"/>
      <c r="L34" s="259"/>
      <c r="M34" s="259"/>
      <c r="N34" s="259"/>
      <c r="O34" s="259"/>
      <c r="P34" s="259"/>
      <c r="Q34" s="260"/>
      <c r="R34" s="260"/>
      <c r="S34" s="260"/>
      <c r="T34" s="260"/>
      <c r="U34" s="260"/>
      <c r="V34" s="259"/>
      <c r="W34" s="259"/>
      <c r="X34" s="259"/>
      <c r="Y34" s="259"/>
      <c r="Z34" s="259">
        <v>3</v>
      </c>
      <c r="AA34" s="205"/>
      <c r="AB34" s="205"/>
      <c r="AC34" s="205"/>
      <c r="AD34" s="205"/>
      <c r="AE34" s="205"/>
      <c r="AF34" s="35">
        <v>0</v>
      </c>
      <c r="AG34" s="35">
        <v>0</v>
      </c>
      <c r="AH34" s="35">
        <v>0</v>
      </c>
      <c r="AI34" s="35">
        <v>0</v>
      </c>
      <c r="AJ34" s="32">
        <v>0</v>
      </c>
      <c r="AK34" s="46"/>
      <c r="AL34" s="48">
        <f t="shared" si="6"/>
        <v>0</v>
      </c>
      <c r="AM34" s="48">
        <f t="shared" si="1"/>
        <v>0</v>
      </c>
      <c r="AN34" s="48">
        <f t="shared" si="2"/>
        <v>0</v>
      </c>
      <c r="AO34" s="48">
        <f t="shared" si="3"/>
        <v>0</v>
      </c>
      <c r="AP34" s="48">
        <f t="shared" si="4"/>
        <v>3</v>
      </c>
      <c r="AQ34" s="48">
        <f t="shared" si="5"/>
        <v>0</v>
      </c>
      <c r="AR34" s="48">
        <f t="shared" si="0"/>
        <v>0</v>
      </c>
    </row>
    <row r="35" spans="1:44">
      <c r="A35" s="265" t="s">
        <v>303</v>
      </c>
      <c r="B35" s="288"/>
      <c r="C35" s="288"/>
      <c r="D35" s="288"/>
      <c r="E35" s="288"/>
      <c r="F35" s="288"/>
      <c r="G35" s="260"/>
      <c r="H35" s="260"/>
      <c r="I35" s="260"/>
      <c r="J35" s="260"/>
      <c r="K35" s="260"/>
      <c r="L35" s="259"/>
      <c r="M35" s="259"/>
      <c r="N35" s="259"/>
      <c r="O35" s="259"/>
      <c r="P35" s="259"/>
      <c r="Q35" s="260"/>
      <c r="R35" s="260"/>
      <c r="S35" s="260"/>
      <c r="T35" s="260"/>
      <c r="U35" s="260"/>
      <c r="V35" s="259"/>
      <c r="W35" s="259"/>
      <c r="X35" s="259"/>
      <c r="Y35" s="259"/>
      <c r="Z35" s="259">
        <v>1</v>
      </c>
      <c r="AA35" s="205"/>
      <c r="AB35" s="205"/>
      <c r="AC35" s="205"/>
      <c r="AD35" s="205"/>
      <c r="AE35" s="205"/>
      <c r="AF35" s="35">
        <v>0</v>
      </c>
      <c r="AG35" s="35">
        <v>0</v>
      </c>
      <c r="AH35" s="35">
        <v>0</v>
      </c>
      <c r="AI35" s="35">
        <v>0</v>
      </c>
      <c r="AJ35" s="32">
        <v>0</v>
      </c>
      <c r="AK35" s="46"/>
      <c r="AL35" s="48">
        <f t="shared" si="6"/>
        <v>0</v>
      </c>
      <c r="AM35" s="48">
        <f t="shared" si="1"/>
        <v>0</v>
      </c>
      <c r="AN35" s="48">
        <f t="shared" si="2"/>
        <v>0</v>
      </c>
      <c r="AO35" s="48">
        <f t="shared" si="3"/>
        <v>0</v>
      </c>
      <c r="AP35" s="48">
        <f t="shared" si="4"/>
        <v>1</v>
      </c>
      <c r="AQ35" s="48">
        <f t="shared" si="5"/>
        <v>0</v>
      </c>
      <c r="AR35" s="48">
        <f t="shared" si="0"/>
        <v>0</v>
      </c>
    </row>
    <row r="36" spans="1:44">
      <c r="A36" s="265" t="s">
        <v>304</v>
      </c>
      <c r="B36" s="288"/>
      <c r="C36" s="288"/>
      <c r="D36" s="288"/>
      <c r="E36" s="288"/>
      <c r="F36" s="288"/>
      <c r="G36" s="260"/>
      <c r="H36" s="260"/>
      <c r="I36" s="260"/>
      <c r="J36" s="260"/>
      <c r="K36" s="260"/>
      <c r="L36" s="259"/>
      <c r="M36" s="259"/>
      <c r="N36" s="259"/>
      <c r="O36" s="259"/>
      <c r="P36" s="259"/>
      <c r="Q36" s="260"/>
      <c r="R36" s="260"/>
      <c r="S36" s="260"/>
      <c r="T36" s="260"/>
      <c r="U36" s="260"/>
      <c r="V36" s="259"/>
      <c r="W36" s="259"/>
      <c r="X36" s="259"/>
      <c r="Y36" s="259"/>
      <c r="Z36" s="259">
        <v>3</v>
      </c>
      <c r="AA36" s="205"/>
      <c r="AB36" s="205"/>
      <c r="AC36" s="205"/>
      <c r="AD36" s="205"/>
      <c r="AE36" s="205"/>
      <c r="AF36" s="35">
        <v>0</v>
      </c>
      <c r="AG36" s="35">
        <v>0</v>
      </c>
      <c r="AH36" s="35">
        <v>0</v>
      </c>
      <c r="AI36" s="35">
        <v>0</v>
      </c>
      <c r="AJ36" s="32">
        <v>0</v>
      </c>
      <c r="AK36" s="46"/>
      <c r="AL36" s="48">
        <f t="shared" si="6"/>
        <v>0</v>
      </c>
      <c r="AM36" s="48">
        <f t="shared" si="1"/>
        <v>0</v>
      </c>
      <c r="AN36" s="48">
        <f t="shared" si="2"/>
        <v>0</v>
      </c>
      <c r="AO36" s="48">
        <f t="shared" si="3"/>
        <v>0</v>
      </c>
      <c r="AP36" s="48">
        <f t="shared" si="4"/>
        <v>3</v>
      </c>
      <c r="AQ36" s="48">
        <f t="shared" si="5"/>
        <v>0</v>
      </c>
      <c r="AR36" s="48">
        <f t="shared" si="0"/>
        <v>0</v>
      </c>
    </row>
    <row r="37" spans="1:44">
      <c r="A37" s="265" t="s">
        <v>305</v>
      </c>
      <c r="B37" s="288"/>
      <c r="C37" s="288"/>
      <c r="D37" s="288"/>
      <c r="E37" s="288"/>
      <c r="F37" s="288"/>
      <c r="G37" s="260"/>
      <c r="H37" s="260"/>
      <c r="I37" s="260"/>
      <c r="J37" s="260"/>
      <c r="K37" s="260"/>
      <c r="L37" s="259"/>
      <c r="M37" s="259"/>
      <c r="N37" s="259"/>
      <c r="O37" s="259"/>
      <c r="P37" s="259"/>
      <c r="Q37" s="260"/>
      <c r="R37" s="260"/>
      <c r="S37" s="260"/>
      <c r="T37" s="260"/>
      <c r="U37" s="260"/>
      <c r="V37" s="259"/>
      <c r="W37" s="259"/>
      <c r="X37" s="259"/>
      <c r="Y37" s="259"/>
      <c r="Z37" s="259">
        <v>1</v>
      </c>
      <c r="AA37" s="205"/>
      <c r="AB37" s="205"/>
      <c r="AC37" s="205"/>
      <c r="AD37" s="205"/>
      <c r="AE37" s="205"/>
      <c r="AF37" s="35">
        <v>0</v>
      </c>
      <c r="AG37" s="35">
        <v>0</v>
      </c>
      <c r="AH37" s="35">
        <v>0</v>
      </c>
      <c r="AI37" s="35">
        <v>0</v>
      </c>
      <c r="AJ37" s="32">
        <v>0</v>
      </c>
      <c r="AK37" s="46"/>
      <c r="AL37" s="48">
        <f t="shared" si="6"/>
        <v>0</v>
      </c>
      <c r="AM37" s="48">
        <f t="shared" si="1"/>
        <v>0</v>
      </c>
      <c r="AN37" s="48">
        <f t="shared" si="2"/>
        <v>0</v>
      </c>
      <c r="AO37" s="48">
        <f t="shared" si="3"/>
        <v>0</v>
      </c>
      <c r="AP37" s="48">
        <f t="shared" si="4"/>
        <v>1</v>
      </c>
      <c r="AQ37" s="48">
        <f t="shared" si="5"/>
        <v>0</v>
      </c>
      <c r="AR37" s="48">
        <f t="shared" si="0"/>
        <v>0</v>
      </c>
    </row>
    <row r="38" spans="1:44">
      <c r="A38" s="265" t="s">
        <v>306</v>
      </c>
      <c r="B38" s="288"/>
      <c r="C38" s="288"/>
      <c r="D38" s="288"/>
      <c r="E38" s="288"/>
      <c r="F38" s="288"/>
      <c r="G38" s="260"/>
      <c r="H38" s="260"/>
      <c r="I38" s="260"/>
      <c r="J38" s="260"/>
      <c r="K38" s="260"/>
      <c r="L38" s="259"/>
      <c r="M38" s="259"/>
      <c r="N38" s="259"/>
      <c r="O38" s="259"/>
      <c r="P38" s="259"/>
      <c r="Q38" s="260"/>
      <c r="R38" s="260"/>
      <c r="S38" s="260"/>
      <c r="T38" s="260"/>
      <c r="U38" s="260"/>
      <c r="V38" s="259"/>
      <c r="W38" s="259">
        <v>1</v>
      </c>
      <c r="X38" s="259"/>
      <c r="Y38" s="259"/>
      <c r="Z38" s="259"/>
      <c r="AA38" s="205"/>
      <c r="AB38" s="205"/>
      <c r="AC38" s="205"/>
      <c r="AD38" s="205"/>
      <c r="AE38" s="205"/>
      <c r="AF38" s="35">
        <v>0</v>
      </c>
      <c r="AG38" s="35">
        <v>0</v>
      </c>
      <c r="AH38" s="35">
        <v>0</v>
      </c>
      <c r="AI38" s="35">
        <v>0</v>
      </c>
      <c r="AJ38" s="32">
        <v>0</v>
      </c>
      <c r="AK38" s="46"/>
      <c r="AL38" s="48">
        <f t="shared" si="6"/>
        <v>0</v>
      </c>
      <c r="AM38" s="48">
        <f t="shared" si="1"/>
        <v>0</v>
      </c>
      <c r="AN38" s="48">
        <f t="shared" si="2"/>
        <v>0</v>
      </c>
      <c r="AO38" s="48">
        <f t="shared" si="3"/>
        <v>0</v>
      </c>
      <c r="AP38" s="48">
        <f t="shared" si="4"/>
        <v>1</v>
      </c>
      <c r="AQ38" s="48">
        <f t="shared" si="5"/>
        <v>0</v>
      </c>
      <c r="AR38" s="48">
        <f t="shared" si="0"/>
        <v>0</v>
      </c>
    </row>
    <row r="39" spans="1:44">
      <c r="A39" s="265" t="s">
        <v>307</v>
      </c>
      <c r="B39" s="288"/>
      <c r="C39" s="288"/>
      <c r="D39" s="288"/>
      <c r="E39" s="288"/>
      <c r="F39" s="288"/>
      <c r="G39" s="260"/>
      <c r="H39" s="260"/>
      <c r="I39" s="260"/>
      <c r="J39" s="260"/>
      <c r="K39" s="260"/>
      <c r="L39" s="259"/>
      <c r="M39" s="259"/>
      <c r="N39" s="259"/>
      <c r="O39" s="259"/>
      <c r="P39" s="259"/>
      <c r="Q39" s="260"/>
      <c r="R39" s="260"/>
      <c r="S39" s="260"/>
      <c r="T39" s="260"/>
      <c r="U39" s="260"/>
      <c r="V39" s="259"/>
      <c r="W39" s="259"/>
      <c r="X39" s="259"/>
      <c r="Y39" s="259">
        <v>1</v>
      </c>
      <c r="Z39" s="259"/>
      <c r="AA39" s="205"/>
      <c r="AB39" s="205"/>
      <c r="AC39" s="205"/>
      <c r="AD39" s="205"/>
      <c r="AE39" s="205"/>
      <c r="AF39" s="35">
        <v>0</v>
      </c>
      <c r="AG39" s="35">
        <v>0</v>
      </c>
      <c r="AH39" s="35">
        <v>0</v>
      </c>
      <c r="AI39" s="35">
        <v>0</v>
      </c>
      <c r="AJ39" s="32">
        <v>0</v>
      </c>
      <c r="AK39" s="46"/>
      <c r="AL39" s="48">
        <f t="shared" si="6"/>
        <v>0</v>
      </c>
      <c r="AM39" s="48">
        <f t="shared" si="1"/>
        <v>0</v>
      </c>
      <c r="AN39" s="48">
        <f t="shared" si="2"/>
        <v>0</v>
      </c>
      <c r="AO39" s="48">
        <f t="shared" si="3"/>
        <v>0</v>
      </c>
      <c r="AP39" s="48">
        <f t="shared" si="4"/>
        <v>1</v>
      </c>
      <c r="AQ39" s="48">
        <f t="shared" si="5"/>
        <v>0</v>
      </c>
      <c r="AR39" s="48">
        <f t="shared" si="0"/>
        <v>0</v>
      </c>
    </row>
    <row r="40" spans="1:44">
      <c r="A40" s="265" t="s">
        <v>308</v>
      </c>
      <c r="B40" s="288"/>
      <c r="C40" s="288"/>
      <c r="D40" s="288"/>
      <c r="E40" s="288"/>
      <c r="F40" s="288"/>
      <c r="G40" s="260"/>
      <c r="H40" s="260"/>
      <c r="I40" s="260"/>
      <c r="J40" s="260"/>
      <c r="K40" s="260"/>
      <c r="L40" s="259"/>
      <c r="M40" s="259"/>
      <c r="N40" s="259"/>
      <c r="O40" s="259"/>
      <c r="P40" s="259"/>
      <c r="Q40" s="260"/>
      <c r="R40" s="260"/>
      <c r="S40" s="260"/>
      <c r="T40" s="260"/>
      <c r="U40" s="260"/>
      <c r="V40" s="259"/>
      <c r="W40" s="259"/>
      <c r="X40" s="259"/>
      <c r="Y40" s="259"/>
      <c r="Z40" s="259">
        <v>1</v>
      </c>
      <c r="AA40" s="205"/>
      <c r="AB40" s="205"/>
      <c r="AC40" s="205"/>
      <c r="AD40" s="205"/>
      <c r="AE40" s="205"/>
      <c r="AF40" s="35">
        <v>0</v>
      </c>
      <c r="AG40" s="35">
        <v>0</v>
      </c>
      <c r="AH40" s="35">
        <v>0</v>
      </c>
      <c r="AI40" s="35">
        <v>0</v>
      </c>
      <c r="AJ40" s="32">
        <v>0</v>
      </c>
      <c r="AK40" s="46"/>
      <c r="AL40" s="48">
        <f t="shared" si="6"/>
        <v>0</v>
      </c>
      <c r="AM40" s="48">
        <f t="shared" si="1"/>
        <v>0</v>
      </c>
      <c r="AN40" s="48">
        <f t="shared" si="2"/>
        <v>0</v>
      </c>
      <c r="AO40" s="48">
        <f t="shared" si="3"/>
        <v>0</v>
      </c>
      <c r="AP40" s="48">
        <f t="shared" si="4"/>
        <v>1</v>
      </c>
      <c r="AQ40" s="48">
        <f t="shared" si="5"/>
        <v>0</v>
      </c>
      <c r="AR40" s="48">
        <f t="shared" si="0"/>
        <v>0</v>
      </c>
    </row>
    <row r="41" spans="1:44">
      <c r="A41" s="265" t="s">
        <v>309</v>
      </c>
      <c r="B41" s="288"/>
      <c r="C41" s="288"/>
      <c r="D41" s="288"/>
      <c r="E41" s="288"/>
      <c r="F41" s="288"/>
      <c r="G41" s="260"/>
      <c r="H41" s="260"/>
      <c r="I41" s="260"/>
      <c r="J41" s="260"/>
      <c r="K41" s="260"/>
      <c r="L41" s="259"/>
      <c r="M41" s="259"/>
      <c r="N41" s="259"/>
      <c r="O41" s="259"/>
      <c r="P41" s="259"/>
      <c r="Q41" s="260"/>
      <c r="R41" s="260"/>
      <c r="S41" s="260"/>
      <c r="T41" s="260"/>
      <c r="U41" s="260"/>
      <c r="V41" s="259"/>
      <c r="W41" s="259"/>
      <c r="X41" s="259"/>
      <c r="Y41" s="259"/>
      <c r="Z41" s="259"/>
      <c r="AA41" s="205"/>
      <c r="AB41" s="205"/>
      <c r="AC41" s="205"/>
      <c r="AD41" s="205"/>
      <c r="AE41" s="205"/>
      <c r="AF41" s="35">
        <v>0</v>
      </c>
      <c r="AG41" s="35">
        <v>0</v>
      </c>
      <c r="AH41" s="35">
        <v>0</v>
      </c>
      <c r="AI41" s="35">
        <v>0</v>
      </c>
      <c r="AJ41" s="32">
        <v>0</v>
      </c>
      <c r="AK41" s="46"/>
      <c r="AL41" s="48">
        <f t="shared" si="6"/>
        <v>0</v>
      </c>
      <c r="AM41" s="48">
        <f t="shared" si="1"/>
        <v>0</v>
      </c>
      <c r="AN41" s="48">
        <f t="shared" si="2"/>
        <v>0</v>
      </c>
      <c r="AO41" s="48">
        <f t="shared" si="3"/>
        <v>0</v>
      </c>
      <c r="AP41" s="48">
        <f t="shared" si="4"/>
        <v>0</v>
      </c>
      <c r="AQ41" s="48">
        <f t="shared" si="5"/>
        <v>0</v>
      </c>
      <c r="AR41" s="48">
        <f t="shared" si="0"/>
        <v>0</v>
      </c>
    </row>
    <row r="42" spans="1:44">
      <c r="A42" s="265" t="s">
        <v>310</v>
      </c>
      <c r="B42" s="288"/>
      <c r="C42" s="288"/>
      <c r="D42" s="288"/>
      <c r="E42" s="288"/>
      <c r="F42" s="288"/>
      <c r="G42" s="260"/>
      <c r="H42" s="260"/>
      <c r="I42" s="260"/>
      <c r="J42" s="260"/>
      <c r="K42" s="260"/>
      <c r="L42" s="259"/>
      <c r="M42" s="259"/>
      <c r="N42" s="259"/>
      <c r="O42" s="259"/>
      <c r="P42" s="259"/>
      <c r="Q42" s="260"/>
      <c r="R42" s="260"/>
      <c r="S42" s="260"/>
      <c r="T42" s="260"/>
      <c r="U42" s="260"/>
      <c r="V42" s="259"/>
      <c r="W42" s="259"/>
      <c r="X42" s="259"/>
      <c r="Y42" s="259"/>
      <c r="Z42" s="259">
        <v>3</v>
      </c>
      <c r="AA42" s="205"/>
      <c r="AB42" s="205"/>
      <c r="AC42" s="205"/>
      <c r="AD42" s="205"/>
      <c r="AE42" s="205"/>
      <c r="AF42" s="35">
        <v>0</v>
      </c>
      <c r="AG42" s="35">
        <v>0</v>
      </c>
      <c r="AH42" s="35">
        <v>0</v>
      </c>
      <c r="AI42" s="35">
        <v>0</v>
      </c>
      <c r="AJ42" s="32">
        <v>0</v>
      </c>
      <c r="AK42" s="46"/>
      <c r="AL42" s="48">
        <f t="shared" si="6"/>
        <v>0</v>
      </c>
      <c r="AM42" s="48">
        <f t="shared" si="1"/>
        <v>0</v>
      </c>
      <c r="AN42" s="48">
        <f t="shared" si="2"/>
        <v>0</v>
      </c>
      <c r="AO42" s="48">
        <f t="shared" si="3"/>
        <v>0</v>
      </c>
      <c r="AP42" s="48">
        <f t="shared" si="4"/>
        <v>3</v>
      </c>
      <c r="AQ42" s="48">
        <f t="shared" si="5"/>
        <v>0</v>
      </c>
      <c r="AR42" s="48">
        <f t="shared" si="0"/>
        <v>0</v>
      </c>
    </row>
    <row r="43" spans="1:44">
      <c r="A43" s="265" t="s">
        <v>311</v>
      </c>
      <c r="B43" s="288"/>
      <c r="C43" s="288"/>
      <c r="D43" s="288"/>
      <c r="E43" s="288"/>
      <c r="F43" s="288"/>
      <c r="G43" s="260"/>
      <c r="H43" s="260"/>
      <c r="I43" s="260"/>
      <c r="J43" s="260"/>
      <c r="K43" s="260"/>
      <c r="L43" s="259"/>
      <c r="M43" s="259"/>
      <c r="N43" s="259"/>
      <c r="O43" s="259"/>
      <c r="P43" s="259"/>
      <c r="Q43" s="260"/>
      <c r="R43" s="260"/>
      <c r="S43" s="260"/>
      <c r="T43" s="260"/>
      <c r="U43" s="260"/>
      <c r="V43" s="259"/>
      <c r="W43" s="259"/>
      <c r="X43" s="259"/>
      <c r="Y43" s="259">
        <v>1</v>
      </c>
      <c r="Z43" s="259"/>
      <c r="AA43" s="205"/>
      <c r="AB43" s="205"/>
      <c r="AC43" s="205"/>
      <c r="AD43" s="205"/>
      <c r="AE43" s="205"/>
      <c r="AF43" s="35">
        <v>0</v>
      </c>
      <c r="AG43" s="35">
        <v>0</v>
      </c>
      <c r="AH43" s="35">
        <v>0</v>
      </c>
      <c r="AI43" s="35">
        <v>0</v>
      </c>
      <c r="AJ43" s="32">
        <v>0</v>
      </c>
      <c r="AK43" s="46"/>
      <c r="AL43" s="48">
        <f t="shared" si="6"/>
        <v>0</v>
      </c>
      <c r="AM43" s="48">
        <f t="shared" si="1"/>
        <v>0</v>
      </c>
      <c r="AN43" s="48">
        <f t="shared" si="2"/>
        <v>0</v>
      </c>
      <c r="AO43" s="48">
        <f t="shared" si="3"/>
        <v>0</v>
      </c>
      <c r="AP43" s="48">
        <f t="shared" si="4"/>
        <v>1</v>
      </c>
      <c r="AQ43" s="48">
        <f t="shared" si="5"/>
        <v>0</v>
      </c>
      <c r="AR43" s="48">
        <f t="shared" si="0"/>
        <v>0</v>
      </c>
    </row>
    <row r="44" spans="1:44">
      <c r="A44" s="265" t="s">
        <v>312</v>
      </c>
      <c r="B44" s="288"/>
      <c r="C44" s="288"/>
      <c r="D44" s="288"/>
      <c r="E44" s="288"/>
      <c r="F44" s="288"/>
      <c r="G44" s="260"/>
      <c r="H44" s="260"/>
      <c r="I44" s="260"/>
      <c r="J44" s="260"/>
      <c r="K44" s="260"/>
      <c r="L44" s="259"/>
      <c r="M44" s="259"/>
      <c r="N44" s="259"/>
      <c r="O44" s="259"/>
      <c r="P44" s="259"/>
      <c r="Q44" s="260"/>
      <c r="R44" s="260"/>
      <c r="S44" s="260"/>
      <c r="T44" s="260"/>
      <c r="U44" s="260"/>
      <c r="V44" s="259"/>
      <c r="W44" s="259"/>
      <c r="X44" s="259"/>
      <c r="Y44" s="259"/>
      <c r="Z44" s="259"/>
      <c r="AA44" s="205"/>
      <c r="AB44" s="205"/>
      <c r="AC44" s="205"/>
      <c r="AD44" s="205"/>
      <c r="AE44" s="205"/>
      <c r="AF44" s="35">
        <v>0</v>
      </c>
      <c r="AG44" s="35">
        <v>0</v>
      </c>
      <c r="AH44" s="35">
        <v>0</v>
      </c>
      <c r="AI44" s="35">
        <v>0</v>
      </c>
      <c r="AJ44" s="32">
        <v>0</v>
      </c>
      <c r="AK44" s="46"/>
      <c r="AL44" s="48">
        <f t="shared" si="6"/>
        <v>0</v>
      </c>
      <c r="AM44" s="48">
        <f t="shared" si="1"/>
        <v>0</v>
      </c>
      <c r="AN44" s="48">
        <f t="shared" si="2"/>
        <v>0</v>
      </c>
      <c r="AO44" s="48">
        <f t="shared" si="3"/>
        <v>0</v>
      </c>
      <c r="AP44" s="48">
        <f t="shared" si="4"/>
        <v>0</v>
      </c>
      <c r="AQ44" s="48">
        <f t="shared" si="5"/>
        <v>0</v>
      </c>
      <c r="AR44" s="48">
        <f t="shared" si="0"/>
        <v>0</v>
      </c>
    </row>
    <row r="45" spans="1:44">
      <c r="A45" s="265" t="s">
        <v>313</v>
      </c>
      <c r="B45" s="288"/>
      <c r="C45" s="288"/>
      <c r="D45" s="288"/>
      <c r="E45" s="288"/>
      <c r="F45" s="288"/>
      <c r="G45" s="260"/>
      <c r="H45" s="260"/>
      <c r="I45" s="260"/>
      <c r="J45" s="260"/>
      <c r="K45" s="260"/>
      <c r="L45" s="259"/>
      <c r="M45" s="259"/>
      <c r="N45" s="259"/>
      <c r="O45" s="259"/>
      <c r="P45" s="259"/>
      <c r="Q45" s="260"/>
      <c r="R45" s="260"/>
      <c r="S45" s="260"/>
      <c r="T45" s="260"/>
      <c r="U45" s="260"/>
      <c r="V45" s="259"/>
      <c r="W45" s="259">
        <v>1</v>
      </c>
      <c r="X45" s="259"/>
      <c r="Y45" s="259"/>
      <c r="Z45" s="259"/>
      <c r="AA45" s="205"/>
      <c r="AB45" s="205"/>
      <c r="AC45" s="205"/>
      <c r="AD45" s="205"/>
      <c r="AE45" s="205"/>
      <c r="AF45" s="35">
        <v>0</v>
      </c>
      <c r="AG45" s="35">
        <v>0</v>
      </c>
      <c r="AH45" s="35">
        <v>0</v>
      </c>
      <c r="AI45" s="35">
        <v>0</v>
      </c>
      <c r="AJ45" s="32">
        <v>0</v>
      </c>
      <c r="AK45" s="46"/>
      <c r="AL45" s="48">
        <f t="shared" si="6"/>
        <v>0</v>
      </c>
      <c r="AM45" s="48">
        <f t="shared" si="1"/>
        <v>0</v>
      </c>
      <c r="AN45" s="48">
        <f t="shared" si="2"/>
        <v>0</v>
      </c>
      <c r="AO45" s="48">
        <f t="shared" si="3"/>
        <v>0</v>
      </c>
      <c r="AP45" s="48">
        <f t="shared" si="4"/>
        <v>1</v>
      </c>
      <c r="AQ45" s="48">
        <f t="shared" si="5"/>
        <v>0</v>
      </c>
      <c r="AR45" s="48">
        <f t="shared" si="0"/>
        <v>0</v>
      </c>
    </row>
    <row r="46" spans="1:44">
      <c r="A46" s="265" t="s">
        <v>314</v>
      </c>
      <c r="B46" s="288"/>
      <c r="C46" s="288"/>
      <c r="D46" s="288"/>
      <c r="E46" s="288"/>
      <c r="F46" s="288"/>
      <c r="G46" s="260"/>
      <c r="H46" s="260"/>
      <c r="I46" s="260"/>
      <c r="J46" s="260"/>
      <c r="K46" s="260"/>
      <c r="L46" s="259"/>
      <c r="M46" s="259"/>
      <c r="N46" s="259"/>
      <c r="O46" s="259"/>
      <c r="P46" s="259"/>
      <c r="Q46" s="260"/>
      <c r="R46" s="260"/>
      <c r="S46" s="260"/>
      <c r="T46" s="260"/>
      <c r="U46" s="260"/>
      <c r="V46" s="259"/>
      <c r="W46" s="259"/>
      <c r="X46" s="259"/>
      <c r="Y46" s="259"/>
      <c r="Z46" s="259"/>
      <c r="AA46" s="205"/>
      <c r="AB46" s="205"/>
      <c r="AC46" s="205"/>
      <c r="AD46" s="205"/>
      <c r="AE46" s="205"/>
      <c r="AF46" s="35">
        <v>0</v>
      </c>
      <c r="AG46" s="35">
        <v>0</v>
      </c>
      <c r="AH46" s="35">
        <v>0</v>
      </c>
      <c r="AI46" s="35">
        <v>0</v>
      </c>
      <c r="AJ46" s="32">
        <v>0</v>
      </c>
      <c r="AK46" s="46"/>
      <c r="AL46" s="48">
        <f t="shared" si="6"/>
        <v>0</v>
      </c>
      <c r="AM46" s="48">
        <f t="shared" si="1"/>
        <v>0</v>
      </c>
      <c r="AN46" s="48">
        <f t="shared" si="2"/>
        <v>0</v>
      </c>
      <c r="AO46" s="48">
        <f t="shared" si="3"/>
        <v>0</v>
      </c>
      <c r="AP46" s="48">
        <f t="shared" si="4"/>
        <v>0</v>
      </c>
      <c r="AQ46" s="48">
        <f t="shared" si="5"/>
        <v>0</v>
      </c>
      <c r="AR46" s="48">
        <f t="shared" si="0"/>
        <v>0</v>
      </c>
    </row>
    <row r="47" spans="1:44">
      <c r="A47" s="265" t="s">
        <v>315</v>
      </c>
      <c r="B47" s="288"/>
      <c r="C47" s="288"/>
      <c r="D47" s="288"/>
      <c r="E47" s="288"/>
      <c r="F47" s="288"/>
      <c r="G47" s="260"/>
      <c r="H47" s="260"/>
      <c r="I47" s="260"/>
      <c r="J47" s="260"/>
      <c r="K47" s="260"/>
      <c r="L47" s="259"/>
      <c r="M47" s="259"/>
      <c r="N47" s="259"/>
      <c r="O47" s="259"/>
      <c r="P47" s="259"/>
      <c r="Q47" s="260"/>
      <c r="R47" s="260"/>
      <c r="S47" s="260"/>
      <c r="T47" s="260"/>
      <c r="U47" s="260"/>
      <c r="V47" s="259"/>
      <c r="W47" s="259"/>
      <c r="X47" s="259"/>
      <c r="Y47" s="259"/>
      <c r="Z47" s="259"/>
      <c r="AA47" s="205"/>
      <c r="AB47" s="205"/>
      <c r="AC47" s="205"/>
      <c r="AD47" s="205"/>
      <c r="AE47" s="205"/>
      <c r="AF47" s="35">
        <v>0</v>
      </c>
      <c r="AG47" s="35">
        <v>0</v>
      </c>
      <c r="AH47" s="35">
        <v>0</v>
      </c>
      <c r="AI47" s="35">
        <v>0</v>
      </c>
      <c r="AJ47" s="32">
        <v>0</v>
      </c>
      <c r="AK47" s="46"/>
      <c r="AL47" s="48">
        <f t="shared" si="6"/>
        <v>0</v>
      </c>
      <c r="AM47" s="48">
        <f t="shared" si="1"/>
        <v>0</v>
      </c>
      <c r="AN47" s="48">
        <f t="shared" si="2"/>
        <v>0</v>
      </c>
      <c r="AO47" s="48">
        <f t="shared" si="3"/>
        <v>0</v>
      </c>
      <c r="AP47" s="48">
        <f t="shared" si="4"/>
        <v>0</v>
      </c>
      <c r="AQ47" s="48">
        <f t="shared" si="5"/>
        <v>0</v>
      </c>
      <c r="AR47" s="48">
        <f t="shared" si="0"/>
        <v>0</v>
      </c>
    </row>
    <row r="48" spans="1:44">
      <c r="A48" s="265" t="s">
        <v>316</v>
      </c>
      <c r="B48" s="288"/>
      <c r="C48" s="288"/>
      <c r="D48" s="288"/>
      <c r="E48" s="288"/>
      <c r="F48" s="288"/>
      <c r="G48" s="260"/>
      <c r="H48" s="260"/>
      <c r="I48" s="260"/>
      <c r="J48" s="260"/>
      <c r="K48" s="260"/>
      <c r="L48" s="259"/>
      <c r="M48" s="259"/>
      <c r="N48" s="259"/>
      <c r="O48" s="259"/>
      <c r="P48" s="259"/>
      <c r="Q48" s="260"/>
      <c r="R48" s="260"/>
      <c r="S48" s="260"/>
      <c r="T48" s="260"/>
      <c r="U48" s="260"/>
      <c r="V48" s="259"/>
      <c r="W48" s="259"/>
      <c r="X48" s="259"/>
      <c r="Y48" s="259"/>
      <c r="Z48" s="259"/>
      <c r="AA48" s="205"/>
      <c r="AB48" s="205"/>
      <c r="AC48" s="205"/>
      <c r="AD48" s="205"/>
      <c r="AE48" s="205"/>
      <c r="AF48" s="35">
        <v>0</v>
      </c>
      <c r="AG48" s="35">
        <v>0</v>
      </c>
      <c r="AH48" s="35">
        <v>0</v>
      </c>
      <c r="AI48" s="35">
        <v>0</v>
      </c>
      <c r="AJ48" s="32">
        <v>0</v>
      </c>
      <c r="AK48" s="46"/>
      <c r="AL48" s="48">
        <f t="shared" si="6"/>
        <v>0</v>
      </c>
      <c r="AM48" s="48">
        <f t="shared" si="1"/>
        <v>0</v>
      </c>
      <c r="AN48" s="48">
        <f t="shared" si="2"/>
        <v>0</v>
      </c>
      <c r="AO48" s="48">
        <f t="shared" si="3"/>
        <v>0</v>
      </c>
      <c r="AP48" s="48">
        <f t="shared" si="4"/>
        <v>0</v>
      </c>
      <c r="AQ48" s="48">
        <f t="shared" si="5"/>
        <v>0</v>
      </c>
      <c r="AR48" s="48">
        <f t="shared" si="0"/>
        <v>0</v>
      </c>
    </row>
    <row r="49" spans="1:44">
      <c r="A49" s="265" t="s">
        <v>317</v>
      </c>
      <c r="B49" s="288"/>
      <c r="C49" s="288"/>
      <c r="D49" s="288"/>
      <c r="E49" s="288"/>
      <c r="F49" s="288"/>
      <c r="G49" s="260"/>
      <c r="H49" s="260"/>
      <c r="I49" s="260"/>
      <c r="J49" s="260"/>
      <c r="K49" s="260"/>
      <c r="L49" s="259"/>
      <c r="M49" s="259"/>
      <c r="N49" s="259"/>
      <c r="O49" s="259"/>
      <c r="P49" s="259"/>
      <c r="Q49" s="260"/>
      <c r="R49" s="260"/>
      <c r="S49" s="260"/>
      <c r="T49" s="260"/>
      <c r="U49" s="260"/>
      <c r="V49" s="259"/>
      <c r="W49" s="259"/>
      <c r="X49" s="259">
        <v>1</v>
      </c>
      <c r="Y49" s="259"/>
      <c r="Z49" s="259"/>
      <c r="AA49" s="205"/>
      <c r="AB49" s="205"/>
      <c r="AC49" s="205"/>
      <c r="AD49" s="205"/>
      <c r="AE49" s="205"/>
      <c r="AF49" s="35">
        <v>0</v>
      </c>
      <c r="AG49" s="35">
        <v>0</v>
      </c>
      <c r="AH49" s="35">
        <v>0</v>
      </c>
      <c r="AI49" s="35">
        <v>0</v>
      </c>
      <c r="AJ49" s="32">
        <v>0</v>
      </c>
      <c r="AK49" s="46"/>
      <c r="AL49" s="48">
        <f t="shared" si="6"/>
        <v>0</v>
      </c>
      <c r="AM49" s="48">
        <f t="shared" si="1"/>
        <v>0</v>
      </c>
      <c r="AN49" s="48">
        <f t="shared" si="2"/>
        <v>0</v>
      </c>
      <c r="AO49" s="48">
        <f t="shared" si="3"/>
        <v>0</v>
      </c>
      <c r="AP49" s="48">
        <f t="shared" si="4"/>
        <v>1</v>
      </c>
      <c r="AQ49" s="48">
        <f t="shared" si="5"/>
        <v>0</v>
      </c>
      <c r="AR49" s="48">
        <f t="shared" si="0"/>
        <v>0</v>
      </c>
    </row>
    <row r="50" spans="1:44">
      <c r="A50" s="265" t="s">
        <v>318</v>
      </c>
      <c r="B50" s="288"/>
      <c r="C50" s="288"/>
      <c r="D50" s="288"/>
      <c r="E50" s="288"/>
      <c r="F50" s="288"/>
      <c r="G50" s="260"/>
      <c r="H50" s="260"/>
      <c r="I50" s="260"/>
      <c r="J50" s="260"/>
      <c r="K50" s="260"/>
      <c r="L50" s="259"/>
      <c r="M50" s="259"/>
      <c r="N50" s="259"/>
      <c r="O50" s="259"/>
      <c r="P50" s="259"/>
      <c r="Q50" s="260"/>
      <c r="R50" s="260"/>
      <c r="S50" s="260"/>
      <c r="T50" s="260"/>
      <c r="U50" s="260"/>
      <c r="V50" s="259"/>
      <c r="W50" s="259">
        <v>1</v>
      </c>
      <c r="X50" s="259"/>
      <c r="Y50" s="259"/>
      <c r="Z50" s="259"/>
      <c r="AA50" s="205"/>
      <c r="AB50" s="205"/>
      <c r="AC50" s="205"/>
      <c r="AD50" s="205"/>
      <c r="AE50" s="205"/>
      <c r="AF50" s="35">
        <v>0</v>
      </c>
      <c r="AG50" s="35">
        <v>0</v>
      </c>
      <c r="AH50" s="35">
        <v>0</v>
      </c>
      <c r="AI50" s="35">
        <v>0</v>
      </c>
      <c r="AJ50" s="32">
        <v>0</v>
      </c>
      <c r="AK50" s="46"/>
      <c r="AL50" s="48">
        <f t="shared" si="6"/>
        <v>0</v>
      </c>
      <c r="AM50" s="48">
        <f t="shared" si="1"/>
        <v>0</v>
      </c>
      <c r="AN50" s="48">
        <f t="shared" si="2"/>
        <v>0</v>
      </c>
      <c r="AO50" s="48">
        <f t="shared" si="3"/>
        <v>0</v>
      </c>
      <c r="AP50" s="48">
        <f t="shared" si="4"/>
        <v>1</v>
      </c>
      <c r="AQ50" s="48">
        <f t="shared" si="5"/>
        <v>0</v>
      </c>
      <c r="AR50" s="48">
        <f t="shared" si="0"/>
        <v>0</v>
      </c>
    </row>
    <row r="51" spans="1:44">
      <c r="A51" s="265" t="s">
        <v>319</v>
      </c>
      <c r="B51" s="288"/>
      <c r="C51" s="288"/>
      <c r="D51" s="288"/>
      <c r="E51" s="288"/>
      <c r="F51" s="288"/>
      <c r="G51" s="260"/>
      <c r="H51" s="260"/>
      <c r="I51" s="260"/>
      <c r="J51" s="260"/>
      <c r="K51" s="260"/>
      <c r="L51" s="259"/>
      <c r="M51" s="259"/>
      <c r="N51" s="259"/>
      <c r="O51" s="259"/>
      <c r="P51" s="259"/>
      <c r="Q51" s="260"/>
      <c r="R51" s="260"/>
      <c r="S51" s="260"/>
      <c r="T51" s="260"/>
      <c r="U51" s="260"/>
      <c r="V51" s="259"/>
      <c r="W51" s="259"/>
      <c r="X51" s="259"/>
      <c r="Y51" s="259"/>
      <c r="Z51" s="259">
        <v>1</v>
      </c>
      <c r="AA51" s="205"/>
      <c r="AB51" s="205"/>
      <c r="AC51" s="205"/>
      <c r="AD51" s="205"/>
      <c r="AE51" s="205"/>
      <c r="AF51" s="35">
        <v>0</v>
      </c>
      <c r="AG51" s="35">
        <v>0</v>
      </c>
      <c r="AH51" s="35">
        <v>0</v>
      </c>
      <c r="AI51" s="35">
        <v>0</v>
      </c>
      <c r="AJ51" s="32">
        <v>0</v>
      </c>
      <c r="AK51" s="46"/>
      <c r="AL51" s="48">
        <f t="shared" si="6"/>
        <v>0</v>
      </c>
      <c r="AM51" s="48">
        <f t="shared" si="1"/>
        <v>0</v>
      </c>
      <c r="AN51" s="48">
        <f t="shared" si="2"/>
        <v>0</v>
      </c>
      <c r="AO51" s="48">
        <f t="shared" si="3"/>
        <v>0</v>
      </c>
      <c r="AP51" s="48">
        <f t="shared" si="4"/>
        <v>1</v>
      </c>
      <c r="AQ51" s="48">
        <f t="shared" si="5"/>
        <v>0</v>
      </c>
      <c r="AR51" s="48">
        <f t="shared" si="0"/>
        <v>0</v>
      </c>
    </row>
    <row r="52" spans="1:44">
      <c r="A52" s="265" t="s">
        <v>320</v>
      </c>
      <c r="B52" s="288"/>
      <c r="C52" s="288"/>
      <c r="D52" s="288"/>
      <c r="E52" s="288"/>
      <c r="F52" s="288"/>
      <c r="G52" s="260"/>
      <c r="H52" s="260"/>
      <c r="I52" s="260"/>
      <c r="J52" s="260"/>
      <c r="K52" s="260"/>
      <c r="L52" s="259"/>
      <c r="M52" s="259"/>
      <c r="N52" s="259"/>
      <c r="O52" s="259"/>
      <c r="P52" s="259"/>
      <c r="Q52" s="260"/>
      <c r="R52" s="260"/>
      <c r="S52" s="260"/>
      <c r="T52" s="260"/>
      <c r="U52" s="260"/>
      <c r="V52" s="259"/>
      <c r="W52" s="259"/>
      <c r="X52" s="259"/>
      <c r="Y52" s="259"/>
      <c r="Z52" s="259">
        <v>1</v>
      </c>
      <c r="AA52" s="205"/>
      <c r="AB52" s="205"/>
      <c r="AC52" s="205"/>
      <c r="AD52" s="205"/>
      <c r="AE52" s="205"/>
      <c r="AF52" s="35">
        <v>0</v>
      </c>
      <c r="AG52" s="35">
        <v>0</v>
      </c>
      <c r="AH52" s="35">
        <v>0</v>
      </c>
      <c r="AI52" s="35">
        <v>0</v>
      </c>
      <c r="AJ52" s="32">
        <v>0</v>
      </c>
      <c r="AK52" s="46"/>
      <c r="AL52" s="48">
        <f t="shared" si="6"/>
        <v>0</v>
      </c>
      <c r="AM52" s="48">
        <f t="shared" si="1"/>
        <v>0</v>
      </c>
      <c r="AN52" s="48">
        <f t="shared" si="2"/>
        <v>0</v>
      </c>
      <c r="AO52" s="48">
        <f t="shared" si="3"/>
        <v>0</v>
      </c>
      <c r="AP52" s="48">
        <f t="shared" si="4"/>
        <v>1</v>
      </c>
      <c r="AQ52" s="48">
        <f t="shared" si="5"/>
        <v>0</v>
      </c>
      <c r="AR52" s="48">
        <f t="shared" si="0"/>
        <v>0</v>
      </c>
    </row>
    <row r="53" spans="1:44">
      <c r="A53" s="265" t="s">
        <v>321</v>
      </c>
      <c r="B53" s="288"/>
      <c r="C53" s="288"/>
      <c r="D53" s="288"/>
      <c r="E53" s="288"/>
      <c r="F53" s="288"/>
      <c r="G53" s="260"/>
      <c r="H53" s="260"/>
      <c r="I53" s="260"/>
      <c r="J53" s="260">
        <v>1</v>
      </c>
      <c r="K53" s="260"/>
      <c r="L53" s="259"/>
      <c r="M53" s="259"/>
      <c r="N53" s="259"/>
      <c r="O53" s="259"/>
      <c r="P53" s="259"/>
      <c r="Q53" s="260"/>
      <c r="R53" s="260"/>
      <c r="S53" s="260">
        <v>1</v>
      </c>
      <c r="T53" s="260"/>
      <c r="U53" s="260"/>
      <c r="V53" s="259"/>
      <c r="W53" s="259"/>
      <c r="X53" s="259">
        <v>1</v>
      </c>
      <c r="Y53" s="259"/>
      <c r="Z53" s="259">
        <v>2</v>
      </c>
      <c r="AA53" s="205"/>
      <c r="AB53" s="205"/>
      <c r="AC53" s="205"/>
      <c r="AD53" s="205"/>
      <c r="AE53" s="205"/>
      <c r="AF53" s="35">
        <v>0</v>
      </c>
      <c r="AG53" s="35">
        <v>0</v>
      </c>
      <c r="AH53" s="35">
        <v>0</v>
      </c>
      <c r="AI53" s="35">
        <v>0</v>
      </c>
      <c r="AJ53" s="32">
        <v>0</v>
      </c>
      <c r="AK53" s="46"/>
      <c r="AL53" s="48">
        <f t="shared" si="6"/>
        <v>0</v>
      </c>
      <c r="AM53" s="48">
        <f t="shared" si="1"/>
        <v>1</v>
      </c>
      <c r="AN53" s="48">
        <f t="shared" si="2"/>
        <v>0</v>
      </c>
      <c r="AO53" s="48">
        <f t="shared" si="3"/>
        <v>1</v>
      </c>
      <c r="AP53" s="48">
        <f t="shared" si="4"/>
        <v>3</v>
      </c>
      <c r="AQ53" s="48">
        <f t="shared" si="5"/>
        <v>0</v>
      </c>
      <c r="AR53" s="48">
        <f t="shared" si="0"/>
        <v>0</v>
      </c>
    </row>
    <row r="54" spans="1:44">
      <c r="A54" s="265" t="s">
        <v>322</v>
      </c>
      <c r="B54" s="288"/>
      <c r="C54" s="288"/>
      <c r="D54" s="288"/>
      <c r="E54" s="288"/>
      <c r="F54" s="288"/>
      <c r="G54" s="260"/>
      <c r="H54" s="260"/>
      <c r="I54" s="260"/>
      <c r="J54" s="260"/>
      <c r="K54" s="260">
        <v>1</v>
      </c>
      <c r="L54" s="259"/>
      <c r="M54" s="259"/>
      <c r="N54" s="259"/>
      <c r="O54" s="259"/>
      <c r="P54" s="259"/>
      <c r="Q54" s="260"/>
      <c r="R54" s="260"/>
      <c r="S54" s="260"/>
      <c r="T54" s="260"/>
      <c r="U54" s="260"/>
      <c r="V54" s="259"/>
      <c r="W54" s="259"/>
      <c r="X54" s="259"/>
      <c r="Y54" s="259"/>
      <c r="Z54" s="259"/>
      <c r="AA54" s="205"/>
      <c r="AB54" s="205"/>
      <c r="AC54" s="205"/>
      <c r="AD54" s="205"/>
      <c r="AE54" s="205"/>
      <c r="AF54" s="35">
        <v>0</v>
      </c>
      <c r="AG54" s="35">
        <v>0</v>
      </c>
      <c r="AH54" s="35">
        <v>0</v>
      </c>
      <c r="AI54" s="35">
        <v>0</v>
      </c>
      <c r="AJ54" s="32">
        <v>0</v>
      </c>
      <c r="AK54" s="46"/>
      <c r="AL54" s="48">
        <f t="shared" si="6"/>
        <v>0</v>
      </c>
      <c r="AM54" s="48">
        <f t="shared" si="1"/>
        <v>1</v>
      </c>
      <c r="AN54" s="48">
        <f t="shared" si="2"/>
        <v>0</v>
      </c>
      <c r="AO54" s="48">
        <f t="shared" si="3"/>
        <v>0</v>
      </c>
      <c r="AP54" s="48">
        <f t="shared" si="4"/>
        <v>0</v>
      </c>
      <c r="AQ54" s="48">
        <f t="shared" si="5"/>
        <v>0</v>
      </c>
      <c r="AR54" s="48">
        <f t="shared" si="0"/>
        <v>0</v>
      </c>
    </row>
    <row r="55" spans="1:44">
      <c r="A55" s="265" t="s">
        <v>323</v>
      </c>
      <c r="B55" s="288"/>
      <c r="C55" s="288"/>
      <c r="D55" s="288"/>
      <c r="E55" s="288"/>
      <c r="F55" s="288"/>
      <c r="G55" s="260"/>
      <c r="H55" s="260"/>
      <c r="I55" s="260"/>
      <c r="J55" s="260">
        <v>1</v>
      </c>
      <c r="K55" s="260"/>
      <c r="L55" s="259"/>
      <c r="M55" s="259"/>
      <c r="N55" s="259"/>
      <c r="O55" s="259"/>
      <c r="P55" s="259"/>
      <c r="Q55" s="260"/>
      <c r="R55" s="260"/>
      <c r="S55" s="260"/>
      <c r="T55" s="260"/>
      <c r="U55" s="260"/>
      <c r="V55" s="259"/>
      <c r="W55" s="259"/>
      <c r="X55" s="259"/>
      <c r="Y55" s="259"/>
      <c r="Z55" s="259"/>
      <c r="AA55" s="205"/>
      <c r="AB55" s="205"/>
      <c r="AC55" s="205"/>
      <c r="AD55" s="205"/>
      <c r="AE55" s="205"/>
      <c r="AF55" s="35">
        <v>0</v>
      </c>
      <c r="AG55" s="35">
        <v>0</v>
      </c>
      <c r="AH55" s="35">
        <v>0</v>
      </c>
      <c r="AI55" s="35">
        <v>0</v>
      </c>
      <c r="AJ55" s="32">
        <v>0</v>
      </c>
      <c r="AK55" s="46"/>
      <c r="AL55" s="48">
        <f t="shared" si="6"/>
        <v>0</v>
      </c>
      <c r="AM55" s="48">
        <f t="shared" si="1"/>
        <v>1</v>
      </c>
      <c r="AN55" s="48">
        <f t="shared" si="2"/>
        <v>0</v>
      </c>
      <c r="AO55" s="48">
        <f t="shared" si="3"/>
        <v>0</v>
      </c>
      <c r="AP55" s="48">
        <f t="shared" si="4"/>
        <v>0</v>
      </c>
      <c r="AQ55" s="48">
        <f t="shared" si="5"/>
        <v>0</v>
      </c>
      <c r="AR55" s="48">
        <f t="shared" si="0"/>
        <v>0</v>
      </c>
    </row>
    <row r="56" spans="1:44">
      <c r="A56" s="265" t="s">
        <v>324</v>
      </c>
      <c r="B56" s="288"/>
      <c r="C56" s="288"/>
      <c r="D56" s="288"/>
      <c r="E56" s="288"/>
      <c r="F56" s="288"/>
      <c r="G56" s="260"/>
      <c r="H56" s="260"/>
      <c r="I56" s="260"/>
      <c r="J56" s="260"/>
      <c r="K56" s="260"/>
      <c r="L56" s="259"/>
      <c r="M56" s="259"/>
      <c r="N56" s="259"/>
      <c r="O56" s="259"/>
      <c r="P56" s="259"/>
      <c r="Q56" s="260"/>
      <c r="R56" s="260"/>
      <c r="S56" s="260"/>
      <c r="T56" s="260"/>
      <c r="U56" s="260"/>
      <c r="V56" s="259"/>
      <c r="W56" s="259"/>
      <c r="X56" s="259"/>
      <c r="Y56" s="259">
        <v>1</v>
      </c>
      <c r="Z56" s="259"/>
      <c r="AA56" s="205"/>
      <c r="AB56" s="205"/>
      <c r="AC56" s="205"/>
      <c r="AD56" s="205"/>
      <c r="AE56" s="205"/>
      <c r="AF56" s="35">
        <v>0</v>
      </c>
      <c r="AG56" s="35">
        <v>0</v>
      </c>
      <c r="AH56" s="35">
        <v>0</v>
      </c>
      <c r="AI56" s="35">
        <v>0</v>
      </c>
      <c r="AJ56" s="32">
        <v>0</v>
      </c>
      <c r="AK56" s="46"/>
      <c r="AL56" s="48">
        <f t="shared" si="6"/>
        <v>0</v>
      </c>
      <c r="AM56" s="48">
        <f t="shared" si="1"/>
        <v>0</v>
      </c>
      <c r="AN56" s="48">
        <f t="shared" si="2"/>
        <v>0</v>
      </c>
      <c r="AO56" s="48">
        <f t="shared" si="3"/>
        <v>0</v>
      </c>
      <c r="AP56" s="48">
        <f t="shared" si="4"/>
        <v>1</v>
      </c>
      <c r="AQ56" s="48">
        <f t="shared" si="5"/>
        <v>0</v>
      </c>
      <c r="AR56" s="48">
        <f t="shared" si="0"/>
        <v>0</v>
      </c>
    </row>
    <row r="57" spans="1:44">
      <c r="A57" s="265" t="s">
        <v>325</v>
      </c>
      <c r="B57" s="288"/>
      <c r="C57" s="288"/>
      <c r="D57" s="288"/>
      <c r="E57" s="288"/>
      <c r="F57" s="288"/>
      <c r="G57" s="260"/>
      <c r="H57" s="260"/>
      <c r="I57" s="260"/>
      <c r="J57" s="260"/>
      <c r="K57" s="260"/>
      <c r="L57" s="259"/>
      <c r="M57" s="259"/>
      <c r="N57" s="259"/>
      <c r="O57" s="259"/>
      <c r="P57" s="259"/>
      <c r="Q57" s="260"/>
      <c r="R57" s="260"/>
      <c r="S57" s="260"/>
      <c r="T57" s="260"/>
      <c r="U57" s="260"/>
      <c r="V57" s="259"/>
      <c r="W57" s="259"/>
      <c r="X57" s="259"/>
      <c r="Y57" s="259"/>
      <c r="Z57" s="259"/>
      <c r="AA57" s="205"/>
      <c r="AB57" s="205"/>
      <c r="AC57" s="205"/>
      <c r="AD57" s="205"/>
      <c r="AE57" s="205"/>
      <c r="AF57" s="35">
        <v>0</v>
      </c>
      <c r="AG57" s="35">
        <v>0</v>
      </c>
      <c r="AH57" s="35">
        <v>0</v>
      </c>
      <c r="AI57" s="35">
        <v>0</v>
      </c>
      <c r="AJ57" s="32">
        <v>0</v>
      </c>
      <c r="AK57" s="46"/>
      <c r="AL57" s="48">
        <f t="shared" si="6"/>
        <v>0</v>
      </c>
      <c r="AM57" s="48">
        <f t="shared" si="1"/>
        <v>0</v>
      </c>
      <c r="AN57" s="48">
        <f t="shared" si="2"/>
        <v>0</v>
      </c>
      <c r="AO57" s="48">
        <f t="shared" si="3"/>
        <v>0</v>
      </c>
      <c r="AP57" s="48">
        <f t="shared" si="4"/>
        <v>0</v>
      </c>
      <c r="AQ57" s="48">
        <f t="shared" si="5"/>
        <v>0</v>
      </c>
      <c r="AR57" s="48">
        <f t="shared" si="0"/>
        <v>0</v>
      </c>
    </row>
    <row r="58" spans="1:44">
      <c r="A58" s="265" t="s">
        <v>326</v>
      </c>
      <c r="B58" s="288"/>
      <c r="C58" s="288"/>
      <c r="D58" s="288"/>
      <c r="E58" s="288"/>
      <c r="F58" s="288"/>
      <c r="G58" s="260"/>
      <c r="H58" s="260"/>
      <c r="I58" s="260"/>
      <c r="J58" s="260"/>
      <c r="K58" s="260"/>
      <c r="L58" s="259"/>
      <c r="M58" s="259"/>
      <c r="N58" s="259"/>
      <c r="O58" s="259"/>
      <c r="P58" s="259"/>
      <c r="Q58" s="260"/>
      <c r="R58" s="260"/>
      <c r="S58" s="260"/>
      <c r="T58" s="260"/>
      <c r="U58" s="260"/>
      <c r="V58" s="259"/>
      <c r="W58" s="259"/>
      <c r="X58" s="259"/>
      <c r="Y58" s="259"/>
      <c r="Z58" s="259"/>
      <c r="AA58" s="205"/>
      <c r="AB58" s="205"/>
      <c r="AC58" s="205"/>
      <c r="AD58" s="205"/>
      <c r="AE58" s="205"/>
      <c r="AF58" s="35">
        <v>0</v>
      </c>
      <c r="AG58" s="35">
        <v>0</v>
      </c>
      <c r="AH58" s="35">
        <v>0</v>
      </c>
      <c r="AI58" s="35">
        <v>0</v>
      </c>
      <c r="AJ58" s="32">
        <v>0</v>
      </c>
      <c r="AK58" s="46"/>
      <c r="AL58" s="48">
        <f t="shared" si="6"/>
        <v>0</v>
      </c>
      <c r="AM58" s="48">
        <f t="shared" si="1"/>
        <v>0</v>
      </c>
      <c r="AN58" s="48">
        <f t="shared" si="2"/>
        <v>0</v>
      </c>
      <c r="AO58" s="48">
        <f t="shared" si="3"/>
        <v>0</v>
      </c>
      <c r="AP58" s="48">
        <f t="shared" si="4"/>
        <v>0</v>
      </c>
      <c r="AQ58" s="48">
        <f t="shared" si="5"/>
        <v>0</v>
      </c>
      <c r="AR58" s="48">
        <f t="shared" si="0"/>
        <v>0</v>
      </c>
    </row>
    <row r="59" spans="1:44">
      <c r="A59" s="265" t="s">
        <v>327</v>
      </c>
      <c r="B59" s="288"/>
      <c r="C59" s="288"/>
      <c r="D59" s="288"/>
      <c r="E59" s="288"/>
      <c r="F59" s="288"/>
      <c r="G59" s="260"/>
      <c r="H59" s="260"/>
      <c r="I59" s="260"/>
      <c r="J59" s="260"/>
      <c r="K59" s="260"/>
      <c r="L59" s="259"/>
      <c r="M59" s="259"/>
      <c r="N59" s="259"/>
      <c r="O59" s="259"/>
      <c r="P59" s="259"/>
      <c r="Q59" s="260">
        <v>2</v>
      </c>
      <c r="R59" s="260"/>
      <c r="S59" s="260"/>
      <c r="T59" s="260"/>
      <c r="U59" s="260"/>
      <c r="V59" s="259"/>
      <c r="W59" s="259"/>
      <c r="X59" s="259"/>
      <c r="Y59" s="259"/>
      <c r="Z59" s="259"/>
      <c r="AA59" s="205"/>
      <c r="AB59" s="205"/>
      <c r="AC59" s="205"/>
      <c r="AD59" s="205"/>
      <c r="AE59" s="205"/>
      <c r="AF59" s="35">
        <v>0</v>
      </c>
      <c r="AG59" s="35">
        <v>0</v>
      </c>
      <c r="AH59" s="35">
        <v>0</v>
      </c>
      <c r="AI59" s="35">
        <v>0</v>
      </c>
      <c r="AJ59" s="32">
        <v>0</v>
      </c>
      <c r="AK59" s="46"/>
      <c r="AL59" s="48">
        <f t="shared" si="6"/>
        <v>0</v>
      </c>
      <c r="AM59" s="48">
        <f t="shared" si="1"/>
        <v>0</v>
      </c>
      <c r="AN59" s="48">
        <f t="shared" si="2"/>
        <v>0</v>
      </c>
      <c r="AO59" s="48">
        <f t="shared" si="3"/>
        <v>2</v>
      </c>
      <c r="AP59" s="48">
        <f t="shared" si="4"/>
        <v>0</v>
      </c>
      <c r="AQ59" s="48">
        <f t="shared" si="5"/>
        <v>0</v>
      </c>
      <c r="AR59" s="48">
        <f t="shared" si="0"/>
        <v>0</v>
      </c>
    </row>
    <row r="60" spans="1:44">
      <c r="A60" s="265" t="s">
        <v>328</v>
      </c>
      <c r="B60" s="288"/>
      <c r="C60" s="288"/>
      <c r="D60" s="288"/>
      <c r="E60" s="288"/>
      <c r="F60" s="288"/>
      <c r="G60" s="260"/>
      <c r="H60" s="260"/>
      <c r="I60" s="260"/>
      <c r="J60" s="260"/>
      <c r="K60" s="260"/>
      <c r="L60" s="259"/>
      <c r="M60" s="259"/>
      <c r="N60" s="259"/>
      <c r="O60" s="259"/>
      <c r="P60" s="259"/>
      <c r="Q60" s="260"/>
      <c r="R60" s="260"/>
      <c r="S60" s="260"/>
      <c r="T60" s="260"/>
      <c r="U60" s="260"/>
      <c r="V60" s="259"/>
      <c r="W60" s="259"/>
      <c r="X60" s="259"/>
      <c r="Y60" s="259"/>
      <c r="Z60" s="259"/>
      <c r="AA60" s="205"/>
      <c r="AB60" s="205"/>
      <c r="AC60" s="205"/>
      <c r="AD60" s="205"/>
      <c r="AE60" s="205"/>
      <c r="AF60" s="35">
        <v>0</v>
      </c>
      <c r="AG60" s="35">
        <v>0</v>
      </c>
      <c r="AH60" s="35">
        <v>0</v>
      </c>
      <c r="AI60" s="35">
        <v>0</v>
      </c>
      <c r="AJ60" s="32">
        <v>0</v>
      </c>
      <c r="AK60" s="46"/>
      <c r="AL60" s="48">
        <f t="shared" si="6"/>
        <v>0</v>
      </c>
      <c r="AM60" s="48">
        <f t="shared" si="1"/>
        <v>0</v>
      </c>
      <c r="AN60" s="48">
        <f t="shared" si="2"/>
        <v>0</v>
      </c>
      <c r="AO60" s="48">
        <f t="shared" si="3"/>
        <v>0</v>
      </c>
      <c r="AP60" s="48">
        <f t="shared" si="4"/>
        <v>0</v>
      </c>
      <c r="AQ60" s="48">
        <f t="shared" si="5"/>
        <v>0</v>
      </c>
      <c r="AR60" s="48">
        <f t="shared" si="0"/>
        <v>0</v>
      </c>
    </row>
    <row r="61" spans="1:44">
      <c r="A61" s="265" t="s">
        <v>329</v>
      </c>
      <c r="B61" s="288"/>
      <c r="C61" s="288"/>
      <c r="D61" s="288"/>
      <c r="E61" s="288"/>
      <c r="F61" s="288"/>
      <c r="G61" s="260"/>
      <c r="H61" s="260"/>
      <c r="I61" s="260"/>
      <c r="J61" s="260"/>
      <c r="K61" s="260"/>
      <c r="L61" s="259">
        <v>2</v>
      </c>
      <c r="M61" s="259"/>
      <c r="N61" s="259"/>
      <c r="O61" s="259"/>
      <c r="P61" s="259"/>
      <c r="Q61" s="260"/>
      <c r="R61" s="260"/>
      <c r="S61" s="260"/>
      <c r="T61" s="260"/>
      <c r="U61" s="260"/>
      <c r="V61" s="259"/>
      <c r="W61" s="259"/>
      <c r="X61" s="259"/>
      <c r="Y61" s="259"/>
      <c r="Z61" s="259"/>
      <c r="AA61" s="205"/>
      <c r="AB61" s="205"/>
      <c r="AC61" s="205"/>
      <c r="AD61" s="205"/>
      <c r="AE61" s="205"/>
      <c r="AF61" s="35">
        <v>0</v>
      </c>
      <c r="AG61" s="35">
        <v>0</v>
      </c>
      <c r="AH61" s="35">
        <v>0</v>
      </c>
      <c r="AI61" s="35">
        <v>0</v>
      </c>
      <c r="AJ61" s="32">
        <v>0</v>
      </c>
      <c r="AK61" s="46"/>
      <c r="AL61" s="48">
        <f t="shared" si="6"/>
        <v>0</v>
      </c>
      <c r="AM61" s="48">
        <f t="shared" si="1"/>
        <v>0</v>
      </c>
      <c r="AN61" s="48">
        <f t="shared" si="2"/>
        <v>2</v>
      </c>
      <c r="AO61" s="48">
        <f t="shared" si="3"/>
        <v>0</v>
      </c>
      <c r="AP61" s="48">
        <f t="shared" si="4"/>
        <v>0</v>
      </c>
      <c r="AQ61" s="48">
        <f t="shared" si="5"/>
        <v>0</v>
      </c>
      <c r="AR61" s="48">
        <f t="shared" si="0"/>
        <v>0</v>
      </c>
    </row>
    <row r="62" spans="1:44">
      <c r="A62" s="265" t="s">
        <v>330</v>
      </c>
      <c r="B62" s="288"/>
      <c r="C62" s="288"/>
      <c r="D62" s="288"/>
      <c r="E62" s="288"/>
      <c r="F62" s="288"/>
      <c r="G62" s="260"/>
      <c r="H62" s="260"/>
      <c r="I62" s="260"/>
      <c r="J62" s="260"/>
      <c r="K62" s="260"/>
      <c r="L62" s="259"/>
      <c r="M62" s="259"/>
      <c r="N62" s="259"/>
      <c r="O62" s="259"/>
      <c r="P62" s="259"/>
      <c r="Q62" s="260"/>
      <c r="R62" s="260"/>
      <c r="S62" s="260"/>
      <c r="T62" s="260"/>
      <c r="U62" s="260"/>
      <c r="V62" s="259"/>
      <c r="W62" s="259"/>
      <c r="X62" s="259"/>
      <c r="Y62" s="259">
        <v>1</v>
      </c>
      <c r="Z62" s="259"/>
      <c r="AA62" s="205"/>
      <c r="AB62" s="205"/>
      <c r="AC62" s="205"/>
      <c r="AD62" s="205"/>
      <c r="AE62" s="205"/>
      <c r="AF62" s="35">
        <v>0</v>
      </c>
      <c r="AG62" s="35">
        <v>0</v>
      </c>
      <c r="AH62" s="35">
        <v>0</v>
      </c>
      <c r="AI62" s="35">
        <v>0</v>
      </c>
      <c r="AJ62" s="32">
        <v>0</v>
      </c>
      <c r="AK62" s="46"/>
      <c r="AL62" s="48">
        <f t="shared" si="6"/>
        <v>0</v>
      </c>
      <c r="AM62" s="48">
        <f t="shared" si="1"/>
        <v>0</v>
      </c>
      <c r="AN62" s="48">
        <f t="shared" si="2"/>
        <v>0</v>
      </c>
      <c r="AO62" s="48">
        <f t="shared" si="3"/>
        <v>0</v>
      </c>
      <c r="AP62" s="48">
        <f t="shared" si="4"/>
        <v>1</v>
      </c>
      <c r="AQ62" s="48">
        <f t="shared" si="5"/>
        <v>0</v>
      </c>
      <c r="AR62" s="48">
        <f t="shared" si="0"/>
        <v>0</v>
      </c>
    </row>
    <row r="63" spans="1:44">
      <c r="A63" s="265" t="s">
        <v>331</v>
      </c>
      <c r="B63" s="288"/>
      <c r="C63" s="288"/>
      <c r="D63" s="288"/>
      <c r="E63" s="288"/>
      <c r="F63" s="288"/>
      <c r="G63" s="260"/>
      <c r="H63" s="260"/>
      <c r="I63" s="260"/>
      <c r="J63" s="260"/>
      <c r="K63" s="260"/>
      <c r="L63" s="259"/>
      <c r="M63" s="259"/>
      <c r="N63" s="259"/>
      <c r="O63" s="259"/>
      <c r="P63" s="259"/>
      <c r="Q63" s="260"/>
      <c r="R63" s="260"/>
      <c r="S63" s="260"/>
      <c r="T63" s="260"/>
      <c r="U63" s="260"/>
      <c r="V63" s="259"/>
      <c r="W63" s="259"/>
      <c r="X63" s="259"/>
      <c r="Y63" s="259"/>
      <c r="Z63" s="259"/>
      <c r="AA63" s="205"/>
      <c r="AB63" s="205"/>
      <c r="AC63" s="205"/>
      <c r="AD63" s="205"/>
      <c r="AE63" s="205"/>
      <c r="AF63" s="35">
        <v>0</v>
      </c>
      <c r="AG63" s="35">
        <v>0</v>
      </c>
      <c r="AH63" s="35">
        <v>0</v>
      </c>
      <c r="AI63" s="35">
        <v>0</v>
      </c>
      <c r="AJ63" s="32">
        <v>0</v>
      </c>
      <c r="AK63" s="46"/>
      <c r="AL63" s="48">
        <f t="shared" si="6"/>
        <v>0</v>
      </c>
      <c r="AM63" s="48">
        <f t="shared" si="1"/>
        <v>0</v>
      </c>
      <c r="AN63" s="48">
        <f t="shared" si="2"/>
        <v>0</v>
      </c>
      <c r="AO63" s="48">
        <f t="shared" si="3"/>
        <v>0</v>
      </c>
      <c r="AP63" s="48">
        <f t="shared" si="4"/>
        <v>0</v>
      </c>
      <c r="AQ63" s="48">
        <f t="shared" si="5"/>
        <v>0</v>
      </c>
      <c r="AR63" s="48">
        <f t="shared" si="0"/>
        <v>0</v>
      </c>
    </row>
    <row r="64" spans="1:44">
      <c r="A64" s="265" t="s">
        <v>332</v>
      </c>
      <c r="B64" s="288"/>
      <c r="C64" s="288"/>
      <c r="D64" s="288"/>
      <c r="E64" s="288"/>
      <c r="F64" s="288"/>
      <c r="G64" s="260"/>
      <c r="H64" s="260"/>
      <c r="I64" s="260"/>
      <c r="J64" s="260"/>
      <c r="K64" s="260"/>
      <c r="L64" s="259"/>
      <c r="M64" s="259"/>
      <c r="N64" s="259"/>
      <c r="O64" s="259"/>
      <c r="P64" s="259"/>
      <c r="Q64" s="260"/>
      <c r="R64" s="260">
        <v>1</v>
      </c>
      <c r="S64" s="260"/>
      <c r="T64" s="260"/>
      <c r="U64" s="260"/>
      <c r="V64" s="259"/>
      <c r="W64" s="259"/>
      <c r="X64" s="259"/>
      <c r="Y64" s="259"/>
      <c r="Z64" s="259"/>
      <c r="AA64" s="205"/>
      <c r="AB64" s="205"/>
      <c r="AC64" s="205"/>
      <c r="AD64" s="205"/>
      <c r="AE64" s="205"/>
      <c r="AF64" s="35">
        <v>0</v>
      </c>
      <c r="AG64" s="35">
        <v>0</v>
      </c>
      <c r="AH64" s="35">
        <v>0</v>
      </c>
      <c r="AI64" s="35">
        <v>0</v>
      </c>
      <c r="AJ64" s="32">
        <v>0</v>
      </c>
      <c r="AK64" s="46"/>
      <c r="AL64" s="48">
        <f t="shared" si="6"/>
        <v>0</v>
      </c>
      <c r="AM64" s="48">
        <f t="shared" si="1"/>
        <v>0</v>
      </c>
      <c r="AN64" s="48">
        <f t="shared" si="2"/>
        <v>0</v>
      </c>
      <c r="AO64" s="48">
        <f t="shared" si="3"/>
        <v>1</v>
      </c>
      <c r="AP64" s="48">
        <f t="shared" si="4"/>
        <v>0</v>
      </c>
      <c r="AQ64" s="48">
        <f t="shared" si="5"/>
        <v>0</v>
      </c>
      <c r="AR64" s="48">
        <f t="shared" si="0"/>
        <v>0</v>
      </c>
    </row>
    <row r="65" spans="1:44">
      <c r="A65" s="265" t="s">
        <v>333</v>
      </c>
      <c r="B65" s="288"/>
      <c r="C65" s="288"/>
      <c r="D65" s="288"/>
      <c r="E65" s="288"/>
      <c r="F65" s="288"/>
      <c r="G65" s="260"/>
      <c r="H65" s="260"/>
      <c r="I65" s="260"/>
      <c r="J65" s="260"/>
      <c r="K65" s="260"/>
      <c r="L65" s="259"/>
      <c r="M65" s="259"/>
      <c r="N65" s="259"/>
      <c r="O65" s="259"/>
      <c r="P65" s="259"/>
      <c r="Q65" s="260"/>
      <c r="R65" s="260"/>
      <c r="S65" s="260"/>
      <c r="T65" s="260"/>
      <c r="U65" s="260"/>
      <c r="V65" s="259"/>
      <c r="W65" s="259"/>
      <c r="X65" s="259"/>
      <c r="Y65" s="259"/>
      <c r="Z65" s="259"/>
      <c r="AA65" s="205"/>
      <c r="AB65" s="205"/>
      <c r="AC65" s="205"/>
      <c r="AD65" s="205"/>
      <c r="AE65" s="205"/>
      <c r="AF65" s="35">
        <v>0</v>
      </c>
      <c r="AG65" s="35">
        <v>0</v>
      </c>
      <c r="AH65" s="35">
        <v>0</v>
      </c>
      <c r="AI65" s="35">
        <v>0</v>
      </c>
      <c r="AJ65" s="32">
        <v>0</v>
      </c>
      <c r="AK65" s="46"/>
      <c r="AL65" s="48">
        <f t="shared" si="6"/>
        <v>0</v>
      </c>
      <c r="AM65" s="48">
        <f t="shared" si="1"/>
        <v>0</v>
      </c>
      <c r="AN65" s="48">
        <f t="shared" si="2"/>
        <v>0</v>
      </c>
      <c r="AO65" s="48">
        <f t="shared" si="3"/>
        <v>0</v>
      </c>
      <c r="AP65" s="48">
        <f t="shared" si="4"/>
        <v>0</v>
      </c>
      <c r="AQ65" s="48">
        <f t="shared" si="5"/>
        <v>0</v>
      </c>
      <c r="AR65" s="48">
        <f t="shared" si="0"/>
        <v>0</v>
      </c>
    </row>
    <row r="66" spans="1:44">
      <c r="A66" s="265" t="s">
        <v>334</v>
      </c>
      <c r="B66" s="288"/>
      <c r="C66" s="288"/>
      <c r="D66" s="288"/>
      <c r="E66" s="288"/>
      <c r="F66" s="288"/>
      <c r="G66" s="260"/>
      <c r="H66" s="260"/>
      <c r="I66" s="260"/>
      <c r="J66" s="260"/>
      <c r="K66" s="260"/>
      <c r="L66" s="259"/>
      <c r="M66" s="259"/>
      <c r="N66" s="259"/>
      <c r="O66" s="259"/>
      <c r="P66" s="259"/>
      <c r="Q66" s="260"/>
      <c r="R66" s="260"/>
      <c r="S66" s="260"/>
      <c r="T66" s="260"/>
      <c r="U66" s="260"/>
      <c r="V66" s="259"/>
      <c r="W66" s="259"/>
      <c r="X66" s="259"/>
      <c r="Y66" s="259"/>
      <c r="Z66" s="259">
        <v>6</v>
      </c>
      <c r="AA66" s="205"/>
      <c r="AB66" s="205"/>
      <c r="AC66" s="205"/>
      <c r="AD66" s="205"/>
      <c r="AE66" s="205"/>
      <c r="AF66" s="35">
        <v>0</v>
      </c>
      <c r="AG66" s="35">
        <v>0</v>
      </c>
      <c r="AH66" s="35">
        <v>0</v>
      </c>
      <c r="AI66" s="35">
        <v>0</v>
      </c>
      <c r="AJ66" s="32">
        <v>0</v>
      </c>
      <c r="AK66" s="46"/>
      <c r="AL66" s="48">
        <f t="shared" si="6"/>
        <v>0</v>
      </c>
      <c r="AM66" s="48">
        <f t="shared" si="1"/>
        <v>0</v>
      </c>
      <c r="AN66" s="48">
        <f t="shared" si="2"/>
        <v>0</v>
      </c>
      <c r="AO66" s="48">
        <f t="shared" si="3"/>
        <v>0</v>
      </c>
      <c r="AP66" s="48">
        <f t="shared" si="4"/>
        <v>6</v>
      </c>
      <c r="AQ66" s="48">
        <f t="shared" si="5"/>
        <v>0</v>
      </c>
      <c r="AR66" s="48">
        <f t="shared" si="0"/>
        <v>0</v>
      </c>
    </row>
    <row r="67" spans="1:44">
      <c r="A67" s="265" t="s">
        <v>335</v>
      </c>
      <c r="B67" s="288"/>
      <c r="C67" s="288"/>
      <c r="D67" s="288"/>
      <c r="E67" s="288"/>
      <c r="F67" s="288"/>
      <c r="G67" s="260"/>
      <c r="H67" s="260"/>
      <c r="I67" s="260"/>
      <c r="J67" s="260"/>
      <c r="K67" s="260"/>
      <c r="L67" s="259"/>
      <c r="M67" s="259"/>
      <c r="N67" s="259"/>
      <c r="O67" s="259"/>
      <c r="P67" s="259"/>
      <c r="Q67" s="260"/>
      <c r="R67" s="260"/>
      <c r="S67" s="260"/>
      <c r="T67" s="260"/>
      <c r="U67" s="260"/>
      <c r="V67" s="259"/>
      <c r="W67" s="259"/>
      <c r="X67" s="259">
        <v>1</v>
      </c>
      <c r="Y67" s="259"/>
      <c r="Z67" s="259"/>
      <c r="AA67" s="205"/>
      <c r="AB67" s="205"/>
      <c r="AC67" s="205"/>
      <c r="AD67" s="205"/>
      <c r="AE67" s="205"/>
      <c r="AF67" s="35">
        <v>0</v>
      </c>
      <c r="AG67" s="35">
        <v>0</v>
      </c>
      <c r="AH67" s="35">
        <v>0</v>
      </c>
      <c r="AI67" s="35">
        <v>0</v>
      </c>
      <c r="AJ67" s="32">
        <v>0</v>
      </c>
      <c r="AK67" s="46"/>
      <c r="AL67" s="48">
        <f t="shared" si="6"/>
        <v>0</v>
      </c>
      <c r="AM67" s="48">
        <f t="shared" si="1"/>
        <v>0</v>
      </c>
      <c r="AN67" s="48">
        <f t="shared" si="2"/>
        <v>0</v>
      </c>
      <c r="AO67" s="48">
        <f t="shared" si="3"/>
        <v>0</v>
      </c>
      <c r="AP67" s="48">
        <f t="shared" si="4"/>
        <v>1</v>
      </c>
      <c r="AQ67" s="48">
        <f t="shared" si="5"/>
        <v>0</v>
      </c>
      <c r="AR67" s="48">
        <f t="shared" si="0"/>
        <v>0</v>
      </c>
    </row>
    <row r="68" spans="1:44">
      <c r="A68" s="265" t="s">
        <v>336</v>
      </c>
      <c r="B68" s="288"/>
      <c r="C68" s="288"/>
      <c r="D68" s="288"/>
      <c r="E68" s="288"/>
      <c r="F68" s="288"/>
      <c r="G68" s="260"/>
      <c r="H68" s="260"/>
      <c r="I68" s="260"/>
      <c r="J68" s="260"/>
      <c r="K68" s="260"/>
      <c r="L68" s="259"/>
      <c r="M68" s="259"/>
      <c r="N68" s="259"/>
      <c r="O68" s="259"/>
      <c r="P68" s="259"/>
      <c r="Q68" s="260"/>
      <c r="R68" s="260"/>
      <c r="S68" s="260"/>
      <c r="T68" s="260"/>
      <c r="U68" s="260"/>
      <c r="V68" s="259"/>
      <c r="W68" s="259"/>
      <c r="X68" s="259">
        <v>1</v>
      </c>
      <c r="Y68" s="259"/>
      <c r="Z68" s="259"/>
      <c r="AA68" s="205"/>
      <c r="AB68" s="205"/>
      <c r="AC68" s="205"/>
      <c r="AD68" s="205"/>
      <c r="AE68" s="205"/>
      <c r="AF68" s="35">
        <v>0</v>
      </c>
      <c r="AG68" s="35">
        <v>0</v>
      </c>
      <c r="AH68" s="35">
        <v>0</v>
      </c>
      <c r="AI68" s="35">
        <v>0</v>
      </c>
      <c r="AJ68" s="32">
        <v>0</v>
      </c>
      <c r="AK68" s="46"/>
      <c r="AL68" s="48">
        <f t="shared" si="6"/>
        <v>0</v>
      </c>
      <c r="AM68" s="48">
        <f t="shared" si="1"/>
        <v>0</v>
      </c>
      <c r="AN68" s="48">
        <f t="shared" si="2"/>
        <v>0</v>
      </c>
      <c r="AO68" s="48">
        <f t="shared" si="3"/>
        <v>0</v>
      </c>
      <c r="AP68" s="48">
        <f t="shared" si="4"/>
        <v>1</v>
      </c>
      <c r="AQ68" s="48">
        <f t="shared" si="5"/>
        <v>0</v>
      </c>
      <c r="AR68" s="48">
        <f t="shared" si="0"/>
        <v>0</v>
      </c>
    </row>
    <row r="69" spans="1:44">
      <c r="A69" s="265" t="s">
        <v>337</v>
      </c>
      <c r="B69" s="288"/>
      <c r="C69" s="288"/>
      <c r="D69" s="288"/>
      <c r="E69" s="288"/>
      <c r="F69" s="288"/>
      <c r="G69" s="260"/>
      <c r="H69" s="260"/>
      <c r="I69" s="260"/>
      <c r="J69" s="260"/>
      <c r="K69" s="260"/>
      <c r="L69" s="259"/>
      <c r="M69" s="259"/>
      <c r="N69" s="259"/>
      <c r="O69" s="259"/>
      <c r="P69" s="259"/>
      <c r="Q69" s="260"/>
      <c r="R69" s="260"/>
      <c r="S69" s="260"/>
      <c r="T69" s="260"/>
      <c r="U69" s="260"/>
      <c r="V69" s="259"/>
      <c r="W69" s="259"/>
      <c r="X69" s="259">
        <v>1</v>
      </c>
      <c r="Y69" s="259"/>
      <c r="Z69" s="259"/>
      <c r="AA69" s="205"/>
      <c r="AB69" s="205"/>
      <c r="AC69" s="205"/>
      <c r="AD69" s="205"/>
      <c r="AE69" s="205"/>
      <c r="AF69" s="35">
        <v>0</v>
      </c>
      <c r="AG69" s="35">
        <v>0</v>
      </c>
      <c r="AH69" s="35">
        <v>0</v>
      </c>
      <c r="AI69" s="35">
        <v>0</v>
      </c>
      <c r="AJ69" s="32">
        <v>0</v>
      </c>
      <c r="AK69" s="46"/>
      <c r="AL69" s="48">
        <f t="shared" si="6"/>
        <v>0</v>
      </c>
      <c r="AM69" s="48">
        <f t="shared" ref="AM69:AM126" si="7">SUM($G69:$K69)</f>
        <v>0</v>
      </c>
      <c r="AN69" s="48">
        <f t="shared" ref="AN69:AN126" si="8">SUM($L69:$P69)</f>
        <v>0</v>
      </c>
      <c r="AO69" s="48">
        <f t="shared" ref="AO69:AO126" si="9">SUM($Q69:$U69)</f>
        <v>0</v>
      </c>
      <c r="AP69" s="48">
        <f t="shared" ref="AP69:AP126" si="10">SUM($V69:$Z69)</f>
        <v>1</v>
      </c>
      <c r="AQ69" s="48">
        <f t="shared" ref="AQ69:AQ126" si="11">SUM($AA69:$AE69)</f>
        <v>0</v>
      </c>
      <c r="AR69" s="48">
        <f t="shared" si="0"/>
        <v>0</v>
      </c>
    </row>
    <row r="70" spans="1:44">
      <c r="A70" s="265" t="s">
        <v>338</v>
      </c>
      <c r="B70" s="288"/>
      <c r="C70" s="288"/>
      <c r="D70" s="288"/>
      <c r="E70" s="288"/>
      <c r="F70" s="288"/>
      <c r="G70" s="260"/>
      <c r="H70" s="260"/>
      <c r="I70" s="260"/>
      <c r="J70" s="260"/>
      <c r="K70" s="260"/>
      <c r="L70" s="259"/>
      <c r="M70" s="259"/>
      <c r="N70" s="259"/>
      <c r="O70" s="259"/>
      <c r="P70" s="259"/>
      <c r="Q70" s="260"/>
      <c r="R70" s="260"/>
      <c r="S70" s="260"/>
      <c r="T70" s="260"/>
      <c r="U70" s="260"/>
      <c r="V70" s="259"/>
      <c r="W70" s="259"/>
      <c r="X70" s="259"/>
      <c r="Y70" s="259"/>
      <c r="Z70" s="259"/>
      <c r="AA70" s="205"/>
      <c r="AB70" s="205"/>
      <c r="AC70" s="205"/>
      <c r="AD70" s="205"/>
      <c r="AE70" s="205"/>
      <c r="AF70" s="35">
        <v>0</v>
      </c>
      <c r="AG70" s="35">
        <v>0</v>
      </c>
      <c r="AH70" s="35">
        <v>0</v>
      </c>
      <c r="AI70" s="35">
        <v>0</v>
      </c>
      <c r="AJ70" s="32">
        <v>0</v>
      </c>
      <c r="AK70" s="46"/>
      <c r="AL70" s="48">
        <f t="shared" ref="AL70:AL127" si="12">SUM($B70:$F70)</f>
        <v>0</v>
      </c>
      <c r="AM70" s="48">
        <f t="shared" si="7"/>
        <v>0</v>
      </c>
      <c r="AN70" s="48">
        <f t="shared" si="8"/>
        <v>0</v>
      </c>
      <c r="AO70" s="48">
        <f t="shared" si="9"/>
        <v>0</v>
      </c>
      <c r="AP70" s="48">
        <f t="shared" si="10"/>
        <v>0</v>
      </c>
      <c r="AQ70" s="48">
        <f t="shared" si="11"/>
        <v>0</v>
      </c>
      <c r="AR70" s="48">
        <f t="shared" ref="AR70:AR133" si="13">SUM($AF70:$AJ70)</f>
        <v>0</v>
      </c>
    </row>
    <row r="71" spans="1:44">
      <c r="A71" s="265" t="s">
        <v>339</v>
      </c>
      <c r="B71" s="288"/>
      <c r="C71" s="288"/>
      <c r="D71" s="288"/>
      <c r="E71" s="288"/>
      <c r="F71" s="288"/>
      <c r="G71" s="260"/>
      <c r="H71" s="260"/>
      <c r="I71" s="260"/>
      <c r="J71" s="260"/>
      <c r="K71" s="260"/>
      <c r="L71" s="259"/>
      <c r="M71" s="259"/>
      <c r="N71" s="259"/>
      <c r="O71" s="259"/>
      <c r="P71" s="259"/>
      <c r="Q71" s="260"/>
      <c r="R71" s="260"/>
      <c r="S71" s="260"/>
      <c r="T71" s="260"/>
      <c r="U71" s="260"/>
      <c r="V71" s="259"/>
      <c r="W71" s="259"/>
      <c r="X71" s="259"/>
      <c r="Y71" s="259"/>
      <c r="Z71" s="259">
        <v>1</v>
      </c>
      <c r="AA71" s="205"/>
      <c r="AB71" s="205"/>
      <c r="AC71" s="205"/>
      <c r="AD71" s="205"/>
      <c r="AE71" s="205"/>
      <c r="AF71" s="35">
        <v>0</v>
      </c>
      <c r="AG71" s="35">
        <v>0</v>
      </c>
      <c r="AH71" s="35">
        <v>0</v>
      </c>
      <c r="AI71" s="35">
        <v>0</v>
      </c>
      <c r="AJ71" s="32">
        <v>0</v>
      </c>
      <c r="AK71" s="46"/>
      <c r="AL71" s="48">
        <f t="shared" si="12"/>
        <v>0</v>
      </c>
      <c r="AM71" s="48">
        <f t="shared" si="7"/>
        <v>0</v>
      </c>
      <c r="AN71" s="48">
        <f t="shared" si="8"/>
        <v>0</v>
      </c>
      <c r="AO71" s="48">
        <f t="shared" si="9"/>
        <v>0</v>
      </c>
      <c r="AP71" s="48">
        <f t="shared" si="10"/>
        <v>1</v>
      </c>
      <c r="AQ71" s="48">
        <f t="shared" si="11"/>
        <v>0</v>
      </c>
      <c r="AR71" s="48">
        <f t="shared" si="13"/>
        <v>0</v>
      </c>
    </row>
    <row r="72" spans="1:44">
      <c r="A72" s="265" t="s">
        <v>340</v>
      </c>
      <c r="B72" s="288"/>
      <c r="C72" s="288"/>
      <c r="D72" s="288"/>
      <c r="E72" s="288"/>
      <c r="F72" s="288"/>
      <c r="G72" s="260"/>
      <c r="H72" s="260"/>
      <c r="I72" s="260"/>
      <c r="J72" s="260"/>
      <c r="K72" s="260"/>
      <c r="L72" s="259"/>
      <c r="M72" s="259"/>
      <c r="N72" s="259"/>
      <c r="O72" s="259"/>
      <c r="P72" s="259"/>
      <c r="Q72" s="260"/>
      <c r="R72" s="260"/>
      <c r="S72" s="260"/>
      <c r="T72" s="260"/>
      <c r="U72" s="260"/>
      <c r="V72" s="259"/>
      <c r="W72" s="259"/>
      <c r="X72" s="259"/>
      <c r="Y72" s="259"/>
      <c r="Z72" s="259"/>
      <c r="AA72" s="205"/>
      <c r="AB72" s="205"/>
      <c r="AC72" s="205"/>
      <c r="AD72" s="205"/>
      <c r="AE72" s="205"/>
      <c r="AF72" s="35">
        <v>0</v>
      </c>
      <c r="AG72" s="35">
        <v>0</v>
      </c>
      <c r="AH72" s="35">
        <v>0</v>
      </c>
      <c r="AI72" s="35">
        <v>0</v>
      </c>
      <c r="AJ72" s="32">
        <v>0</v>
      </c>
      <c r="AK72" s="46"/>
      <c r="AL72" s="48">
        <f t="shared" si="12"/>
        <v>0</v>
      </c>
      <c r="AM72" s="48">
        <f t="shared" si="7"/>
        <v>0</v>
      </c>
      <c r="AN72" s="48">
        <f t="shared" si="8"/>
        <v>0</v>
      </c>
      <c r="AO72" s="48">
        <f t="shared" si="9"/>
        <v>0</v>
      </c>
      <c r="AP72" s="48">
        <f t="shared" si="10"/>
        <v>0</v>
      </c>
      <c r="AQ72" s="48">
        <f t="shared" si="11"/>
        <v>0</v>
      </c>
      <c r="AR72" s="48">
        <f t="shared" si="13"/>
        <v>0</v>
      </c>
    </row>
    <row r="73" spans="1:44">
      <c r="A73" s="265" t="s">
        <v>341</v>
      </c>
      <c r="B73" s="288"/>
      <c r="C73" s="288"/>
      <c r="D73" s="288"/>
      <c r="E73" s="288"/>
      <c r="F73" s="288"/>
      <c r="G73" s="260">
        <v>1</v>
      </c>
      <c r="H73" s="260"/>
      <c r="I73" s="260"/>
      <c r="J73" s="260"/>
      <c r="K73" s="260"/>
      <c r="L73" s="259"/>
      <c r="M73" s="259"/>
      <c r="N73" s="259"/>
      <c r="O73" s="259"/>
      <c r="P73" s="259"/>
      <c r="Q73" s="260"/>
      <c r="R73" s="260"/>
      <c r="S73" s="260"/>
      <c r="T73" s="260"/>
      <c r="U73" s="260"/>
      <c r="V73" s="259"/>
      <c r="W73" s="259"/>
      <c r="X73" s="259"/>
      <c r="Y73" s="259"/>
      <c r="Z73" s="259"/>
      <c r="AA73" s="205"/>
      <c r="AB73" s="205"/>
      <c r="AC73" s="205"/>
      <c r="AD73" s="205"/>
      <c r="AE73" s="205"/>
      <c r="AF73" s="35">
        <v>0</v>
      </c>
      <c r="AG73" s="35">
        <v>0</v>
      </c>
      <c r="AH73" s="35">
        <v>0</v>
      </c>
      <c r="AI73" s="35">
        <v>0</v>
      </c>
      <c r="AJ73" s="32">
        <v>0</v>
      </c>
      <c r="AK73" s="46"/>
      <c r="AL73" s="48">
        <f t="shared" si="12"/>
        <v>0</v>
      </c>
      <c r="AM73" s="48">
        <f t="shared" si="7"/>
        <v>1</v>
      </c>
      <c r="AN73" s="48">
        <f t="shared" si="8"/>
        <v>0</v>
      </c>
      <c r="AO73" s="48">
        <f t="shared" si="9"/>
        <v>0</v>
      </c>
      <c r="AP73" s="48">
        <f t="shared" si="10"/>
        <v>0</v>
      </c>
      <c r="AQ73" s="48">
        <f t="shared" si="11"/>
        <v>0</v>
      </c>
      <c r="AR73" s="48">
        <f t="shared" si="13"/>
        <v>0</v>
      </c>
    </row>
    <row r="74" spans="1:44">
      <c r="A74" s="265" t="s">
        <v>342</v>
      </c>
      <c r="B74" s="288"/>
      <c r="C74" s="288"/>
      <c r="D74" s="288"/>
      <c r="E74" s="288"/>
      <c r="F74" s="288"/>
      <c r="G74" s="260"/>
      <c r="H74" s="260"/>
      <c r="I74" s="260"/>
      <c r="J74" s="260"/>
      <c r="K74" s="260"/>
      <c r="L74" s="259"/>
      <c r="M74" s="259"/>
      <c r="N74" s="259"/>
      <c r="O74" s="259"/>
      <c r="P74" s="259"/>
      <c r="Q74" s="260"/>
      <c r="R74" s="260"/>
      <c r="S74" s="260"/>
      <c r="T74" s="260"/>
      <c r="U74" s="260"/>
      <c r="V74" s="259">
        <v>1</v>
      </c>
      <c r="W74" s="259"/>
      <c r="X74" s="259"/>
      <c r="Y74" s="259"/>
      <c r="Z74" s="259">
        <v>1</v>
      </c>
      <c r="AA74" s="205"/>
      <c r="AB74" s="205"/>
      <c r="AC74" s="205"/>
      <c r="AD74" s="205"/>
      <c r="AE74" s="205"/>
      <c r="AF74" s="35">
        <v>0</v>
      </c>
      <c r="AG74" s="35">
        <v>0</v>
      </c>
      <c r="AH74" s="35">
        <v>0</v>
      </c>
      <c r="AI74" s="35">
        <v>0</v>
      </c>
      <c r="AJ74" s="32">
        <v>0</v>
      </c>
      <c r="AK74" s="46"/>
      <c r="AL74" s="48">
        <f t="shared" si="12"/>
        <v>0</v>
      </c>
      <c r="AM74" s="48">
        <f t="shared" si="7"/>
        <v>0</v>
      </c>
      <c r="AN74" s="48">
        <f t="shared" si="8"/>
        <v>0</v>
      </c>
      <c r="AO74" s="48">
        <f t="shared" si="9"/>
        <v>0</v>
      </c>
      <c r="AP74" s="48">
        <f t="shared" si="10"/>
        <v>2</v>
      </c>
      <c r="AQ74" s="48">
        <f t="shared" si="11"/>
        <v>0</v>
      </c>
      <c r="AR74" s="48">
        <f t="shared" si="13"/>
        <v>0</v>
      </c>
    </row>
    <row r="75" spans="1:44">
      <c r="A75" s="265" t="s">
        <v>343</v>
      </c>
      <c r="B75" s="288"/>
      <c r="C75" s="288"/>
      <c r="D75" s="288"/>
      <c r="E75" s="288"/>
      <c r="F75" s="288"/>
      <c r="G75" s="260"/>
      <c r="H75" s="260"/>
      <c r="I75" s="260"/>
      <c r="J75" s="260"/>
      <c r="K75" s="260"/>
      <c r="L75" s="259"/>
      <c r="M75" s="259"/>
      <c r="N75" s="259"/>
      <c r="O75" s="259"/>
      <c r="P75" s="259"/>
      <c r="Q75" s="260"/>
      <c r="R75" s="260"/>
      <c r="S75" s="260"/>
      <c r="T75" s="260"/>
      <c r="U75" s="260"/>
      <c r="V75" s="259"/>
      <c r="W75" s="259"/>
      <c r="X75" s="259"/>
      <c r="Y75" s="259"/>
      <c r="Z75" s="259"/>
      <c r="AA75" s="205"/>
      <c r="AB75" s="205"/>
      <c r="AC75" s="205"/>
      <c r="AD75" s="205"/>
      <c r="AE75" s="205"/>
      <c r="AF75" s="35">
        <v>0</v>
      </c>
      <c r="AG75" s="35">
        <v>0</v>
      </c>
      <c r="AH75" s="35">
        <v>0</v>
      </c>
      <c r="AI75" s="35">
        <v>0</v>
      </c>
      <c r="AJ75" s="32">
        <v>0</v>
      </c>
      <c r="AK75" s="46"/>
      <c r="AL75" s="48">
        <f t="shared" si="12"/>
        <v>0</v>
      </c>
      <c r="AM75" s="48">
        <f t="shared" si="7"/>
        <v>0</v>
      </c>
      <c r="AN75" s="48">
        <f t="shared" si="8"/>
        <v>0</v>
      </c>
      <c r="AO75" s="48">
        <f t="shared" si="9"/>
        <v>0</v>
      </c>
      <c r="AP75" s="48">
        <f t="shared" si="10"/>
        <v>0</v>
      </c>
      <c r="AQ75" s="48">
        <f t="shared" si="11"/>
        <v>0</v>
      </c>
      <c r="AR75" s="48">
        <f t="shared" si="13"/>
        <v>0</v>
      </c>
    </row>
    <row r="76" spans="1:44">
      <c r="A76" s="265" t="s">
        <v>344</v>
      </c>
      <c r="B76" s="288"/>
      <c r="C76" s="288"/>
      <c r="D76" s="288"/>
      <c r="E76" s="288"/>
      <c r="F76" s="288"/>
      <c r="G76" s="260"/>
      <c r="H76" s="260"/>
      <c r="I76" s="260">
        <v>1</v>
      </c>
      <c r="J76" s="260"/>
      <c r="K76" s="260"/>
      <c r="L76" s="259"/>
      <c r="M76" s="259"/>
      <c r="N76" s="259"/>
      <c r="O76" s="259"/>
      <c r="P76" s="259"/>
      <c r="Q76" s="260"/>
      <c r="R76" s="260"/>
      <c r="S76" s="260"/>
      <c r="T76" s="260"/>
      <c r="U76" s="260"/>
      <c r="V76" s="259"/>
      <c r="W76" s="259"/>
      <c r="X76" s="259"/>
      <c r="Y76" s="259"/>
      <c r="Z76" s="259"/>
      <c r="AA76" s="205"/>
      <c r="AB76" s="205"/>
      <c r="AC76" s="205"/>
      <c r="AD76" s="205"/>
      <c r="AE76" s="205"/>
      <c r="AF76" s="35">
        <v>0</v>
      </c>
      <c r="AG76" s="35">
        <v>0</v>
      </c>
      <c r="AH76" s="35">
        <v>0</v>
      </c>
      <c r="AI76" s="35">
        <v>0</v>
      </c>
      <c r="AJ76" s="32">
        <v>0</v>
      </c>
      <c r="AK76" s="46"/>
      <c r="AL76" s="48">
        <f t="shared" si="12"/>
        <v>0</v>
      </c>
      <c r="AM76" s="48">
        <f t="shared" si="7"/>
        <v>1</v>
      </c>
      <c r="AN76" s="48">
        <f t="shared" si="8"/>
        <v>0</v>
      </c>
      <c r="AO76" s="48">
        <f t="shared" si="9"/>
        <v>0</v>
      </c>
      <c r="AP76" s="48">
        <f t="shared" si="10"/>
        <v>0</v>
      </c>
      <c r="AQ76" s="48">
        <f t="shared" si="11"/>
        <v>0</v>
      </c>
      <c r="AR76" s="48">
        <f t="shared" si="13"/>
        <v>0</v>
      </c>
    </row>
    <row r="77" spans="1:44">
      <c r="A77" s="265" t="s">
        <v>345</v>
      </c>
      <c r="B77" s="288"/>
      <c r="C77" s="288"/>
      <c r="D77" s="288"/>
      <c r="E77" s="288"/>
      <c r="F77" s="288"/>
      <c r="G77" s="260"/>
      <c r="H77" s="260"/>
      <c r="I77" s="260"/>
      <c r="J77" s="260"/>
      <c r="K77" s="260"/>
      <c r="L77" s="259"/>
      <c r="M77" s="259"/>
      <c r="N77" s="259"/>
      <c r="O77" s="259"/>
      <c r="P77" s="259"/>
      <c r="Q77" s="260"/>
      <c r="R77" s="260"/>
      <c r="S77" s="260"/>
      <c r="T77" s="260"/>
      <c r="U77" s="260"/>
      <c r="V77" s="259"/>
      <c r="W77" s="259"/>
      <c r="X77" s="259">
        <v>4</v>
      </c>
      <c r="Y77" s="259"/>
      <c r="Z77" s="259"/>
      <c r="AA77" s="205"/>
      <c r="AB77" s="205"/>
      <c r="AC77" s="205"/>
      <c r="AD77" s="205"/>
      <c r="AE77" s="205"/>
      <c r="AF77" s="35">
        <v>0</v>
      </c>
      <c r="AG77" s="35">
        <v>0</v>
      </c>
      <c r="AH77" s="35">
        <v>0</v>
      </c>
      <c r="AI77" s="35">
        <v>0</v>
      </c>
      <c r="AJ77" s="32">
        <v>0</v>
      </c>
      <c r="AK77" s="46"/>
      <c r="AL77" s="48">
        <f t="shared" si="12"/>
        <v>0</v>
      </c>
      <c r="AM77" s="48">
        <f t="shared" si="7"/>
        <v>0</v>
      </c>
      <c r="AN77" s="48">
        <f t="shared" si="8"/>
        <v>0</v>
      </c>
      <c r="AO77" s="48">
        <f t="shared" si="9"/>
        <v>0</v>
      </c>
      <c r="AP77" s="48">
        <f t="shared" si="10"/>
        <v>4</v>
      </c>
      <c r="AQ77" s="48">
        <f t="shared" si="11"/>
        <v>0</v>
      </c>
      <c r="AR77" s="48">
        <f t="shared" si="13"/>
        <v>0</v>
      </c>
    </row>
    <row r="78" spans="1:44">
      <c r="A78" s="265" t="s">
        <v>346</v>
      </c>
      <c r="B78" s="288"/>
      <c r="C78" s="288"/>
      <c r="D78" s="288"/>
      <c r="E78" s="288"/>
      <c r="F78" s="288"/>
      <c r="G78" s="260"/>
      <c r="H78" s="260"/>
      <c r="I78" s="260"/>
      <c r="J78" s="260"/>
      <c r="K78" s="260"/>
      <c r="L78" s="259"/>
      <c r="M78" s="259"/>
      <c r="N78" s="259"/>
      <c r="O78" s="259"/>
      <c r="P78" s="259"/>
      <c r="Q78" s="260"/>
      <c r="R78" s="260"/>
      <c r="S78" s="260"/>
      <c r="T78" s="260"/>
      <c r="U78" s="260"/>
      <c r="V78" s="259"/>
      <c r="W78" s="259"/>
      <c r="X78" s="259">
        <v>1</v>
      </c>
      <c r="Y78" s="259"/>
      <c r="Z78" s="259"/>
      <c r="AA78" s="205"/>
      <c r="AB78" s="205"/>
      <c r="AC78" s="205"/>
      <c r="AD78" s="205"/>
      <c r="AE78" s="205"/>
      <c r="AF78" s="35">
        <v>0</v>
      </c>
      <c r="AG78" s="35">
        <v>0</v>
      </c>
      <c r="AH78" s="35">
        <v>0</v>
      </c>
      <c r="AI78" s="35">
        <v>0</v>
      </c>
      <c r="AJ78" s="32">
        <v>0</v>
      </c>
      <c r="AK78" s="46"/>
      <c r="AL78" s="48">
        <f t="shared" si="12"/>
        <v>0</v>
      </c>
      <c r="AM78" s="48">
        <f t="shared" si="7"/>
        <v>0</v>
      </c>
      <c r="AN78" s="48">
        <f t="shared" si="8"/>
        <v>0</v>
      </c>
      <c r="AO78" s="48">
        <f t="shared" si="9"/>
        <v>0</v>
      </c>
      <c r="AP78" s="48">
        <f t="shared" si="10"/>
        <v>1</v>
      </c>
      <c r="AQ78" s="48">
        <f t="shared" si="11"/>
        <v>0</v>
      </c>
      <c r="AR78" s="48">
        <f t="shared" si="13"/>
        <v>0</v>
      </c>
    </row>
    <row r="79" spans="1:44">
      <c r="A79" s="265" t="s">
        <v>347</v>
      </c>
      <c r="B79" s="288"/>
      <c r="C79" s="288"/>
      <c r="D79" s="288"/>
      <c r="E79" s="288"/>
      <c r="F79" s="288"/>
      <c r="G79" s="260"/>
      <c r="H79" s="260"/>
      <c r="I79" s="260"/>
      <c r="J79" s="260"/>
      <c r="K79" s="260"/>
      <c r="L79" s="259"/>
      <c r="M79" s="259"/>
      <c r="N79" s="259"/>
      <c r="O79" s="259"/>
      <c r="P79" s="259"/>
      <c r="Q79" s="260"/>
      <c r="R79" s="260"/>
      <c r="S79" s="260"/>
      <c r="T79" s="260"/>
      <c r="U79" s="260"/>
      <c r="V79" s="259"/>
      <c r="W79" s="259"/>
      <c r="X79" s="259"/>
      <c r="Y79" s="259"/>
      <c r="Z79" s="259"/>
      <c r="AA79" s="205"/>
      <c r="AB79" s="205"/>
      <c r="AC79" s="205"/>
      <c r="AD79" s="205"/>
      <c r="AE79" s="205"/>
      <c r="AF79" s="35">
        <v>0</v>
      </c>
      <c r="AG79" s="35">
        <v>0</v>
      </c>
      <c r="AH79" s="35">
        <v>0</v>
      </c>
      <c r="AI79" s="35">
        <v>0</v>
      </c>
      <c r="AJ79" s="32">
        <v>0</v>
      </c>
      <c r="AK79" s="46"/>
      <c r="AL79" s="48">
        <f t="shared" si="12"/>
        <v>0</v>
      </c>
      <c r="AM79" s="48">
        <f t="shared" si="7"/>
        <v>0</v>
      </c>
      <c r="AN79" s="48">
        <f t="shared" si="8"/>
        <v>0</v>
      </c>
      <c r="AO79" s="48">
        <f t="shared" si="9"/>
        <v>0</v>
      </c>
      <c r="AP79" s="48">
        <f t="shared" si="10"/>
        <v>0</v>
      </c>
      <c r="AQ79" s="48">
        <f t="shared" si="11"/>
        <v>0</v>
      </c>
      <c r="AR79" s="48">
        <f t="shared" si="13"/>
        <v>0</v>
      </c>
    </row>
    <row r="80" spans="1:44">
      <c r="A80" s="265" t="s">
        <v>348</v>
      </c>
      <c r="B80" s="288"/>
      <c r="C80" s="288"/>
      <c r="D80" s="288"/>
      <c r="E80" s="288"/>
      <c r="F80" s="288"/>
      <c r="G80" s="260"/>
      <c r="H80" s="260"/>
      <c r="I80" s="260"/>
      <c r="J80" s="260"/>
      <c r="K80" s="260">
        <v>1</v>
      </c>
      <c r="L80" s="259"/>
      <c r="M80" s="259"/>
      <c r="N80" s="259"/>
      <c r="O80" s="259"/>
      <c r="P80" s="259"/>
      <c r="Q80" s="260"/>
      <c r="R80" s="260"/>
      <c r="S80" s="260"/>
      <c r="T80" s="260"/>
      <c r="U80" s="260"/>
      <c r="V80" s="259"/>
      <c r="W80" s="259"/>
      <c r="X80" s="259"/>
      <c r="Y80" s="259"/>
      <c r="Z80" s="259"/>
      <c r="AA80" s="205"/>
      <c r="AB80" s="205"/>
      <c r="AC80" s="205"/>
      <c r="AD80" s="205"/>
      <c r="AE80" s="205"/>
      <c r="AF80" s="35">
        <v>0</v>
      </c>
      <c r="AG80" s="35">
        <v>0</v>
      </c>
      <c r="AH80" s="35">
        <v>0</v>
      </c>
      <c r="AI80" s="35">
        <v>0</v>
      </c>
      <c r="AJ80" s="32">
        <v>0</v>
      </c>
      <c r="AK80" s="46"/>
      <c r="AL80" s="48">
        <f t="shared" si="12"/>
        <v>0</v>
      </c>
      <c r="AM80" s="48">
        <f t="shared" si="7"/>
        <v>1</v>
      </c>
      <c r="AN80" s="48">
        <f t="shared" si="8"/>
        <v>0</v>
      </c>
      <c r="AO80" s="48">
        <f t="shared" si="9"/>
        <v>0</v>
      </c>
      <c r="AP80" s="48">
        <f t="shared" si="10"/>
        <v>0</v>
      </c>
      <c r="AQ80" s="48">
        <f t="shared" si="11"/>
        <v>0</v>
      </c>
      <c r="AR80" s="48">
        <f t="shared" si="13"/>
        <v>0</v>
      </c>
    </row>
    <row r="81" spans="1:44">
      <c r="A81" s="265" t="s">
        <v>269</v>
      </c>
      <c r="B81" s="288"/>
      <c r="C81" s="288"/>
      <c r="D81" s="288"/>
      <c r="E81" s="288"/>
      <c r="F81" s="288"/>
      <c r="G81" s="260"/>
      <c r="H81" s="260"/>
      <c r="I81" s="260"/>
      <c r="J81" s="260"/>
      <c r="K81" s="260"/>
      <c r="L81" s="259"/>
      <c r="M81" s="259"/>
      <c r="N81" s="259"/>
      <c r="O81" s="259"/>
      <c r="P81" s="259">
        <v>2</v>
      </c>
      <c r="Q81" s="260"/>
      <c r="R81" s="260"/>
      <c r="S81" s="260"/>
      <c r="T81" s="260">
        <v>1</v>
      </c>
      <c r="U81" s="260">
        <v>1</v>
      </c>
      <c r="V81" s="259"/>
      <c r="W81" s="259"/>
      <c r="X81" s="259">
        <v>3</v>
      </c>
      <c r="Y81" s="259"/>
      <c r="Z81" s="259"/>
      <c r="AA81" s="205"/>
      <c r="AB81" s="205"/>
      <c r="AC81" s="205"/>
      <c r="AD81" s="205"/>
      <c r="AE81" s="205"/>
      <c r="AF81" s="35">
        <v>0</v>
      </c>
      <c r="AG81" s="35">
        <v>0</v>
      </c>
      <c r="AH81" s="35">
        <v>0</v>
      </c>
      <c r="AI81" s="35">
        <v>0</v>
      </c>
      <c r="AJ81" s="32">
        <v>0</v>
      </c>
      <c r="AK81" s="46"/>
      <c r="AL81" s="48">
        <f t="shared" si="12"/>
        <v>0</v>
      </c>
      <c r="AM81" s="48">
        <f t="shared" si="7"/>
        <v>0</v>
      </c>
      <c r="AN81" s="48">
        <f t="shared" si="8"/>
        <v>2</v>
      </c>
      <c r="AO81" s="48">
        <f t="shared" si="9"/>
        <v>2</v>
      </c>
      <c r="AP81" s="48">
        <f t="shared" si="10"/>
        <v>3</v>
      </c>
      <c r="AQ81" s="48">
        <f t="shared" si="11"/>
        <v>0</v>
      </c>
      <c r="AR81" s="48">
        <f t="shared" si="13"/>
        <v>0</v>
      </c>
    </row>
    <row r="82" spans="1:44">
      <c r="A82" s="265" t="s">
        <v>349</v>
      </c>
      <c r="B82" s="288"/>
      <c r="C82" s="288"/>
      <c r="D82" s="288"/>
      <c r="E82" s="288"/>
      <c r="F82" s="288"/>
      <c r="G82" s="260"/>
      <c r="H82" s="260"/>
      <c r="I82" s="260"/>
      <c r="J82" s="260"/>
      <c r="K82" s="260"/>
      <c r="L82" s="259"/>
      <c r="M82" s="259"/>
      <c r="N82" s="259"/>
      <c r="O82" s="259"/>
      <c r="P82" s="259"/>
      <c r="Q82" s="260"/>
      <c r="R82" s="260"/>
      <c r="S82" s="260"/>
      <c r="T82" s="260"/>
      <c r="U82" s="260"/>
      <c r="V82" s="259"/>
      <c r="W82" s="259"/>
      <c r="X82" s="259"/>
      <c r="Y82" s="259">
        <v>1</v>
      </c>
      <c r="Z82" s="259"/>
      <c r="AA82" s="205"/>
      <c r="AB82" s="205"/>
      <c r="AC82" s="205"/>
      <c r="AD82" s="205"/>
      <c r="AE82" s="205"/>
      <c r="AF82" s="35">
        <v>0</v>
      </c>
      <c r="AG82" s="35">
        <v>0</v>
      </c>
      <c r="AH82" s="35">
        <v>0</v>
      </c>
      <c r="AI82" s="35">
        <v>0</v>
      </c>
      <c r="AJ82" s="32">
        <v>0</v>
      </c>
      <c r="AK82" s="46"/>
      <c r="AL82" s="48">
        <f t="shared" si="12"/>
        <v>0</v>
      </c>
      <c r="AM82" s="48">
        <f t="shared" si="7"/>
        <v>0</v>
      </c>
      <c r="AN82" s="48">
        <f t="shared" si="8"/>
        <v>0</v>
      </c>
      <c r="AO82" s="48">
        <f t="shared" si="9"/>
        <v>0</v>
      </c>
      <c r="AP82" s="48">
        <f t="shared" si="10"/>
        <v>1</v>
      </c>
      <c r="AQ82" s="48">
        <f t="shared" si="11"/>
        <v>0</v>
      </c>
      <c r="AR82" s="48">
        <f t="shared" si="13"/>
        <v>0</v>
      </c>
    </row>
    <row r="83" spans="1:44">
      <c r="A83" s="265" t="s">
        <v>350</v>
      </c>
      <c r="B83" s="288"/>
      <c r="C83" s="288"/>
      <c r="D83" s="288"/>
      <c r="E83" s="288"/>
      <c r="F83" s="288"/>
      <c r="G83" s="260"/>
      <c r="H83" s="260"/>
      <c r="I83" s="260"/>
      <c r="J83" s="260"/>
      <c r="K83" s="260"/>
      <c r="L83" s="259"/>
      <c r="M83" s="259"/>
      <c r="N83" s="259"/>
      <c r="O83" s="259"/>
      <c r="P83" s="259"/>
      <c r="Q83" s="260"/>
      <c r="R83" s="260"/>
      <c r="S83" s="260"/>
      <c r="T83" s="260"/>
      <c r="U83" s="260"/>
      <c r="V83" s="259"/>
      <c r="W83" s="259"/>
      <c r="X83" s="259">
        <v>2</v>
      </c>
      <c r="Y83" s="259"/>
      <c r="Z83" s="259"/>
      <c r="AA83" s="205"/>
      <c r="AB83" s="205"/>
      <c r="AC83" s="205"/>
      <c r="AD83" s="205"/>
      <c r="AE83" s="205"/>
      <c r="AF83" s="35">
        <v>0</v>
      </c>
      <c r="AG83" s="35">
        <v>0</v>
      </c>
      <c r="AH83" s="35">
        <v>0</v>
      </c>
      <c r="AI83" s="35">
        <v>0</v>
      </c>
      <c r="AJ83" s="32">
        <v>0</v>
      </c>
      <c r="AK83" s="46"/>
      <c r="AL83" s="48">
        <f t="shared" si="12"/>
        <v>0</v>
      </c>
      <c r="AM83" s="48">
        <f t="shared" si="7"/>
        <v>0</v>
      </c>
      <c r="AN83" s="48">
        <f t="shared" si="8"/>
        <v>0</v>
      </c>
      <c r="AO83" s="48">
        <f t="shared" si="9"/>
        <v>0</v>
      </c>
      <c r="AP83" s="48">
        <f t="shared" si="10"/>
        <v>2</v>
      </c>
      <c r="AQ83" s="48">
        <f t="shared" si="11"/>
        <v>0</v>
      </c>
      <c r="AR83" s="48">
        <f t="shared" si="13"/>
        <v>0</v>
      </c>
    </row>
    <row r="84" spans="1:44">
      <c r="A84" s="265" t="s">
        <v>270</v>
      </c>
      <c r="B84" s="288"/>
      <c r="C84" s="288"/>
      <c r="D84" s="288"/>
      <c r="E84" s="288"/>
      <c r="F84" s="288"/>
      <c r="G84" s="260"/>
      <c r="H84" s="260"/>
      <c r="I84" s="260"/>
      <c r="J84" s="260"/>
      <c r="K84" s="260"/>
      <c r="L84" s="259"/>
      <c r="M84" s="259"/>
      <c r="N84" s="259"/>
      <c r="O84" s="259"/>
      <c r="P84" s="259"/>
      <c r="Q84" s="260"/>
      <c r="R84" s="260"/>
      <c r="S84" s="260"/>
      <c r="T84" s="260"/>
      <c r="U84" s="260"/>
      <c r="V84" s="259"/>
      <c r="W84" s="259"/>
      <c r="X84" s="259"/>
      <c r="Y84" s="259">
        <v>3</v>
      </c>
      <c r="Z84" s="259">
        <v>6</v>
      </c>
      <c r="AA84" s="205"/>
      <c r="AB84" s="205"/>
      <c r="AC84" s="205"/>
      <c r="AD84" s="205"/>
      <c r="AE84" s="205"/>
      <c r="AF84" s="35">
        <v>0</v>
      </c>
      <c r="AG84" s="35">
        <v>0</v>
      </c>
      <c r="AH84" s="35">
        <v>0</v>
      </c>
      <c r="AI84" s="35">
        <v>0</v>
      </c>
      <c r="AJ84" s="32">
        <v>0</v>
      </c>
      <c r="AK84" s="46"/>
      <c r="AL84" s="48">
        <f t="shared" si="12"/>
        <v>0</v>
      </c>
      <c r="AM84" s="48">
        <f t="shared" si="7"/>
        <v>0</v>
      </c>
      <c r="AN84" s="48">
        <f t="shared" si="8"/>
        <v>0</v>
      </c>
      <c r="AO84" s="48">
        <f t="shared" si="9"/>
        <v>0</v>
      </c>
      <c r="AP84" s="48">
        <f t="shared" si="10"/>
        <v>9</v>
      </c>
      <c r="AQ84" s="48">
        <f t="shared" si="11"/>
        <v>0</v>
      </c>
      <c r="AR84" s="48">
        <f t="shared" si="13"/>
        <v>0</v>
      </c>
    </row>
    <row r="85" spans="1:44">
      <c r="A85" s="265" t="s">
        <v>351</v>
      </c>
      <c r="B85" s="288"/>
      <c r="C85" s="288"/>
      <c r="D85" s="288"/>
      <c r="E85" s="288"/>
      <c r="F85" s="288"/>
      <c r="G85" s="260"/>
      <c r="H85" s="260"/>
      <c r="I85" s="260"/>
      <c r="J85" s="260"/>
      <c r="K85" s="260"/>
      <c r="L85" s="259"/>
      <c r="M85" s="259"/>
      <c r="N85" s="259"/>
      <c r="O85" s="259"/>
      <c r="P85" s="259"/>
      <c r="Q85" s="260"/>
      <c r="R85" s="260"/>
      <c r="S85" s="260"/>
      <c r="T85" s="260"/>
      <c r="U85" s="260"/>
      <c r="V85" s="259"/>
      <c r="W85" s="259"/>
      <c r="X85" s="259">
        <v>1</v>
      </c>
      <c r="Y85" s="259"/>
      <c r="Z85" s="259"/>
      <c r="AA85" s="205"/>
      <c r="AB85" s="205"/>
      <c r="AC85" s="205"/>
      <c r="AD85" s="205"/>
      <c r="AE85" s="205"/>
      <c r="AF85" s="35">
        <v>0</v>
      </c>
      <c r="AG85" s="35">
        <v>0</v>
      </c>
      <c r="AH85" s="35">
        <v>0</v>
      </c>
      <c r="AI85" s="35">
        <v>0</v>
      </c>
      <c r="AJ85" s="32">
        <v>0</v>
      </c>
      <c r="AK85" s="46"/>
      <c r="AL85" s="48">
        <f t="shared" si="12"/>
        <v>0</v>
      </c>
      <c r="AM85" s="48">
        <f t="shared" si="7"/>
        <v>0</v>
      </c>
      <c r="AN85" s="48">
        <f t="shared" si="8"/>
        <v>0</v>
      </c>
      <c r="AO85" s="48">
        <f t="shared" si="9"/>
        <v>0</v>
      </c>
      <c r="AP85" s="48">
        <f t="shared" si="10"/>
        <v>1</v>
      </c>
      <c r="AQ85" s="48">
        <f t="shared" si="11"/>
        <v>0</v>
      </c>
      <c r="AR85" s="48">
        <f t="shared" si="13"/>
        <v>0</v>
      </c>
    </row>
    <row r="86" spans="1:44">
      <c r="A86" s="265" t="s">
        <v>352</v>
      </c>
      <c r="B86" s="288"/>
      <c r="C86" s="288"/>
      <c r="D86" s="288"/>
      <c r="E86" s="288"/>
      <c r="F86" s="288"/>
      <c r="G86" s="260"/>
      <c r="H86" s="260"/>
      <c r="I86" s="260"/>
      <c r="J86" s="260"/>
      <c r="K86" s="260"/>
      <c r="L86" s="259"/>
      <c r="M86" s="259"/>
      <c r="N86" s="259"/>
      <c r="O86" s="259"/>
      <c r="P86" s="259"/>
      <c r="Q86" s="260"/>
      <c r="R86" s="260"/>
      <c r="S86" s="260"/>
      <c r="T86" s="260"/>
      <c r="U86" s="260"/>
      <c r="V86" s="259"/>
      <c r="W86" s="259"/>
      <c r="X86" s="259"/>
      <c r="Y86" s="259"/>
      <c r="Z86" s="259">
        <v>1</v>
      </c>
      <c r="AA86" s="205"/>
      <c r="AB86" s="205"/>
      <c r="AC86" s="205"/>
      <c r="AD86" s="205"/>
      <c r="AE86" s="205"/>
      <c r="AF86" s="35">
        <v>0</v>
      </c>
      <c r="AG86" s="35">
        <v>0</v>
      </c>
      <c r="AH86" s="35">
        <v>0</v>
      </c>
      <c r="AI86" s="35">
        <v>0</v>
      </c>
      <c r="AJ86" s="32">
        <v>0</v>
      </c>
      <c r="AK86" s="46"/>
      <c r="AL86" s="48">
        <f t="shared" si="12"/>
        <v>0</v>
      </c>
      <c r="AM86" s="48">
        <f t="shared" si="7"/>
        <v>0</v>
      </c>
      <c r="AN86" s="48">
        <f t="shared" si="8"/>
        <v>0</v>
      </c>
      <c r="AO86" s="48">
        <f t="shared" si="9"/>
        <v>0</v>
      </c>
      <c r="AP86" s="48">
        <f t="shared" si="10"/>
        <v>1</v>
      </c>
      <c r="AQ86" s="48">
        <f t="shared" si="11"/>
        <v>0</v>
      </c>
      <c r="AR86" s="48">
        <f t="shared" si="13"/>
        <v>0</v>
      </c>
    </row>
    <row r="87" spans="1:44">
      <c r="A87" s="265" t="s">
        <v>353</v>
      </c>
      <c r="B87" s="288"/>
      <c r="C87" s="288"/>
      <c r="D87" s="288"/>
      <c r="E87" s="288"/>
      <c r="F87" s="288"/>
      <c r="G87" s="260"/>
      <c r="H87" s="260"/>
      <c r="I87" s="260"/>
      <c r="J87" s="260"/>
      <c r="K87" s="260"/>
      <c r="L87" s="259"/>
      <c r="M87" s="259"/>
      <c r="N87" s="259"/>
      <c r="O87" s="259"/>
      <c r="P87" s="259">
        <v>1</v>
      </c>
      <c r="Q87" s="260"/>
      <c r="R87" s="260"/>
      <c r="S87" s="260"/>
      <c r="T87" s="260"/>
      <c r="U87" s="260"/>
      <c r="V87" s="259"/>
      <c r="W87" s="259"/>
      <c r="X87" s="259"/>
      <c r="Y87" s="259"/>
      <c r="Z87" s="259"/>
      <c r="AA87" s="205"/>
      <c r="AB87" s="205"/>
      <c r="AC87" s="205"/>
      <c r="AD87" s="205"/>
      <c r="AE87" s="205"/>
      <c r="AF87" s="35">
        <v>0</v>
      </c>
      <c r="AG87" s="35">
        <v>0</v>
      </c>
      <c r="AH87" s="35">
        <v>0</v>
      </c>
      <c r="AI87" s="35">
        <v>0</v>
      </c>
      <c r="AJ87" s="32">
        <v>0</v>
      </c>
      <c r="AK87" s="46"/>
      <c r="AL87" s="48">
        <f t="shared" si="12"/>
        <v>0</v>
      </c>
      <c r="AM87" s="48">
        <f t="shared" si="7"/>
        <v>0</v>
      </c>
      <c r="AN87" s="48">
        <f t="shared" si="8"/>
        <v>1</v>
      </c>
      <c r="AO87" s="48">
        <f t="shared" si="9"/>
        <v>0</v>
      </c>
      <c r="AP87" s="48">
        <f t="shared" si="10"/>
        <v>0</v>
      </c>
      <c r="AQ87" s="48">
        <f t="shared" si="11"/>
        <v>0</v>
      </c>
      <c r="AR87" s="48">
        <f t="shared" si="13"/>
        <v>0</v>
      </c>
    </row>
    <row r="88" spans="1:44">
      <c r="A88" s="265" t="s">
        <v>354</v>
      </c>
      <c r="B88" s="288"/>
      <c r="C88" s="288"/>
      <c r="D88" s="288"/>
      <c r="E88" s="288"/>
      <c r="F88" s="288">
        <v>1</v>
      </c>
      <c r="G88" s="260"/>
      <c r="H88" s="260"/>
      <c r="I88" s="260"/>
      <c r="J88" s="260">
        <v>1</v>
      </c>
      <c r="K88" s="260"/>
      <c r="L88" s="259"/>
      <c r="M88" s="259"/>
      <c r="N88" s="259"/>
      <c r="O88" s="259"/>
      <c r="P88" s="259"/>
      <c r="Q88" s="260"/>
      <c r="R88" s="260"/>
      <c r="S88" s="260"/>
      <c r="T88" s="260"/>
      <c r="U88" s="260"/>
      <c r="V88" s="259"/>
      <c r="W88" s="259"/>
      <c r="X88" s="259"/>
      <c r="Y88" s="259"/>
      <c r="Z88" s="259"/>
      <c r="AA88" s="205"/>
      <c r="AB88" s="205"/>
      <c r="AC88" s="205"/>
      <c r="AD88" s="205"/>
      <c r="AE88" s="205"/>
      <c r="AF88" s="35">
        <v>0</v>
      </c>
      <c r="AG88" s="35">
        <v>0</v>
      </c>
      <c r="AH88" s="35">
        <v>0</v>
      </c>
      <c r="AI88" s="35">
        <v>0</v>
      </c>
      <c r="AJ88" s="32">
        <v>0</v>
      </c>
      <c r="AK88" s="46"/>
      <c r="AL88" s="48">
        <f t="shared" si="12"/>
        <v>1</v>
      </c>
      <c r="AM88" s="48">
        <f t="shared" si="7"/>
        <v>1</v>
      </c>
      <c r="AN88" s="48">
        <f t="shared" si="8"/>
        <v>0</v>
      </c>
      <c r="AO88" s="48">
        <f t="shared" si="9"/>
        <v>0</v>
      </c>
      <c r="AP88" s="48">
        <f t="shared" si="10"/>
        <v>0</v>
      </c>
      <c r="AQ88" s="48">
        <f t="shared" si="11"/>
        <v>0</v>
      </c>
      <c r="AR88" s="48">
        <f t="shared" si="13"/>
        <v>0</v>
      </c>
    </row>
    <row r="89" spans="1:44">
      <c r="A89" s="265" t="s">
        <v>355</v>
      </c>
      <c r="B89" s="288"/>
      <c r="C89" s="288"/>
      <c r="D89" s="288"/>
      <c r="E89" s="288"/>
      <c r="F89" s="288"/>
      <c r="G89" s="260"/>
      <c r="H89" s="260"/>
      <c r="I89" s="260"/>
      <c r="J89" s="260"/>
      <c r="K89" s="260"/>
      <c r="L89" s="259"/>
      <c r="M89" s="259"/>
      <c r="N89" s="259"/>
      <c r="O89" s="259"/>
      <c r="P89" s="259"/>
      <c r="Q89" s="260"/>
      <c r="R89" s="260"/>
      <c r="S89" s="260"/>
      <c r="T89" s="260"/>
      <c r="U89" s="260">
        <v>1</v>
      </c>
      <c r="V89" s="259"/>
      <c r="W89" s="259"/>
      <c r="X89" s="259"/>
      <c r="Y89" s="259"/>
      <c r="Z89" s="259"/>
      <c r="AA89" s="205"/>
      <c r="AB89" s="205"/>
      <c r="AC89" s="205"/>
      <c r="AD89" s="205"/>
      <c r="AE89" s="205"/>
      <c r="AF89" s="35">
        <v>0</v>
      </c>
      <c r="AG89" s="35">
        <v>0</v>
      </c>
      <c r="AH89" s="35">
        <v>0</v>
      </c>
      <c r="AI89" s="35">
        <v>0</v>
      </c>
      <c r="AJ89" s="32">
        <v>0</v>
      </c>
      <c r="AK89" s="46"/>
      <c r="AL89" s="48">
        <f t="shared" si="12"/>
        <v>0</v>
      </c>
      <c r="AM89" s="48">
        <f t="shared" si="7"/>
        <v>0</v>
      </c>
      <c r="AN89" s="48">
        <f t="shared" si="8"/>
        <v>0</v>
      </c>
      <c r="AO89" s="48">
        <f t="shared" si="9"/>
        <v>1</v>
      </c>
      <c r="AP89" s="48">
        <f t="shared" si="10"/>
        <v>0</v>
      </c>
      <c r="AQ89" s="48">
        <f t="shared" si="11"/>
        <v>0</v>
      </c>
      <c r="AR89" s="48">
        <f t="shared" si="13"/>
        <v>0</v>
      </c>
    </row>
    <row r="90" spans="1:44">
      <c r="A90" s="265" t="s">
        <v>356</v>
      </c>
      <c r="B90" s="288"/>
      <c r="C90" s="288"/>
      <c r="D90" s="288"/>
      <c r="E90" s="288"/>
      <c r="F90" s="288"/>
      <c r="G90" s="260"/>
      <c r="H90" s="260"/>
      <c r="I90" s="260"/>
      <c r="J90" s="260">
        <v>1</v>
      </c>
      <c r="K90" s="260"/>
      <c r="L90" s="259"/>
      <c r="M90" s="259"/>
      <c r="N90" s="259"/>
      <c r="O90" s="259"/>
      <c r="P90" s="259"/>
      <c r="Q90" s="260"/>
      <c r="R90" s="260"/>
      <c r="S90" s="260"/>
      <c r="T90" s="260"/>
      <c r="U90" s="260"/>
      <c r="V90" s="259"/>
      <c r="W90" s="259"/>
      <c r="X90" s="259"/>
      <c r="Y90" s="259"/>
      <c r="Z90" s="259"/>
      <c r="AA90" s="205"/>
      <c r="AB90" s="205"/>
      <c r="AC90" s="205"/>
      <c r="AD90" s="205"/>
      <c r="AE90" s="205"/>
      <c r="AF90" s="35">
        <v>0</v>
      </c>
      <c r="AG90" s="35">
        <v>0</v>
      </c>
      <c r="AH90" s="35">
        <v>0</v>
      </c>
      <c r="AI90" s="35">
        <v>0</v>
      </c>
      <c r="AJ90" s="32">
        <v>0</v>
      </c>
      <c r="AK90" s="46"/>
      <c r="AL90" s="48">
        <f t="shared" si="12"/>
        <v>0</v>
      </c>
      <c r="AM90" s="48">
        <f t="shared" si="7"/>
        <v>1</v>
      </c>
      <c r="AN90" s="48">
        <f t="shared" si="8"/>
        <v>0</v>
      </c>
      <c r="AO90" s="48">
        <f t="shared" si="9"/>
        <v>0</v>
      </c>
      <c r="AP90" s="48">
        <f t="shared" si="10"/>
        <v>0</v>
      </c>
      <c r="AQ90" s="48">
        <f t="shared" si="11"/>
        <v>0</v>
      </c>
      <c r="AR90" s="48">
        <f t="shared" si="13"/>
        <v>0</v>
      </c>
    </row>
    <row r="91" spans="1:44">
      <c r="A91" s="265" t="s">
        <v>357</v>
      </c>
      <c r="B91" s="288"/>
      <c r="C91" s="288"/>
      <c r="D91" s="288"/>
      <c r="E91" s="288"/>
      <c r="F91" s="288"/>
      <c r="G91" s="260"/>
      <c r="H91" s="260"/>
      <c r="I91" s="260"/>
      <c r="J91" s="260"/>
      <c r="K91" s="260"/>
      <c r="L91" s="259"/>
      <c r="M91" s="259"/>
      <c r="N91" s="259"/>
      <c r="O91" s="259"/>
      <c r="P91" s="259"/>
      <c r="Q91" s="260"/>
      <c r="R91" s="260"/>
      <c r="S91" s="260"/>
      <c r="T91" s="260"/>
      <c r="U91" s="260"/>
      <c r="V91" s="259">
        <v>1</v>
      </c>
      <c r="W91" s="259"/>
      <c r="X91" s="259"/>
      <c r="Y91" s="259"/>
      <c r="Z91" s="259"/>
      <c r="AA91" s="205"/>
      <c r="AB91" s="205"/>
      <c r="AC91" s="205"/>
      <c r="AD91" s="205"/>
      <c r="AE91" s="205"/>
      <c r="AF91" s="35">
        <v>0</v>
      </c>
      <c r="AG91" s="35">
        <v>0</v>
      </c>
      <c r="AH91" s="35">
        <v>0</v>
      </c>
      <c r="AI91" s="35">
        <v>0</v>
      </c>
      <c r="AJ91" s="32">
        <v>0</v>
      </c>
      <c r="AK91" s="46"/>
      <c r="AL91" s="48">
        <f t="shared" si="12"/>
        <v>0</v>
      </c>
      <c r="AM91" s="48">
        <f t="shared" si="7"/>
        <v>0</v>
      </c>
      <c r="AN91" s="48">
        <f t="shared" si="8"/>
        <v>0</v>
      </c>
      <c r="AO91" s="48">
        <f t="shared" si="9"/>
        <v>0</v>
      </c>
      <c r="AP91" s="48">
        <f t="shared" si="10"/>
        <v>1</v>
      </c>
      <c r="AQ91" s="48">
        <f t="shared" si="11"/>
        <v>0</v>
      </c>
      <c r="AR91" s="48">
        <f t="shared" si="13"/>
        <v>0</v>
      </c>
    </row>
    <row r="92" spans="1:44">
      <c r="A92" s="265" t="s">
        <v>358</v>
      </c>
      <c r="B92" s="288"/>
      <c r="C92" s="288"/>
      <c r="D92" s="288"/>
      <c r="E92" s="288"/>
      <c r="F92" s="288"/>
      <c r="G92" s="260"/>
      <c r="H92" s="260"/>
      <c r="I92" s="260"/>
      <c r="J92" s="260"/>
      <c r="K92" s="260"/>
      <c r="L92" s="259"/>
      <c r="M92" s="259"/>
      <c r="N92" s="259"/>
      <c r="O92" s="259"/>
      <c r="P92" s="259"/>
      <c r="Q92" s="260"/>
      <c r="R92" s="260"/>
      <c r="S92" s="260"/>
      <c r="T92" s="260"/>
      <c r="U92" s="260"/>
      <c r="V92" s="259"/>
      <c r="W92" s="259"/>
      <c r="X92" s="259"/>
      <c r="Y92" s="259"/>
      <c r="Z92" s="259"/>
      <c r="AA92" s="205"/>
      <c r="AB92" s="205"/>
      <c r="AC92" s="205"/>
      <c r="AD92" s="205"/>
      <c r="AE92" s="205"/>
      <c r="AF92" s="35">
        <v>0</v>
      </c>
      <c r="AG92" s="35">
        <v>0</v>
      </c>
      <c r="AH92" s="35">
        <v>0</v>
      </c>
      <c r="AI92" s="35">
        <v>0</v>
      </c>
      <c r="AJ92" s="32">
        <v>0</v>
      </c>
      <c r="AK92" s="46"/>
      <c r="AL92" s="48">
        <f t="shared" si="12"/>
        <v>0</v>
      </c>
      <c r="AM92" s="48">
        <f t="shared" si="7"/>
        <v>0</v>
      </c>
      <c r="AN92" s="48">
        <f t="shared" si="8"/>
        <v>0</v>
      </c>
      <c r="AO92" s="48">
        <f t="shared" si="9"/>
        <v>0</v>
      </c>
      <c r="AP92" s="48">
        <f t="shared" si="10"/>
        <v>0</v>
      </c>
      <c r="AQ92" s="48">
        <f t="shared" si="11"/>
        <v>0</v>
      </c>
      <c r="AR92" s="48">
        <f t="shared" si="13"/>
        <v>0</v>
      </c>
    </row>
    <row r="93" spans="1:44">
      <c r="A93" s="265" t="s">
        <v>359</v>
      </c>
      <c r="B93" s="288"/>
      <c r="C93" s="288"/>
      <c r="D93" s="288"/>
      <c r="E93" s="288"/>
      <c r="F93" s="288"/>
      <c r="G93" s="260"/>
      <c r="H93" s="260"/>
      <c r="I93" s="260"/>
      <c r="J93" s="260"/>
      <c r="K93" s="260"/>
      <c r="L93" s="259"/>
      <c r="M93" s="259"/>
      <c r="N93" s="259"/>
      <c r="O93" s="259"/>
      <c r="P93" s="259"/>
      <c r="Q93" s="260"/>
      <c r="R93" s="260"/>
      <c r="S93" s="260"/>
      <c r="T93" s="260"/>
      <c r="U93" s="260"/>
      <c r="V93" s="259"/>
      <c r="W93" s="259"/>
      <c r="X93" s="259"/>
      <c r="Y93" s="259"/>
      <c r="Z93" s="259"/>
      <c r="AA93" s="205"/>
      <c r="AB93" s="205"/>
      <c r="AC93" s="205"/>
      <c r="AD93" s="205"/>
      <c r="AE93" s="205"/>
      <c r="AF93" s="35">
        <v>0</v>
      </c>
      <c r="AG93" s="35">
        <v>0</v>
      </c>
      <c r="AH93" s="35">
        <v>0</v>
      </c>
      <c r="AI93" s="35">
        <v>0</v>
      </c>
      <c r="AJ93" s="32">
        <v>0</v>
      </c>
      <c r="AK93" s="46"/>
      <c r="AL93" s="48">
        <f t="shared" si="12"/>
        <v>0</v>
      </c>
      <c r="AM93" s="48">
        <f t="shared" si="7"/>
        <v>0</v>
      </c>
      <c r="AN93" s="48">
        <f t="shared" si="8"/>
        <v>0</v>
      </c>
      <c r="AO93" s="48">
        <f t="shared" si="9"/>
        <v>0</v>
      </c>
      <c r="AP93" s="48">
        <f t="shared" si="10"/>
        <v>0</v>
      </c>
      <c r="AQ93" s="48">
        <f t="shared" si="11"/>
        <v>0</v>
      </c>
      <c r="AR93" s="48">
        <f t="shared" si="13"/>
        <v>0</v>
      </c>
    </row>
    <row r="94" spans="1:44">
      <c r="A94" s="265" t="s">
        <v>360</v>
      </c>
      <c r="B94" s="288"/>
      <c r="C94" s="288"/>
      <c r="D94" s="288"/>
      <c r="E94" s="288"/>
      <c r="F94" s="288"/>
      <c r="G94" s="260"/>
      <c r="H94" s="260"/>
      <c r="I94" s="260"/>
      <c r="J94" s="260"/>
      <c r="K94" s="260"/>
      <c r="L94" s="259"/>
      <c r="M94" s="259"/>
      <c r="N94" s="259"/>
      <c r="O94" s="259"/>
      <c r="P94" s="259"/>
      <c r="Q94" s="260"/>
      <c r="R94" s="260"/>
      <c r="S94" s="260"/>
      <c r="T94" s="260"/>
      <c r="U94" s="260">
        <v>2</v>
      </c>
      <c r="V94" s="259"/>
      <c r="W94" s="259"/>
      <c r="X94" s="259"/>
      <c r="Y94" s="259"/>
      <c r="Z94" s="259"/>
      <c r="AA94" s="205"/>
      <c r="AB94" s="205"/>
      <c r="AC94" s="205"/>
      <c r="AD94" s="205"/>
      <c r="AE94" s="205"/>
      <c r="AF94" s="35">
        <v>0</v>
      </c>
      <c r="AG94" s="35">
        <v>0</v>
      </c>
      <c r="AH94" s="35">
        <v>0</v>
      </c>
      <c r="AI94" s="35">
        <v>0</v>
      </c>
      <c r="AJ94" s="32">
        <v>0</v>
      </c>
      <c r="AK94" s="46"/>
      <c r="AL94" s="48">
        <f t="shared" si="12"/>
        <v>0</v>
      </c>
      <c r="AM94" s="48">
        <f t="shared" si="7"/>
        <v>0</v>
      </c>
      <c r="AN94" s="48">
        <f t="shared" si="8"/>
        <v>0</v>
      </c>
      <c r="AO94" s="48">
        <f t="shared" si="9"/>
        <v>2</v>
      </c>
      <c r="AP94" s="48">
        <f t="shared" si="10"/>
        <v>0</v>
      </c>
      <c r="AQ94" s="48">
        <f t="shared" si="11"/>
        <v>0</v>
      </c>
      <c r="AR94" s="48">
        <f t="shared" si="13"/>
        <v>0</v>
      </c>
    </row>
    <row r="95" spans="1:44">
      <c r="A95" s="265" t="s">
        <v>361</v>
      </c>
      <c r="B95" s="288"/>
      <c r="C95" s="288"/>
      <c r="D95" s="288"/>
      <c r="E95" s="288"/>
      <c r="F95" s="288"/>
      <c r="G95" s="260"/>
      <c r="H95" s="260"/>
      <c r="I95" s="260"/>
      <c r="J95" s="260"/>
      <c r="K95" s="260"/>
      <c r="L95" s="259"/>
      <c r="M95" s="259"/>
      <c r="N95" s="259"/>
      <c r="O95" s="259"/>
      <c r="P95" s="259"/>
      <c r="Q95" s="260"/>
      <c r="R95" s="260"/>
      <c r="S95" s="260"/>
      <c r="T95" s="260"/>
      <c r="U95" s="260"/>
      <c r="V95" s="259"/>
      <c r="W95" s="259"/>
      <c r="X95" s="259"/>
      <c r="Y95" s="259"/>
      <c r="Z95" s="259"/>
      <c r="AA95" s="205"/>
      <c r="AB95" s="205"/>
      <c r="AC95" s="205"/>
      <c r="AD95" s="205"/>
      <c r="AE95" s="205"/>
      <c r="AF95" s="35">
        <v>0</v>
      </c>
      <c r="AG95" s="35">
        <v>0</v>
      </c>
      <c r="AH95" s="35">
        <v>0</v>
      </c>
      <c r="AI95" s="35">
        <v>0</v>
      </c>
      <c r="AJ95" s="32">
        <v>0</v>
      </c>
      <c r="AK95" s="46"/>
      <c r="AL95" s="48">
        <f t="shared" si="12"/>
        <v>0</v>
      </c>
      <c r="AM95" s="48">
        <f t="shared" si="7"/>
        <v>0</v>
      </c>
      <c r="AN95" s="48">
        <f t="shared" si="8"/>
        <v>0</v>
      </c>
      <c r="AO95" s="48">
        <f t="shared" si="9"/>
        <v>0</v>
      </c>
      <c r="AP95" s="48">
        <f t="shared" si="10"/>
        <v>0</v>
      </c>
      <c r="AQ95" s="48">
        <f t="shared" si="11"/>
        <v>0</v>
      </c>
      <c r="AR95" s="48">
        <f t="shared" si="13"/>
        <v>0</v>
      </c>
    </row>
    <row r="96" spans="1:44">
      <c r="A96" s="265" t="s">
        <v>362</v>
      </c>
      <c r="B96" s="288"/>
      <c r="C96" s="288"/>
      <c r="D96" s="288"/>
      <c r="E96" s="288"/>
      <c r="F96" s="288"/>
      <c r="G96" s="260"/>
      <c r="H96" s="260"/>
      <c r="I96" s="260"/>
      <c r="J96" s="260"/>
      <c r="K96" s="260"/>
      <c r="L96" s="259"/>
      <c r="M96" s="259"/>
      <c r="N96" s="259"/>
      <c r="O96" s="259"/>
      <c r="P96" s="259"/>
      <c r="Q96" s="260"/>
      <c r="R96" s="260"/>
      <c r="S96" s="260"/>
      <c r="T96" s="260"/>
      <c r="U96" s="260"/>
      <c r="V96" s="259"/>
      <c r="W96" s="259"/>
      <c r="X96" s="259"/>
      <c r="Y96" s="259"/>
      <c r="Z96" s="259">
        <v>1</v>
      </c>
      <c r="AA96" s="205"/>
      <c r="AB96" s="205"/>
      <c r="AC96" s="205"/>
      <c r="AD96" s="205"/>
      <c r="AE96" s="205"/>
      <c r="AF96" s="35">
        <v>0</v>
      </c>
      <c r="AG96" s="35">
        <v>0</v>
      </c>
      <c r="AH96" s="35">
        <v>0</v>
      </c>
      <c r="AI96" s="35">
        <v>0</v>
      </c>
      <c r="AJ96" s="32">
        <v>0</v>
      </c>
      <c r="AK96" s="46"/>
      <c r="AL96" s="48">
        <f t="shared" si="12"/>
        <v>0</v>
      </c>
      <c r="AM96" s="48">
        <f t="shared" si="7"/>
        <v>0</v>
      </c>
      <c r="AN96" s="48">
        <f t="shared" si="8"/>
        <v>0</v>
      </c>
      <c r="AO96" s="48">
        <f t="shared" si="9"/>
        <v>0</v>
      </c>
      <c r="AP96" s="48">
        <f t="shared" si="10"/>
        <v>1</v>
      </c>
      <c r="AQ96" s="48">
        <f t="shared" si="11"/>
        <v>0</v>
      </c>
      <c r="AR96" s="48">
        <f t="shared" si="13"/>
        <v>0</v>
      </c>
    </row>
    <row r="97" spans="1:44">
      <c r="A97" s="265" t="s">
        <v>363</v>
      </c>
      <c r="B97" s="288"/>
      <c r="C97" s="288"/>
      <c r="D97" s="288"/>
      <c r="E97" s="288"/>
      <c r="F97" s="288"/>
      <c r="G97" s="260"/>
      <c r="H97" s="260"/>
      <c r="I97" s="260"/>
      <c r="J97" s="260"/>
      <c r="K97" s="260"/>
      <c r="L97" s="259"/>
      <c r="M97" s="259"/>
      <c r="N97" s="259"/>
      <c r="O97" s="259"/>
      <c r="P97" s="259"/>
      <c r="Q97" s="260"/>
      <c r="R97" s="260"/>
      <c r="S97" s="260"/>
      <c r="T97" s="260"/>
      <c r="U97" s="260"/>
      <c r="V97" s="259"/>
      <c r="W97" s="259"/>
      <c r="X97" s="259"/>
      <c r="Y97" s="259"/>
      <c r="Z97" s="259">
        <v>2</v>
      </c>
      <c r="AA97" s="205"/>
      <c r="AB97" s="205"/>
      <c r="AC97" s="205"/>
      <c r="AD97" s="205"/>
      <c r="AE97" s="205"/>
      <c r="AF97" s="35">
        <v>0</v>
      </c>
      <c r="AG97" s="35">
        <v>0</v>
      </c>
      <c r="AH97" s="35">
        <v>0</v>
      </c>
      <c r="AI97" s="35">
        <v>0</v>
      </c>
      <c r="AJ97" s="32">
        <v>0</v>
      </c>
      <c r="AK97" s="46"/>
      <c r="AL97" s="48">
        <f t="shared" si="12"/>
        <v>0</v>
      </c>
      <c r="AM97" s="48">
        <f t="shared" si="7"/>
        <v>0</v>
      </c>
      <c r="AN97" s="48">
        <f t="shared" si="8"/>
        <v>0</v>
      </c>
      <c r="AO97" s="48">
        <f t="shared" si="9"/>
        <v>0</v>
      </c>
      <c r="AP97" s="48">
        <f t="shared" si="10"/>
        <v>2</v>
      </c>
      <c r="AQ97" s="48">
        <f t="shared" si="11"/>
        <v>0</v>
      </c>
      <c r="AR97" s="48">
        <f t="shared" si="13"/>
        <v>0</v>
      </c>
    </row>
    <row r="98" spans="1:44">
      <c r="A98" s="265" t="s">
        <v>364</v>
      </c>
      <c r="B98" s="288"/>
      <c r="C98" s="288"/>
      <c r="D98" s="288"/>
      <c r="E98" s="288"/>
      <c r="F98" s="288"/>
      <c r="G98" s="260"/>
      <c r="H98" s="260"/>
      <c r="I98" s="260"/>
      <c r="J98" s="260"/>
      <c r="K98" s="260"/>
      <c r="L98" s="259"/>
      <c r="M98" s="259"/>
      <c r="N98" s="259"/>
      <c r="O98" s="259"/>
      <c r="P98" s="259"/>
      <c r="Q98" s="260"/>
      <c r="R98" s="260"/>
      <c r="S98" s="260"/>
      <c r="T98" s="260"/>
      <c r="U98" s="260"/>
      <c r="V98" s="259"/>
      <c r="W98" s="259"/>
      <c r="X98" s="259"/>
      <c r="Y98" s="259"/>
      <c r="Z98" s="259">
        <v>1</v>
      </c>
      <c r="AA98" s="205"/>
      <c r="AB98" s="205"/>
      <c r="AC98" s="205"/>
      <c r="AD98" s="205"/>
      <c r="AE98" s="205"/>
      <c r="AF98" s="35">
        <v>0</v>
      </c>
      <c r="AG98" s="35">
        <v>0</v>
      </c>
      <c r="AH98" s="35">
        <v>0</v>
      </c>
      <c r="AI98" s="35">
        <v>0</v>
      </c>
      <c r="AJ98" s="32">
        <v>0</v>
      </c>
      <c r="AK98" s="46"/>
      <c r="AL98" s="48">
        <f t="shared" si="12"/>
        <v>0</v>
      </c>
      <c r="AM98" s="48">
        <f t="shared" si="7"/>
        <v>0</v>
      </c>
      <c r="AN98" s="48">
        <f t="shared" si="8"/>
        <v>0</v>
      </c>
      <c r="AO98" s="48">
        <f t="shared" si="9"/>
        <v>0</v>
      </c>
      <c r="AP98" s="48">
        <f t="shared" si="10"/>
        <v>1</v>
      </c>
      <c r="AQ98" s="48">
        <f t="shared" si="11"/>
        <v>0</v>
      </c>
      <c r="AR98" s="48">
        <f t="shared" si="13"/>
        <v>0</v>
      </c>
    </row>
    <row r="99" spans="1:44">
      <c r="A99" s="265" t="s">
        <v>365</v>
      </c>
      <c r="B99" s="288"/>
      <c r="C99" s="288"/>
      <c r="D99" s="288"/>
      <c r="E99" s="288"/>
      <c r="F99" s="288"/>
      <c r="G99" s="260"/>
      <c r="H99" s="260"/>
      <c r="I99" s="260"/>
      <c r="J99" s="260"/>
      <c r="K99" s="260"/>
      <c r="L99" s="259"/>
      <c r="M99" s="259"/>
      <c r="N99" s="259"/>
      <c r="O99" s="259"/>
      <c r="P99" s="259"/>
      <c r="Q99" s="260"/>
      <c r="R99" s="260"/>
      <c r="S99" s="260"/>
      <c r="T99" s="260"/>
      <c r="U99" s="260"/>
      <c r="V99" s="259"/>
      <c r="W99" s="259"/>
      <c r="X99" s="259"/>
      <c r="Y99" s="259"/>
      <c r="Z99" s="259"/>
      <c r="AA99" s="205"/>
      <c r="AB99" s="205"/>
      <c r="AC99" s="205"/>
      <c r="AD99" s="205"/>
      <c r="AE99" s="205"/>
      <c r="AF99" s="35">
        <v>0</v>
      </c>
      <c r="AG99" s="35">
        <v>0</v>
      </c>
      <c r="AH99" s="35">
        <v>0</v>
      </c>
      <c r="AI99" s="35">
        <v>0</v>
      </c>
      <c r="AJ99" s="32">
        <v>0</v>
      </c>
      <c r="AK99" s="46"/>
      <c r="AL99" s="48">
        <f t="shared" si="12"/>
        <v>0</v>
      </c>
      <c r="AM99" s="48">
        <f t="shared" si="7"/>
        <v>0</v>
      </c>
      <c r="AN99" s="48">
        <f t="shared" si="8"/>
        <v>0</v>
      </c>
      <c r="AO99" s="48">
        <f t="shared" si="9"/>
        <v>0</v>
      </c>
      <c r="AP99" s="48">
        <f t="shared" si="10"/>
        <v>0</v>
      </c>
      <c r="AQ99" s="48">
        <f t="shared" si="11"/>
        <v>0</v>
      </c>
      <c r="AR99" s="48">
        <f t="shared" si="13"/>
        <v>0</v>
      </c>
    </row>
    <row r="100" spans="1:44">
      <c r="A100" s="265" t="s">
        <v>366</v>
      </c>
      <c r="B100" s="288"/>
      <c r="C100" s="288"/>
      <c r="D100" s="288"/>
      <c r="E100" s="288"/>
      <c r="F100" s="288"/>
      <c r="G100" s="260"/>
      <c r="H100" s="260"/>
      <c r="I100" s="260"/>
      <c r="J100" s="260"/>
      <c r="K100" s="260"/>
      <c r="L100" s="259"/>
      <c r="M100" s="259"/>
      <c r="N100" s="259"/>
      <c r="O100" s="259"/>
      <c r="P100" s="259"/>
      <c r="Q100" s="260"/>
      <c r="R100" s="260"/>
      <c r="S100" s="260"/>
      <c r="T100" s="260"/>
      <c r="U100" s="260"/>
      <c r="V100" s="259"/>
      <c r="W100" s="259"/>
      <c r="X100" s="259"/>
      <c r="Y100" s="259"/>
      <c r="Z100" s="259"/>
      <c r="AA100" s="205"/>
      <c r="AB100" s="205"/>
      <c r="AC100" s="205"/>
      <c r="AD100" s="205"/>
      <c r="AE100" s="205"/>
      <c r="AF100" s="35">
        <v>0</v>
      </c>
      <c r="AG100" s="35">
        <v>0</v>
      </c>
      <c r="AH100" s="35">
        <v>0</v>
      </c>
      <c r="AI100" s="35">
        <v>0</v>
      </c>
      <c r="AJ100" s="32">
        <v>0</v>
      </c>
      <c r="AK100" s="46"/>
      <c r="AL100" s="48">
        <f t="shared" si="12"/>
        <v>0</v>
      </c>
      <c r="AM100" s="48">
        <f t="shared" si="7"/>
        <v>0</v>
      </c>
      <c r="AN100" s="48">
        <f t="shared" si="8"/>
        <v>0</v>
      </c>
      <c r="AO100" s="48">
        <f t="shared" si="9"/>
        <v>0</v>
      </c>
      <c r="AP100" s="48">
        <f t="shared" si="10"/>
        <v>0</v>
      </c>
      <c r="AQ100" s="48">
        <f t="shared" si="11"/>
        <v>0</v>
      </c>
      <c r="AR100" s="48">
        <f t="shared" si="13"/>
        <v>0</v>
      </c>
    </row>
    <row r="101" spans="1:44">
      <c r="A101" s="265" t="s">
        <v>367</v>
      </c>
      <c r="B101" s="288"/>
      <c r="C101" s="288"/>
      <c r="D101" s="288"/>
      <c r="E101" s="288"/>
      <c r="F101" s="288"/>
      <c r="G101" s="260"/>
      <c r="H101" s="260"/>
      <c r="I101" s="260"/>
      <c r="J101" s="260"/>
      <c r="K101" s="260"/>
      <c r="L101" s="259"/>
      <c r="M101" s="259"/>
      <c r="N101" s="259"/>
      <c r="O101" s="259"/>
      <c r="P101" s="259"/>
      <c r="Q101" s="260"/>
      <c r="R101" s="260"/>
      <c r="S101" s="260"/>
      <c r="T101" s="260"/>
      <c r="U101" s="260"/>
      <c r="V101" s="259"/>
      <c r="W101" s="259"/>
      <c r="X101" s="259"/>
      <c r="Y101" s="259"/>
      <c r="Z101" s="259"/>
      <c r="AA101" s="205"/>
      <c r="AB101" s="205"/>
      <c r="AC101" s="205"/>
      <c r="AD101" s="205"/>
      <c r="AE101" s="205"/>
      <c r="AF101" s="35">
        <v>0</v>
      </c>
      <c r="AG101" s="35">
        <v>0</v>
      </c>
      <c r="AH101" s="35">
        <v>0</v>
      </c>
      <c r="AI101" s="35">
        <v>0</v>
      </c>
      <c r="AJ101" s="32">
        <v>0</v>
      </c>
      <c r="AK101" s="46"/>
      <c r="AL101" s="48">
        <f t="shared" si="12"/>
        <v>0</v>
      </c>
      <c r="AM101" s="48">
        <f t="shared" si="7"/>
        <v>0</v>
      </c>
      <c r="AN101" s="48">
        <f t="shared" si="8"/>
        <v>0</v>
      </c>
      <c r="AO101" s="48">
        <f t="shared" si="9"/>
        <v>0</v>
      </c>
      <c r="AP101" s="48">
        <f t="shared" si="10"/>
        <v>0</v>
      </c>
      <c r="AQ101" s="48">
        <f t="shared" si="11"/>
        <v>0</v>
      </c>
      <c r="AR101" s="48">
        <f t="shared" si="13"/>
        <v>0</v>
      </c>
    </row>
    <row r="102" spans="1:44">
      <c r="A102" s="265" t="s">
        <v>368</v>
      </c>
      <c r="B102" s="288"/>
      <c r="C102" s="288"/>
      <c r="D102" s="288"/>
      <c r="E102" s="288"/>
      <c r="F102" s="288"/>
      <c r="G102" s="260"/>
      <c r="H102" s="260"/>
      <c r="I102" s="260"/>
      <c r="J102" s="260"/>
      <c r="K102" s="260"/>
      <c r="L102" s="259"/>
      <c r="M102" s="259"/>
      <c r="N102" s="259"/>
      <c r="O102" s="259"/>
      <c r="P102" s="259"/>
      <c r="Q102" s="260"/>
      <c r="R102" s="260"/>
      <c r="S102" s="260"/>
      <c r="T102" s="260"/>
      <c r="U102" s="260"/>
      <c r="V102" s="259"/>
      <c r="W102" s="259"/>
      <c r="X102" s="259"/>
      <c r="Y102" s="259"/>
      <c r="Z102" s="259">
        <v>1</v>
      </c>
      <c r="AA102" s="205"/>
      <c r="AB102" s="205"/>
      <c r="AC102" s="205"/>
      <c r="AD102" s="205"/>
      <c r="AE102" s="205"/>
      <c r="AF102" s="35">
        <v>0</v>
      </c>
      <c r="AG102" s="35">
        <v>0</v>
      </c>
      <c r="AH102" s="35">
        <v>0</v>
      </c>
      <c r="AI102" s="35">
        <v>0</v>
      </c>
      <c r="AJ102" s="32">
        <v>0</v>
      </c>
      <c r="AK102" s="46"/>
      <c r="AL102" s="48">
        <f t="shared" si="12"/>
        <v>0</v>
      </c>
      <c r="AM102" s="48">
        <f t="shared" si="7"/>
        <v>0</v>
      </c>
      <c r="AN102" s="48">
        <f t="shared" si="8"/>
        <v>0</v>
      </c>
      <c r="AO102" s="48">
        <f t="shared" si="9"/>
        <v>0</v>
      </c>
      <c r="AP102" s="48">
        <f t="shared" si="10"/>
        <v>1</v>
      </c>
      <c r="AQ102" s="48">
        <f t="shared" si="11"/>
        <v>0</v>
      </c>
      <c r="AR102" s="48">
        <f t="shared" si="13"/>
        <v>0</v>
      </c>
    </row>
    <row r="103" spans="1:44">
      <c r="A103" s="265" t="s">
        <v>369</v>
      </c>
      <c r="B103" s="288"/>
      <c r="C103" s="288"/>
      <c r="D103" s="288"/>
      <c r="E103" s="288"/>
      <c r="F103" s="288"/>
      <c r="G103" s="260"/>
      <c r="H103" s="260"/>
      <c r="I103" s="260"/>
      <c r="J103" s="260"/>
      <c r="K103" s="260"/>
      <c r="L103" s="259"/>
      <c r="M103" s="259"/>
      <c r="N103" s="259"/>
      <c r="O103" s="259"/>
      <c r="P103" s="259"/>
      <c r="Q103" s="260"/>
      <c r="R103" s="260"/>
      <c r="S103" s="260"/>
      <c r="T103" s="260"/>
      <c r="U103" s="260"/>
      <c r="V103" s="259"/>
      <c r="W103" s="259"/>
      <c r="X103" s="259"/>
      <c r="Y103" s="259"/>
      <c r="Z103" s="259"/>
      <c r="AA103" s="205"/>
      <c r="AB103" s="205"/>
      <c r="AC103" s="205"/>
      <c r="AD103" s="205"/>
      <c r="AE103" s="205"/>
      <c r="AF103" s="35">
        <v>0</v>
      </c>
      <c r="AG103" s="35">
        <v>0</v>
      </c>
      <c r="AH103" s="35">
        <v>0</v>
      </c>
      <c r="AI103" s="35">
        <v>0</v>
      </c>
      <c r="AJ103" s="32">
        <v>0</v>
      </c>
      <c r="AK103" s="46"/>
      <c r="AL103" s="48">
        <f t="shared" si="12"/>
        <v>0</v>
      </c>
      <c r="AM103" s="48">
        <f t="shared" si="7"/>
        <v>0</v>
      </c>
      <c r="AN103" s="48">
        <f t="shared" si="8"/>
        <v>0</v>
      </c>
      <c r="AO103" s="48">
        <f t="shared" si="9"/>
        <v>0</v>
      </c>
      <c r="AP103" s="48">
        <f t="shared" si="10"/>
        <v>0</v>
      </c>
      <c r="AQ103" s="48">
        <f t="shared" si="11"/>
        <v>0</v>
      </c>
      <c r="AR103" s="48">
        <f t="shared" si="13"/>
        <v>0</v>
      </c>
    </row>
    <row r="104" spans="1:44">
      <c r="A104" s="265" t="s">
        <v>370</v>
      </c>
      <c r="B104" s="288"/>
      <c r="C104" s="288"/>
      <c r="D104" s="288"/>
      <c r="E104" s="288"/>
      <c r="F104" s="288"/>
      <c r="G104" s="260"/>
      <c r="H104" s="260"/>
      <c r="I104" s="260"/>
      <c r="J104" s="260"/>
      <c r="K104" s="260"/>
      <c r="L104" s="259"/>
      <c r="M104" s="259"/>
      <c r="N104" s="259"/>
      <c r="O104" s="259"/>
      <c r="P104" s="259"/>
      <c r="Q104" s="260"/>
      <c r="R104" s="260"/>
      <c r="S104" s="260"/>
      <c r="T104" s="260"/>
      <c r="U104" s="260"/>
      <c r="V104" s="259"/>
      <c r="W104" s="259"/>
      <c r="X104" s="259"/>
      <c r="Y104" s="259"/>
      <c r="Z104" s="259">
        <v>1</v>
      </c>
      <c r="AA104" s="205"/>
      <c r="AB104" s="205"/>
      <c r="AC104" s="205"/>
      <c r="AD104" s="205"/>
      <c r="AE104" s="205"/>
      <c r="AF104" s="35">
        <v>0</v>
      </c>
      <c r="AG104" s="35">
        <v>0</v>
      </c>
      <c r="AH104" s="35">
        <v>0</v>
      </c>
      <c r="AI104" s="35">
        <v>0</v>
      </c>
      <c r="AJ104" s="32">
        <v>0</v>
      </c>
      <c r="AK104" s="46"/>
      <c r="AL104" s="48">
        <f t="shared" si="12"/>
        <v>0</v>
      </c>
      <c r="AM104" s="48">
        <f t="shared" si="7"/>
        <v>0</v>
      </c>
      <c r="AN104" s="48">
        <f t="shared" si="8"/>
        <v>0</v>
      </c>
      <c r="AO104" s="48">
        <f t="shared" si="9"/>
        <v>0</v>
      </c>
      <c r="AP104" s="48">
        <f t="shared" si="10"/>
        <v>1</v>
      </c>
      <c r="AQ104" s="48">
        <f t="shared" si="11"/>
        <v>0</v>
      </c>
      <c r="AR104" s="48">
        <f t="shared" si="13"/>
        <v>0</v>
      </c>
    </row>
    <row r="105" spans="1:44">
      <c r="A105" s="265" t="s">
        <v>371</v>
      </c>
      <c r="B105" s="288"/>
      <c r="C105" s="288"/>
      <c r="D105" s="288"/>
      <c r="E105" s="288"/>
      <c r="F105" s="288"/>
      <c r="G105" s="260"/>
      <c r="H105" s="260"/>
      <c r="I105" s="260">
        <v>1</v>
      </c>
      <c r="J105" s="260"/>
      <c r="K105" s="260"/>
      <c r="L105" s="259"/>
      <c r="M105" s="259">
        <v>1</v>
      </c>
      <c r="N105" s="259"/>
      <c r="O105" s="259"/>
      <c r="P105" s="259"/>
      <c r="Q105" s="260"/>
      <c r="R105" s="260"/>
      <c r="S105" s="260"/>
      <c r="T105" s="260"/>
      <c r="U105" s="260"/>
      <c r="V105" s="259"/>
      <c r="W105" s="259"/>
      <c r="X105" s="259"/>
      <c r="Y105" s="259"/>
      <c r="Z105" s="259"/>
      <c r="AA105" s="205"/>
      <c r="AB105" s="205"/>
      <c r="AC105" s="205"/>
      <c r="AD105" s="205"/>
      <c r="AE105" s="205"/>
      <c r="AF105" s="35">
        <v>0</v>
      </c>
      <c r="AG105" s="35">
        <v>0</v>
      </c>
      <c r="AH105" s="35">
        <v>0</v>
      </c>
      <c r="AI105" s="35">
        <v>0</v>
      </c>
      <c r="AJ105" s="32">
        <v>0</v>
      </c>
      <c r="AK105" s="46"/>
      <c r="AL105" s="48">
        <f t="shared" si="12"/>
        <v>0</v>
      </c>
      <c r="AM105" s="48">
        <f t="shared" si="7"/>
        <v>1</v>
      </c>
      <c r="AN105" s="48">
        <f t="shared" si="8"/>
        <v>1</v>
      </c>
      <c r="AO105" s="48">
        <f t="shared" si="9"/>
        <v>0</v>
      </c>
      <c r="AP105" s="48">
        <f t="shared" si="10"/>
        <v>0</v>
      </c>
      <c r="AQ105" s="48">
        <f t="shared" si="11"/>
        <v>0</v>
      </c>
      <c r="AR105" s="48">
        <f t="shared" si="13"/>
        <v>0</v>
      </c>
    </row>
    <row r="106" spans="1:44">
      <c r="A106" s="265" t="s">
        <v>372</v>
      </c>
      <c r="B106" s="288"/>
      <c r="C106" s="288"/>
      <c r="D106" s="288"/>
      <c r="E106" s="288"/>
      <c r="F106" s="288"/>
      <c r="G106" s="260"/>
      <c r="H106" s="260"/>
      <c r="I106" s="260"/>
      <c r="J106" s="260"/>
      <c r="K106" s="260"/>
      <c r="L106" s="259"/>
      <c r="M106" s="259"/>
      <c r="N106" s="259"/>
      <c r="O106" s="259"/>
      <c r="P106" s="259"/>
      <c r="Q106" s="260">
        <v>1</v>
      </c>
      <c r="R106" s="260"/>
      <c r="S106" s="260"/>
      <c r="T106" s="260"/>
      <c r="U106" s="260"/>
      <c r="V106" s="259"/>
      <c r="W106" s="259"/>
      <c r="X106" s="259"/>
      <c r="Y106" s="259"/>
      <c r="Z106" s="259"/>
      <c r="AA106" s="205"/>
      <c r="AB106" s="205"/>
      <c r="AC106" s="205"/>
      <c r="AD106" s="205"/>
      <c r="AE106" s="205"/>
      <c r="AF106" s="35">
        <v>0</v>
      </c>
      <c r="AG106" s="35">
        <v>0</v>
      </c>
      <c r="AH106" s="35">
        <v>0</v>
      </c>
      <c r="AI106" s="35">
        <v>0</v>
      </c>
      <c r="AJ106" s="32">
        <v>0</v>
      </c>
      <c r="AK106" s="46"/>
      <c r="AL106" s="48">
        <f t="shared" si="12"/>
        <v>0</v>
      </c>
      <c r="AM106" s="48">
        <f t="shared" si="7"/>
        <v>0</v>
      </c>
      <c r="AN106" s="48">
        <f t="shared" si="8"/>
        <v>0</v>
      </c>
      <c r="AO106" s="48">
        <f t="shared" si="9"/>
        <v>1</v>
      </c>
      <c r="AP106" s="48">
        <f t="shared" si="10"/>
        <v>0</v>
      </c>
      <c r="AQ106" s="48">
        <f t="shared" si="11"/>
        <v>0</v>
      </c>
      <c r="AR106" s="48">
        <f t="shared" si="13"/>
        <v>0</v>
      </c>
    </row>
    <row r="107" spans="1:44">
      <c r="A107" s="265" t="s">
        <v>373</v>
      </c>
      <c r="B107" s="288"/>
      <c r="C107" s="288"/>
      <c r="D107" s="288"/>
      <c r="E107" s="288"/>
      <c r="F107" s="288"/>
      <c r="G107" s="260"/>
      <c r="H107" s="260"/>
      <c r="I107" s="260"/>
      <c r="J107" s="260"/>
      <c r="K107" s="260"/>
      <c r="L107" s="259"/>
      <c r="M107" s="259"/>
      <c r="N107" s="259"/>
      <c r="O107" s="259"/>
      <c r="P107" s="259"/>
      <c r="Q107" s="260"/>
      <c r="R107" s="260"/>
      <c r="S107" s="260"/>
      <c r="T107" s="260"/>
      <c r="U107" s="260"/>
      <c r="V107" s="259">
        <v>1</v>
      </c>
      <c r="W107" s="259"/>
      <c r="X107" s="259"/>
      <c r="Y107" s="259"/>
      <c r="Z107" s="259"/>
      <c r="AA107" s="205"/>
      <c r="AB107" s="205"/>
      <c r="AC107" s="205"/>
      <c r="AD107" s="205"/>
      <c r="AE107" s="205"/>
      <c r="AF107" s="35">
        <v>0</v>
      </c>
      <c r="AG107" s="35">
        <v>0</v>
      </c>
      <c r="AH107" s="35">
        <v>0</v>
      </c>
      <c r="AI107" s="35">
        <v>0</v>
      </c>
      <c r="AJ107" s="32">
        <v>0</v>
      </c>
      <c r="AK107" s="46"/>
      <c r="AL107" s="48">
        <f t="shared" si="12"/>
        <v>0</v>
      </c>
      <c r="AM107" s="48">
        <f t="shared" si="7"/>
        <v>0</v>
      </c>
      <c r="AN107" s="48">
        <f t="shared" si="8"/>
        <v>0</v>
      </c>
      <c r="AO107" s="48">
        <f t="shared" si="9"/>
        <v>0</v>
      </c>
      <c r="AP107" s="48">
        <f t="shared" si="10"/>
        <v>1</v>
      </c>
      <c r="AQ107" s="48">
        <f t="shared" si="11"/>
        <v>0</v>
      </c>
      <c r="AR107" s="48">
        <f t="shared" si="13"/>
        <v>0</v>
      </c>
    </row>
    <row r="108" spans="1:44">
      <c r="A108" s="265" t="s">
        <v>374</v>
      </c>
      <c r="B108" s="288"/>
      <c r="C108" s="288"/>
      <c r="D108" s="288"/>
      <c r="E108" s="288"/>
      <c r="F108" s="288"/>
      <c r="G108" s="260"/>
      <c r="H108" s="260"/>
      <c r="I108" s="260"/>
      <c r="J108" s="260"/>
      <c r="K108" s="260"/>
      <c r="L108" s="259"/>
      <c r="M108" s="259"/>
      <c r="N108" s="259"/>
      <c r="O108" s="259"/>
      <c r="P108" s="259"/>
      <c r="Q108" s="260"/>
      <c r="R108" s="260"/>
      <c r="S108" s="260"/>
      <c r="T108" s="260"/>
      <c r="U108" s="260"/>
      <c r="V108" s="259"/>
      <c r="W108" s="259"/>
      <c r="X108" s="259"/>
      <c r="Y108" s="259"/>
      <c r="Z108" s="259"/>
      <c r="AA108" s="205"/>
      <c r="AB108" s="205"/>
      <c r="AC108" s="205"/>
      <c r="AD108" s="205"/>
      <c r="AE108" s="205"/>
      <c r="AF108" s="35">
        <v>0</v>
      </c>
      <c r="AG108" s="35">
        <v>0</v>
      </c>
      <c r="AH108" s="35">
        <v>0</v>
      </c>
      <c r="AI108" s="35">
        <v>0</v>
      </c>
      <c r="AJ108" s="32">
        <v>0</v>
      </c>
      <c r="AK108" s="46"/>
      <c r="AL108" s="48">
        <f t="shared" si="12"/>
        <v>0</v>
      </c>
      <c r="AM108" s="48">
        <f t="shared" si="7"/>
        <v>0</v>
      </c>
      <c r="AN108" s="48">
        <f t="shared" si="8"/>
        <v>0</v>
      </c>
      <c r="AO108" s="48">
        <f t="shared" si="9"/>
        <v>0</v>
      </c>
      <c r="AP108" s="48">
        <f t="shared" si="10"/>
        <v>0</v>
      </c>
      <c r="AQ108" s="48">
        <f t="shared" si="11"/>
        <v>0</v>
      </c>
      <c r="AR108" s="48">
        <f t="shared" si="13"/>
        <v>0</v>
      </c>
    </row>
    <row r="109" spans="1:44">
      <c r="A109" s="265" t="s">
        <v>375</v>
      </c>
      <c r="B109" s="288"/>
      <c r="C109" s="288"/>
      <c r="D109" s="288"/>
      <c r="E109" s="288"/>
      <c r="F109" s="288"/>
      <c r="G109" s="260"/>
      <c r="H109" s="260"/>
      <c r="I109" s="260"/>
      <c r="J109" s="260"/>
      <c r="K109" s="260"/>
      <c r="L109" s="259"/>
      <c r="M109" s="259"/>
      <c r="N109" s="259"/>
      <c r="O109" s="259"/>
      <c r="P109" s="259"/>
      <c r="Q109" s="260"/>
      <c r="R109" s="260"/>
      <c r="S109" s="260"/>
      <c r="T109" s="260"/>
      <c r="U109" s="260"/>
      <c r="V109" s="259"/>
      <c r="W109" s="259"/>
      <c r="X109" s="259"/>
      <c r="Y109" s="259"/>
      <c r="Z109" s="259">
        <v>1</v>
      </c>
      <c r="AA109" s="205"/>
      <c r="AB109" s="205"/>
      <c r="AC109" s="205"/>
      <c r="AD109" s="205"/>
      <c r="AE109" s="205"/>
      <c r="AF109" s="35">
        <v>0</v>
      </c>
      <c r="AG109" s="35">
        <v>0</v>
      </c>
      <c r="AH109" s="35">
        <v>0</v>
      </c>
      <c r="AI109" s="35">
        <v>0</v>
      </c>
      <c r="AJ109" s="32">
        <v>0</v>
      </c>
      <c r="AK109" s="46"/>
      <c r="AL109" s="48">
        <f t="shared" si="12"/>
        <v>0</v>
      </c>
      <c r="AM109" s="48">
        <f t="shared" si="7"/>
        <v>0</v>
      </c>
      <c r="AN109" s="48">
        <f t="shared" si="8"/>
        <v>0</v>
      </c>
      <c r="AO109" s="48">
        <f t="shared" si="9"/>
        <v>0</v>
      </c>
      <c r="AP109" s="48">
        <f t="shared" si="10"/>
        <v>1</v>
      </c>
      <c r="AQ109" s="48">
        <f t="shared" si="11"/>
        <v>0</v>
      </c>
      <c r="AR109" s="48">
        <f t="shared" si="13"/>
        <v>0</v>
      </c>
    </row>
    <row r="110" spans="1:44">
      <c r="A110" s="265" t="s">
        <v>233</v>
      </c>
      <c r="B110" s="288"/>
      <c r="C110" s="288"/>
      <c r="D110" s="288"/>
      <c r="E110" s="288"/>
      <c r="F110" s="288"/>
      <c r="G110" s="260"/>
      <c r="H110" s="260"/>
      <c r="I110" s="260"/>
      <c r="J110" s="260"/>
      <c r="K110" s="260"/>
      <c r="L110" s="259"/>
      <c r="M110" s="259"/>
      <c r="N110" s="259"/>
      <c r="O110" s="259"/>
      <c r="P110" s="259"/>
      <c r="Q110" s="260"/>
      <c r="R110" s="260"/>
      <c r="S110" s="260"/>
      <c r="T110" s="260"/>
      <c r="U110" s="260"/>
      <c r="V110" s="259"/>
      <c r="W110" s="259"/>
      <c r="X110" s="259"/>
      <c r="Y110" s="259"/>
      <c r="Z110" s="259"/>
      <c r="AA110" s="205"/>
      <c r="AB110" s="205"/>
      <c r="AC110" s="205"/>
      <c r="AD110" s="205"/>
      <c r="AE110" s="205"/>
      <c r="AF110" s="35">
        <v>0</v>
      </c>
      <c r="AG110" s="35">
        <v>0</v>
      </c>
      <c r="AH110" s="35">
        <v>0</v>
      </c>
      <c r="AI110" s="35">
        <v>0</v>
      </c>
      <c r="AJ110" s="32">
        <v>0</v>
      </c>
      <c r="AK110" s="46"/>
      <c r="AL110" s="48">
        <f t="shared" si="12"/>
        <v>0</v>
      </c>
      <c r="AM110" s="48">
        <f t="shared" si="7"/>
        <v>0</v>
      </c>
      <c r="AN110" s="48">
        <f t="shared" si="8"/>
        <v>0</v>
      </c>
      <c r="AO110" s="48">
        <f t="shared" si="9"/>
        <v>0</v>
      </c>
      <c r="AP110" s="48">
        <f t="shared" si="10"/>
        <v>0</v>
      </c>
      <c r="AQ110" s="48">
        <f t="shared" si="11"/>
        <v>0</v>
      </c>
      <c r="AR110" s="48">
        <f t="shared" si="13"/>
        <v>0</v>
      </c>
    </row>
    <row r="111" spans="1:44">
      <c r="A111" s="265" t="s">
        <v>376</v>
      </c>
      <c r="B111" s="288"/>
      <c r="C111" s="288"/>
      <c r="D111" s="288"/>
      <c r="E111" s="288"/>
      <c r="F111" s="288"/>
      <c r="G111" s="260"/>
      <c r="H111" s="260"/>
      <c r="I111" s="260"/>
      <c r="J111" s="260"/>
      <c r="K111" s="260"/>
      <c r="L111" s="259"/>
      <c r="M111" s="259"/>
      <c r="N111" s="259"/>
      <c r="O111" s="259"/>
      <c r="P111" s="259"/>
      <c r="Q111" s="260"/>
      <c r="R111" s="260"/>
      <c r="S111" s="260"/>
      <c r="T111" s="260"/>
      <c r="U111" s="260"/>
      <c r="V111" s="259"/>
      <c r="W111" s="259"/>
      <c r="X111" s="259">
        <v>1</v>
      </c>
      <c r="Y111" s="259"/>
      <c r="Z111" s="259"/>
      <c r="AA111" s="205"/>
      <c r="AB111" s="205"/>
      <c r="AC111" s="205"/>
      <c r="AD111" s="205"/>
      <c r="AE111" s="205"/>
      <c r="AF111" s="35">
        <v>0</v>
      </c>
      <c r="AG111" s="35">
        <v>0</v>
      </c>
      <c r="AH111" s="35">
        <v>0</v>
      </c>
      <c r="AI111" s="35">
        <v>0</v>
      </c>
      <c r="AJ111" s="32">
        <v>0</v>
      </c>
      <c r="AK111" s="46"/>
      <c r="AL111" s="48">
        <f t="shared" si="12"/>
        <v>0</v>
      </c>
      <c r="AM111" s="48">
        <f t="shared" si="7"/>
        <v>0</v>
      </c>
      <c r="AN111" s="48">
        <f t="shared" si="8"/>
        <v>0</v>
      </c>
      <c r="AO111" s="48">
        <f t="shared" si="9"/>
        <v>0</v>
      </c>
      <c r="AP111" s="48">
        <f t="shared" si="10"/>
        <v>1</v>
      </c>
      <c r="AQ111" s="48">
        <f t="shared" si="11"/>
        <v>0</v>
      </c>
      <c r="AR111" s="48">
        <f t="shared" si="13"/>
        <v>0</v>
      </c>
    </row>
    <row r="112" spans="1:44">
      <c r="A112" s="265" t="s">
        <v>377</v>
      </c>
      <c r="B112" s="288"/>
      <c r="C112" s="288"/>
      <c r="D112" s="288"/>
      <c r="E112" s="288"/>
      <c r="F112" s="288"/>
      <c r="G112" s="260"/>
      <c r="H112" s="260"/>
      <c r="I112" s="260"/>
      <c r="J112" s="260"/>
      <c r="K112" s="260"/>
      <c r="L112" s="259"/>
      <c r="M112" s="259"/>
      <c r="N112" s="259"/>
      <c r="O112" s="259"/>
      <c r="P112" s="259"/>
      <c r="Q112" s="260"/>
      <c r="R112" s="260"/>
      <c r="S112" s="260"/>
      <c r="T112" s="260"/>
      <c r="U112" s="260"/>
      <c r="V112" s="259"/>
      <c r="W112" s="259"/>
      <c r="X112" s="259"/>
      <c r="Y112" s="259"/>
      <c r="Z112" s="259"/>
      <c r="AA112" s="205"/>
      <c r="AB112" s="205"/>
      <c r="AC112" s="205"/>
      <c r="AD112" s="205"/>
      <c r="AE112" s="205"/>
      <c r="AF112" s="35">
        <v>0</v>
      </c>
      <c r="AG112" s="35">
        <v>0</v>
      </c>
      <c r="AH112" s="35">
        <v>0</v>
      </c>
      <c r="AI112" s="35">
        <v>0</v>
      </c>
      <c r="AJ112" s="32">
        <v>0</v>
      </c>
      <c r="AK112" s="46"/>
      <c r="AL112" s="48">
        <f t="shared" si="12"/>
        <v>0</v>
      </c>
      <c r="AM112" s="48">
        <f t="shared" si="7"/>
        <v>0</v>
      </c>
      <c r="AN112" s="48">
        <f t="shared" si="8"/>
        <v>0</v>
      </c>
      <c r="AO112" s="48">
        <f t="shared" si="9"/>
        <v>0</v>
      </c>
      <c r="AP112" s="48">
        <f t="shared" si="10"/>
        <v>0</v>
      </c>
      <c r="AQ112" s="48">
        <f t="shared" si="11"/>
        <v>0</v>
      </c>
      <c r="AR112" s="48">
        <f t="shared" si="13"/>
        <v>0</v>
      </c>
    </row>
    <row r="113" spans="1:44">
      <c r="A113" s="265" t="s">
        <v>378</v>
      </c>
      <c r="B113" s="288"/>
      <c r="C113" s="288"/>
      <c r="D113" s="288"/>
      <c r="E113" s="288"/>
      <c r="F113" s="288"/>
      <c r="G113" s="260"/>
      <c r="H113" s="260"/>
      <c r="I113" s="260"/>
      <c r="J113" s="260"/>
      <c r="K113" s="260"/>
      <c r="L113" s="259"/>
      <c r="M113" s="259"/>
      <c r="N113" s="259"/>
      <c r="O113" s="259"/>
      <c r="P113" s="259"/>
      <c r="Q113" s="260"/>
      <c r="R113" s="260"/>
      <c r="S113" s="260"/>
      <c r="T113" s="260"/>
      <c r="U113" s="260"/>
      <c r="V113" s="259"/>
      <c r="W113" s="259"/>
      <c r="X113" s="259"/>
      <c r="Y113" s="259">
        <v>3</v>
      </c>
      <c r="Z113" s="259"/>
      <c r="AA113" s="205"/>
      <c r="AB113" s="205"/>
      <c r="AC113" s="205"/>
      <c r="AD113" s="205"/>
      <c r="AE113" s="205"/>
      <c r="AF113" s="35">
        <v>0</v>
      </c>
      <c r="AG113" s="35">
        <v>0</v>
      </c>
      <c r="AH113" s="35">
        <v>0</v>
      </c>
      <c r="AI113" s="35">
        <v>0</v>
      </c>
      <c r="AJ113" s="32">
        <v>0</v>
      </c>
      <c r="AK113" s="46"/>
      <c r="AL113" s="48">
        <f t="shared" si="12"/>
        <v>0</v>
      </c>
      <c r="AM113" s="48">
        <f t="shared" si="7"/>
        <v>0</v>
      </c>
      <c r="AN113" s="48">
        <f t="shared" si="8"/>
        <v>0</v>
      </c>
      <c r="AO113" s="48">
        <f t="shared" si="9"/>
        <v>0</v>
      </c>
      <c r="AP113" s="48">
        <f t="shared" si="10"/>
        <v>3</v>
      </c>
      <c r="AQ113" s="48">
        <f t="shared" si="11"/>
        <v>0</v>
      </c>
      <c r="AR113" s="48">
        <f t="shared" si="13"/>
        <v>0</v>
      </c>
    </row>
    <row r="114" spans="1:44">
      <c r="A114" s="265" t="s">
        <v>379</v>
      </c>
      <c r="B114" s="288"/>
      <c r="C114" s="288"/>
      <c r="D114" s="288"/>
      <c r="E114" s="288"/>
      <c r="F114" s="288"/>
      <c r="G114" s="260"/>
      <c r="H114" s="260"/>
      <c r="I114" s="260"/>
      <c r="J114" s="260"/>
      <c r="K114" s="260"/>
      <c r="L114" s="259"/>
      <c r="M114" s="259"/>
      <c r="N114" s="259"/>
      <c r="O114" s="259"/>
      <c r="P114" s="259">
        <v>1</v>
      </c>
      <c r="Q114" s="260"/>
      <c r="R114" s="260"/>
      <c r="S114" s="260"/>
      <c r="T114" s="260"/>
      <c r="U114" s="260"/>
      <c r="V114" s="259">
        <v>1</v>
      </c>
      <c r="W114" s="259"/>
      <c r="X114" s="259"/>
      <c r="Y114" s="259"/>
      <c r="Z114" s="259"/>
      <c r="AA114" s="205"/>
      <c r="AB114" s="205"/>
      <c r="AC114" s="205"/>
      <c r="AD114" s="205"/>
      <c r="AE114" s="205"/>
      <c r="AF114" s="35">
        <v>0</v>
      </c>
      <c r="AG114" s="35">
        <v>0</v>
      </c>
      <c r="AH114" s="35">
        <v>0</v>
      </c>
      <c r="AI114" s="35">
        <v>0</v>
      </c>
      <c r="AJ114" s="32">
        <v>0</v>
      </c>
      <c r="AK114" s="46"/>
      <c r="AL114" s="48">
        <f t="shared" si="12"/>
        <v>0</v>
      </c>
      <c r="AM114" s="48">
        <f t="shared" si="7"/>
        <v>0</v>
      </c>
      <c r="AN114" s="48">
        <f t="shared" si="8"/>
        <v>1</v>
      </c>
      <c r="AO114" s="48">
        <f t="shared" si="9"/>
        <v>0</v>
      </c>
      <c r="AP114" s="48">
        <f t="shared" si="10"/>
        <v>1</v>
      </c>
      <c r="AQ114" s="48">
        <f t="shared" si="11"/>
        <v>0</v>
      </c>
      <c r="AR114" s="48">
        <f t="shared" si="13"/>
        <v>0</v>
      </c>
    </row>
    <row r="115" spans="1:44">
      <c r="A115" s="265" t="s">
        <v>380</v>
      </c>
      <c r="B115" s="288"/>
      <c r="C115" s="288"/>
      <c r="D115" s="288"/>
      <c r="E115" s="288"/>
      <c r="F115" s="288"/>
      <c r="G115" s="260"/>
      <c r="H115" s="260"/>
      <c r="I115" s="260"/>
      <c r="J115" s="260"/>
      <c r="K115" s="260"/>
      <c r="L115" s="259"/>
      <c r="M115" s="259"/>
      <c r="N115" s="259"/>
      <c r="O115" s="259"/>
      <c r="P115" s="259"/>
      <c r="Q115" s="260"/>
      <c r="R115" s="260"/>
      <c r="S115" s="260"/>
      <c r="T115" s="260"/>
      <c r="U115" s="260"/>
      <c r="V115" s="259"/>
      <c r="W115" s="259"/>
      <c r="X115" s="259"/>
      <c r="Y115" s="259"/>
      <c r="Z115" s="259"/>
      <c r="AA115" s="205"/>
      <c r="AB115" s="205"/>
      <c r="AC115" s="205"/>
      <c r="AD115" s="205"/>
      <c r="AE115" s="205"/>
      <c r="AF115" s="35">
        <v>0</v>
      </c>
      <c r="AG115" s="35">
        <v>0</v>
      </c>
      <c r="AH115" s="35">
        <v>0</v>
      </c>
      <c r="AI115" s="35">
        <v>0</v>
      </c>
      <c r="AJ115" s="32">
        <v>0</v>
      </c>
      <c r="AK115" s="46"/>
      <c r="AL115" s="48">
        <f t="shared" si="12"/>
        <v>0</v>
      </c>
      <c r="AM115" s="48">
        <f t="shared" si="7"/>
        <v>0</v>
      </c>
      <c r="AN115" s="48">
        <f t="shared" si="8"/>
        <v>0</v>
      </c>
      <c r="AO115" s="48">
        <f t="shared" si="9"/>
        <v>0</v>
      </c>
      <c r="AP115" s="48">
        <f t="shared" si="10"/>
        <v>0</v>
      </c>
      <c r="AQ115" s="48">
        <f t="shared" si="11"/>
        <v>0</v>
      </c>
      <c r="AR115" s="48">
        <f t="shared" si="13"/>
        <v>0</v>
      </c>
    </row>
    <row r="116" spans="1:44">
      <c r="A116" s="265" t="s">
        <v>381</v>
      </c>
      <c r="B116" s="288"/>
      <c r="C116" s="288"/>
      <c r="D116" s="288"/>
      <c r="E116" s="288"/>
      <c r="F116" s="288"/>
      <c r="G116" s="260"/>
      <c r="H116" s="260">
        <v>1</v>
      </c>
      <c r="I116" s="260"/>
      <c r="J116" s="260"/>
      <c r="K116" s="260"/>
      <c r="L116" s="259"/>
      <c r="M116" s="259"/>
      <c r="N116" s="259"/>
      <c r="O116" s="259"/>
      <c r="P116" s="259"/>
      <c r="Q116" s="260"/>
      <c r="R116" s="260"/>
      <c r="S116" s="260"/>
      <c r="T116" s="260"/>
      <c r="U116" s="260"/>
      <c r="V116" s="259"/>
      <c r="W116" s="259"/>
      <c r="X116" s="259"/>
      <c r="Y116" s="259"/>
      <c r="Z116" s="259"/>
      <c r="AA116" s="205"/>
      <c r="AB116" s="205"/>
      <c r="AC116" s="205"/>
      <c r="AD116" s="205"/>
      <c r="AE116" s="205"/>
      <c r="AF116" s="35">
        <v>0</v>
      </c>
      <c r="AG116" s="35">
        <v>0</v>
      </c>
      <c r="AH116" s="35">
        <v>0</v>
      </c>
      <c r="AI116" s="35">
        <v>0</v>
      </c>
      <c r="AJ116" s="32">
        <v>0</v>
      </c>
      <c r="AK116" s="46"/>
      <c r="AL116" s="48">
        <f t="shared" si="12"/>
        <v>0</v>
      </c>
      <c r="AM116" s="48">
        <f t="shared" si="7"/>
        <v>1</v>
      </c>
      <c r="AN116" s="48">
        <f t="shared" si="8"/>
        <v>0</v>
      </c>
      <c r="AO116" s="48">
        <f t="shared" si="9"/>
        <v>0</v>
      </c>
      <c r="AP116" s="48">
        <f t="shared" si="10"/>
        <v>0</v>
      </c>
      <c r="AQ116" s="48">
        <f t="shared" si="11"/>
        <v>0</v>
      </c>
      <c r="AR116" s="48">
        <f t="shared" si="13"/>
        <v>0</v>
      </c>
    </row>
    <row r="117" spans="1:44">
      <c r="A117" s="265" t="s">
        <v>382</v>
      </c>
      <c r="B117" s="288"/>
      <c r="C117" s="288"/>
      <c r="D117" s="288"/>
      <c r="E117" s="288"/>
      <c r="F117" s="288"/>
      <c r="G117" s="260"/>
      <c r="H117" s="260"/>
      <c r="I117" s="260"/>
      <c r="J117" s="260"/>
      <c r="K117" s="260"/>
      <c r="L117" s="259"/>
      <c r="M117" s="259"/>
      <c r="N117" s="259"/>
      <c r="O117" s="259"/>
      <c r="P117" s="259"/>
      <c r="Q117" s="260"/>
      <c r="R117" s="260"/>
      <c r="S117" s="260"/>
      <c r="T117" s="260"/>
      <c r="U117" s="260"/>
      <c r="V117" s="259"/>
      <c r="W117" s="259"/>
      <c r="X117" s="259"/>
      <c r="Y117" s="259"/>
      <c r="Z117" s="259">
        <v>4</v>
      </c>
      <c r="AA117" s="205"/>
      <c r="AB117" s="205"/>
      <c r="AC117" s="205"/>
      <c r="AD117" s="205"/>
      <c r="AE117" s="205"/>
      <c r="AF117" s="35">
        <v>0</v>
      </c>
      <c r="AG117" s="35">
        <v>0</v>
      </c>
      <c r="AH117" s="35">
        <v>0</v>
      </c>
      <c r="AI117" s="35">
        <v>0</v>
      </c>
      <c r="AJ117" s="32">
        <v>0</v>
      </c>
      <c r="AK117" s="46"/>
      <c r="AL117" s="48">
        <f t="shared" si="12"/>
        <v>0</v>
      </c>
      <c r="AM117" s="48">
        <f t="shared" si="7"/>
        <v>0</v>
      </c>
      <c r="AN117" s="48">
        <f t="shared" si="8"/>
        <v>0</v>
      </c>
      <c r="AO117" s="48">
        <f t="shared" si="9"/>
        <v>0</v>
      </c>
      <c r="AP117" s="48">
        <f t="shared" si="10"/>
        <v>4</v>
      </c>
      <c r="AQ117" s="48">
        <f t="shared" si="11"/>
        <v>0</v>
      </c>
      <c r="AR117" s="48">
        <f t="shared" si="13"/>
        <v>0</v>
      </c>
    </row>
    <row r="118" spans="1:44">
      <c r="A118" s="265" t="s">
        <v>383</v>
      </c>
      <c r="B118" s="288"/>
      <c r="C118" s="288"/>
      <c r="D118" s="288"/>
      <c r="E118" s="288"/>
      <c r="F118" s="288"/>
      <c r="G118" s="260"/>
      <c r="H118" s="260"/>
      <c r="I118" s="260"/>
      <c r="J118" s="260"/>
      <c r="K118" s="260"/>
      <c r="L118" s="259"/>
      <c r="M118" s="259"/>
      <c r="N118" s="259"/>
      <c r="O118" s="259"/>
      <c r="P118" s="259"/>
      <c r="Q118" s="260"/>
      <c r="R118" s="260"/>
      <c r="S118" s="260"/>
      <c r="T118" s="260"/>
      <c r="U118" s="260"/>
      <c r="V118" s="259"/>
      <c r="W118" s="259"/>
      <c r="X118" s="259"/>
      <c r="Y118" s="259"/>
      <c r="Z118" s="259"/>
      <c r="AA118" s="205"/>
      <c r="AB118" s="205"/>
      <c r="AC118" s="205"/>
      <c r="AD118" s="205"/>
      <c r="AE118" s="205"/>
      <c r="AF118" s="35">
        <v>0</v>
      </c>
      <c r="AG118" s="35">
        <v>0</v>
      </c>
      <c r="AH118" s="35">
        <v>0</v>
      </c>
      <c r="AI118" s="35">
        <v>0</v>
      </c>
      <c r="AJ118" s="32">
        <v>0</v>
      </c>
      <c r="AK118" s="46"/>
      <c r="AL118" s="48">
        <f t="shared" si="12"/>
        <v>0</v>
      </c>
      <c r="AM118" s="48">
        <f t="shared" si="7"/>
        <v>0</v>
      </c>
      <c r="AN118" s="48">
        <f t="shared" si="8"/>
        <v>0</v>
      </c>
      <c r="AO118" s="48">
        <f t="shared" si="9"/>
        <v>0</v>
      </c>
      <c r="AP118" s="48">
        <f t="shared" si="10"/>
        <v>0</v>
      </c>
      <c r="AQ118" s="48">
        <f t="shared" si="11"/>
        <v>0</v>
      </c>
      <c r="AR118" s="48">
        <f t="shared" si="13"/>
        <v>0</v>
      </c>
    </row>
    <row r="119" spans="1:44">
      <c r="A119" s="265" t="s">
        <v>384</v>
      </c>
      <c r="B119" s="288"/>
      <c r="C119" s="288"/>
      <c r="D119" s="288"/>
      <c r="E119" s="288"/>
      <c r="F119" s="288"/>
      <c r="G119" s="260"/>
      <c r="H119" s="260"/>
      <c r="I119" s="260"/>
      <c r="J119" s="260"/>
      <c r="K119" s="260"/>
      <c r="L119" s="259"/>
      <c r="M119" s="259"/>
      <c r="N119" s="259"/>
      <c r="O119" s="259"/>
      <c r="P119" s="259"/>
      <c r="Q119" s="260"/>
      <c r="R119" s="260"/>
      <c r="S119" s="260"/>
      <c r="T119" s="260"/>
      <c r="U119" s="260"/>
      <c r="V119" s="259"/>
      <c r="W119" s="259"/>
      <c r="X119" s="259"/>
      <c r="Y119" s="259"/>
      <c r="Z119" s="259"/>
      <c r="AA119" s="205"/>
      <c r="AB119" s="205"/>
      <c r="AC119" s="205"/>
      <c r="AD119" s="205"/>
      <c r="AE119" s="205"/>
      <c r="AF119" s="35">
        <v>0</v>
      </c>
      <c r="AG119" s="35">
        <v>0</v>
      </c>
      <c r="AH119" s="35">
        <v>0</v>
      </c>
      <c r="AI119" s="35">
        <v>0</v>
      </c>
      <c r="AJ119" s="32">
        <v>0</v>
      </c>
      <c r="AK119" s="46"/>
      <c r="AL119" s="48">
        <f t="shared" si="12"/>
        <v>0</v>
      </c>
      <c r="AM119" s="48">
        <f t="shared" si="7"/>
        <v>0</v>
      </c>
      <c r="AN119" s="48">
        <f t="shared" si="8"/>
        <v>0</v>
      </c>
      <c r="AO119" s="48">
        <f t="shared" si="9"/>
        <v>0</v>
      </c>
      <c r="AP119" s="48">
        <f t="shared" si="10"/>
        <v>0</v>
      </c>
      <c r="AQ119" s="48">
        <f t="shared" si="11"/>
        <v>0</v>
      </c>
      <c r="AR119" s="48">
        <f t="shared" si="13"/>
        <v>0</v>
      </c>
    </row>
    <row r="120" spans="1:44">
      <c r="A120" s="265" t="s">
        <v>385</v>
      </c>
      <c r="B120" s="288"/>
      <c r="C120" s="288"/>
      <c r="D120" s="288"/>
      <c r="E120" s="288"/>
      <c r="F120" s="288"/>
      <c r="G120" s="260"/>
      <c r="H120" s="260"/>
      <c r="I120" s="260"/>
      <c r="J120" s="260"/>
      <c r="K120" s="260"/>
      <c r="L120" s="259"/>
      <c r="M120" s="259"/>
      <c r="N120" s="259"/>
      <c r="O120" s="259"/>
      <c r="P120" s="259"/>
      <c r="Q120" s="260"/>
      <c r="R120" s="260"/>
      <c r="S120" s="260"/>
      <c r="T120" s="260"/>
      <c r="U120" s="260"/>
      <c r="V120" s="259"/>
      <c r="W120" s="259">
        <v>1</v>
      </c>
      <c r="X120" s="259"/>
      <c r="Y120" s="259"/>
      <c r="Z120" s="259"/>
      <c r="AA120" s="205"/>
      <c r="AB120" s="205"/>
      <c r="AC120" s="205"/>
      <c r="AD120" s="205"/>
      <c r="AE120" s="205"/>
      <c r="AF120" s="35">
        <v>0</v>
      </c>
      <c r="AG120" s="35">
        <v>0</v>
      </c>
      <c r="AH120" s="35">
        <v>0</v>
      </c>
      <c r="AI120" s="35">
        <v>0</v>
      </c>
      <c r="AJ120" s="32">
        <v>0</v>
      </c>
      <c r="AK120" s="46"/>
      <c r="AL120" s="48">
        <f t="shared" si="12"/>
        <v>0</v>
      </c>
      <c r="AM120" s="48">
        <f t="shared" si="7"/>
        <v>0</v>
      </c>
      <c r="AN120" s="48">
        <f t="shared" si="8"/>
        <v>0</v>
      </c>
      <c r="AO120" s="48">
        <f t="shared" si="9"/>
        <v>0</v>
      </c>
      <c r="AP120" s="48">
        <f t="shared" si="10"/>
        <v>1</v>
      </c>
      <c r="AQ120" s="48">
        <f t="shared" si="11"/>
        <v>0</v>
      </c>
      <c r="AR120" s="48">
        <f t="shared" si="13"/>
        <v>0</v>
      </c>
    </row>
    <row r="121" spans="1:44">
      <c r="A121" s="265" t="s">
        <v>386</v>
      </c>
      <c r="B121" s="288"/>
      <c r="C121" s="288"/>
      <c r="D121" s="288"/>
      <c r="E121" s="288"/>
      <c r="F121" s="288"/>
      <c r="G121" s="260"/>
      <c r="H121" s="260"/>
      <c r="I121" s="260"/>
      <c r="J121" s="260"/>
      <c r="K121" s="260"/>
      <c r="L121" s="259"/>
      <c r="M121" s="259"/>
      <c r="N121" s="259"/>
      <c r="O121" s="259"/>
      <c r="P121" s="259"/>
      <c r="Q121" s="260"/>
      <c r="R121" s="260"/>
      <c r="S121" s="260"/>
      <c r="T121" s="260"/>
      <c r="U121" s="260"/>
      <c r="V121" s="259"/>
      <c r="W121" s="259"/>
      <c r="X121" s="259"/>
      <c r="Y121" s="259"/>
      <c r="Z121" s="259"/>
      <c r="AA121" s="205"/>
      <c r="AB121" s="205"/>
      <c r="AC121" s="205"/>
      <c r="AD121" s="205"/>
      <c r="AE121" s="205"/>
      <c r="AF121" s="35">
        <v>0</v>
      </c>
      <c r="AG121" s="35">
        <v>0</v>
      </c>
      <c r="AH121" s="35">
        <v>0</v>
      </c>
      <c r="AI121" s="35">
        <v>0</v>
      </c>
      <c r="AJ121" s="32">
        <v>0</v>
      </c>
      <c r="AK121" s="46"/>
      <c r="AL121" s="48">
        <f t="shared" si="12"/>
        <v>0</v>
      </c>
      <c r="AM121" s="48">
        <f t="shared" si="7"/>
        <v>0</v>
      </c>
      <c r="AN121" s="48">
        <f t="shared" si="8"/>
        <v>0</v>
      </c>
      <c r="AO121" s="48">
        <f t="shared" si="9"/>
        <v>0</v>
      </c>
      <c r="AP121" s="48">
        <f t="shared" si="10"/>
        <v>0</v>
      </c>
      <c r="AQ121" s="48">
        <f t="shared" si="11"/>
        <v>0</v>
      </c>
      <c r="AR121" s="48">
        <f t="shared" si="13"/>
        <v>0</v>
      </c>
    </row>
    <row r="122" spans="1:44">
      <c r="A122" s="265" t="s">
        <v>387</v>
      </c>
      <c r="B122" s="288"/>
      <c r="C122" s="288"/>
      <c r="D122" s="288"/>
      <c r="E122" s="288"/>
      <c r="F122" s="288"/>
      <c r="G122" s="260"/>
      <c r="H122" s="260"/>
      <c r="I122" s="260"/>
      <c r="J122" s="260"/>
      <c r="K122" s="260"/>
      <c r="L122" s="259"/>
      <c r="M122" s="259"/>
      <c r="N122" s="259"/>
      <c r="O122" s="259"/>
      <c r="P122" s="259"/>
      <c r="Q122" s="260"/>
      <c r="R122" s="260"/>
      <c r="S122" s="260"/>
      <c r="T122" s="260"/>
      <c r="U122" s="260"/>
      <c r="V122" s="259"/>
      <c r="W122" s="259"/>
      <c r="X122" s="259"/>
      <c r="Y122" s="259">
        <v>1</v>
      </c>
      <c r="Z122" s="259">
        <v>1</v>
      </c>
      <c r="AA122" s="205"/>
      <c r="AB122" s="205"/>
      <c r="AC122" s="205"/>
      <c r="AD122" s="205"/>
      <c r="AE122" s="205"/>
      <c r="AF122" s="35">
        <v>0</v>
      </c>
      <c r="AG122" s="35">
        <v>0</v>
      </c>
      <c r="AH122" s="35">
        <v>0</v>
      </c>
      <c r="AI122" s="35">
        <v>0</v>
      </c>
      <c r="AJ122" s="32">
        <v>0</v>
      </c>
      <c r="AK122" s="46"/>
      <c r="AL122" s="48">
        <f t="shared" si="12"/>
        <v>0</v>
      </c>
      <c r="AM122" s="48">
        <f t="shared" si="7"/>
        <v>0</v>
      </c>
      <c r="AN122" s="48">
        <f t="shared" si="8"/>
        <v>0</v>
      </c>
      <c r="AO122" s="48">
        <f t="shared" si="9"/>
        <v>0</v>
      </c>
      <c r="AP122" s="48">
        <f t="shared" si="10"/>
        <v>2</v>
      </c>
      <c r="AQ122" s="48">
        <f t="shared" si="11"/>
        <v>0</v>
      </c>
      <c r="AR122" s="48">
        <f t="shared" si="13"/>
        <v>0</v>
      </c>
    </row>
    <row r="123" spans="1:44">
      <c r="A123" s="265" t="s">
        <v>388</v>
      </c>
      <c r="B123" s="288"/>
      <c r="C123" s="288"/>
      <c r="D123" s="288"/>
      <c r="E123" s="288"/>
      <c r="F123" s="288"/>
      <c r="G123" s="260"/>
      <c r="H123" s="260"/>
      <c r="I123" s="260"/>
      <c r="J123" s="260"/>
      <c r="K123" s="260"/>
      <c r="L123" s="259"/>
      <c r="M123" s="259"/>
      <c r="N123" s="259"/>
      <c r="O123" s="259"/>
      <c r="P123" s="259"/>
      <c r="Q123" s="260"/>
      <c r="R123" s="260"/>
      <c r="S123" s="260"/>
      <c r="T123" s="260"/>
      <c r="U123" s="260"/>
      <c r="V123" s="259"/>
      <c r="W123" s="259"/>
      <c r="X123" s="259"/>
      <c r="Y123" s="259"/>
      <c r="Z123" s="259"/>
      <c r="AA123" s="205"/>
      <c r="AB123" s="205"/>
      <c r="AC123" s="205"/>
      <c r="AD123" s="205"/>
      <c r="AE123" s="205"/>
      <c r="AF123" s="35">
        <v>0</v>
      </c>
      <c r="AG123" s="35">
        <v>0</v>
      </c>
      <c r="AH123" s="35">
        <v>0</v>
      </c>
      <c r="AI123" s="35">
        <v>0</v>
      </c>
      <c r="AJ123" s="32">
        <v>0</v>
      </c>
      <c r="AK123" s="46"/>
      <c r="AL123" s="48">
        <f t="shared" si="12"/>
        <v>0</v>
      </c>
      <c r="AM123" s="48">
        <f t="shared" si="7"/>
        <v>0</v>
      </c>
      <c r="AN123" s="48">
        <f t="shared" si="8"/>
        <v>0</v>
      </c>
      <c r="AO123" s="48">
        <f t="shared" si="9"/>
        <v>0</v>
      </c>
      <c r="AP123" s="48">
        <f t="shared" si="10"/>
        <v>0</v>
      </c>
      <c r="AQ123" s="48">
        <f t="shared" si="11"/>
        <v>0</v>
      </c>
      <c r="AR123" s="48">
        <f t="shared" si="13"/>
        <v>0</v>
      </c>
    </row>
    <row r="124" spans="1:44">
      <c r="A124" s="265" t="s">
        <v>389</v>
      </c>
      <c r="B124" s="288"/>
      <c r="C124" s="288"/>
      <c r="D124" s="288"/>
      <c r="E124" s="288"/>
      <c r="F124" s="288"/>
      <c r="G124" s="260"/>
      <c r="H124" s="260"/>
      <c r="I124" s="260"/>
      <c r="J124" s="260"/>
      <c r="K124" s="260"/>
      <c r="L124" s="259"/>
      <c r="M124" s="259"/>
      <c r="N124" s="259"/>
      <c r="O124" s="259"/>
      <c r="P124" s="259"/>
      <c r="Q124" s="260"/>
      <c r="R124" s="260"/>
      <c r="S124" s="260"/>
      <c r="T124" s="260"/>
      <c r="U124" s="260"/>
      <c r="V124" s="259"/>
      <c r="W124" s="259"/>
      <c r="X124" s="259"/>
      <c r="Y124" s="259"/>
      <c r="Z124" s="259"/>
      <c r="AA124" s="205"/>
      <c r="AB124" s="205"/>
      <c r="AC124" s="205"/>
      <c r="AD124" s="205"/>
      <c r="AE124" s="205"/>
      <c r="AF124" s="35">
        <v>0</v>
      </c>
      <c r="AG124" s="35">
        <v>0</v>
      </c>
      <c r="AH124" s="35">
        <v>0</v>
      </c>
      <c r="AI124" s="35">
        <v>0</v>
      </c>
      <c r="AJ124" s="32">
        <v>0</v>
      </c>
      <c r="AK124" s="46"/>
      <c r="AL124" s="48">
        <f t="shared" si="12"/>
        <v>0</v>
      </c>
      <c r="AM124" s="48">
        <f t="shared" si="7"/>
        <v>0</v>
      </c>
      <c r="AN124" s="48">
        <f t="shared" si="8"/>
        <v>0</v>
      </c>
      <c r="AO124" s="48">
        <f t="shared" si="9"/>
        <v>0</v>
      </c>
      <c r="AP124" s="48">
        <f t="shared" si="10"/>
        <v>0</v>
      </c>
      <c r="AQ124" s="48">
        <f t="shared" si="11"/>
        <v>0</v>
      </c>
      <c r="AR124" s="48">
        <f t="shared" si="13"/>
        <v>0</v>
      </c>
    </row>
    <row r="125" spans="1:44">
      <c r="A125" s="265" t="s">
        <v>390</v>
      </c>
      <c r="B125" s="288"/>
      <c r="C125" s="288"/>
      <c r="D125" s="288"/>
      <c r="E125" s="288"/>
      <c r="F125" s="288"/>
      <c r="G125" s="260"/>
      <c r="H125" s="260"/>
      <c r="I125" s="260"/>
      <c r="J125" s="260"/>
      <c r="K125" s="260"/>
      <c r="L125" s="259"/>
      <c r="M125" s="259"/>
      <c r="N125" s="259"/>
      <c r="O125" s="259"/>
      <c r="P125" s="259"/>
      <c r="Q125" s="260"/>
      <c r="R125" s="260"/>
      <c r="S125" s="260"/>
      <c r="T125" s="260"/>
      <c r="U125" s="260"/>
      <c r="V125" s="259"/>
      <c r="W125" s="259"/>
      <c r="X125" s="259"/>
      <c r="Y125" s="259"/>
      <c r="Z125" s="259">
        <v>1</v>
      </c>
      <c r="AA125" s="205"/>
      <c r="AB125" s="205"/>
      <c r="AC125" s="205"/>
      <c r="AD125" s="205"/>
      <c r="AE125" s="205"/>
      <c r="AF125" s="35">
        <v>0</v>
      </c>
      <c r="AG125" s="35">
        <v>0</v>
      </c>
      <c r="AH125" s="35">
        <v>0</v>
      </c>
      <c r="AI125" s="35">
        <v>0</v>
      </c>
      <c r="AJ125" s="32">
        <v>0</v>
      </c>
      <c r="AK125" s="46"/>
      <c r="AL125" s="48">
        <f t="shared" si="12"/>
        <v>0</v>
      </c>
      <c r="AM125" s="48">
        <f t="shared" si="7"/>
        <v>0</v>
      </c>
      <c r="AN125" s="48">
        <f t="shared" si="8"/>
        <v>0</v>
      </c>
      <c r="AO125" s="48">
        <f t="shared" si="9"/>
        <v>0</v>
      </c>
      <c r="AP125" s="48">
        <f t="shared" si="10"/>
        <v>1</v>
      </c>
      <c r="AQ125" s="48">
        <f t="shared" si="11"/>
        <v>0</v>
      </c>
      <c r="AR125" s="48">
        <f t="shared" si="13"/>
        <v>0</v>
      </c>
    </row>
    <row r="126" spans="1:44">
      <c r="A126" s="265" t="s">
        <v>391</v>
      </c>
      <c r="B126" s="288"/>
      <c r="C126" s="288"/>
      <c r="D126" s="288"/>
      <c r="E126" s="288"/>
      <c r="F126" s="288"/>
      <c r="G126" s="260"/>
      <c r="H126" s="260"/>
      <c r="I126" s="260"/>
      <c r="J126" s="260"/>
      <c r="K126" s="260"/>
      <c r="L126" s="259"/>
      <c r="M126" s="259"/>
      <c r="N126" s="259"/>
      <c r="O126" s="259"/>
      <c r="P126" s="259"/>
      <c r="Q126" s="260"/>
      <c r="R126" s="260"/>
      <c r="S126" s="260"/>
      <c r="T126" s="260"/>
      <c r="U126" s="260"/>
      <c r="V126" s="259"/>
      <c r="W126" s="259"/>
      <c r="X126" s="259"/>
      <c r="Y126" s="259"/>
      <c r="Z126" s="259">
        <v>1</v>
      </c>
      <c r="AA126" s="205"/>
      <c r="AB126" s="205"/>
      <c r="AC126" s="205"/>
      <c r="AD126" s="205"/>
      <c r="AE126" s="205"/>
      <c r="AF126" s="35">
        <v>0</v>
      </c>
      <c r="AG126" s="35">
        <v>0</v>
      </c>
      <c r="AH126" s="35">
        <v>0</v>
      </c>
      <c r="AI126" s="35">
        <v>0</v>
      </c>
      <c r="AJ126" s="32">
        <v>0</v>
      </c>
      <c r="AK126" s="46"/>
      <c r="AL126" s="48">
        <f t="shared" si="12"/>
        <v>0</v>
      </c>
      <c r="AM126" s="48">
        <f t="shared" si="7"/>
        <v>0</v>
      </c>
      <c r="AN126" s="48">
        <f t="shared" si="8"/>
        <v>0</v>
      </c>
      <c r="AO126" s="48">
        <f t="shared" si="9"/>
        <v>0</v>
      </c>
      <c r="AP126" s="48">
        <f t="shared" si="10"/>
        <v>1</v>
      </c>
      <c r="AQ126" s="48">
        <f t="shared" si="11"/>
        <v>0</v>
      </c>
      <c r="AR126" s="48">
        <f t="shared" si="13"/>
        <v>0</v>
      </c>
    </row>
    <row r="127" spans="1:44">
      <c r="A127" s="265" t="s">
        <v>392</v>
      </c>
      <c r="B127" s="288"/>
      <c r="C127" s="288"/>
      <c r="D127" s="288"/>
      <c r="E127" s="288"/>
      <c r="F127" s="288"/>
      <c r="G127" s="260"/>
      <c r="H127" s="260"/>
      <c r="I127" s="260"/>
      <c r="J127" s="260"/>
      <c r="K127" s="260"/>
      <c r="L127" s="259"/>
      <c r="M127" s="259"/>
      <c r="N127" s="259"/>
      <c r="O127" s="259"/>
      <c r="P127" s="259"/>
      <c r="Q127" s="260"/>
      <c r="R127" s="260"/>
      <c r="S127" s="260"/>
      <c r="T127" s="260"/>
      <c r="U127" s="260"/>
      <c r="V127" s="259"/>
      <c r="W127" s="259"/>
      <c r="X127" s="259"/>
      <c r="Y127" s="259"/>
      <c r="Z127" s="259">
        <v>1</v>
      </c>
      <c r="AA127" s="205"/>
      <c r="AB127" s="205"/>
      <c r="AC127" s="205"/>
      <c r="AD127" s="205"/>
      <c r="AE127" s="205"/>
      <c r="AF127" s="35">
        <v>0</v>
      </c>
      <c r="AG127" s="35">
        <v>0</v>
      </c>
      <c r="AH127" s="35">
        <v>0</v>
      </c>
      <c r="AI127" s="35">
        <v>0</v>
      </c>
      <c r="AJ127" s="32">
        <v>0</v>
      </c>
      <c r="AK127" s="46"/>
      <c r="AL127" s="48">
        <f t="shared" si="12"/>
        <v>0</v>
      </c>
      <c r="AM127" s="48">
        <f t="shared" ref="AM127:AM186" si="14">SUM($G127:$K127)</f>
        <v>0</v>
      </c>
      <c r="AN127" s="48">
        <f t="shared" ref="AN127:AN186" si="15">SUM($L127:$P127)</f>
        <v>0</v>
      </c>
      <c r="AO127" s="48">
        <f t="shared" ref="AO127:AO186" si="16">SUM($Q127:$U127)</f>
        <v>0</v>
      </c>
      <c r="AP127" s="48">
        <f t="shared" ref="AP127:AP186" si="17">SUM($V127:$Z127)</f>
        <v>1</v>
      </c>
      <c r="AQ127" s="48">
        <f t="shared" ref="AQ127:AQ186" si="18">SUM($AA127:$AE127)</f>
        <v>0</v>
      </c>
      <c r="AR127" s="48">
        <f t="shared" si="13"/>
        <v>0</v>
      </c>
    </row>
    <row r="128" spans="1:44">
      <c r="A128" s="265" t="s">
        <v>393</v>
      </c>
      <c r="B128" s="288"/>
      <c r="C128" s="288"/>
      <c r="D128" s="288"/>
      <c r="E128" s="288"/>
      <c r="F128" s="288"/>
      <c r="G128" s="260"/>
      <c r="H128" s="260"/>
      <c r="I128" s="260"/>
      <c r="J128" s="260"/>
      <c r="K128" s="260"/>
      <c r="L128" s="259"/>
      <c r="M128" s="259"/>
      <c r="N128" s="259"/>
      <c r="O128" s="259"/>
      <c r="P128" s="259"/>
      <c r="Q128" s="260"/>
      <c r="R128" s="260"/>
      <c r="S128" s="260"/>
      <c r="T128" s="260">
        <v>1</v>
      </c>
      <c r="U128" s="260"/>
      <c r="V128" s="259"/>
      <c r="W128" s="259"/>
      <c r="X128" s="259"/>
      <c r="Y128" s="259"/>
      <c r="Z128" s="259"/>
      <c r="AA128" s="205"/>
      <c r="AB128" s="205"/>
      <c r="AC128" s="205"/>
      <c r="AD128" s="205"/>
      <c r="AE128" s="205"/>
      <c r="AF128" s="35">
        <v>0</v>
      </c>
      <c r="AG128" s="35">
        <v>0</v>
      </c>
      <c r="AH128" s="35">
        <v>0</v>
      </c>
      <c r="AI128" s="35">
        <v>0</v>
      </c>
      <c r="AJ128" s="32">
        <v>0</v>
      </c>
      <c r="AK128" s="46"/>
      <c r="AL128" s="48">
        <f t="shared" ref="AL128:AL187" si="19">SUM($B128:$F128)</f>
        <v>0</v>
      </c>
      <c r="AM128" s="48">
        <f t="shared" si="14"/>
        <v>0</v>
      </c>
      <c r="AN128" s="48">
        <f t="shared" si="15"/>
        <v>0</v>
      </c>
      <c r="AO128" s="48">
        <f t="shared" si="16"/>
        <v>1</v>
      </c>
      <c r="AP128" s="48">
        <f t="shared" si="17"/>
        <v>0</v>
      </c>
      <c r="AQ128" s="48">
        <f t="shared" si="18"/>
        <v>0</v>
      </c>
      <c r="AR128" s="48">
        <f t="shared" si="13"/>
        <v>0</v>
      </c>
    </row>
    <row r="129" spans="1:44">
      <c r="A129" s="265" t="s">
        <v>394</v>
      </c>
      <c r="B129" s="288"/>
      <c r="C129" s="288"/>
      <c r="D129" s="288"/>
      <c r="E129" s="288"/>
      <c r="F129" s="288"/>
      <c r="G129" s="260"/>
      <c r="H129" s="260"/>
      <c r="I129" s="260"/>
      <c r="J129" s="260"/>
      <c r="K129" s="260"/>
      <c r="L129" s="259"/>
      <c r="M129" s="259"/>
      <c r="N129" s="259"/>
      <c r="O129" s="259"/>
      <c r="P129" s="259"/>
      <c r="Q129" s="260"/>
      <c r="R129" s="260"/>
      <c r="S129" s="260"/>
      <c r="T129" s="260"/>
      <c r="U129" s="260"/>
      <c r="V129" s="259"/>
      <c r="W129" s="259"/>
      <c r="X129" s="259"/>
      <c r="Y129" s="259"/>
      <c r="Z129" s="259"/>
      <c r="AA129" s="205"/>
      <c r="AB129" s="205"/>
      <c r="AC129" s="205"/>
      <c r="AD129" s="205"/>
      <c r="AE129" s="205"/>
      <c r="AF129" s="35">
        <v>0</v>
      </c>
      <c r="AG129" s="35">
        <v>0</v>
      </c>
      <c r="AH129" s="35">
        <v>0</v>
      </c>
      <c r="AI129" s="35">
        <v>0</v>
      </c>
      <c r="AJ129" s="32">
        <v>0</v>
      </c>
      <c r="AK129" s="46"/>
      <c r="AL129" s="48">
        <f t="shared" si="19"/>
        <v>0</v>
      </c>
      <c r="AM129" s="48">
        <f t="shared" si="14"/>
        <v>0</v>
      </c>
      <c r="AN129" s="48">
        <f t="shared" si="15"/>
        <v>0</v>
      </c>
      <c r="AO129" s="48">
        <f t="shared" si="16"/>
        <v>0</v>
      </c>
      <c r="AP129" s="48">
        <f t="shared" si="17"/>
        <v>0</v>
      </c>
      <c r="AQ129" s="48">
        <f t="shared" si="18"/>
        <v>0</v>
      </c>
      <c r="AR129" s="48">
        <f t="shared" si="13"/>
        <v>0</v>
      </c>
    </row>
    <row r="130" spans="1:44">
      <c r="A130" s="265" t="s">
        <v>395</v>
      </c>
      <c r="B130" s="288"/>
      <c r="C130" s="288"/>
      <c r="D130" s="288"/>
      <c r="E130" s="288"/>
      <c r="F130" s="288"/>
      <c r="G130" s="260"/>
      <c r="H130" s="260"/>
      <c r="I130" s="260"/>
      <c r="J130" s="260"/>
      <c r="K130" s="260"/>
      <c r="L130" s="259"/>
      <c r="M130" s="259"/>
      <c r="N130" s="259"/>
      <c r="O130" s="259"/>
      <c r="P130" s="259"/>
      <c r="Q130" s="260"/>
      <c r="R130" s="260"/>
      <c r="S130" s="260"/>
      <c r="T130" s="260"/>
      <c r="U130" s="260"/>
      <c r="V130" s="259"/>
      <c r="W130" s="259"/>
      <c r="X130" s="259"/>
      <c r="Y130" s="259">
        <v>1</v>
      </c>
      <c r="Z130" s="259"/>
      <c r="AA130" s="205"/>
      <c r="AB130" s="205"/>
      <c r="AC130" s="205"/>
      <c r="AD130" s="205"/>
      <c r="AE130" s="205"/>
      <c r="AF130" s="35">
        <v>0</v>
      </c>
      <c r="AG130" s="35">
        <v>0</v>
      </c>
      <c r="AH130" s="35">
        <v>0</v>
      </c>
      <c r="AI130" s="35">
        <v>0</v>
      </c>
      <c r="AJ130" s="32">
        <v>0</v>
      </c>
      <c r="AK130" s="46"/>
      <c r="AL130" s="48">
        <f t="shared" si="19"/>
        <v>0</v>
      </c>
      <c r="AM130" s="48">
        <f t="shared" si="14"/>
        <v>0</v>
      </c>
      <c r="AN130" s="48">
        <f t="shared" si="15"/>
        <v>0</v>
      </c>
      <c r="AO130" s="48">
        <f t="shared" si="16"/>
        <v>0</v>
      </c>
      <c r="AP130" s="48">
        <f t="shared" si="17"/>
        <v>1</v>
      </c>
      <c r="AQ130" s="48">
        <f t="shared" si="18"/>
        <v>0</v>
      </c>
      <c r="AR130" s="48">
        <f t="shared" si="13"/>
        <v>0</v>
      </c>
    </row>
    <row r="131" spans="1:44">
      <c r="A131" s="265" t="s">
        <v>396</v>
      </c>
      <c r="B131" s="288"/>
      <c r="C131" s="288"/>
      <c r="D131" s="288"/>
      <c r="E131" s="288"/>
      <c r="F131" s="288"/>
      <c r="G131" s="260"/>
      <c r="H131" s="260"/>
      <c r="I131" s="260"/>
      <c r="J131" s="260"/>
      <c r="K131" s="260"/>
      <c r="L131" s="259"/>
      <c r="M131" s="259"/>
      <c r="N131" s="259"/>
      <c r="O131" s="259"/>
      <c r="P131" s="259"/>
      <c r="Q131" s="260"/>
      <c r="R131" s="260"/>
      <c r="S131" s="260"/>
      <c r="T131" s="260"/>
      <c r="U131" s="260"/>
      <c r="V131" s="259"/>
      <c r="W131" s="259"/>
      <c r="X131" s="259"/>
      <c r="Y131" s="259"/>
      <c r="Z131" s="259"/>
      <c r="AA131" s="205"/>
      <c r="AB131" s="205"/>
      <c r="AC131" s="205"/>
      <c r="AD131" s="205"/>
      <c r="AE131" s="205"/>
      <c r="AF131" s="35">
        <v>0</v>
      </c>
      <c r="AG131" s="35">
        <v>0</v>
      </c>
      <c r="AH131" s="35">
        <v>0</v>
      </c>
      <c r="AI131" s="35">
        <v>0</v>
      </c>
      <c r="AJ131" s="32">
        <v>0</v>
      </c>
      <c r="AK131" s="46"/>
      <c r="AL131" s="48">
        <f t="shared" si="19"/>
        <v>0</v>
      </c>
      <c r="AM131" s="48">
        <f t="shared" si="14"/>
        <v>0</v>
      </c>
      <c r="AN131" s="48">
        <f t="shared" si="15"/>
        <v>0</v>
      </c>
      <c r="AO131" s="48">
        <f t="shared" si="16"/>
        <v>0</v>
      </c>
      <c r="AP131" s="48">
        <f t="shared" si="17"/>
        <v>0</v>
      </c>
      <c r="AQ131" s="48">
        <f t="shared" si="18"/>
        <v>0</v>
      </c>
      <c r="AR131" s="48">
        <f t="shared" si="13"/>
        <v>0</v>
      </c>
    </row>
    <row r="132" spans="1:44">
      <c r="A132" s="265" t="s">
        <v>397</v>
      </c>
      <c r="B132" s="288"/>
      <c r="C132" s="288"/>
      <c r="D132" s="288"/>
      <c r="E132" s="288"/>
      <c r="F132" s="288"/>
      <c r="G132" s="260"/>
      <c r="H132" s="260"/>
      <c r="I132" s="260"/>
      <c r="J132" s="260"/>
      <c r="K132" s="260"/>
      <c r="L132" s="259"/>
      <c r="M132" s="259"/>
      <c r="N132" s="259"/>
      <c r="O132" s="259"/>
      <c r="P132" s="259"/>
      <c r="Q132" s="260"/>
      <c r="R132" s="260"/>
      <c r="S132" s="260"/>
      <c r="T132" s="260"/>
      <c r="U132" s="260"/>
      <c r="V132" s="259"/>
      <c r="W132" s="259"/>
      <c r="X132" s="259"/>
      <c r="Y132" s="259"/>
      <c r="Z132" s="259"/>
      <c r="AA132" s="205"/>
      <c r="AB132" s="205"/>
      <c r="AC132" s="205"/>
      <c r="AD132" s="205"/>
      <c r="AE132" s="205"/>
      <c r="AF132" s="35">
        <v>0</v>
      </c>
      <c r="AG132" s="35">
        <v>0</v>
      </c>
      <c r="AH132" s="35">
        <v>0</v>
      </c>
      <c r="AI132" s="35">
        <v>0</v>
      </c>
      <c r="AJ132" s="32">
        <v>0</v>
      </c>
      <c r="AK132" s="46"/>
      <c r="AL132" s="48">
        <f t="shared" si="19"/>
        <v>0</v>
      </c>
      <c r="AM132" s="48">
        <f t="shared" si="14"/>
        <v>0</v>
      </c>
      <c r="AN132" s="48">
        <f t="shared" si="15"/>
        <v>0</v>
      </c>
      <c r="AO132" s="48">
        <f t="shared" si="16"/>
        <v>0</v>
      </c>
      <c r="AP132" s="48">
        <f t="shared" si="17"/>
        <v>0</v>
      </c>
      <c r="AQ132" s="48">
        <f t="shared" si="18"/>
        <v>0</v>
      </c>
      <c r="AR132" s="48">
        <f t="shared" si="13"/>
        <v>0</v>
      </c>
    </row>
    <row r="133" spans="1:44">
      <c r="A133" s="265" t="s">
        <v>398</v>
      </c>
      <c r="B133" s="288"/>
      <c r="C133" s="288"/>
      <c r="D133" s="288"/>
      <c r="E133" s="288"/>
      <c r="F133" s="288"/>
      <c r="G133" s="260"/>
      <c r="H133" s="260"/>
      <c r="I133" s="260"/>
      <c r="J133" s="260"/>
      <c r="K133" s="260"/>
      <c r="L133" s="259"/>
      <c r="M133" s="259"/>
      <c r="N133" s="259"/>
      <c r="O133" s="259"/>
      <c r="P133" s="259"/>
      <c r="Q133" s="260"/>
      <c r="R133" s="260"/>
      <c r="S133" s="260"/>
      <c r="T133" s="260"/>
      <c r="U133" s="260"/>
      <c r="V133" s="259"/>
      <c r="W133" s="259"/>
      <c r="X133" s="259"/>
      <c r="Y133" s="259"/>
      <c r="Z133" s="259"/>
      <c r="AA133" s="205"/>
      <c r="AB133" s="205"/>
      <c r="AC133" s="205"/>
      <c r="AD133" s="205"/>
      <c r="AE133" s="205"/>
      <c r="AF133" s="35">
        <v>0</v>
      </c>
      <c r="AG133" s="35">
        <v>0</v>
      </c>
      <c r="AH133" s="35">
        <v>0</v>
      </c>
      <c r="AI133" s="35">
        <v>0</v>
      </c>
      <c r="AJ133" s="32">
        <v>0</v>
      </c>
      <c r="AK133" s="46"/>
      <c r="AL133" s="48">
        <f t="shared" si="19"/>
        <v>0</v>
      </c>
      <c r="AM133" s="48">
        <f t="shared" si="14"/>
        <v>0</v>
      </c>
      <c r="AN133" s="48">
        <f t="shared" si="15"/>
        <v>0</v>
      </c>
      <c r="AO133" s="48">
        <f t="shared" si="16"/>
        <v>0</v>
      </c>
      <c r="AP133" s="48">
        <f t="shared" si="17"/>
        <v>0</v>
      </c>
      <c r="AQ133" s="48">
        <f t="shared" si="18"/>
        <v>0</v>
      </c>
      <c r="AR133" s="48">
        <f t="shared" si="13"/>
        <v>0</v>
      </c>
    </row>
    <row r="134" spans="1:44">
      <c r="A134" s="265" t="s">
        <v>399</v>
      </c>
      <c r="B134" s="288"/>
      <c r="C134" s="288"/>
      <c r="D134" s="288"/>
      <c r="E134" s="288"/>
      <c r="F134" s="288"/>
      <c r="G134" s="260"/>
      <c r="H134" s="260"/>
      <c r="I134" s="260"/>
      <c r="J134" s="260"/>
      <c r="K134" s="260"/>
      <c r="L134" s="259"/>
      <c r="M134" s="259"/>
      <c r="N134" s="259"/>
      <c r="O134" s="259"/>
      <c r="P134" s="259"/>
      <c r="Q134" s="260"/>
      <c r="R134" s="260"/>
      <c r="S134" s="260"/>
      <c r="T134" s="260"/>
      <c r="U134" s="260"/>
      <c r="V134" s="259"/>
      <c r="W134" s="259"/>
      <c r="X134" s="259"/>
      <c r="Y134" s="259"/>
      <c r="Z134" s="259"/>
      <c r="AA134" s="205"/>
      <c r="AB134" s="205"/>
      <c r="AC134" s="205"/>
      <c r="AD134" s="205"/>
      <c r="AE134" s="205"/>
      <c r="AF134" s="35">
        <v>0</v>
      </c>
      <c r="AG134" s="35">
        <v>0</v>
      </c>
      <c r="AH134" s="35">
        <v>0</v>
      </c>
      <c r="AI134" s="35">
        <v>0</v>
      </c>
      <c r="AJ134" s="32">
        <v>0</v>
      </c>
      <c r="AK134" s="46"/>
      <c r="AL134" s="48">
        <f t="shared" si="19"/>
        <v>0</v>
      </c>
      <c r="AM134" s="48">
        <f t="shared" si="14"/>
        <v>0</v>
      </c>
      <c r="AN134" s="48">
        <f t="shared" si="15"/>
        <v>0</v>
      </c>
      <c r="AO134" s="48">
        <f t="shared" si="16"/>
        <v>0</v>
      </c>
      <c r="AP134" s="48">
        <f t="shared" si="17"/>
        <v>0</v>
      </c>
      <c r="AQ134" s="48">
        <f t="shared" si="18"/>
        <v>0</v>
      </c>
      <c r="AR134" s="48">
        <f t="shared" ref="AR134:AR197" si="20">SUM($AF134:$AJ134)</f>
        <v>0</v>
      </c>
    </row>
    <row r="135" spans="1:44">
      <c r="A135" s="265" t="s">
        <v>400</v>
      </c>
      <c r="B135" s="288"/>
      <c r="C135" s="288"/>
      <c r="D135" s="288"/>
      <c r="E135" s="288"/>
      <c r="F135" s="288"/>
      <c r="G135" s="260"/>
      <c r="H135" s="260"/>
      <c r="I135" s="260"/>
      <c r="J135" s="260"/>
      <c r="K135" s="260"/>
      <c r="L135" s="259"/>
      <c r="M135" s="259"/>
      <c r="N135" s="259"/>
      <c r="O135" s="259"/>
      <c r="P135" s="259"/>
      <c r="Q135" s="260"/>
      <c r="R135" s="260"/>
      <c r="S135" s="260"/>
      <c r="T135" s="260"/>
      <c r="U135" s="260"/>
      <c r="V135" s="259"/>
      <c r="W135" s="259"/>
      <c r="X135" s="259"/>
      <c r="Y135" s="259"/>
      <c r="Z135" s="259">
        <v>1</v>
      </c>
      <c r="AA135" s="205"/>
      <c r="AB135" s="205"/>
      <c r="AC135" s="205"/>
      <c r="AD135" s="205"/>
      <c r="AE135" s="205"/>
      <c r="AF135" s="35">
        <v>0</v>
      </c>
      <c r="AG135" s="35">
        <v>0</v>
      </c>
      <c r="AH135" s="35">
        <v>0</v>
      </c>
      <c r="AI135" s="35">
        <v>0</v>
      </c>
      <c r="AJ135" s="32">
        <v>0</v>
      </c>
      <c r="AK135" s="46"/>
      <c r="AL135" s="48">
        <f t="shared" si="19"/>
        <v>0</v>
      </c>
      <c r="AM135" s="48">
        <f t="shared" si="14"/>
        <v>0</v>
      </c>
      <c r="AN135" s="48">
        <f t="shared" si="15"/>
        <v>0</v>
      </c>
      <c r="AO135" s="48">
        <f t="shared" si="16"/>
        <v>0</v>
      </c>
      <c r="AP135" s="48">
        <f t="shared" si="17"/>
        <v>1</v>
      </c>
      <c r="AQ135" s="48">
        <f t="shared" si="18"/>
        <v>0</v>
      </c>
      <c r="AR135" s="48">
        <f t="shared" si="20"/>
        <v>0</v>
      </c>
    </row>
    <row r="136" spans="1:44">
      <c r="A136" s="265" t="s">
        <v>234</v>
      </c>
      <c r="B136" s="288"/>
      <c r="C136" s="288"/>
      <c r="D136" s="288"/>
      <c r="E136" s="288"/>
      <c r="F136" s="288"/>
      <c r="G136" s="260"/>
      <c r="H136" s="260"/>
      <c r="I136" s="260"/>
      <c r="J136" s="260"/>
      <c r="K136" s="260"/>
      <c r="L136" s="259"/>
      <c r="M136" s="259"/>
      <c r="N136" s="259"/>
      <c r="O136" s="259"/>
      <c r="P136" s="259"/>
      <c r="Q136" s="260"/>
      <c r="R136" s="260"/>
      <c r="S136" s="260"/>
      <c r="T136" s="260"/>
      <c r="U136" s="260"/>
      <c r="V136" s="259"/>
      <c r="W136" s="259"/>
      <c r="X136" s="259"/>
      <c r="Y136" s="259"/>
      <c r="Z136" s="259">
        <v>15</v>
      </c>
      <c r="AA136" s="205"/>
      <c r="AB136" s="205"/>
      <c r="AC136" s="205"/>
      <c r="AD136" s="205"/>
      <c r="AE136" s="205"/>
      <c r="AF136" s="35">
        <v>0</v>
      </c>
      <c r="AG136" s="35">
        <v>0</v>
      </c>
      <c r="AH136" s="35">
        <v>0</v>
      </c>
      <c r="AI136" s="35">
        <v>0</v>
      </c>
      <c r="AJ136" s="32">
        <v>0</v>
      </c>
      <c r="AK136" s="46"/>
      <c r="AL136" s="48">
        <f t="shared" si="19"/>
        <v>0</v>
      </c>
      <c r="AM136" s="48">
        <f t="shared" si="14"/>
        <v>0</v>
      </c>
      <c r="AN136" s="48">
        <f t="shared" si="15"/>
        <v>0</v>
      </c>
      <c r="AO136" s="48">
        <f t="shared" si="16"/>
        <v>0</v>
      </c>
      <c r="AP136" s="48">
        <f t="shared" si="17"/>
        <v>15</v>
      </c>
      <c r="AQ136" s="48">
        <f t="shared" si="18"/>
        <v>0</v>
      </c>
      <c r="AR136" s="48">
        <f t="shared" si="20"/>
        <v>0</v>
      </c>
    </row>
    <row r="137" spans="1:44">
      <c r="A137" s="265" t="s">
        <v>401</v>
      </c>
      <c r="B137" s="288"/>
      <c r="C137" s="288"/>
      <c r="D137" s="288"/>
      <c r="E137" s="288"/>
      <c r="F137" s="288"/>
      <c r="G137" s="260"/>
      <c r="H137" s="260"/>
      <c r="I137" s="260"/>
      <c r="J137" s="260"/>
      <c r="K137" s="260"/>
      <c r="L137" s="259"/>
      <c r="M137" s="259"/>
      <c r="N137" s="259"/>
      <c r="O137" s="259"/>
      <c r="P137" s="259"/>
      <c r="Q137" s="260"/>
      <c r="R137" s="260"/>
      <c r="S137" s="260"/>
      <c r="T137" s="260"/>
      <c r="U137" s="260"/>
      <c r="V137" s="259"/>
      <c r="W137" s="259"/>
      <c r="X137" s="259"/>
      <c r="Y137" s="259">
        <v>1</v>
      </c>
      <c r="Z137" s="259"/>
      <c r="AA137" s="205"/>
      <c r="AB137" s="205"/>
      <c r="AC137" s="205"/>
      <c r="AD137" s="205"/>
      <c r="AE137" s="205"/>
      <c r="AF137" s="35">
        <v>0</v>
      </c>
      <c r="AG137" s="35">
        <v>0</v>
      </c>
      <c r="AH137" s="35">
        <v>0</v>
      </c>
      <c r="AI137" s="35">
        <v>0</v>
      </c>
      <c r="AJ137" s="32">
        <v>0</v>
      </c>
      <c r="AK137" s="46"/>
      <c r="AL137" s="48">
        <f t="shared" si="19"/>
        <v>0</v>
      </c>
      <c r="AM137" s="48">
        <f t="shared" si="14"/>
        <v>0</v>
      </c>
      <c r="AN137" s="48">
        <f t="shared" si="15"/>
        <v>0</v>
      </c>
      <c r="AO137" s="48">
        <f t="shared" si="16"/>
        <v>0</v>
      </c>
      <c r="AP137" s="48">
        <f t="shared" si="17"/>
        <v>1</v>
      </c>
      <c r="AQ137" s="48">
        <f t="shared" si="18"/>
        <v>0</v>
      </c>
      <c r="AR137" s="48">
        <f t="shared" si="20"/>
        <v>0</v>
      </c>
    </row>
    <row r="138" spans="1:44">
      <c r="A138" s="265" t="s">
        <v>402</v>
      </c>
      <c r="B138" s="288"/>
      <c r="C138" s="288"/>
      <c r="D138" s="288"/>
      <c r="E138" s="288"/>
      <c r="F138" s="288"/>
      <c r="G138" s="260"/>
      <c r="H138" s="260"/>
      <c r="I138" s="260"/>
      <c r="J138" s="260"/>
      <c r="K138" s="260"/>
      <c r="L138" s="259"/>
      <c r="M138" s="259"/>
      <c r="N138" s="259"/>
      <c r="O138" s="259"/>
      <c r="P138" s="259"/>
      <c r="Q138" s="260"/>
      <c r="R138" s="260"/>
      <c r="S138" s="260"/>
      <c r="T138" s="260"/>
      <c r="U138" s="260"/>
      <c r="V138" s="259"/>
      <c r="W138" s="259">
        <v>1</v>
      </c>
      <c r="X138" s="259"/>
      <c r="Y138" s="259"/>
      <c r="Z138" s="259"/>
      <c r="AA138" s="205"/>
      <c r="AB138" s="205"/>
      <c r="AC138" s="205"/>
      <c r="AD138" s="205"/>
      <c r="AE138" s="205"/>
      <c r="AF138" s="35">
        <v>0</v>
      </c>
      <c r="AG138" s="35">
        <v>0</v>
      </c>
      <c r="AH138" s="35">
        <v>0</v>
      </c>
      <c r="AI138" s="35">
        <v>0</v>
      </c>
      <c r="AJ138" s="32">
        <v>0</v>
      </c>
      <c r="AK138" s="46"/>
      <c r="AL138" s="48">
        <f t="shared" si="19"/>
        <v>0</v>
      </c>
      <c r="AM138" s="48">
        <f t="shared" si="14"/>
        <v>0</v>
      </c>
      <c r="AN138" s="48">
        <f t="shared" si="15"/>
        <v>0</v>
      </c>
      <c r="AO138" s="48">
        <f t="shared" si="16"/>
        <v>0</v>
      </c>
      <c r="AP138" s="48">
        <f t="shared" si="17"/>
        <v>1</v>
      </c>
      <c r="AQ138" s="48">
        <f t="shared" si="18"/>
        <v>0</v>
      </c>
      <c r="AR138" s="48">
        <f t="shared" si="20"/>
        <v>0</v>
      </c>
    </row>
    <row r="139" spans="1:44">
      <c r="A139" s="265" t="s">
        <v>403</v>
      </c>
      <c r="B139" s="288"/>
      <c r="C139" s="288"/>
      <c r="D139" s="288"/>
      <c r="E139" s="288"/>
      <c r="F139" s="288"/>
      <c r="G139" s="260"/>
      <c r="H139" s="260"/>
      <c r="I139" s="260"/>
      <c r="J139" s="260"/>
      <c r="K139" s="260"/>
      <c r="L139" s="259"/>
      <c r="M139" s="259"/>
      <c r="N139" s="259"/>
      <c r="O139" s="259"/>
      <c r="P139" s="259"/>
      <c r="Q139" s="260"/>
      <c r="R139" s="260"/>
      <c r="S139" s="260"/>
      <c r="T139" s="260"/>
      <c r="U139" s="260">
        <v>1</v>
      </c>
      <c r="V139" s="259"/>
      <c r="W139" s="259"/>
      <c r="X139" s="259"/>
      <c r="Y139" s="259"/>
      <c r="Z139" s="259"/>
      <c r="AA139" s="205"/>
      <c r="AB139" s="205"/>
      <c r="AC139" s="205"/>
      <c r="AD139" s="205"/>
      <c r="AE139" s="205"/>
      <c r="AF139" s="35">
        <v>0</v>
      </c>
      <c r="AG139" s="35">
        <v>0</v>
      </c>
      <c r="AH139" s="35">
        <v>0</v>
      </c>
      <c r="AI139" s="35">
        <v>0</v>
      </c>
      <c r="AJ139" s="32">
        <v>0</v>
      </c>
      <c r="AK139" s="46"/>
      <c r="AL139" s="48">
        <f t="shared" si="19"/>
        <v>0</v>
      </c>
      <c r="AM139" s="48">
        <f t="shared" si="14"/>
        <v>0</v>
      </c>
      <c r="AN139" s="48">
        <f t="shared" si="15"/>
        <v>0</v>
      </c>
      <c r="AO139" s="48">
        <f t="shared" si="16"/>
        <v>1</v>
      </c>
      <c r="AP139" s="48">
        <f t="shared" si="17"/>
        <v>0</v>
      </c>
      <c r="AQ139" s="48">
        <f t="shared" si="18"/>
        <v>0</v>
      </c>
      <c r="AR139" s="48">
        <f t="shared" si="20"/>
        <v>0</v>
      </c>
    </row>
    <row r="140" spans="1:44">
      <c r="A140" s="265" t="s">
        <v>404</v>
      </c>
      <c r="B140" s="288"/>
      <c r="C140" s="288"/>
      <c r="D140" s="288"/>
      <c r="E140" s="288"/>
      <c r="F140" s="288"/>
      <c r="G140" s="260"/>
      <c r="H140" s="260"/>
      <c r="I140" s="260"/>
      <c r="J140" s="260"/>
      <c r="K140" s="260"/>
      <c r="L140" s="259"/>
      <c r="M140" s="259"/>
      <c r="N140" s="259"/>
      <c r="O140" s="259"/>
      <c r="P140" s="259"/>
      <c r="Q140" s="260"/>
      <c r="R140" s="260"/>
      <c r="S140" s="260"/>
      <c r="T140" s="260"/>
      <c r="U140" s="260"/>
      <c r="V140" s="259"/>
      <c r="W140" s="259"/>
      <c r="X140" s="259"/>
      <c r="Y140" s="259"/>
      <c r="Z140" s="259"/>
      <c r="AA140" s="205"/>
      <c r="AB140" s="205"/>
      <c r="AC140" s="205"/>
      <c r="AD140" s="205"/>
      <c r="AE140" s="205"/>
      <c r="AF140" s="35">
        <v>0</v>
      </c>
      <c r="AG140" s="35">
        <v>0</v>
      </c>
      <c r="AH140" s="35">
        <v>0</v>
      </c>
      <c r="AI140" s="35">
        <v>0</v>
      </c>
      <c r="AJ140" s="32">
        <v>0</v>
      </c>
      <c r="AK140" s="46"/>
      <c r="AL140" s="48">
        <f t="shared" si="19"/>
        <v>0</v>
      </c>
      <c r="AM140" s="48">
        <f t="shared" si="14"/>
        <v>0</v>
      </c>
      <c r="AN140" s="48">
        <f t="shared" si="15"/>
        <v>0</v>
      </c>
      <c r="AO140" s="48">
        <f t="shared" si="16"/>
        <v>0</v>
      </c>
      <c r="AP140" s="48">
        <f t="shared" si="17"/>
        <v>0</v>
      </c>
      <c r="AQ140" s="48">
        <f t="shared" si="18"/>
        <v>0</v>
      </c>
      <c r="AR140" s="48">
        <f t="shared" si="20"/>
        <v>0</v>
      </c>
    </row>
    <row r="141" spans="1:44">
      <c r="A141" s="265" t="s">
        <v>405</v>
      </c>
      <c r="B141" s="288"/>
      <c r="C141" s="288"/>
      <c r="D141" s="288"/>
      <c r="E141" s="288"/>
      <c r="F141" s="288"/>
      <c r="G141" s="260">
        <v>1</v>
      </c>
      <c r="H141" s="260"/>
      <c r="I141" s="260"/>
      <c r="J141" s="260"/>
      <c r="K141" s="260"/>
      <c r="L141" s="259"/>
      <c r="M141" s="259"/>
      <c r="N141" s="259"/>
      <c r="O141" s="259"/>
      <c r="P141" s="259"/>
      <c r="Q141" s="260"/>
      <c r="R141" s="260"/>
      <c r="S141" s="260"/>
      <c r="T141" s="260"/>
      <c r="U141" s="260"/>
      <c r="V141" s="259"/>
      <c r="W141" s="259"/>
      <c r="X141" s="259"/>
      <c r="Y141" s="259"/>
      <c r="Z141" s="259"/>
      <c r="AA141" s="205"/>
      <c r="AB141" s="205"/>
      <c r="AC141" s="205"/>
      <c r="AD141" s="205"/>
      <c r="AE141" s="205"/>
      <c r="AF141" s="35">
        <v>0</v>
      </c>
      <c r="AG141" s="35">
        <v>0</v>
      </c>
      <c r="AH141" s="35">
        <v>0</v>
      </c>
      <c r="AI141" s="35">
        <v>0</v>
      </c>
      <c r="AJ141" s="32">
        <v>0</v>
      </c>
      <c r="AK141" s="46"/>
      <c r="AL141" s="48">
        <f t="shared" si="19"/>
        <v>0</v>
      </c>
      <c r="AM141" s="48">
        <f t="shared" si="14"/>
        <v>1</v>
      </c>
      <c r="AN141" s="48">
        <f t="shared" si="15"/>
        <v>0</v>
      </c>
      <c r="AO141" s="48">
        <f t="shared" si="16"/>
        <v>0</v>
      </c>
      <c r="AP141" s="48">
        <f t="shared" si="17"/>
        <v>0</v>
      </c>
      <c r="AQ141" s="48">
        <f t="shared" si="18"/>
        <v>0</v>
      </c>
      <c r="AR141" s="48">
        <f t="shared" si="20"/>
        <v>0</v>
      </c>
    </row>
    <row r="142" spans="1:44">
      <c r="A142" s="265" t="s">
        <v>406</v>
      </c>
      <c r="B142" s="288"/>
      <c r="C142" s="288"/>
      <c r="D142" s="288"/>
      <c r="E142" s="288"/>
      <c r="F142" s="288"/>
      <c r="G142" s="260"/>
      <c r="H142" s="260"/>
      <c r="I142" s="260"/>
      <c r="J142" s="260"/>
      <c r="K142" s="260"/>
      <c r="L142" s="259"/>
      <c r="M142" s="259"/>
      <c r="N142" s="259"/>
      <c r="O142" s="259"/>
      <c r="P142" s="259"/>
      <c r="Q142" s="260"/>
      <c r="R142" s="260"/>
      <c r="S142" s="260">
        <v>1</v>
      </c>
      <c r="T142" s="260"/>
      <c r="U142" s="260"/>
      <c r="V142" s="259"/>
      <c r="W142" s="259"/>
      <c r="X142" s="259">
        <v>1</v>
      </c>
      <c r="Y142" s="259"/>
      <c r="Z142" s="259"/>
      <c r="AA142" s="205"/>
      <c r="AB142" s="205"/>
      <c r="AC142" s="205"/>
      <c r="AD142" s="205"/>
      <c r="AE142" s="205"/>
      <c r="AF142" s="35">
        <v>0</v>
      </c>
      <c r="AG142" s="35">
        <v>0</v>
      </c>
      <c r="AH142" s="35">
        <v>0</v>
      </c>
      <c r="AI142" s="35">
        <v>0</v>
      </c>
      <c r="AJ142" s="32">
        <v>0</v>
      </c>
      <c r="AK142" s="46"/>
      <c r="AL142" s="48">
        <f t="shared" si="19"/>
        <v>0</v>
      </c>
      <c r="AM142" s="48">
        <f t="shared" si="14"/>
        <v>0</v>
      </c>
      <c r="AN142" s="48">
        <f t="shared" si="15"/>
        <v>0</v>
      </c>
      <c r="AO142" s="48">
        <f t="shared" si="16"/>
        <v>1</v>
      </c>
      <c r="AP142" s="48">
        <f t="shared" si="17"/>
        <v>1</v>
      </c>
      <c r="AQ142" s="48">
        <f t="shared" si="18"/>
        <v>0</v>
      </c>
      <c r="AR142" s="48">
        <f t="shared" si="20"/>
        <v>0</v>
      </c>
    </row>
    <row r="143" spans="1:44">
      <c r="A143" s="265" t="s">
        <v>407</v>
      </c>
      <c r="B143" s="288"/>
      <c r="C143" s="288"/>
      <c r="D143" s="288"/>
      <c r="E143" s="288"/>
      <c r="F143" s="288"/>
      <c r="G143" s="260"/>
      <c r="H143" s="260"/>
      <c r="I143" s="260">
        <v>1</v>
      </c>
      <c r="J143" s="260"/>
      <c r="K143" s="260"/>
      <c r="L143" s="259"/>
      <c r="M143" s="259"/>
      <c r="N143" s="259"/>
      <c r="O143" s="259"/>
      <c r="P143" s="259"/>
      <c r="Q143" s="260"/>
      <c r="R143" s="260"/>
      <c r="S143" s="260"/>
      <c r="T143" s="260"/>
      <c r="U143" s="260">
        <v>1</v>
      </c>
      <c r="V143" s="259"/>
      <c r="W143" s="259"/>
      <c r="X143" s="259"/>
      <c r="Y143" s="259"/>
      <c r="Z143" s="259"/>
      <c r="AA143" s="205"/>
      <c r="AB143" s="205"/>
      <c r="AC143" s="205"/>
      <c r="AD143" s="205"/>
      <c r="AE143" s="205"/>
      <c r="AF143" s="35">
        <v>0</v>
      </c>
      <c r="AG143" s="35">
        <v>0</v>
      </c>
      <c r="AH143" s="35">
        <v>0</v>
      </c>
      <c r="AI143" s="35">
        <v>0</v>
      </c>
      <c r="AJ143" s="32">
        <v>0</v>
      </c>
      <c r="AK143" s="46"/>
      <c r="AL143" s="48">
        <f t="shared" si="19"/>
        <v>0</v>
      </c>
      <c r="AM143" s="48">
        <f t="shared" si="14"/>
        <v>1</v>
      </c>
      <c r="AN143" s="48">
        <f t="shared" si="15"/>
        <v>0</v>
      </c>
      <c r="AO143" s="48">
        <f t="shared" si="16"/>
        <v>1</v>
      </c>
      <c r="AP143" s="48">
        <f t="shared" si="17"/>
        <v>0</v>
      </c>
      <c r="AQ143" s="48">
        <f t="shared" si="18"/>
        <v>0</v>
      </c>
      <c r="AR143" s="48">
        <f t="shared" si="20"/>
        <v>0</v>
      </c>
    </row>
    <row r="144" spans="1:44">
      <c r="A144" s="265" t="s">
        <v>408</v>
      </c>
      <c r="B144" s="288"/>
      <c r="C144" s="288"/>
      <c r="D144" s="288"/>
      <c r="E144" s="288"/>
      <c r="F144" s="288"/>
      <c r="G144" s="260"/>
      <c r="H144" s="260"/>
      <c r="I144" s="260"/>
      <c r="J144" s="260"/>
      <c r="K144" s="260"/>
      <c r="L144" s="259"/>
      <c r="M144" s="259"/>
      <c r="N144" s="259"/>
      <c r="O144" s="259"/>
      <c r="P144" s="259"/>
      <c r="Q144" s="260"/>
      <c r="R144" s="260"/>
      <c r="S144" s="260"/>
      <c r="T144" s="260"/>
      <c r="U144" s="260"/>
      <c r="V144" s="259"/>
      <c r="W144" s="259"/>
      <c r="X144" s="259"/>
      <c r="Y144" s="259"/>
      <c r="Z144" s="259">
        <v>1</v>
      </c>
      <c r="AA144" s="205"/>
      <c r="AB144" s="205"/>
      <c r="AC144" s="205"/>
      <c r="AD144" s="205"/>
      <c r="AE144" s="205"/>
      <c r="AF144" s="35">
        <v>0</v>
      </c>
      <c r="AG144" s="35">
        <v>0</v>
      </c>
      <c r="AH144" s="35">
        <v>0</v>
      </c>
      <c r="AI144" s="35">
        <v>0</v>
      </c>
      <c r="AJ144" s="32">
        <v>0</v>
      </c>
      <c r="AK144" s="46"/>
      <c r="AL144" s="48">
        <f t="shared" si="19"/>
        <v>0</v>
      </c>
      <c r="AM144" s="48">
        <f t="shared" si="14"/>
        <v>0</v>
      </c>
      <c r="AN144" s="48">
        <f t="shared" si="15"/>
        <v>0</v>
      </c>
      <c r="AO144" s="48">
        <f t="shared" si="16"/>
        <v>0</v>
      </c>
      <c r="AP144" s="48">
        <f t="shared" si="17"/>
        <v>1</v>
      </c>
      <c r="AQ144" s="48">
        <f t="shared" si="18"/>
        <v>0</v>
      </c>
      <c r="AR144" s="48">
        <f t="shared" si="20"/>
        <v>0</v>
      </c>
    </row>
    <row r="145" spans="1:44">
      <c r="A145" s="265" t="s">
        <v>409</v>
      </c>
      <c r="B145" s="288"/>
      <c r="C145" s="288"/>
      <c r="D145" s="288"/>
      <c r="E145" s="288"/>
      <c r="F145" s="288"/>
      <c r="G145" s="260"/>
      <c r="H145" s="260"/>
      <c r="I145" s="260"/>
      <c r="J145" s="260"/>
      <c r="K145" s="260"/>
      <c r="L145" s="259"/>
      <c r="M145" s="259"/>
      <c r="N145" s="259"/>
      <c r="O145" s="259"/>
      <c r="P145" s="259"/>
      <c r="Q145" s="260"/>
      <c r="R145" s="260"/>
      <c r="S145" s="260"/>
      <c r="T145" s="260"/>
      <c r="U145" s="260"/>
      <c r="V145" s="259"/>
      <c r="W145" s="259"/>
      <c r="X145" s="259">
        <v>1</v>
      </c>
      <c r="Y145" s="259"/>
      <c r="Z145" s="259">
        <v>1</v>
      </c>
      <c r="AA145" s="205"/>
      <c r="AB145" s="205"/>
      <c r="AC145" s="205"/>
      <c r="AD145" s="205"/>
      <c r="AE145" s="205"/>
      <c r="AF145" s="35">
        <v>0</v>
      </c>
      <c r="AG145" s="35">
        <v>0</v>
      </c>
      <c r="AH145" s="35">
        <v>0</v>
      </c>
      <c r="AI145" s="35">
        <v>0</v>
      </c>
      <c r="AJ145" s="32">
        <v>0</v>
      </c>
      <c r="AK145" s="46"/>
      <c r="AL145" s="48">
        <f t="shared" si="19"/>
        <v>0</v>
      </c>
      <c r="AM145" s="48">
        <f t="shared" si="14"/>
        <v>0</v>
      </c>
      <c r="AN145" s="48">
        <f t="shared" si="15"/>
        <v>0</v>
      </c>
      <c r="AO145" s="48">
        <f t="shared" si="16"/>
        <v>0</v>
      </c>
      <c r="AP145" s="48">
        <f t="shared" si="17"/>
        <v>2</v>
      </c>
      <c r="AQ145" s="48">
        <f t="shared" si="18"/>
        <v>0</v>
      </c>
      <c r="AR145" s="48">
        <f t="shared" si="20"/>
        <v>0</v>
      </c>
    </row>
    <row r="146" spans="1:44">
      <c r="A146" s="265" t="s">
        <v>410</v>
      </c>
      <c r="B146" s="288"/>
      <c r="C146" s="288"/>
      <c r="D146" s="288"/>
      <c r="E146" s="288"/>
      <c r="F146" s="288"/>
      <c r="G146" s="260"/>
      <c r="H146" s="260"/>
      <c r="I146" s="260"/>
      <c r="J146" s="260"/>
      <c r="K146" s="260"/>
      <c r="L146" s="259"/>
      <c r="M146" s="259"/>
      <c r="N146" s="259"/>
      <c r="O146" s="259"/>
      <c r="P146" s="259"/>
      <c r="Q146" s="260"/>
      <c r="R146" s="260"/>
      <c r="S146" s="260"/>
      <c r="T146" s="260">
        <v>1</v>
      </c>
      <c r="U146" s="260">
        <v>1</v>
      </c>
      <c r="V146" s="259"/>
      <c r="W146" s="259"/>
      <c r="X146" s="259"/>
      <c r="Y146" s="259"/>
      <c r="Z146" s="259"/>
      <c r="AA146" s="205"/>
      <c r="AB146" s="205"/>
      <c r="AC146" s="205"/>
      <c r="AD146" s="205"/>
      <c r="AE146" s="205"/>
      <c r="AF146" s="35">
        <v>0</v>
      </c>
      <c r="AG146" s="35">
        <v>0</v>
      </c>
      <c r="AH146" s="35">
        <v>0</v>
      </c>
      <c r="AI146" s="35">
        <v>0</v>
      </c>
      <c r="AJ146" s="32">
        <v>0</v>
      </c>
      <c r="AK146" s="46"/>
      <c r="AL146" s="48">
        <f t="shared" si="19"/>
        <v>0</v>
      </c>
      <c r="AM146" s="48">
        <f t="shared" si="14"/>
        <v>0</v>
      </c>
      <c r="AN146" s="48">
        <f t="shared" si="15"/>
        <v>0</v>
      </c>
      <c r="AO146" s="48">
        <f t="shared" si="16"/>
        <v>2</v>
      </c>
      <c r="AP146" s="48">
        <f t="shared" si="17"/>
        <v>0</v>
      </c>
      <c r="AQ146" s="48">
        <f t="shared" si="18"/>
        <v>0</v>
      </c>
      <c r="AR146" s="48">
        <f t="shared" si="20"/>
        <v>0</v>
      </c>
    </row>
    <row r="147" spans="1:44">
      <c r="A147" s="265" t="s">
        <v>411</v>
      </c>
      <c r="B147" s="288"/>
      <c r="C147" s="288"/>
      <c r="D147" s="288"/>
      <c r="E147" s="288"/>
      <c r="F147" s="288"/>
      <c r="G147" s="260"/>
      <c r="H147" s="260"/>
      <c r="I147" s="260">
        <v>1</v>
      </c>
      <c r="J147" s="260"/>
      <c r="K147" s="260"/>
      <c r="L147" s="259"/>
      <c r="M147" s="259"/>
      <c r="N147" s="259"/>
      <c r="O147" s="259"/>
      <c r="P147" s="259"/>
      <c r="Q147" s="260"/>
      <c r="R147" s="260"/>
      <c r="S147" s="260"/>
      <c r="T147" s="260"/>
      <c r="U147" s="260"/>
      <c r="V147" s="259"/>
      <c r="W147" s="259"/>
      <c r="X147" s="259"/>
      <c r="Y147" s="259"/>
      <c r="Z147" s="259"/>
      <c r="AA147" s="205"/>
      <c r="AB147" s="205"/>
      <c r="AC147" s="205"/>
      <c r="AD147" s="205"/>
      <c r="AE147" s="205"/>
      <c r="AF147" s="35">
        <v>0</v>
      </c>
      <c r="AG147" s="35">
        <v>0</v>
      </c>
      <c r="AH147" s="35">
        <v>0</v>
      </c>
      <c r="AI147" s="35">
        <v>0</v>
      </c>
      <c r="AJ147" s="32">
        <v>0</v>
      </c>
      <c r="AK147" s="46"/>
      <c r="AL147" s="48">
        <f t="shared" si="19"/>
        <v>0</v>
      </c>
      <c r="AM147" s="48">
        <f t="shared" si="14"/>
        <v>1</v>
      </c>
      <c r="AN147" s="48">
        <f t="shared" si="15"/>
        <v>0</v>
      </c>
      <c r="AO147" s="48">
        <f t="shared" si="16"/>
        <v>0</v>
      </c>
      <c r="AP147" s="48">
        <f t="shared" si="17"/>
        <v>0</v>
      </c>
      <c r="AQ147" s="48">
        <f t="shared" si="18"/>
        <v>0</v>
      </c>
      <c r="AR147" s="48">
        <f t="shared" si="20"/>
        <v>0</v>
      </c>
    </row>
    <row r="148" spans="1:44">
      <c r="A148" s="265" t="s">
        <v>412</v>
      </c>
      <c r="B148" s="288"/>
      <c r="C148" s="288"/>
      <c r="D148" s="288"/>
      <c r="E148" s="288"/>
      <c r="F148" s="288"/>
      <c r="G148" s="260"/>
      <c r="H148" s="260"/>
      <c r="I148" s="260">
        <v>1</v>
      </c>
      <c r="J148" s="260"/>
      <c r="K148" s="260"/>
      <c r="L148" s="259"/>
      <c r="M148" s="259"/>
      <c r="N148" s="259"/>
      <c r="O148" s="259"/>
      <c r="P148" s="259"/>
      <c r="Q148" s="260"/>
      <c r="R148" s="260"/>
      <c r="S148" s="260"/>
      <c r="T148" s="260"/>
      <c r="U148" s="260"/>
      <c r="V148" s="259"/>
      <c r="W148" s="259"/>
      <c r="X148" s="259"/>
      <c r="Y148" s="259"/>
      <c r="Z148" s="259"/>
      <c r="AA148" s="205"/>
      <c r="AB148" s="205"/>
      <c r="AC148" s="205"/>
      <c r="AD148" s="205"/>
      <c r="AE148" s="205"/>
      <c r="AF148" s="35">
        <v>0</v>
      </c>
      <c r="AG148" s="35">
        <v>0</v>
      </c>
      <c r="AH148" s="35">
        <v>0</v>
      </c>
      <c r="AI148" s="35">
        <v>0</v>
      </c>
      <c r="AJ148" s="32">
        <v>0</v>
      </c>
      <c r="AK148" s="46"/>
      <c r="AL148" s="48">
        <f t="shared" si="19"/>
        <v>0</v>
      </c>
      <c r="AM148" s="48">
        <f t="shared" si="14"/>
        <v>1</v>
      </c>
      <c r="AN148" s="48">
        <f t="shared" si="15"/>
        <v>0</v>
      </c>
      <c r="AO148" s="48">
        <f t="shared" si="16"/>
        <v>0</v>
      </c>
      <c r="AP148" s="48">
        <f t="shared" si="17"/>
        <v>0</v>
      </c>
      <c r="AQ148" s="48">
        <f t="shared" si="18"/>
        <v>0</v>
      </c>
      <c r="AR148" s="48">
        <f t="shared" si="20"/>
        <v>0</v>
      </c>
    </row>
    <row r="149" spans="1:44">
      <c r="A149" s="265" t="s">
        <v>413</v>
      </c>
      <c r="B149" s="288"/>
      <c r="C149" s="288"/>
      <c r="D149" s="288"/>
      <c r="E149" s="288"/>
      <c r="F149" s="288"/>
      <c r="G149" s="260"/>
      <c r="H149" s="260"/>
      <c r="I149" s="260"/>
      <c r="J149" s="260">
        <v>1</v>
      </c>
      <c r="K149" s="260"/>
      <c r="L149" s="259"/>
      <c r="M149" s="259"/>
      <c r="N149" s="259"/>
      <c r="O149" s="259"/>
      <c r="P149" s="259"/>
      <c r="Q149" s="260"/>
      <c r="R149" s="260"/>
      <c r="S149" s="260"/>
      <c r="T149" s="260"/>
      <c r="U149" s="260"/>
      <c r="V149" s="259"/>
      <c r="W149" s="259"/>
      <c r="X149" s="259"/>
      <c r="Y149" s="259"/>
      <c r="Z149" s="259"/>
      <c r="AA149" s="205"/>
      <c r="AB149" s="205"/>
      <c r="AC149" s="205"/>
      <c r="AD149" s="205"/>
      <c r="AE149" s="205"/>
      <c r="AF149" s="35">
        <v>0</v>
      </c>
      <c r="AG149" s="35">
        <v>0</v>
      </c>
      <c r="AH149" s="35">
        <v>0</v>
      </c>
      <c r="AI149" s="35">
        <v>0</v>
      </c>
      <c r="AJ149" s="32">
        <v>0</v>
      </c>
      <c r="AK149" s="46"/>
      <c r="AL149" s="48">
        <f t="shared" si="19"/>
        <v>0</v>
      </c>
      <c r="AM149" s="48">
        <f t="shared" si="14"/>
        <v>1</v>
      </c>
      <c r="AN149" s="48">
        <f t="shared" si="15"/>
        <v>0</v>
      </c>
      <c r="AO149" s="48">
        <f t="shared" si="16"/>
        <v>0</v>
      </c>
      <c r="AP149" s="48">
        <f t="shared" si="17"/>
        <v>0</v>
      </c>
      <c r="AQ149" s="48">
        <f t="shared" si="18"/>
        <v>0</v>
      </c>
      <c r="AR149" s="48">
        <f t="shared" si="20"/>
        <v>0</v>
      </c>
    </row>
    <row r="150" spans="1:44">
      <c r="A150" s="265" t="s">
        <v>414</v>
      </c>
      <c r="B150" s="288"/>
      <c r="C150" s="288"/>
      <c r="D150" s="288"/>
      <c r="E150" s="288"/>
      <c r="F150" s="288"/>
      <c r="G150" s="260"/>
      <c r="H150" s="260">
        <v>1</v>
      </c>
      <c r="I150" s="260"/>
      <c r="J150" s="260"/>
      <c r="K150" s="260"/>
      <c r="L150" s="259"/>
      <c r="M150" s="259"/>
      <c r="N150" s="259"/>
      <c r="O150" s="259"/>
      <c r="P150" s="259"/>
      <c r="Q150" s="260"/>
      <c r="R150" s="260"/>
      <c r="S150" s="260"/>
      <c r="T150" s="260"/>
      <c r="U150" s="260"/>
      <c r="V150" s="259"/>
      <c r="W150" s="259"/>
      <c r="X150" s="259"/>
      <c r="Y150" s="259"/>
      <c r="Z150" s="259"/>
      <c r="AA150" s="205"/>
      <c r="AB150" s="205"/>
      <c r="AC150" s="205"/>
      <c r="AD150" s="205"/>
      <c r="AE150" s="205"/>
      <c r="AF150" s="35">
        <v>0</v>
      </c>
      <c r="AG150" s="35">
        <v>0</v>
      </c>
      <c r="AH150" s="35">
        <v>0</v>
      </c>
      <c r="AI150" s="35">
        <v>0</v>
      </c>
      <c r="AJ150" s="32">
        <v>0</v>
      </c>
      <c r="AK150" s="46"/>
      <c r="AL150" s="48">
        <f t="shared" si="19"/>
        <v>0</v>
      </c>
      <c r="AM150" s="48">
        <f t="shared" si="14"/>
        <v>1</v>
      </c>
      <c r="AN150" s="48">
        <f t="shared" si="15"/>
        <v>0</v>
      </c>
      <c r="AO150" s="48">
        <f t="shared" si="16"/>
        <v>0</v>
      </c>
      <c r="AP150" s="48">
        <f t="shared" si="17"/>
        <v>0</v>
      </c>
      <c r="AQ150" s="48">
        <f t="shared" si="18"/>
        <v>0</v>
      </c>
      <c r="AR150" s="48">
        <f t="shared" si="20"/>
        <v>0</v>
      </c>
    </row>
    <row r="151" spans="1:44">
      <c r="A151" s="265" t="s">
        <v>415</v>
      </c>
      <c r="B151" s="288"/>
      <c r="C151" s="288"/>
      <c r="D151" s="288"/>
      <c r="E151" s="288"/>
      <c r="F151" s="288"/>
      <c r="G151" s="260"/>
      <c r="H151" s="260">
        <v>1</v>
      </c>
      <c r="I151" s="260"/>
      <c r="J151" s="260"/>
      <c r="K151" s="260"/>
      <c r="L151" s="259"/>
      <c r="M151" s="259"/>
      <c r="N151" s="259"/>
      <c r="O151" s="259"/>
      <c r="P151" s="259"/>
      <c r="Q151" s="260"/>
      <c r="R151" s="260"/>
      <c r="S151" s="260"/>
      <c r="T151" s="260"/>
      <c r="U151" s="260"/>
      <c r="V151" s="259"/>
      <c r="W151" s="259"/>
      <c r="X151" s="259"/>
      <c r="Y151" s="259"/>
      <c r="Z151" s="259"/>
      <c r="AA151" s="205"/>
      <c r="AB151" s="205"/>
      <c r="AC151" s="205"/>
      <c r="AD151" s="205"/>
      <c r="AE151" s="205"/>
      <c r="AF151" s="35">
        <v>0</v>
      </c>
      <c r="AG151" s="35">
        <v>0</v>
      </c>
      <c r="AH151" s="35">
        <v>0</v>
      </c>
      <c r="AI151" s="35">
        <v>0</v>
      </c>
      <c r="AJ151" s="32">
        <v>0</v>
      </c>
      <c r="AK151" s="46"/>
      <c r="AL151" s="48">
        <f t="shared" si="19"/>
        <v>0</v>
      </c>
      <c r="AM151" s="48">
        <f t="shared" si="14"/>
        <v>1</v>
      </c>
      <c r="AN151" s="48">
        <f t="shared" si="15"/>
        <v>0</v>
      </c>
      <c r="AO151" s="48">
        <f t="shared" si="16"/>
        <v>0</v>
      </c>
      <c r="AP151" s="48">
        <f t="shared" si="17"/>
        <v>0</v>
      </c>
      <c r="AQ151" s="48">
        <f t="shared" si="18"/>
        <v>0</v>
      </c>
      <c r="AR151" s="48">
        <f t="shared" si="20"/>
        <v>0</v>
      </c>
    </row>
    <row r="152" spans="1:44">
      <c r="A152" s="265" t="s">
        <v>227</v>
      </c>
      <c r="B152" s="288"/>
      <c r="C152" s="288"/>
      <c r="D152" s="288"/>
      <c r="E152" s="288"/>
      <c r="F152" s="288"/>
      <c r="G152" s="260"/>
      <c r="H152" s="260">
        <v>3</v>
      </c>
      <c r="I152" s="260"/>
      <c r="J152" s="260"/>
      <c r="K152" s="260"/>
      <c r="L152" s="259"/>
      <c r="M152" s="259"/>
      <c r="N152" s="259"/>
      <c r="O152" s="259"/>
      <c r="P152" s="259">
        <v>3</v>
      </c>
      <c r="Q152" s="260">
        <v>8</v>
      </c>
      <c r="R152" s="260">
        <v>8</v>
      </c>
      <c r="S152" s="260">
        <v>5</v>
      </c>
      <c r="T152" s="260"/>
      <c r="U152" s="260"/>
      <c r="V152" s="259"/>
      <c r="W152" s="259">
        <v>5</v>
      </c>
      <c r="X152" s="259">
        <v>3</v>
      </c>
      <c r="Y152" s="259">
        <v>1</v>
      </c>
      <c r="Z152" s="259"/>
      <c r="AA152" s="205"/>
      <c r="AB152" s="205"/>
      <c r="AC152" s="205"/>
      <c r="AD152" s="205"/>
      <c r="AE152" s="205"/>
      <c r="AF152" s="35">
        <v>0</v>
      </c>
      <c r="AG152" s="35">
        <v>0</v>
      </c>
      <c r="AH152" s="35">
        <v>0</v>
      </c>
      <c r="AI152" s="35">
        <v>0</v>
      </c>
      <c r="AJ152" s="32">
        <v>0</v>
      </c>
      <c r="AK152" s="46"/>
      <c r="AL152" s="48">
        <f t="shared" si="19"/>
        <v>0</v>
      </c>
      <c r="AM152" s="48">
        <f t="shared" si="14"/>
        <v>3</v>
      </c>
      <c r="AN152" s="48">
        <f t="shared" si="15"/>
        <v>3</v>
      </c>
      <c r="AO152" s="48">
        <f t="shared" si="16"/>
        <v>21</v>
      </c>
      <c r="AP152" s="48">
        <f t="shared" si="17"/>
        <v>9</v>
      </c>
      <c r="AQ152" s="48">
        <f t="shared" si="18"/>
        <v>0</v>
      </c>
      <c r="AR152" s="48">
        <f t="shared" si="20"/>
        <v>0</v>
      </c>
    </row>
    <row r="153" spans="1:44">
      <c r="A153" s="265" t="s">
        <v>416</v>
      </c>
      <c r="B153" s="288"/>
      <c r="C153" s="288"/>
      <c r="D153" s="288"/>
      <c r="E153" s="288"/>
      <c r="F153" s="288"/>
      <c r="G153" s="260"/>
      <c r="H153" s="260"/>
      <c r="I153" s="260"/>
      <c r="J153" s="260"/>
      <c r="K153" s="260"/>
      <c r="L153" s="259"/>
      <c r="M153" s="259"/>
      <c r="N153" s="259"/>
      <c r="O153" s="259"/>
      <c r="P153" s="259">
        <v>1</v>
      </c>
      <c r="Q153" s="260">
        <v>1</v>
      </c>
      <c r="R153" s="260"/>
      <c r="S153" s="260"/>
      <c r="T153" s="260"/>
      <c r="U153" s="260"/>
      <c r="V153" s="259"/>
      <c r="W153" s="259"/>
      <c r="X153" s="259"/>
      <c r="Y153" s="259"/>
      <c r="Z153" s="259"/>
      <c r="AA153" s="205"/>
      <c r="AB153" s="205"/>
      <c r="AC153" s="205"/>
      <c r="AD153" s="205"/>
      <c r="AE153" s="205"/>
      <c r="AF153" s="35">
        <v>0</v>
      </c>
      <c r="AG153" s="35">
        <v>0</v>
      </c>
      <c r="AH153" s="35">
        <v>0</v>
      </c>
      <c r="AI153" s="35">
        <v>0</v>
      </c>
      <c r="AJ153" s="32">
        <v>0</v>
      </c>
      <c r="AK153" s="46"/>
      <c r="AL153" s="48">
        <f t="shared" si="19"/>
        <v>0</v>
      </c>
      <c r="AM153" s="48">
        <f t="shared" si="14"/>
        <v>0</v>
      </c>
      <c r="AN153" s="48">
        <f t="shared" si="15"/>
        <v>1</v>
      </c>
      <c r="AO153" s="48">
        <f t="shared" si="16"/>
        <v>1</v>
      </c>
      <c r="AP153" s="48">
        <f t="shared" si="17"/>
        <v>0</v>
      </c>
      <c r="AQ153" s="48">
        <f t="shared" si="18"/>
        <v>0</v>
      </c>
      <c r="AR153" s="48">
        <f t="shared" si="20"/>
        <v>0</v>
      </c>
    </row>
    <row r="154" spans="1:44">
      <c r="A154" s="265" t="s">
        <v>417</v>
      </c>
      <c r="B154" s="288"/>
      <c r="C154" s="288"/>
      <c r="D154" s="288"/>
      <c r="E154" s="288"/>
      <c r="F154" s="288"/>
      <c r="G154" s="260"/>
      <c r="H154" s="260"/>
      <c r="I154" s="260"/>
      <c r="J154" s="260"/>
      <c r="K154" s="260"/>
      <c r="L154" s="259"/>
      <c r="M154" s="259"/>
      <c r="N154" s="259"/>
      <c r="O154" s="259"/>
      <c r="P154" s="259"/>
      <c r="Q154" s="260"/>
      <c r="R154" s="260"/>
      <c r="S154" s="260"/>
      <c r="T154" s="260"/>
      <c r="U154" s="260">
        <v>1</v>
      </c>
      <c r="V154" s="259"/>
      <c r="W154" s="259"/>
      <c r="X154" s="259"/>
      <c r="Y154" s="259"/>
      <c r="Z154" s="259"/>
      <c r="AA154" s="205"/>
      <c r="AB154" s="205"/>
      <c r="AC154" s="205"/>
      <c r="AD154" s="205"/>
      <c r="AE154" s="205"/>
      <c r="AF154" s="35">
        <v>0</v>
      </c>
      <c r="AG154" s="35">
        <v>0</v>
      </c>
      <c r="AH154" s="35">
        <v>0</v>
      </c>
      <c r="AI154" s="35">
        <v>0</v>
      </c>
      <c r="AJ154" s="32">
        <v>0</v>
      </c>
      <c r="AK154" s="46"/>
      <c r="AL154" s="48">
        <f t="shared" si="19"/>
        <v>0</v>
      </c>
      <c r="AM154" s="48">
        <f t="shared" si="14"/>
        <v>0</v>
      </c>
      <c r="AN154" s="48">
        <f t="shared" si="15"/>
        <v>0</v>
      </c>
      <c r="AO154" s="48">
        <f t="shared" si="16"/>
        <v>1</v>
      </c>
      <c r="AP154" s="48">
        <f t="shared" si="17"/>
        <v>0</v>
      </c>
      <c r="AQ154" s="48">
        <f t="shared" si="18"/>
        <v>0</v>
      </c>
      <c r="AR154" s="48">
        <f t="shared" si="20"/>
        <v>0</v>
      </c>
    </row>
    <row r="155" spans="1:44">
      <c r="A155" s="265" t="s">
        <v>418</v>
      </c>
      <c r="B155" s="288"/>
      <c r="C155" s="288"/>
      <c r="D155" s="288"/>
      <c r="E155" s="288"/>
      <c r="F155" s="288"/>
      <c r="G155" s="260"/>
      <c r="H155" s="260"/>
      <c r="I155" s="260">
        <v>1</v>
      </c>
      <c r="J155" s="260"/>
      <c r="K155" s="260"/>
      <c r="L155" s="259"/>
      <c r="M155" s="259"/>
      <c r="N155" s="259"/>
      <c r="O155" s="259"/>
      <c r="P155" s="259"/>
      <c r="Q155" s="260"/>
      <c r="R155" s="260"/>
      <c r="S155" s="260"/>
      <c r="T155" s="260"/>
      <c r="U155" s="260"/>
      <c r="V155" s="259"/>
      <c r="W155" s="259"/>
      <c r="X155" s="259"/>
      <c r="Y155" s="259"/>
      <c r="Z155" s="259"/>
      <c r="AA155" s="205"/>
      <c r="AB155" s="205"/>
      <c r="AC155" s="205"/>
      <c r="AD155" s="205"/>
      <c r="AE155" s="205"/>
      <c r="AF155" s="35">
        <v>0</v>
      </c>
      <c r="AG155" s="35">
        <v>0</v>
      </c>
      <c r="AH155" s="35">
        <v>0</v>
      </c>
      <c r="AI155" s="35">
        <v>0</v>
      </c>
      <c r="AJ155" s="32">
        <v>0</v>
      </c>
      <c r="AK155" s="46"/>
      <c r="AL155" s="48">
        <f t="shared" si="19"/>
        <v>0</v>
      </c>
      <c r="AM155" s="48">
        <f t="shared" si="14"/>
        <v>1</v>
      </c>
      <c r="AN155" s="48">
        <f t="shared" si="15"/>
        <v>0</v>
      </c>
      <c r="AO155" s="48">
        <f t="shared" si="16"/>
        <v>0</v>
      </c>
      <c r="AP155" s="48">
        <f t="shared" si="17"/>
        <v>0</v>
      </c>
      <c r="AQ155" s="48">
        <f t="shared" si="18"/>
        <v>0</v>
      </c>
      <c r="AR155" s="48">
        <f t="shared" si="20"/>
        <v>0</v>
      </c>
    </row>
    <row r="156" spans="1:44">
      <c r="A156" s="265" t="s">
        <v>419</v>
      </c>
      <c r="B156" s="288"/>
      <c r="C156" s="288"/>
      <c r="D156" s="288">
        <v>1</v>
      </c>
      <c r="E156" s="288"/>
      <c r="F156" s="288"/>
      <c r="G156" s="260"/>
      <c r="H156" s="260"/>
      <c r="I156" s="260"/>
      <c r="J156" s="260"/>
      <c r="K156" s="260"/>
      <c r="L156" s="259"/>
      <c r="M156" s="259"/>
      <c r="N156" s="259"/>
      <c r="O156" s="259"/>
      <c r="P156" s="259"/>
      <c r="Q156" s="260"/>
      <c r="R156" s="260"/>
      <c r="S156" s="260"/>
      <c r="T156" s="260"/>
      <c r="U156" s="260"/>
      <c r="V156" s="259"/>
      <c r="W156" s="259"/>
      <c r="X156" s="259"/>
      <c r="Y156" s="259"/>
      <c r="Z156" s="259"/>
      <c r="AA156" s="205"/>
      <c r="AB156" s="205"/>
      <c r="AC156" s="205"/>
      <c r="AD156" s="205"/>
      <c r="AE156" s="205"/>
      <c r="AF156" s="35">
        <v>0</v>
      </c>
      <c r="AG156" s="35">
        <v>0</v>
      </c>
      <c r="AH156" s="35">
        <v>0</v>
      </c>
      <c r="AI156" s="35">
        <v>0</v>
      </c>
      <c r="AJ156" s="32">
        <v>0</v>
      </c>
      <c r="AK156" s="46"/>
      <c r="AL156" s="48">
        <f t="shared" si="19"/>
        <v>1</v>
      </c>
      <c r="AM156" s="48">
        <f t="shared" si="14"/>
        <v>0</v>
      </c>
      <c r="AN156" s="48">
        <f t="shared" si="15"/>
        <v>0</v>
      </c>
      <c r="AO156" s="48">
        <f t="shared" si="16"/>
        <v>0</v>
      </c>
      <c r="AP156" s="48">
        <f t="shared" si="17"/>
        <v>0</v>
      </c>
      <c r="AQ156" s="48">
        <f t="shared" si="18"/>
        <v>0</v>
      </c>
      <c r="AR156" s="48">
        <f t="shared" si="20"/>
        <v>0</v>
      </c>
    </row>
    <row r="157" spans="1:44">
      <c r="A157" s="265" t="s">
        <v>420</v>
      </c>
      <c r="B157" s="288"/>
      <c r="C157" s="288"/>
      <c r="D157" s="288"/>
      <c r="E157" s="288"/>
      <c r="F157" s="288"/>
      <c r="G157" s="260"/>
      <c r="H157" s="260"/>
      <c r="I157" s="260"/>
      <c r="J157" s="260"/>
      <c r="K157" s="260"/>
      <c r="L157" s="259"/>
      <c r="M157" s="259"/>
      <c r="N157" s="259"/>
      <c r="O157" s="259"/>
      <c r="P157" s="259"/>
      <c r="Q157" s="260"/>
      <c r="R157" s="260"/>
      <c r="S157" s="260"/>
      <c r="T157" s="260"/>
      <c r="U157" s="260"/>
      <c r="V157" s="259"/>
      <c r="W157" s="259"/>
      <c r="X157" s="259">
        <v>1</v>
      </c>
      <c r="Y157" s="259"/>
      <c r="Z157" s="259"/>
      <c r="AA157" s="205"/>
      <c r="AB157" s="205"/>
      <c r="AC157" s="205"/>
      <c r="AD157" s="205"/>
      <c r="AE157" s="205"/>
      <c r="AF157" s="35">
        <v>0</v>
      </c>
      <c r="AG157" s="35">
        <v>0</v>
      </c>
      <c r="AH157" s="35">
        <v>0</v>
      </c>
      <c r="AI157" s="35">
        <v>0</v>
      </c>
      <c r="AJ157" s="32">
        <v>0</v>
      </c>
      <c r="AK157" s="46"/>
      <c r="AL157" s="48">
        <f t="shared" si="19"/>
        <v>0</v>
      </c>
      <c r="AM157" s="48">
        <f t="shared" si="14"/>
        <v>0</v>
      </c>
      <c r="AN157" s="48">
        <f t="shared" si="15"/>
        <v>0</v>
      </c>
      <c r="AO157" s="48">
        <f t="shared" si="16"/>
        <v>0</v>
      </c>
      <c r="AP157" s="48">
        <f t="shared" si="17"/>
        <v>1</v>
      </c>
      <c r="AQ157" s="48">
        <f t="shared" si="18"/>
        <v>0</v>
      </c>
      <c r="AR157" s="48">
        <f t="shared" si="20"/>
        <v>0</v>
      </c>
    </row>
    <row r="158" spans="1:44">
      <c r="A158" s="265" t="s">
        <v>421</v>
      </c>
      <c r="B158" s="288"/>
      <c r="C158" s="288"/>
      <c r="D158" s="288"/>
      <c r="E158" s="288"/>
      <c r="F158" s="288"/>
      <c r="G158" s="260"/>
      <c r="H158" s="260"/>
      <c r="I158" s="260"/>
      <c r="J158" s="260"/>
      <c r="K158" s="260"/>
      <c r="L158" s="259"/>
      <c r="M158" s="259"/>
      <c r="N158" s="259"/>
      <c r="O158" s="259"/>
      <c r="P158" s="259"/>
      <c r="Q158" s="260"/>
      <c r="R158" s="260"/>
      <c r="S158" s="260"/>
      <c r="T158" s="260"/>
      <c r="U158" s="260"/>
      <c r="V158" s="259"/>
      <c r="W158" s="259"/>
      <c r="X158" s="259"/>
      <c r="Y158" s="259"/>
      <c r="Z158" s="259"/>
      <c r="AA158" s="205"/>
      <c r="AB158" s="205"/>
      <c r="AC158" s="205"/>
      <c r="AD158" s="205"/>
      <c r="AE158" s="205"/>
      <c r="AF158" s="35">
        <v>0</v>
      </c>
      <c r="AG158" s="35">
        <v>0</v>
      </c>
      <c r="AH158" s="35">
        <v>0</v>
      </c>
      <c r="AI158" s="35">
        <v>0</v>
      </c>
      <c r="AJ158" s="32">
        <v>0</v>
      </c>
      <c r="AK158" s="46"/>
      <c r="AL158" s="48">
        <f t="shared" si="19"/>
        <v>0</v>
      </c>
      <c r="AM158" s="48">
        <f t="shared" si="14"/>
        <v>0</v>
      </c>
      <c r="AN158" s="48">
        <f t="shared" si="15"/>
        <v>0</v>
      </c>
      <c r="AO158" s="48">
        <f t="shared" si="16"/>
        <v>0</v>
      </c>
      <c r="AP158" s="48">
        <f t="shared" si="17"/>
        <v>0</v>
      </c>
      <c r="AQ158" s="48">
        <f t="shared" si="18"/>
        <v>0</v>
      </c>
      <c r="AR158" s="48">
        <f t="shared" si="20"/>
        <v>0</v>
      </c>
    </row>
    <row r="159" spans="1:44">
      <c r="A159" s="265" t="s">
        <v>422</v>
      </c>
      <c r="B159" s="288"/>
      <c r="C159" s="288"/>
      <c r="D159" s="288"/>
      <c r="E159" s="288"/>
      <c r="F159" s="288"/>
      <c r="G159" s="260"/>
      <c r="H159" s="260"/>
      <c r="I159" s="260"/>
      <c r="J159" s="260"/>
      <c r="K159" s="260"/>
      <c r="L159" s="259"/>
      <c r="M159" s="259"/>
      <c r="N159" s="259"/>
      <c r="O159" s="259"/>
      <c r="P159" s="259"/>
      <c r="Q159" s="260"/>
      <c r="R159" s="260"/>
      <c r="S159" s="260"/>
      <c r="T159" s="260"/>
      <c r="U159" s="260"/>
      <c r="V159" s="259">
        <v>1</v>
      </c>
      <c r="W159" s="259"/>
      <c r="X159" s="259"/>
      <c r="Y159" s="259"/>
      <c r="Z159" s="259"/>
      <c r="AA159" s="205"/>
      <c r="AB159" s="205"/>
      <c r="AC159" s="205"/>
      <c r="AD159" s="205"/>
      <c r="AE159" s="205"/>
      <c r="AF159" s="35">
        <v>0</v>
      </c>
      <c r="AG159" s="35">
        <v>0</v>
      </c>
      <c r="AH159" s="35">
        <v>0</v>
      </c>
      <c r="AI159" s="35">
        <v>0</v>
      </c>
      <c r="AJ159" s="32">
        <v>0</v>
      </c>
      <c r="AK159" s="46"/>
      <c r="AL159" s="48">
        <f t="shared" si="19"/>
        <v>0</v>
      </c>
      <c r="AM159" s="48">
        <f t="shared" si="14"/>
        <v>0</v>
      </c>
      <c r="AN159" s="48">
        <f t="shared" si="15"/>
        <v>0</v>
      </c>
      <c r="AO159" s="48">
        <f t="shared" si="16"/>
        <v>0</v>
      </c>
      <c r="AP159" s="48">
        <f t="shared" si="17"/>
        <v>1</v>
      </c>
      <c r="AQ159" s="48">
        <f t="shared" si="18"/>
        <v>0</v>
      </c>
      <c r="AR159" s="48">
        <f t="shared" si="20"/>
        <v>0</v>
      </c>
    </row>
    <row r="160" spans="1:44">
      <c r="A160" s="265" t="s">
        <v>423</v>
      </c>
      <c r="B160" s="288"/>
      <c r="C160" s="288"/>
      <c r="D160" s="288"/>
      <c r="E160" s="288"/>
      <c r="F160" s="288"/>
      <c r="G160" s="260"/>
      <c r="H160" s="260"/>
      <c r="I160" s="260"/>
      <c r="J160" s="260"/>
      <c r="K160" s="260"/>
      <c r="L160" s="259"/>
      <c r="M160" s="259"/>
      <c r="N160" s="259"/>
      <c r="O160" s="259"/>
      <c r="P160" s="259">
        <v>1</v>
      </c>
      <c r="Q160" s="260"/>
      <c r="R160" s="260"/>
      <c r="S160" s="260"/>
      <c r="T160" s="260"/>
      <c r="U160" s="260"/>
      <c r="V160" s="259"/>
      <c r="W160" s="259"/>
      <c r="X160" s="259"/>
      <c r="Y160" s="259"/>
      <c r="Z160" s="259"/>
      <c r="AA160" s="205"/>
      <c r="AB160" s="205"/>
      <c r="AC160" s="205"/>
      <c r="AD160" s="205"/>
      <c r="AE160" s="205"/>
      <c r="AF160" s="35">
        <v>0</v>
      </c>
      <c r="AG160" s="35">
        <v>0</v>
      </c>
      <c r="AH160" s="35">
        <v>0</v>
      </c>
      <c r="AI160" s="35">
        <v>0</v>
      </c>
      <c r="AJ160" s="32">
        <v>0</v>
      </c>
      <c r="AK160" s="46"/>
      <c r="AL160" s="48">
        <f t="shared" si="19"/>
        <v>0</v>
      </c>
      <c r="AM160" s="48">
        <f t="shared" si="14"/>
        <v>0</v>
      </c>
      <c r="AN160" s="48">
        <f t="shared" si="15"/>
        <v>1</v>
      </c>
      <c r="AO160" s="48">
        <f t="shared" si="16"/>
        <v>0</v>
      </c>
      <c r="AP160" s="48">
        <f t="shared" si="17"/>
        <v>0</v>
      </c>
      <c r="AQ160" s="48">
        <f t="shared" si="18"/>
        <v>0</v>
      </c>
      <c r="AR160" s="48">
        <f t="shared" si="20"/>
        <v>0</v>
      </c>
    </row>
    <row r="161" spans="1:44">
      <c r="A161" s="265" t="s">
        <v>424</v>
      </c>
      <c r="B161" s="288"/>
      <c r="C161" s="288"/>
      <c r="D161" s="288"/>
      <c r="E161" s="288"/>
      <c r="F161" s="288"/>
      <c r="G161" s="260"/>
      <c r="H161" s="260"/>
      <c r="I161" s="260"/>
      <c r="J161" s="260"/>
      <c r="K161" s="260"/>
      <c r="L161" s="259"/>
      <c r="M161" s="259"/>
      <c r="N161" s="259">
        <v>2</v>
      </c>
      <c r="O161" s="259"/>
      <c r="P161" s="259"/>
      <c r="Q161" s="260"/>
      <c r="R161" s="260"/>
      <c r="S161" s="260"/>
      <c r="T161" s="260"/>
      <c r="U161" s="260"/>
      <c r="V161" s="259"/>
      <c r="W161" s="259"/>
      <c r="X161" s="259"/>
      <c r="Y161" s="259"/>
      <c r="Z161" s="259"/>
      <c r="AA161" s="205"/>
      <c r="AB161" s="205"/>
      <c r="AC161" s="205"/>
      <c r="AD161" s="205"/>
      <c r="AE161" s="205"/>
      <c r="AF161" s="35">
        <v>0</v>
      </c>
      <c r="AG161" s="35">
        <v>0</v>
      </c>
      <c r="AH161" s="35">
        <v>0</v>
      </c>
      <c r="AI161" s="35">
        <v>0</v>
      </c>
      <c r="AJ161" s="32">
        <v>0</v>
      </c>
      <c r="AK161" s="46"/>
      <c r="AL161" s="48">
        <f t="shared" si="19"/>
        <v>0</v>
      </c>
      <c r="AM161" s="48">
        <f t="shared" si="14"/>
        <v>0</v>
      </c>
      <c r="AN161" s="48">
        <f t="shared" si="15"/>
        <v>2</v>
      </c>
      <c r="AO161" s="48">
        <f t="shared" si="16"/>
        <v>0</v>
      </c>
      <c r="AP161" s="48">
        <f t="shared" si="17"/>
        <v>0</v>
      </c>
      <c r="AQ161" s="48">
        <f t="shared" si="18"/>
        <v>0</v>
      </c>
      <c r="AR161" s="48">
        <f t="shared" si="20"/>
        <v>0</v>
      </c>
    </row>
    <row r="162" spans="1:44">
      <c r="A162" s="265" t="s">
        <v>425</v>
      </c>
      <c r="B162" s="288"/>
      <c r="C162" s="288"/>
      <c r="D162" s="288"/>
      <c r="E162" s="288"/>
      <c r="F162" s="288"/>
      <c r="G162" s="260"/>
      <c r="H162" s="260"/>
      <c r="I162" s="260"/>
      <c r="J162" s="260"/>
      <c r="K162" s="260"/>
      <c r="L162" s="259"/>
      <c r="M162" s="259"/>
      <c r="N162" s="259"/>
      <c r="O162" s="259"/>
      <c r="P162" s="259">
        <v>1</v>
      </c>
      <c r="Q162" s="260"/>
      <c r="R162" s="260"/>
      <c r="S162" s="260"/>
      <c r="T162" s="260"/>
      <c r="U162" s="260"/>
      <c r="V162" s="259"/>
      <c r="W162" s="259"/>
      <c r="X162" s="259"/>
      <c r="Y162" s="259"/>
      <c r="Z162" s="259"/>
      <c r="AA162" s="205"/>
      <c r="AB162" s="205"/>
      <c r="AC162" s="205"/>
      <c r="AD162" s="205"/>
      <c r="AE162" s="205"/>
      <c r="AF162" s="35">
        <v>0</v>
      </c>
      <c r="AG162" s="35">
        <v>0</v>
      </c>
      <c r="AH162" s="35">
        <v>0</v>
      </c>
      <c r="AI162" s="35">
        <v>0</v>
      </c>
      <c r="AJ162" s="32">
        <v>0</v>
      </c>
      <c r="AK162" s="46"/>
      <c r="AL162" s="48">
        <f t="shared" si="19"/>
        <v>0</v>
      </c>
      <c r="AM162" s="48">
        <f t="shared" si="14"/>
        <v>0</v>
      </c>
      <c r="AN162" s="48">
        <f t="shared" si="15"/>
        <v>1</v>
      </c>
      <c r="AO162" s="48">
        <f t="shared" si="16"/>
        <v>0</v>
      </c>
      <c r="AP162" s="48">
        <f t="shared" si="17"/>
        <v>0</v>
      </c>
      <c r="AQ162" s="48">
        <f t="shared" si="18"/>
        <v>0</v>
      </c>
      <c r="AR162" s="48">
        <f t="shared" si="20"/>
        <v>0</v>
      </c>
    </row>
    <row r="163" spans="1:44">
      <c r="A163" s="265" t="s">
        <v>426</v>
      </c>
      <c r="B163" s="288"/>
      <c r="C163" s="288"/>
      <c r="D163" s="288"/>
      <c r="E163" s="288"/>
      <c r="F163" s="288"/>
      <c r="G163" s="260"/>
      <c r="H163" s="260"/>
      <c r="I163" s="260"/>
      <c r="J163" s="260"/>
      <c r="K163" s="260"/>
      <c r="L163" s="259"/>
      <c r="M163" s="259"/>
      <c r="N163" s="259"/>
      <c r="O163" s="259"/>
      <c r="P163" s="259"/>
      <c r="Q163" s="260"/>
      <c r="R163" s="260"/>
      <c r="S163" s="260"/>
      <c r="T163" s="260">
        <v>1</v>
      </c>
      <c r="U163" s="260"/>
      <c r="V163" s="259"/>
      <c r="W163" s="259"/>
      <c r="X163" s="259"/>
      <c r="Y163" s="259"/>
      <c r="Z163" s="259"/>
      <c r="AA163" s="205"/>
      <c r="AB163" s="205"/>
      <c r="AC163" s="205"/>
      <c r="AD163" s="205"/>
      <c r="AE163" s="205"/>
      <c r="AF163" s="35">
        <v>0</v>
      </c>
      <c r="AG163" s="35">
        <v>0</v>
      </c>
      <c r="AH163" s="35">
        <v>0</v>
      </c>
      <c r="AI163" s="35">
        <v>0</v>
      </c>
      <c r="AJ163" s="32">
        <v>0</v>
      </c>
      <c r="AK163" s="46"/>
      <c r="AL163" s="48">
        <f t="shared" si="19"/>
        <v>0</v>
      </c>
      <c r="AM163" s="48">
        <f t="shared" si="14"/>
        <v>0</v>
      </c>
      <c r="AN163" s="48">
        <f t="shared" si="15"/>
        <v>0</v>
      </c>
      <c r="AO163" s="48">
        <f t="shared" si="16"/>
        <v>1</v>
      </c>
      <c r="AP163" s="48">
        <f t="shared" si="17"/>
        <v>0</v>
      </c>
      <c r="AQ163" s="48">
        <f t="shared" si="18"/>
        <v>0</v>
      </c>
      <c r="AR163" s="48">
        <f t="shared" si="20"/>
        <v>0</v>
      </c>
    </row>
    <row r="164" spans="1:44">
      <c r="A164" s="265" t="s">
        <v>427</v>
      </c>
      <c r="B164" s="288"/>
      <c r="C164" s="288"/>
      <c r="D164" s="288"/>
      <c r="E164" s="288"/>
      <c r="F164" s="288"/>
      <c r="G164" s="260"/>
      <c r="H164" s="260"/>
      <c r="I164" s="260"/>
      <c r="J164" s="260"/>
      <c r="K164" s="260"/>
      <c r="L164" s="259"/>
      <c r="M164" s="259"/>
      <c r="N164" s="259"/>
      <c r="O164" s="259"/>
      <c r="P164" s="259"/>
      <c r="Q164" s="260">
        <v>1</v>
      </c>
      <c r="R164" s="260"/>
      <c r="S164" s="260"/>
      <c r="T164" s="260"/>
      <c r="U164" s="260"/>
      <c r="V164" s="259"/>
      <c r="W164" s="259"/>
      <c r="X164" s="259"/>
      <c r="Y164" s="259"/>
      <c r="Z164" s="259"/>
      <c r="AA164" s="205"/>
      <c r="AB164" s="205"/>
      <c r="AC164" s="205"/>
      <c r="AD164" s="205"/>
      <c r="AE164" s="205"/>
      <c r="AF164" s="35">
        <v>0</v>
      </c>
      <c r="AG164" s="35">
        <v>0</v>
      </c>
      <c r="AH164" s="35">
        <v>0</v>
      </c>
      <c r="AI164" s="35">
        <v>0</v>
      </c>
      <c r="AJ164" s="32">
        <v>0</v>
      </c>
      <c r="AK164" s="46"/>
      <c r="AL164" s="48">
        <f t="shared" si="19"/>
        <v>0</v>
      </c>
      <c r="AM164" s="48">
        <f t="shared" si="14"/>
        <v>0</v>
      </c>
      <c r="AN164" s="48">
        <f t="shared" si="15"/>
        <v>0</v>
      </c>
      <c r="AO164" s="48">
        <f t="shared" si="16"/>
        <v>1</v>
      </c>
      <c r="AP164" s="48">
        <f t="shared" si="17"/>
        <v>0</v>
      </c>
      <c r="AQ164" s="48">
        <f t="shared" si="18"/>
        <v>0</v>
      </c>
      <c r="AR164" s="48">
        <f t="shared" si="20"/>
        <v>0</v>
      </c>
    </row>
    <row r="165" spans="1:44">
      <c r="A165" s="265" t="s">
        <v>428</v>
      </c>
      <c r="B165" s="288"/>
      <c r="C165" s="288"/>
      <c r="D165" s="288"/>
      <c r="E165" s="288"/>
      <c r="F165" s="288"/>
      <c r="G165" s="260"/>
      <c r="H165" s="260"/>
      <c r="I165" s="260"/>
      <c r="J165" s="260"/>
      <c r="K165" s="260"/>
      <c r="L165" s="259"/>
      <c r="M165" s="259"/>
      <c r="N165" s="259"/>
      <c r="O165" s="259"/>
      <c r="P165" s="259"/>
      <c r="Q165" s="260"/>
      <c r="R165" s="260"/>
      <c r="S165" s="260"/>
      <c r="T165" s="260"/>
      <c r="U165" s="260"/>
      <c r="V165" s="259"/>
      <c r="W165" s="259">
        <v>1</v>
      </c>
      <c r="X165" s="259"/>
      <c r="Y165" s="259"/>
      <c r="Z165" s="259"/>
      <c r="AA165" s="205"/>
      <c r="AB165" s="205"/>
      <c r="AC165" s="205"/>
      <c r="AD165" s="205"/>
      <c r="AE165" s="205"/>
      <c r="AF165" s="35">
        <v>0</v>
      </c>
      <c r="AG165" s="35">
        <v>0</v>
      </c>
      <c r="AH165" s="35">
        <v>0</v>
      </c>
      <c r="AI165" s="35">
        <v>0</v>
      </c>
      <c r="AJ165" s="32">
        <v>0</v>
      </c>
      <c r="AK165" s="46"/>
      <c r="AL165" s="48">
        <f t="shared" si="19"/>
        <v>0</v>
      </c>
      <c r="AM165" s="48">
        <f t="shared" si="14"/>
        <v>0</v>
      </c>
      <c r="AN165" s="48">
        <f t="shared" si="15"/>
        <v>0</v>
      </c>
      <c r="AO165" s="48">
        <f t="shared" si="16"/>
        <v>0</v>
      </c>
      <c r="AP165" s="48">
        <f t="shared" si="17"/>
        <v>1</v>
      </c>
      <c r="AQ165" s="48">
        <f t="shared" si="18"/>
        <v>0</v>
      </c>
      <c r="AR165" s="48">
        <f t="shared" si="20"/>
        <v>0</v>
      </c>
    </row>
    <row r="166" spans="1:44">
      <c r="A166" s="265" t="s">
        <v>429</v>
      </c>
      <c r="B166" s="288"/>
      <c r="C166" s="288"/>
      <c r="D166" s="288"/>
      <c r="E166" s="288"/>
      <c r="F166" s="288"/>
      <c r="G166" s="260"/>
      <c r="H166" s="260"/>
      <c r="I166" s="260"/>
      <c r="J166" s="260"/>
      <c r="K166" s="260"/>
      <c r="L166" s="259"/>
      <c r="M166" s="259"/>
      <c r="N166" s="259"/>
      <c r="O166" s="259"/>
      <c r="P166" s="259"/>
      <c r="Q166" s="260"/>
      <c r="R166" s="260"/>
      <c r="S166" s="260"/>
      <c r="T166" s="260"/>
      <c r="U166" s="260"/>
      <c r="V166" s="259"/>
      <c r="W166" s="259"/>
      <c r="X166" s="259"/>
      <c r="Y166" s="259"/>
      <c r="Z166" s="259">
        <v>1</v>
      </c>
      <c r="AA166" s="205"/>
      <c r="AB166" s="205"/>
      <c r="AC166" s="205"/>
      <c r="AD166" s="205"/>
      <c r="AE166" s="205"/>
      <c r="AF166" s="35">
        <v>0</v>
      </c>
      <c r="AG166" s="35">
        <v>0</v>
      </c>
      <c r="AH166" s="35">
        <v>0</v>
      </c>
      <c r="AI166" s="35">
        <v>0</v>
      </c>
      <c r="AJ166" s="32">
        <v>0</v>
      </c>
      <c r="AK166" s="46"/>
      <c r="AL166" s="48">
        <f t="shared" si="19"/>
        <v>0</v>
      </c>
      <c r="AM166" s="48">
        <f t="shared" si="14"/>
        <v>0</v>
      </c>
      <c r="AN166" s="48">
        <f t="shared" si="15"/>
        <v>0</v>
      </c>
      <c r="AO166" s="48">
        <f t="shared" si="16"/>
        <v>0</v>
      </c>
      <c r="AP166" s="48">
        <f t="shared" si="17"/>
        <v>1</v>
      </c>
      <c r="AQ166" s="48">
        <f t="shared" si="18"/>
        <v>0</v>
      </c>
      <c r="AR166" s="48">
        <f t="shared" si="20"/>
        <v>0</v>
      </c>
    </row>
    <row r="167" spans="1:44">
      <c r="A167" s="265" t="s">
        <v>430</v>
      </c>
      <c r="B167" s="288"/>
      <c r="C167" s="288"/>
      <c r="D167" s="288"/>
      <c r="E167" s="288"/>
      <c r="F167" s="288"/>
      <c r="G167" s="260"/>
      <c r="H167" s="260"/>
      <c r="I167" s="260"/>
      <c r="J167" s="260"/>
      <c r="K167" s="260">
        <v>1</v>
      </c>
      <c r="L167" s="259"/>
      <c r="M167" s="259"/>
      <c r="N167" s="259"/>
      <c r="O167" s="259"/>
      <c r="P167" s="259"/>
      <c r="Q167" s="260"/>
      <c r="R167" s="260"/>
      <c r="S167" s="260"/>
      <c r="T167" s="260"/>
      <c r="U167" s="260"/>
      <c r="V167" s="259"/>
      <c r="W167" s="259"/>
      <c r="X167" s="259"/>
      <c r="Y167" s="259"/>
      <c r="Z167" s="259"/>
      <c r="AA167" s="205"/>
      <c r="AB167" s="205"/>
      <c r="AC167" s="205"/>
      <c r="AD167" s="205"/>
      <c r="AE167" s="205"/>
      <c r="AF167" s="35">
        <v>0</v>
      </c>
      <c r="AG167" s="35">
        <v>0</v>
      </c>
      <c r="AH167" s="35">
        <v>0</v>
      </c>
      <c r="AI167" s="35">
        <v>0</v>
      </c>
      <c r="AJ167" s="32">
        <v>0</v>
      </c>
      <c r="AK167" s="46"/>
      <c r="AL167" s="48">
        <f t="shared" si="19"/>
        <v>0</v>
      </c>
      <c r="AM167" s="48">
        <f t="shared" si="14"/>
        <v>1</v>
      </c>
      <c r="AN167" s="48">
        <f t="shared" si="15"/>
        <v>0</v>
      </c>
      <c r="AO167" s="48">
        <f t="shared" si="16"/>
        <v>0</v>
      </c>
      <c r="AP167" s="48">
        <f t="shared" si="17"/>
        <v>0</v>
      </c>
      <c r="AQ167" s="48">
        <f t="shared" si="18"/>
        <v>0</v>
      </c>
      <c r="AR167" s="48">
        <f t="shared" si="20"/>
        <v>0</v>
      </c>
    </row>
    <row r="168" spans="1:44">
      <c r="A168" s="265" t="s">
        <v>431</v>
      </c>
      <c r="B168" s="288"/>
      <c r="C168" s="288"/>
      <c r="D168" s="288"/>
      <c r="E168" s="288"/>
      <c r="F168" s="288"/>
      <c r="G168" s="260"/>
      <c r="H168" s="260"/>
      <c r="I168" s="260"/>
      <c r="J168" s="260"/>
      <c r="K168" s="260"/>
      <c r="L168" s="259">
        <v>1</v>
      </c>
      <c r="M168" s="259"/>
      <c r="N168" s="259"/>
      <c r="O168" s="259"/>
      <c r="P168" s="259"/>
      <c r="Q168" s="260"/>
      <c r="R168" s="260"/>
      <c r="S168" s="260"/>
      <c r="T168" s="260"/>
      <c r="U168" s="260"/>
      <c r="V168" s="259"/>
      <c r="W168" s="259"/>
      <c r="X168" s="259"/>
      <c r="Y168" s="259"/>
      <c r="Z168" s="259"/>
      <c r="AA168" s="205"/>
      <c r="AB168" s="205"/>
      <c r="AC168" s="205"/>
      <c r="AD168" s="205"/>
      <c r="AE168" s="205"/>
      <c r="AF168" s="35">
        <v>0</v>
      </c>
      <c r="AG168" s="35">
        <v>0</v>
      </c>
      <c r="AH168" s="35">
        <v>0</v>
      </c>
      <c r="AI168" s="35">
        <v>0</v>
      </c>
      <c r="AJ168" s="32">
        <v>0</v>
      </c>
      <c r="AK168" s="46"/>
      <c r="AL168" s="48">
        <f t="shared" si="19"/>
        <v>0</v>
      </c>
      <c r="AM168" s="48">
        <f t="shared" si="14"/>
        <v>0</v>
      </c>
      <c r="AN168" s="48">
        <f t="shared" si="15"/>
        <v>1</v>
      </c>
      <c r="AO168" s="48">
        <f t="shared" si="16"/>
        <v>0</v>
      </c>
      <c r="AP168" s="48">
        <f t="shared" si="17"/>
        <v>0</v>
      </c>
      <c r="AQ168" s="48">
        <f t="shared" si="18"/>
        <v>0</v>
      </c>
      <c r="AR168" s="48">
        <f t="shared" si="20"/>
        <v>0</v>
      </c>
    </row>
    <row r="169" spans="1:44">
      <c r="A169" s="265" t="s">
        <v>432</v>
      </c>
      <c r="B169" s="288"/>
      <c r="C169" s="288"/>
      <c r="D169" s="288"/>
      <c r="E169" s="288"/>
      <c r="F169" s="288"/>
      <c r="G169" s="260"/>
      <c r="H169" s="260"/>
      <c r="I169" s="260"/>
      <c r="J169" s="260"/>
      <c r="K169" s="260"/>
      <c r="L169" s="259"/>
      <c r="M169" s="259"/>
      <c r="N169" s="259"/>
      <c r="O169" s="259"/>
      <c r="P169" s="259"/>
      <c r="Q169" s="260"/>
      <c r="R169" s="260"/>
      <c r="S169" s="260"/>
      <c r="T169" s="260"/>
      <c r="U169" s="260"/>
      <c r="V169" s="259"/>
      <c r="W169" s="259"/>
      <c r="X169" s="259">
        <v>1</v>
      </c>
      <c r="Y169" s="259"/>
      <c r="Z169" s="259"/>
      <c r="AA169" s="205"/>
      <c r="AB169" s="205"/>
      <c r="AC169" s="205"/>
      <c r="AD169" s="205"/>
      <c r="AE169" s="205"/>
      <c r="AF169" s="35">
        <v>0</v>
      </c>
      <c r="AG169" s="35">
        <v>0</v>
      </c>
      <c r="AH169" s="35">
        <v>0</v>
      </c>
      <c r="AI169" s="35">
        <v>0</v>
      </c>
      <c r="AJ169" s="32">
        <v>0</v>
      </c>
      <c r="AK169" s="46"/>
      <c r="AL169" s="48">
        <f t="shared" si="19"/>
        <v>0</v>
      </c>
      <c r="AM169" s="48">
        <f t="shared" si="14"/>
        <v>0</v>
      </c>
      <c r="AN169" s="48">
        <f t="shared" si="15"/>
        <v>0</v>
      </c>
      <c r="AO169" s="48">
        <f t="shared" si="16"/>
        <v>0</v>
      </c>
      <c r="AP169" s="48">
        <f t="shared" si="17"/>
        <v>1</v>
      </c>
      <c r="AQ169" s="48">
        <f t="shared" si="18"/>
        <v>0</v>
      </c>
      <c r="AR169" s="48">
        <f t="shared" si="20"/>
        <v>0</v>
      </c>
    </row>
    <row r="170" spans="1:44">
      <c r="A170" s="265" t="s">
        <v>433</v>
      </c>
      <c r="B170" s="288"/>
      <c r="C170" s="288"/>
      <c r="D170" s="288"/>
      <c r="E170" s="288"/>
      <c r="F170" s="288"/>
      <c r="G170" s="260"/>
      <c r="H170" s="260"/>
      <c r="I170" s="260"/>
      <c r="J170" s="260"/>
      <c r="K170" s="260"/>
      <c r="L170" s="259"/>
      <c r="M170" s="259">
        <v>1</v>
      </c>
      <c r="N170" s="259"/>
      <c r="O170" s="259"/>
      <c r="P170" s="259"/>
      <c r="Q170" s="260"/>
      <c r="R170" s="260"/>
      <c r="S170" s="260"/>
      <c r="T170" s="260"/>
      <c r="U170" s="260"/>
      <c r="V170" s="259"/>
      <c r="W170" s="259"/>
      <c r="X170" s="259"/>
      <c r="Y170" s="259"/>
      <c r="Z170" s="259"/>
      <c r="AA170" s="205"/>
      <c r="AB170" s="205"/>
      <c r="AC170" s="205"/>
      <c r="AD170" s="205"/>
      <c r="AE170" s="205"/>
      <c r="AF170" s="35">
        <v>0</v>
      </c>
      <c r="AG170" s="35">
        <v>0</v>
      </c>
      <c r="AH170" s="35">
        <v>0</v>
      </c>
      <c r="AI170" s="35">
        <v>0</v>
      </c>
      <c r="AJ170" s="32">
        <v>0</v>
      </c>
      <c r="AK170" s="46"/>
      <c r="AL170" s="48">
        <f t="shared" si="19"/>
        <v>0</v>
      </c>
      <c r="AM170" s="48">
        <f t="shared" si="14"/>
        <v>0</v>
      </c>
      <c r="AN170" s="48">
        <f t="shared" si="15"/>
        <v>1</v>
      </c>
      <c r="AO170" s="48">
        <f t="shared" si="16"/>
        <v>0</v>
      </c>
      <c r="AP170" s="48">
        <f t="shared" si="17"/>
        <v>0</v>
      </c>
      <c r="AQ170" s="48">
        <f t="shared" si="18"/>
        <v>0</v>
      </c>
      <c r="AR170" s="48">
        <f t="shared" si="20"/>
        <v>0</v>
      </c>
    </row>
    <row r="171" spans="1:44">
      <c r="A171" s="265" t="s">
        <v>434</v>
      </c>
      <c r="B171" s="288"/>
      <c r="C171" s="288"/>
      <c r="D171" s="288"/>
      <c r="E171" s="288"/>
      <c r="F171" s="288"/>
      <c r="G171" s="260"/>
      <c r="H171" s="260"/>
      <c r="I171" s="260"/>
      <c r="J171" s="260"/>
      <c r="K171" s="260"/>
      <c r="L171" s="259"/>
      <c r="M171" s="259"/>
      <c r="N171" s="259"/>
      <c r="O171" s="259"/>
      <c r="P171" s="259"/>
      <c r="Q171" s="260"/>
      <c r="R171" s="260"/>
      <c r="S171" s="260"/>
      <c r="T171" s="260"/>
      <c r="U171" s="260">
        <v>1</v>
      </c>
      <c r="V171" s="259"/>
      <c r="W171" s="259"/>
      <c r="X171" s="259"/>
      <c r="Y171" s="259"/>
      <c r="Z171" s="259"/>
      <c r="AA171" s="205"/>
      <c r="AB171" s="205"/>
      <c r="AC171" s="205"/>
      <c r="AD171" s="205"/>
      <c r="AE171" s="205"/>
      <c r="AF171" s="35">
        <v>0</v>
      </c>
      <c r="AG171" s="35">
        <v>0</v>
      </c>
      <c r="AH171" s="35">
        <v>0</v>
      </c>
      <c r="AI171" s="35">
        <v>0</v>
      </c>
      <c r="AJ171" s="32">
        <v>0</v>
      </c>
      <c r="AK171" s="46"/>
      <c r="AL171" s="48">
        <f t="shared" si="19"/>
        <v>0</v>
      </c>
      <c r="AM171" s="48">
        <f t="shared" si="14"/>
        <v>0</v>
      </c>
      <c r="AN171" s="48">
        <f t="shared" si="15"/>
        <v>0</v>
      </c>
      <c r="AO171" s="48">
        <f t="shared" si="16"/>
        <v>1</v>
      </c>
      <c r="AP171" s="48">
        <f t="shared" si="17"/>
        <v>0</v>
      </c>
      <c r="AQ171" s="48">
        <f t="shared" si="18"/>
        <v>0</v>
      </c>
      <c r="AR171" s="48">
        <f t="shared" si="20"/>
        <v>0</v>
      </c>
    </row>
    <row r="172" spans="1:44">
      <c r="A172" s="265" t="s">
        <v>435</v>
      </c>
      <c r="B172" s="288"/>
      <c r="C172" s="288"/>
      <c r="D172" s="288"/>
      <c r="E172" s="288"/>
      <c r="F172" s="288"/>
      <c r="G172" s="260"/>
      <c r="H172" s="260"/>
      <c r="I172" s="260"/>
      <c r="J172" s="260"/>
      <c r="K172" s="260"/>
      <c r="L172" s="259"/>
      <c r="M172" s="259"/>
      <c r="N172" s="259"/>
      <c r="O172" s="259"/>
      <c r="P172" s="259"/>
      <c r="Q172" s="260"/>
      <c r="R172" s="260"/>
      <c r="S172" s="260"/>
      <c r="T172" s="260"/>
      <c r="U172" s="260"/>
      <c r="V172" s="259"/>
      <c r="W172" s="259"/>
      <c r="X172" s="259"/>
      <c r="Y172" s="259"/>
      <c r="Z172" s="259">
        <v>1</v>
      </c>
      <c r="AA172" s="205"/>
      <c r="AB172" s="205"/>
      <c r="AC172" s="205"/>
      <c r="AD172" s="205"/>
      <c r="AE172" s="205"/>
      <c r="AF172" s="35">
        <v>0</v>
      </c>
      <c r="AG172" s="35">
        <v>0</v>
      </c>
      <c r="AH172" s="35">
        <v>0</v>
      </c>
      <c r="AI172" s="35">
        <v>0</v>
      </c>
      <c r="AJ172" s="32">
        <v>0</v>
      </c>
      <c r="AK172" s="46"/>
      <c r="AL172" s="48">
        <f t="shared" si="19"/>
        <v>0</v>
      </c>
      <c r="AM172" s="48">
        <f t="shared" si="14"/>
        <v>0</v>
      </c>
      <c r="AN172" s="48">
        <f t="shared" si="15"/>
        <v>0</v>
      </c>
      <c r="AO172" s="48">
        <f t="shared" si="16"/>
        <v>0</v>
      </c>
      <c r="AP172" s="48">
        <f t="shared" si="17"/>
        <v>1</v>
      </c>
      <c r="AQ172" s="48">
        <f t="shared" si="18"/>
        <v>0</v>
      </c>
      <c r="AR172" s="48">
        <f t="shared" si="20"/>
        <v>0</v>
      </c>
    </row>
    <row r="173" spans="1:44">
      <c r="A173" s="265" t="s">
        <v>436</v>
      </c>
      <c r="B173" s="288"/>
      <c r="C173" s="288"/>
      <c r="D173" s="288"/>
      <c r="E173" s="288"/>
      <c r="F173" s="288"/>
      <c r="G173" s="260"/>
      <c r="H173" s="260"/>
      <c r="I173" s="260"/>
      <c r="J173" s="260"/>
      <c r="K173" s="260"/>
      <c r="L173" s="259"/>
      <c r="M173" s="259"/>
      <c r="N173" s="259"/>
      <c r="O173" s="259"/>
      <c r="P173" s="259"/>
      <c r="Q173" s="260"/>
      <c r="R173" s="260"/>
      <c r="S173" s="260"/>
      <c r="T173" s="260"/>
      <c r="U173" s="260"/>
      <c r="V173" s="259"/>
      <c r="W173" s="259"/>
      <c r="X173" s="259"/>
      <c r="Y173" s="259">
        <v>1</v>
      </c>
      <c r="Z173" s="259"/>
      <c r="AA173" s="205"/>
      <c r="AB173" s="205"/>
      <c r="AC173" s="205"/>
      <c r="AD173" s="205"/>
      <c r="AE173" s="205"/>
      <c r="AF173" s="35">
        <v>0</v>
      </c>
      <c r="AG173" s="35">
        <v>0</v>
      </c>
      <c r="AH173" s="35">
        <v>0</v>
      </c>
      <c r="AI173" s="35">
        <v>0</v>
      </c>
      <c r="AJ173" s="32">
        <v>0</v>
      </c>
      <c r="AK173" s="46"/>
      <c r="AL173" s="48">
        <f t="shared" si="19"/>
        <v>0</v>
      </c>
      <c r="AM173" s="48">
        <f t="shared" si="14"/>
        <v>0</v>
      </c>
      <c r="AN173" s="48">
        <f t="shared" si="15"/>
        <v>0</v>
      </c>
      <c r="AO173" s="48">
        <f t="shared" si="16"/>
        <v>0</v>
      </c>
      <c r="AP173" s="48">
        <f t="shared" si="17"/>
        <v>1</v>
      </c>
      <c r="AQ173" s="48">
        <f t="shared" si="18"/>
        <v>0</v>
      </c>
      <c r="AR173" s="48">
        <f t="shared" si="20"/>
        <v>0</v>
      </c>
    </row>
    <row r="174" spans="1:44">
      <c r="A174" s="265" t="s">
        <v>437</v>
      </c>
      <c r="B174" s="288"/>
      <c r="C174" s="288"/>
      <c r="D174" s="288"/>
      <c r="E174" s="288"/>
      <c r="F174" s="288"/>
      <c r="G174" s="260"/>
      <c r="H174" s="260"/>
      <c r="I174" s="260"/>
      <c r="J174" s="260"/>
      <c r="K174" s="260"/>
      <c r="L174" s="259"/>
      <c r="M174" s="259"/>
      <c r="N174" s="259"/>
      <c r="O174" s="259"/>
      <c r="P174" s="259"/>
      <c r="Q174" s="260"/>
      <c r="R174" s="260"/>
      <c r="S174" s="260"/>
      <c r="T174" s="260"/>
      <c r="U174" s="260"/>
      <c r="V174" s="259"/>
      <c r="W174" s="259"/>
      <c r="X174" s="259"/>
      <c r="Y174" s="259"/>
      <c r="Z174" s="259">
        <v>1</v>
      </c>
      <c r="AA174" s="205"/>
      <c r="AB174" s="205"/>
      <c r="AC174" s="205"/>
      <c r="AD174" s="205"/>
      <c r="AE174" s="205"/>
      <c r="AF174" s="35">
        <v>0</v>
      </c>
      <c r="AG174" s="35">
        <v>0</v>
      </c>
      <c r="AH174" s="35">
        <v>0</v>
      </c>
      <c r="AI174" s="35">
        <v>0</v>
      </c>
      <c r="AJ174" s="32">
        <v>0</v>
      </c>
      <c r="AK174" s="46"/>
      <c r="AL174" s="48">
        <f t="shared" si="19"/>
        <v>0</v>
      </c>
      <c r="AM174" s="48">
        <f t="shared" si="14"/>
        <v>0</v>
      </c>
      <c r="AN174" s="48">
        <f t="shared" si="15"/>
        <v>0</v>
      </c>
      <c r="AO174" s="48">
        <f t="shared" si="16"/>
        <v>0</v>
      </c>
      <c r="AP174" s="48">
        <f t="shared" si="17"/>
        <v>1</v>
      </c>
      <c r="AQ174" s="48">
        <f t="shared" si="18"/>
        <v>0</v>
      </c>
      <c r="AR174" s="48">
        <f t="shared" si="20"/>
        <v>0</v>
      </c>
    </row>
    <row r="175" spans="1:44">
      <c r="A175" s="265" t="s">
        <v>438</v>
      </c>
      <c r="B175" s="288"/>
      <c r="C175" s="288"/>
      <c r="D175" s="288"/>
      <c r="E175" s="288"/>
      <c r="F175" s="288"/>
      <c r="G175" s="260"/>
      <c r="H175" s="260"/>
      <c r="I175" s="260"/>
      <c r="J175" s="260"/>
      <c r="K175" s="260"/>
      <c r="L175" s="259"/>
      <c r="M175" s="259"/>
      <c r="N175" s="259"/>
      <c r="O175" s="259"/>
      <c r="P175" s="259"/>
      <c r="Q175" s="260"/>
      <c r="R175" s="260"/>
      <c r="S175" s="260"/>
      <c r="T175" s="260"/>
      <c r="U175" s="260"/>
      <c r="V175" s="259"/>
      <c r="W175" s="259"/>
      <c r="X175" s="259"/>
      <c r="Y175" s="259"/>
      <c r="Z175" s="259"/>
      <c r="AA175" s="205"/>
      <c r="AB175" s="205"/>
      <c r="AC175" s="205"/>
      <c r="AD175" s="205"/>
      <c r="AE175" s="205"/>
      <c r="AF175" s="35">
        <v>0</v>
      </c>
      <c r="AG175" s="35">
        <v>0</v>
      </c>
      <c r="AH175" s="35">
        <v>0</v>
      </c>
      <c r="AI175" s="35">
        <v>0</v>
      </c>
      <c r="AJ175" s="32">
        <v>0</v>
      </c>
      <c r="AK175" s="46"/>
      <c r="AL175" s="48">
        <f t="shared" si="19"/>
        <v>0</v>
      </c>
      <c r="AM175" s="48">
        <f t="shared" si="14"/>
        <v>0</v>
      </c>
      <c r="AN175" s="48">
        <f t="shared" si="15"/>
        <v>0</v>
      </c>
      <c r="AO175" s="48">
        <f t="shared" si="16"/>
        <v>0</v>
      </c>
      <c r="AP175" s="48">
        <f t="shared" si="17"/>
        <v>0</v>
      </c>
      <c r="AQ175" s="48">
        <f t="shared" si="18"/>
        <v>0</v>
      </c>
      <c r="AR175" s="48">
        <f t="shared" si="20"/>
        <v>0</v>
      </c>
    </row>
    <row r="176" spans="1:44">
      <c r="A176" s="265" t="s">
        <v>439</v>
      </c>
      <c r="B176" s="288"/>
      <c r="C176" s="288"/>
      <c r="D176" s="288"/>
      <c r="E176" s="288"/>
      <c r="F176" s="288"/>
      <c r="G176" s="260"/>
      <c r="H176" s="260"/>
      <c r="I176" s="260"/>
      <c r="J176" s="260"/>
      <c r="K176" s="260"/>
      <c r="L176" s="259"/>
      <c r="M176" s="259"/>
      <c r="N176" s="259"/>
      <c r="O176" s="259"/>
      <c r="P176" s="259"/>
      <c r="Q176" s="260"/>
      <c r="R176" s="260"/>
      <c r="S176" s="260"/>
      <c r="T176" s="260"/>
      <c r="U176" s="260"/>
      <c r="V176" s="259"/>
      <c r="W176" s="259"/>
      <c r="X176" s="259"/>
      <c r="Y176" s="259"/>
      <c r="Z176" s="259"/>
      <c r="AA176" s="205"/>
      <c r="AB176" s="205"/>
      <c r="AC176" s="205"/>
      <c r="AD176" s="205"/>
      <c r="AE176" s="205"/>
      <c r="AF176" s="35">
        <v>0</v>
      </c>
      <c r="AG176" s="35">
        <v>0</v>
      </c>
      <c r="AH176" s="35">
        <v>0</v>
      </c>
      <c r="AI176" s="35">
        <v>0</v>
      </c>
      <c r="AJ176" s="32">
        <v>0</v>
      </c>
      <c r="AK176" s="46"/>
      <c r="AL176" s="48">
        <f t="shared" si="19"/>
        <v>0</v>
      </c>
      <c r="AM176" s="48">
        <f t="shared" si="14"/>
        <v>0</v>
      </c>
      <c r="AN176" s="48">
        <f t="shared" si="15"/>
        <v>0</v>
      </c>
      <c r="AO176" s="48">
        <f t="shared" si="16"/>
        <v>0</v>
      </c>
      <c r="AP176" s="48">
        <f t="shared" si="17"/>
        <v>0</v>
      </c>
      <c r="AQ176" s="48">
        <f t="shared" si="18"/>
        <v>0</v>
      </c>
      <c r="AR176" s="48">
        <f t="shared" si="20"/>
        <v>0</v>
      </c>
    </row>
    <row r="177" spans="1:44">
      <c r="A177" s="265" t="s">
        <v>440</v>
      </c>
      <c r="B177" s="288"/>
      <c r="C177" s="288"/>
      <c r="D177" s="288"/>
      <c r="E177" s="288"/>
      <c r="F177" s="288"/>
      <c r="G177" s="260"/>
      <c r="H177" s="260"/>
      <c r="I177" s="260"/>
      <c r="J177" s="260"/>
      <c r="K177" s="260"/>
      <c r="L177" s="259"/>
      <c r="M177" s="259"/>
      <c r="N177" s="259"/>
      <c r="O177" s="259"/>
      <c r="P177" s="259"/>
      <c r="Q177" s="260"/>
      <c r="R177" s="260"/>
      <c r="S177" s="260"/>
      <c r="T177" s="260"/>
      <c r="U177" s="260"/>
      <c r="V177" s="259"/>
      <c r="W177" s="259"/>
      <c r="X177" s="259"/>
      <c r="Y177" s="259"/>
      <c r="Z177" s="259"/>
      <c r="AA177" s="205"/>
      <c r="AB177" s="205"/>
      <c r="AC177" s="205"/>
      <c r="AD177" s="205"/>
      <c r="AE177" s="205"/>
      <c r="AF177" s="35">
        <v>0</v>
      </c>
      <c r="AG177" s="35">
        <v>0</v>
      </c>
      <c r="AH177" s="35">
        <v>0</v>
      </c>
      <c r="AI177" s="35">
        <v>0</v>
      </c>
      <c r="AJ177" s="32">
        <v>0</v>
      </c>
      <c r="AK177" s="46"/>
      <c r="AL177" s="48">
        <f t="shared" si="19"/>
        <v>0</v>
      </c>
      <c r="AM177" s="48">
        <f t="shared" si="14"/>
        <v>0</v>
      </c>
      <c r="AN177" s="48">
        <f t="shared" si="15"/>
        <v>0</v>
      </c>
      <c r="AO177" s="48">
        <f t="shared" si="16"/>
        <v>0</v>
      </c>
      <c r="AP177" s="48">
        <f t="shared" si="17"/>
        <v>0</v>
      </c>
      <c r="AQ177" s="48">
        <f t="shared" si="18"/>
        <v>0</v>
      </c>
      <c r="AR177" s="48">
        <f t="shared" si="20"/>
        <v>0</v>
      </c>
    </row>
    <row r="178" spans="1:44">
      <c r="A178" s="265" t="s">
        <v>441</v>
      </c>
      <c r="B178" s="288"/>
      <c r="C178" s="288"/>
      <c r="D178" s="288"/>
      <c r="E178" s="288"/>
      <c r="F178" s="288"/>
      <c r="G178" s="260"/>
      <c r="H178" s="260"/>
      <c r="I178" s="260"/>
      <c r="J178" s="260"/>
      <c r="K178" s="260"/>
      <c r="L178" s="259"/>
      <c r="M178" s="259"/>
      <c r="N178" s="259"/>
      <c r="O178" s="259"/>
      <c r="P178" s="259"/>
      <c r="Q178" s="260"/>
      <c r="R178" s="260"/>
      <c r="S178" s="260"/>
      <c r="T178" s="260"/>
      <c r="U178" s="260"/>
      <c r="V178" s="259"/>
      <c r="W178" s="259"/>
      <c r="X178" s="259"/>
      <c r="Y178" s="259"/>
      <c r="Z178" s="259"/>
      <c r="AA178" s="205"/>
      <c r="AB178" s="205"/>
      <c r="AC178" s="205"/>
      <c r="AD178" s="205"/>
      <c r="AE178" s="205"/>
      <c r="AF178" s="35">
        <v>0</v>
      </c>
      <c r="AG178" s="35">
        <v>0</v>
      </c>
      <c r="AH178" s="35">
        <v>0</v>
      </c>
      <c r="AI178" s="35">
        <v>0</v>
      </c>
      <c r="AJ178" s="32">
        <v>0</v>
      </c>
      <c r="AK178" s="46"/>
      <c r="AL178" s="48">
        <f t="shared" si="19"/>
        <v>0</v>
      </c>
      <c r="AM178" s="48">
        <f t="shared" si="14"/>
        <v>0</v>
      </c>
      <c r="AN178" s="48">
        <f t="shared" si="15"/>
        <v>0</v>
      </c>
      <c r="AO178" s="48">
        <f t="shared" si="16"/>
        <v>0</v>
      </c>
      <c r="AP178" s="48">
        <f t="shared" si="17"/>
        <v>0</v>
      </c>
      <c r="AQ178" s="48">
        <f t="shared" si="18"/>
        <v>0</v>
      </c>
      <c r="AR178" s="48">
        <f t="shared" si="20"/>
        <v>0</v>
      </c>
    </row>
    <row r="179" spans="1:44">
      <c r="A179" s="265" t="s">
        <v>442</v>
      </c>
      <c r="B179" s="288"/>
      <c r="C179" s="288"/>
      <c r="D179" s="288"/>
      <c r="E179" s="288"/>
      <c r="F179" s="288"/>
      <c r="G179" s="260"/>
      <c r="H179" s="260"/>
      <c r="I179" s="260"/>
      <c r="J179" s="260"/>
      <c r="K179" s="260"/>
      <c r="L179" s="259"/>
      <c r="M179" s="259"/>
      <c r="N179" s="259"/>
      <c r="O179" s="259"/>
      <c r="P179" s="259"/>
      <c r="Q179" s="260"/>
      <c r="R179" s="260"/>
      <c r="S179" s="260"/>
      <c r="T179" s="260">
        <v>1</v>
      </c>
      <c r="U179" s="260"/>
      <c r="V179" s="259"/>
      <c r="W179" s="259"/>
      <c r="X179" s="259"/>
      <c r="Y179" s="259"/>
      <c r="Z179" s="259"/>
      <c r="AA179" s="205"/>
      <c r="AB179" s="205"/>
      <c r="AC179" s="205"/>
      <c r="AD179" s="205"/>
      <c r="AE179" s="205"/>
      <c r="AF179" s="35">
        <v>0</v>
      </c>
      <c r="AG179" s="35">
        <v>0</v>
      </c>
      <c r="AH179" s="35">
        <v>0</v>
      </c>
      <c r="AI179" s="35">
        <v>0</v>
      </c>
      <c r="AJ179" s="32">
        <v>0</v>
      </c>
      <c r="AK179" s="46"/>
      <c r="AL179" s="48">
        <f t="shared" si="19"/>
        <v>0</v>
      </c>
      <c r="AM179" s="48">
        <f t="shared" si="14"/>
        <v>0</v>
      </c>
      <c r="AN179" s="48">
        <f t="shared" si="15"/>
        <v>0</v>
      </c>
      <c r="AO179" s="48">
        <f t="shared" si="16"/>
        <v>1</v>
      </c>
      <c r="AP179" s="48">
        <f t="shared" si="17"/>
        <v>0</v>
      </c>
      <c r="AQ179" s="48">
        <f t="shared" si="18"/>
        <v>0</v>
      </c>
      <c r="AR179" s="48">
        <f t="shared" si="20"/>
        <v>0</v>
      </c>
    </row>
    <row r="180" spans="1:44">
      <c r="A180" s="265" t="s">
        <v>229</v>
      </c>
      <c r="B180" s="288"/>
      <c r="C180" s="288"/>
      <c r="D180" s="288"/>
      <c r="E180" s="288">
        <v>1</v>
      </c>
      <c r="F180" s="288"/>
      <c r="G180" s="260">
        <v>1</v>
      </c>
      <c r="H180" s="260"/>
      <c r="I180" s="260"/>
      <c r="J180" s="260"/>
      <c r="K180" s="260">
        <v>2</v>
      </c>
      <c r="L180" s="259"/>
      <c r="M180" s="259"/>
      <c r="N180" s="259">
        <v>1</v>
      </c>
      <c r="O180" s="259"/>
      <c r="P180" s="259"/>
      <c r="Q180" s="260">
        <v>1</v>
      </c>
      <c r="R180" s="260"/>
      <c r="S180" s="260">
        <v>5</v>
      </c>
      <c r="T180" s="260"/>
      <c r="U180" s="260"/>
      <c r="V180" s="259">
        <v>5</v>
      </c>
      <c r="W180" s="259">
        <v>4</v>
      </c>
      <c r="X180" s="259"/>
      <c r="Y180" s="259"/>
      <c r="Z180" s="259">
        <v>1</v>
      </c>
      <c r="AA180" s="205"/>
      <c r="AB180" s="205"/>
      <c r="AC180" s="205"/>
      <c r="AD180" s="205"/>
      <c r="AE180" s="205"/>
      <c r="AF180" s="35">
        <v>0</v>
      </c>
      <c r="AG180" s="35">
        <v>0</v>
      </c>
      <c r="AH180" s="35">
        <v>0</v>
      </c>
      <c r="AI180" s="35">
        <v>0</v>
      </c>
      <c r="AJ180" s="32">
        <v>0</v>
      </c>
      <c r="AK180" s="46"/>
      <c r="AL180" s="48">
        <f t="shared" si="19"/>
        <v>1</v>
      </c>
      <c r="AM180" s="48">
        <f t="shared" si="14"/>
        <v>3</v>
      </c>
      <c r="AN180" s="48">
        <f t="shared" si="15"/>
        <v>1</v>
      </c>
      <c r="AO180" s="48">
        <f t="shared" si="16"/>
        <v>6</v>
      </c>
      <c r="AP180" s="48">
        <f t="shared" si="17"/>
        <v>10</v>
      </c>
      <c r="AQ180" s="48">
        <f t="shared" si="18"/>
        <v>0</v>
      </c>
      <c r="AR180" s="48">
        <f t="shared" si="20"/>
        <v>0</v>
      </c>
    </row>
    <row r="181" spans="1:44">
      <c r="A181" s="265" t="s">
        <v>443</v>
      </c>
      <c r="B181" s="288"/>
      <c r="C181" s="288"/>
      <c r="D181" s="288"/>
      <c r="E181" s="288"/>
      <c r="F181" s="288"/>
      <c r="G181" s="260"/>
      <c r="H181" s="260">
        <v>1</v>
      </c>
      <c r="I181" s="260"/>
      <c r="J181" s="260"/>
      <c r="K181" s="260"/>
      <c r="L181" s="259"/>
      <c r="M181" s="259"/>
      <c r="N181" s="259"/>
      <c r="O181" s="259"/>
      <c r="P181" s="259"/>
      <c r="Q181" s="260"/>
      <c r="R181" s="260"/>
      <c r="S181" s="260"/>
      <c r="T181" s="260"/>
      <c r="U181" s="260"/>
      <c r="V181" s="259"/>
      <c r="W181" s="259"/>
      <c r="X181" s="259"/>
      <c r="Y181" s="259"/>
      <c r="Z181" s="259"/>
      <c r="AA181" s="205"/>
      <c r="AB181" s="205"/>
      <c r="AC181" s="205"/>
      <c r="AD181" s="205"/>
      <c r="AE181" s="205"/>
      <c r="AF181" s="35">
        <v>0</v>
      </c>
      <c r="AG181" s="35">
        <v>0</v>
      </c>
      <c r="AH181" s="35">
        <v>0</v>
      </c>
      <c r="AI181" s="35">
        <v>0</v>
      </c>
      <c r="AJ181" s="32">
        <v>0</v>
      </c>
      <c r="AK181" s="46"/>
      <c r="AL181" s="48">
        <f t="shared" si="19"/>
        <v>0</v>
      </c>
      <c r="AM181" s="48">
        <f t="shared" si="14"/>
        <v>1</v>
      </c>
      <c r="AN181" s="48">
        <f t="shared" si="15"/>
        <v>0</v>
      </c>
      <c r="AO181" s="48">
        <f t="shared" si="16"/>
        <v>0</v>
      </c>
      <c r="AP181" s="48">
        <f t="shared" si="17"/>
        <v>0</v>
      </c>
      <c r="AQ181" s="48">
        <f t="shared" si="18"/>
        <v>0</v>
      </c>
      <c r="AR181" s="48">
        <f t="shared" si="20"/>
        <v>0</v>
      </c>
    </row>
    <row r="182" spans="1:44">
      <c r="A182" s="265" t="s">
        <v>444</v>
      </c>
      <c r="B182" s="288"/>
      <c r="C182" s="288"/>
      <c r="D182" s="288"/>
      <c r="E182" s="288"/>
      <c r="F182" s="288"/>
      <c r="G182" s="260"/>
      <c r="H182" s="260"/>
      <c r="I182" s="260"/>
      <c r="J182" s="260"/>
      <c r="K182" s="260"/>
      <c r="L182" s="259"/>
      <c r="M182" s="259"/>
      <c r="N182" s="259"/>
      <c r="O182" s="259">
        <v>1</v>
      </c>
      <c r="P182" s="259"/>
      <c r="Q182" s="260"/>
      <c r="R182" s="260"/>
      <c r="S182" s="260"/>
      <c r="T182" s="260"/>
      <c r="U182" s="260"/>
      <c r="V182" s="259"/>
      <c r="W182" s="259"/>
      <c r="X182" s="259"/>
      <c r="Y182" s="259"/>
      <c r="Z182" s="259"/>
      <c r="AA182" s="205"/>
      <c r="AB182" s="205"/>
      <c r="AC182" s="205"/>
      <c r="AD182" s="205"/>
      <c r="AE182" s="205"/>
      <c r="AF182" s="35">
        <v>0</v>
      </c>
      <c r="AG182" s="35">
        <v>0</v>
      </c>
      <c r="AH182" s="35">
        <v>0</v>
      </c>
      <c r="AI182" s="35">
        <v>0</v>
      </c>
      <c r="AJ182" s="32">
        <v>0</v>
      </c>
      <c r="AK182" s="46"/>
      <c r="AL182" s="48">
        <f t="shared" si="19"/>
        <v>0</v>
      </c>
      <c r="AM182" s="48">
        <f t="shared" si="14"/>
        <v>0</v>
      </c>
      <c r="AN182" s="48">
        <f t="shared" si="15"/>
        <v>1</v>
      </c>
      <c r="AO182" s="48">
        <f t="shared" si="16"/>
        <v>0</v>
      </c>
      <c r="AP182" s="48">
        <f t="shared" si="17"/>
        <v>0</v>
      </c>
      <c r="AQ182" s="48">
        <f t="shared" si="18"/>
        <v>0</v>
      </c>
      <c r="AR182" s="48">
        <f t="shared" si="20"/>
        <v>0</v>
      </c>
    </row>
    <row r="183" spans="1:44">
      <c r="A183" s="265" t="s">
        <v>445</v>
      </c>
      <c r="B183" s="288"/>
      <c r="C183" s="288"/>
      <c r="D183" s="288"/>
      <c r="E183" s="288"/>
      <c r="F183" s="288"/>
      <c r="G183" s="260"/>
      <c r="H183" s="260"/>
      <c r="I183" s="260"/>
      <c r="J183" s="260"/>
      <c r="K183" s="260"/>
      <c r="L183" s="259">
        <v>3</v>
      </c>
      <c r="M183" s="259"/>
      <c r="N183" s="259"/>
      <c r="O183" s="259"/>
      <c r="P183" s="259"/>
      <c r="Q183" s="260"/>
      <c r="R183" s="260"/>
      <c r="S183" s="260"/>
      <c r="T183" s="260"/>
      <c r="U183" s="260"/>
      <c r="V183" s="259">
        <v>1</v>
      </c>
      <c r="W183" s="259">
        <v>2</v>
      </c>
      <c r="X183" s="259"/>
      <c r="Y183" s="259"/>
      <c r="Z183" s="259"/>
      <c r="AA183" s="205"/>
      <c r="AB183" s="205"/>
      <c r="AC183" s="205"/>
      <c r="AD183" s="205"/>
      <c r="AE183" s="205"/>
      <c r="AF183" s="35">
        <v>0</v>
      </c>
      <c r="AG183" s="35">
        <v>0</v>
      </c>
      <c r="AH183" s="35">
        <v>0</v>
      </c>
      <c r="AI183" s="35">
        <v>0</v>
      </c>
      <c r="AJ183" s="32">
        <v>0</v>
      </c>
      <c r="AK183" s="46"/>
      <c r="AL183" s="48">
        <f t="shared" si="19"/>
        <v>0</v>
      </c>
      <c r="AM183" s="48">
        <f t="shared" si="14"/>
        <v>0</v>
      </c>
      <c r="AN183" s="48">
        <f t="shared" si="15"/>
        <v>3</v>
      </c>
      <c r="AO183" s="48">
        <f t="shared" si="16"/>
        <v>0</v>
      </c>
      <c r="AP183" s="48">
        <f t="shared" si="17"/>
        <v>3</v>
      </c>
      <c r="AQ183" s="48">
        <f t="shared" si="18"/>
        <v>0</v>
      </c>
      <c r="AR183" s="48">
        <f t="shared" si="20"/>
        <v>0</v>
      </c>
    </row>
    <row r="184" spans="1:44">
      <c r="A184" s="265" t="s">
        <v>446</v>
      </c>
      <c r="B184" s="288"/>
      <c r="C184" s="288"/>
      <c r="D184" s="288"/>
      <c r="E184" s="288"/>
      <c r="F184" s="288"/>
      <c r="G184" s="260"/>
      <c r="H184" s="260"/>
      <c r="I184" s="260"/>
      <c r="J184" s="260"/>
      <c r="K184" s="260"/>
      <c r="L184" s="259"/>
      <c r="M184" s="259"/>
      <c r="N184" s="259"/>
      <c r="O184" s="259"/>
      <c r="P184" s="259"/>
      <c r="Q184" s="260"/>
      <c r="R184" s="260"/>
      <c r="S184" s="260"/>
      <c r="T184" s="260"/>
      <c r="U184" s="260"/>
      <c r="V184" s="259"/>
      <c r="W184" s="259"/>
      <c r="X184" s="259"/>
      <c r="Y184" s="259">
        <v>1</v>
      </c>
      <c r="Z184" s="259"/>
      <c r="AA184" s="205"/>
      <c r="AB184" s="205"/>
      <c r="AC184" s="205"/>
      <c r="AD184" s="205"/>
      <c r="AE184" s="205"/>
      <c r="AF184" s="35">
        <v>0</v>
      </c>
      <c r="AG184" s="35">
        <v>0</v>
      </c>
      <c r="AH184" s="35">
        <v>0</v>
      </c>
      <c r="AI184" s="35">
        <v>0</v>
      </c>
      <c r="AJ184" s="32">
        <v>0</v>
      </c>
      <c r="AK184" s="46"/>
      <c r="AL184" s="48">
        <f t="shared" si="19"/>
        <v>0</v>
      </c>
      <c r="AM184" s="48">
        <f t="shared" si="14"/>
        <v>0</v>
      </c>
      <c r="AN184" s="48">
        <f t="shared" si="15"/>
        <v>0</v>
      </c>
      <c r="AO184" s="48">
        <f t="shared" si="16"/>
        <v>0</v>
      </c>
      <c r="AP184" s="48">
        <f t="shared" si="17"/>
        <v>1</v>
      </c>
      <c r="AQ184" s="48">
        <f t="shared" si="18"/>
        <v>0</v>
      </c>
      <c r="AR184" s="48">
        <f t="shared" si="20"/>
        <v>0</v>
      </c>
    </row>
    <row r="185" spans="1:44">
      <c r="A185" s="265" t="s">
        <v>447</v>
      </c>
      <c r="B185" s="288"/>
      <c r="C185" s="288"/>
      <c r="D185" s="288"/>
      <c r="E185" s="288"/>
      <c r="F185" s="288"/>
      <c r="G185" s="260"/>
      <c r="H185" s="260"/>
      <c r="I185" s="260"/>
      <c r="J185" s="260"/>
      <c r="K185" s="260"/>
      <c r="L185" s="259"/>
      <c r="M185" s="259"/>
      <c r="N185" s="259"/>
      <c r="O185" s="259"/>
      <c r="P185" s="259"/>
      <c r="Q185" s="260">
        <v>1</v>
      </c>
      <c r="R185" s="260"/>
      <c r="S185" s="260"/>
      <c r="T185" s="260"/>
      <c r="U185" s="260"/>
      <c r="V185" s="259"/>
      <c r="W185" s="259"/>
      <c r="X185" s="259"/>
      <c r="Y185" s="259"/>
      <c r="Z185" s="259"/>
      <c r="AA185" s="205"/>
      <c r="AB185" s="205"/>
      <c r="AC185" s="205"/>
      <c r="AD185" s="205"/>
      <c r="AE185" s="205"/>
      <c r="AF185" s="35">
        <v>0</v>
      </c>
      <c r="AG185" s="35">
        <v>0</v>
      </c>
      <c r="AH185" s="35">
        <v>0</v>
      </c>
      <c r="AI185" s="35">
        <v>0</v>
      </c>
      <c r="AJ185" s="32">
        <v>0</v>
      </c>
      <c r="AK185" s="46"/>
      <c r="AL185" s="48">
        <f t="shared" si="19"/>
        <v>0</v>
      </c>
      <c r="AM185" s="48">
        <f t="shared" si="14"/>
        <v>0</v>
      </c>
      <c r="AN185" s="48">
        <f t="shared" si="15"/>
        <v>0</v>
      </c>
      <c r="AO185" s="48">
        <f t="shared" si="16"/>
        <v>1</v>
      </c>
      <c r="AP185" s="48">
        <f t="shared" si="17"/>
        <v>0</v>
      </c>
      <c r="AQ185" s="48">
        <f t="shared" si="18"/>
        <v>0</v>
      </c>
      <c r="AR185" s="48">
        <f t="shared" si="20"/>
        <v>0</v>
      </c>
    </row>
    <row r="186" spans="1:44">
      <c r="A186" s="265" t="s">
        <v>448</v>
      </c>
      <c r="B186" s="288"/>
      <c r="C186" s="288"/>
      <c r="D186" s="288"/>
      <c r="E186" s="288"/>
      <c r="F186" s="288"/>
      <c r="G186" s="260"/>
      <c r="H186" s="260"/>
      <c r="I186" s="260"/>
      <c r="J186" s="260"/>
      <c r="K186" s="260"/>
      <c r="L186" s="259"/>
      <c r="M186" s="259"/>
      <c r="N186" s="259">
        <v>1</v>
      </c>
      <c r="O186" s="259"/>
      <c r="P186" s="259"/>
      <c r="Q186" s="260"/>
      <c r="R186" s="260"/>
      <c r="S186" s="260"/>
      <c r="T186" s="260"/>
      <c r="U186" s="260"/>
      <c r="V186" s="259"/>
      <c r="W186" s="259"/>
      <c r="X186" s="259"/>
      <c r="Y186" s="259"/>
      <c r="Z186" s="259"/>
      <c r="AA186" s="205"/>
      <c r="AB186" s="205"/>
      <c r="AC186" s="205"/>
      <c r="AD186" s="205"/>
      <c r="AE186" s="205"/>
      <c r="AF186" s="35">
        <v>0</v>
      </c>
      <c r="AG186" s="35">
        <v>0</v>
      </c>
      <c r="AH186" s="35">
        <v>0</v>
      </c>
      <c r="AI186" s="35">
        <v>0</v>
      </c>
      <c r="AJ186" s="32">
        <v>0</v>
      </c>
      <c r="AK186" s="46"/>
      <c r="AL186" s="48">
        <f t="shared" si="19"/>
        <v>0</v>
      </c>
      <c r="AM186" s="48">
        <f t="shared" si="14"/>
        <v>0</v>
      </c>
      <c r="AN186" s="48">
        <f t="shared" si="15"/>
        <v>1</v>
      </c>
      <c r="AO186" s="48">
        <f t="shared" si="16"/>
        <v>0</v>
      </c>
      <c r="AP186" s="48">
        <f t="shared" si="17"/>
        <v>0</v>
      </c>
      <c r="AQ186" s="48">
        <f t="shared" si="18"/>
        <v>0</v>
      </c>
      <c r="AR186" s="48">
        <f t="shared" si="20"/>
        <v>0</v>
      </c>
    </row>
    <row r="187" spans="1:44">
      <c r="A187" s="265" t="s">
        <v>449</v>
      </c>
      <c r="B187" s="288"/>
      <c r="C187" s="288"/>
      <c r="D187" s="288"/>
      <c r="E187" s="288"/>
      <c r="F187" s="288"/>
      <c r="G187" s="260"/>
      <c r="H187" s="260"/>
      <c r="I187" s="260"/>
      <c r="J187" s="260"/>
      <c r="K187" s="260"/>
      <c r="L187" s="259"/>
      <c r="M187" s="259"/>
      <c r="N187" s="259"/>
      <c r="O187" s="259"/>
      <c r="P187" s="259"/>
      <c r="Q187" s="260"/>
      <c r="R187" s="260"/>
      <c r="S187" s="260"/>
      <c r="T187" s="260"/>
      <c r="U187" s="260">
        <v>1</v>
      </c>
      <c r="V187" s="259"/>
      <c r="W187" s="259"/>
      <c r="X187" s="259"/>
      <c r="Y187" s="259"/>
      <c r="Z187" s="259"/>
      <c r="AA187" s="205"/>
      <c r="AB187" s="205"/>
      <c r="AC187" s="205"/>
      <c r="AD187" s="205"/>
      <c r="AE187" s="205"/>
      <c r="AF187" s="35">
        <v>0</v>
      </c>
      <c r="AG187" s="35">
        <v>0</v>
      </c>
      <c r="AH187" s="35">
        <v>0</v>
      </c>
      <c r="AI187" s="35">
        <v>0</v>
      </c>
      <c r="AJ187" s="32">
        <v>0</v>
      </c>
      <c r="AK187" s="46"/>
      <c r="AL187" s="48">
        <f t="shared" si="19"/>
        <v>0</v>
      </c>
      <c r="AM187" s="48">
        <f t="shared" ref="AM187:AM249" si="21">SUM($G187:$K187)</f>
        <v>0</v>
      </c>
      <c r="AN187" s="48">
        <f t="shared" ref="AN187:AN249" si="22">SUM($L187:$P187)</f>
        <v>0</v>
      </c>
      <c r="AO187" s="48">
        <f t="shared" ref="AO187:AO249" si="23">SUM($Q187:$U187)</f>
        <v>1</v>
      </c>
      <c r="AP187" s="48">
        <f t="shared" ref="AP187:AP249" si="24">SUM($V187:$Z187)</f>
        <v>0</v>
      </c>
      <c r="AQ187" s="48">
        <f t="shared" ref="AQ187:AQ249" si="25">SUM($AA187:$AE187)</f>
        <v>0</v>
      </c>
      <c r="AR187" s="48">
        <f t="shared" si="20"/>
        <v>0</v>
      </c>
    </row>
    <row r="188" spans="1:44">
      <c r="A188" s="265" t="s">
        <v>450</v>
      </c>
      <c r="B188" s="288"/>
      <c r="C188" s="288"/>
      <c r="D188" s="288"/>
      <c r="E188" s="288"/>
      <c r="F188" s="288"/>
      <c r="G188" s="260"/>
      <c r="H188" s="260"/>
      <c r="I188" s="260"/>
      <c r="J188" s="260"/>
      <c r="K188" s="260"/>
      <c r="L188" s="259"/>
      <c r="M188" s="259"/>
      <c r="N188" s="259"/>
      <c r="O188" s="259"/>
      <c r="P188" s="259"/>
      <c r="Q188" s="260"/>
      <c r="R188" s="260"/>
      <c r="S188" s="260"/>
      <c r="T188" s="260"/>
      <c r="U188" s="260"/>
      <c r="V188" s="259"/>
      <c r="W188" s="259"/>
      <c r="X188" s="259">
        <v>2</v>
      </c>
      <c r="Y188" s="259"/>
      <c r="Z188" s="259"/>
      <c r="AA188" s="205"/>
      <c r="AB188" s="205"/>
      <c r="AC188" s="205"/>
      <c r="AD188" s="205"/>
      <c r="AE188" s="205"/>
      <c r="AF188" s="35">
        <v>0</v>
      </c>
      <c r="AG188" s="35">
        <v>0</v>
      </c>
      <c r="AH188" s="35">
        <v>0</v>
      </c>
      <c r="AI188" s="35">
        <v>0</v>
      </c>
      <c r="AJ188" s="32">
        <v>0</v>
      </c>
      <c r="AK188" s="46"/>
      <c r="AL188" s="48">
        <f t="shared" ref="AL188:AL250" si="26">SUM($B188:$F188)</f>
        <v>0</v>
      </c>
      <c r="AM188" s="48">
        <f t="shared" si="21"/>
        <v>0</v>
      </c>
      <c r="AN188" s="48">
        <f t="shared" si="22"/>
        <v>0</v>
      </c>
      <c r="AO188" s="48">
        <f t="shared" si="23"/>
        <v>0</v>
      </c>
      <c r="AP188" s="48">
        <f t="shared" si="24"/>
        <v>2</v>
      </c>
      <c r="AQ188" s="48">
        <f t="shared" si="25"/>
        <v>0</v>
      </c>
      <c r="AR188" s="48">
        <f t="shared" si="20"/>
        <v>0</v>
      </c>
    </row>
    <row r="189" spans="1:44">
      <c r="A189" s="265" t="s">
        <v>451</v>
      </c>
      <c r="B189" s="288"/>
      <c r="C189" s="288"/>
      <c r="D189" s="288"/>
      <c r="E189" s="288"/>
      <c r="F189" s="288"/>
      <c r="G189" s="260"/>
      <c r="H189" s="260"/>
      <c r="I189" s="260"/>
      <c r="J189" s="260"/>
      <c r="K189" s="260"/>
      <c r="L189" s="259"/>
      <c r="M189" s="259"/>
      <c r="N189" s="259"/>
      <c r="O189" s="259"/>
      <c r="P189" s="259"/>
      <c r="Q189" s="260"/>
      <c r="R189" s="260"/>
      <c r="S189" s="260"/>
      <c r="T189" s="260"/>
      <c r="U189" s="260"/>
      <c r="V189" s="259">
        <v>2</v>
      </c>
      <c r="W189" s="259"/>
      <c r="X189" s="259"/>
      <c r="Y189" s="259"/>
      <c r="Z189" s="259"/>
      <c r="AA189" s="205"/>
      <c r="AB189" s="205"/>
      <c r="AC189" s="205"/>
      <c r="AD189" s="205"/>
      <c r="AE189" s="205"/>
      <c r="AF189" s="35">
        <v>0</v>
      </c>
      <c r="AG189" s="35">
        <v>0</v>
      </c>
      <c r="AH189" s="35">
        <v>0</v>
      </c>
      <c r="AI189" s="35">
        <v>0</v>
      </c>
      <c r="AJ189" s="32">
        <v>0</v>
      </c>
      <c r="AK189" s="46"/>
      <c r="AL189" s="48">
        <f t="shared" si="26"/>
        <v>0</v>
      </c>
      <c r="AM189" s="48">
        <f t="shared" si="21"/>
        <v>0</v>
      </c>
      <c r="AN189" s="48">
        <f t="shared" si="22"/>
        <v>0</v>
      </c>
      <c r="AO189" s="48">
        <f t="shared" si="23"/>
        <v>0</v>
      </c>
      <c r="AP189" s="48">
        <f t="shared" si="24"/>
        <v>2</v>
      </c>
      <c r="AQ189" s="48">
        <f t="shared" si="25"/>
        <v>0</v>
      </c>
      <c r="AR189" s="48">
        <f t="shared" si="20"/>
        <v>0</v>
      </c>
    </row>
    <row r="190" spans="1:44">
      <c r="A190" s="265" t="s">
        <v>452</v>
      </c>
      <c r="B190" s="288"/>
      <c r="C190" s="288"/>
      <c r="D190" s="288"/>
      <c r="E190" s="288"/>
      <c r="F190" s="288"/>
      <c r="G190" s="260"/>
      <c r="H190" s="260"/>
      <c r="I190" s="260"/>
      <c r="J190" s="260"/>
      <c r="K190" s="260"/>
      <c r="L190" s="259"/>
      <c r="M190" s="259"/>
      <c r="N190" s="259"/>
      <c r="O190" s="259"/>
      <c r="P190" s="259"/>
      <c r="Q190" s="260"/>
      <c r="R190" s="260"/>
      <c r="S190" s="260"/>
      <c r="T190" s="260"/>
      <c r="U190" s="260"/>
      <c r="V190" s="259"/>
      <c r="W190" s="259"/>
      <c r="X190" s="259"/>
      <c r="Y190" s="259"/>
      <c r="Z190" s="259">
        <v>1</v>
      </c>
      <c r="AA190" s="205"/>
      <c r="AB190" s="205"/>
      <c r="AC190" s="205"/>
      <c r="AD190" s="205"/>
      <c r="AE190" s="205"/>
      <c r="AF190" s="35">
        <v>0</v>
      </c>
      <c r="AG190" s="35">
        <v>0</v>
      </c>
      <c r="AH190" s="35">
        <v>0</v>
      </c>
      <c r="AI190" s="35">
        <v>0</v>
      </c>
      <c r="AJ190" s="32">
        <v>0</v>
      </c>
      <c r="AK190" s="46"/>
      <c r="AL190" s="48">
        <f t="shared" si="26"/>
        <v>0</v>
      </c>
      <c r="AM190" s="48">
        <f t="shared" si="21"/>
        <v>0</v>
      </c>
      <c r="AN190" s="48">
        <f t="shared" si="22"/>
        <v>0</v>
      </c>
      <c r="AO190" s="48">
        <f t="shared" si="23"/>
        <v>0</v>
      </c>
      <c r="AP190" s="48">
        <f t="shared" si="24"/>
        <v>1</v>
      </c>
      <c r="AQ190" s="48">
        <f t="shared" si="25"/>
        <v>0</v>
      </c>
      <c r="AR190" s="48">
        <f t="shared" si="20"/>
        <v>0</v>
      </c>
    </row>
    <row r="191" spans="1:44">
      <c r="A191" s="265" t="s">
        <v>453</v>
      </c>
      <c r="B191" s="288"/>
      <c r="C191" s="288"/>
      <c r="D191" s="288"/>
      <c r="E191" s="288"/>
      <c r="F191" s="288"/>
      <c r="G191" s="260"/>
      <c r="H191" s="260"/>
      <c r="I191" s="260"/>
      <c r="J191" s="260"/>
      <c r="K191" s="260"/>
      <c r="L191" s="259"/>
      <c r="M191" s="259"/>
      <c r="N191" s="259"/>
      <c r="O191" s="259"/>
      <c r="P191" s="259"/>
      <c r="Q191" s="260"/>
      <c r="R191" s="260"/>
      <c r="S191" s="260"/>
      <c r="T191" s="260"/>
      <c r="U191" s="260"/>
      <c r="V191" s="259"/>
      <c r="W191" s="259"/>
      <c r="X191" s="259"/>
      <c r="Y191" s="259"/>
      <c r="Z191" s="259"/>
      <c r="AA191" s="205"/>
      <c r="AB191" s="205"/>
      <c r="AC191" s="205"/>
      <c r="AD191" s="205"/>
      <c r="AE191" s="205"/>
      <c r="AF191" s="35">
        <v>0</v>
      </c>
      <c r="AG191" s="35">
        <v>0</v>
      </c>
      <c r="AH191" s="35">
        <v>0</v>
      </c>
      <c r="AI191" s="35">
        <v>0</v>
      </c>
      <c r="AJ191" s="32">
        <v>0</v>
      </c>
      <c r="AK191" s="46"/>
      <c r="AL191" s="48">
        <f t="shared" si="26"/>
        <v>0</v>
      </c>
      <c r="AM191" s="48">
        <f t="shared" si="21"/>
        <v>0</v>
      </c>
      <c r="AN191" s="48">
        <f t="shared" si="22"/>
        <v>0</v>
      </c>
      <c r="AO191" s="48">
        <f t="shared" si="23"/>
        <v>0</v>
      </c>
      <c r="AP191" s="48">
        <f t="shared" si="24"/>
        <v>0</v>
      </c>
      <c r="AQ191" s="48">
        <f t="shared" si="25"/>
        <v>0</v>
      </c>
      <c r="AR191" s="48">
        <f t="shared" si="20"/>
        <v>0</v>
      </c>
    </row>
    <row r="192" spans="1:44">
      <c r="A192" s="265" t="s">
        <v>454</v>
      </c>
      <c r="B192" s="288"/>
      <c r="C192" s="288"/>
      <c r="D192" s="288"/>
      <c r="E192" s="288"/>
      <c r="F192" s="288"/>
      <c r="G192" s="260"/>
      <c r="H192" s="260"/>
      <c r="I192" s="260"/>
      <c r="J192" s="260"/>
      <c r="K192" s="260"/>
      <c r="L192" s="259"/>
      <c r="M192" s="259"/>
      <c r="N192" s="259"/>
      <c r="O192" s="259"/>
      <c r="P192" s="259"/>
      <c r="Q192" s="260"/>
      <c r="R192" s="260"/>
      <c r="S192" s="260"/>
      <c r="T192" s="260">
        <v>1</v>
      </c>
      <c r="U192" s="260"/>
      <c r="V192" s="259"/>
      <c r="W192" s="259"/>
      <c r="X192" s="259"/>
      <c r="Y192" s="259"/>
      <c r="Z192" s="259"/>
      <c r="AA192" s="205"/>
      <c r="AB192" s="205"/>
      <c r="AC192" s="205"/>
      <c r="AD192" s="205"/>
      <c r="AE192" s="205"/>
      <c r="AF192" s="35">
        <v>0</v>
      </c>
      <c r="AG192" s="35">
        <v>0</v>
      </c>
      <c r="AH192" s="35">
        <v>0</v>
      </c>
      <c r="AI192" s="35">
        <v>0</v>
      </c>
      <c r="AJ192" s="32">
        <v>0</v>
      </c>
      <c r="AK192" s="46"/>
      <c r="AL192" s="48">
        <f t="shared" si="26"/>
        <v>0</v>
      </c>
      <c r="AM192" s="48">
        <f t="shared" si="21"/>
        <v>0</v>
      </c>
      <c r="AN192" s="48">
        <f t="shared" si="22"/>
        <v>0</v>
      </c>
      <c r="AO192" s="48">
        <f t="shared" si="23"/>
        <v>1</v>
      </c>
      <c r="AP192" s="48">
        <f t="shared" si="24"/>
        <v>0</v>
      </c>
      <c r="AQ192" s="48">
        <f t="shared" si="25"/>
        <v>0</v>
      </c>
      <c r="AR192" s="48">
        <f t="shared" si="20"/>
        <v>0</v>
      </c>
    </row>
    <row r="193" spans="1:44">
      <c r="A193" s="265" t="s">
        <v>455</v>
      </c>
      <c r="B193" s="288"/>
      <c r="C193" s="288"/>
      <c r="D193" s="288"/>
      <c r="E193" s="288"/>
      <c r="F193" s="288"/>
      <c r="G193" s="260"/>
      <c r="H193" s="260"/>
      <c r="I193" s="260"/>
      <c r="J193" s="260"/>
      <c r="K193" s="260"/>
      <c r="L193" s="259"/>
      <c r="M193" s="259"/>
      <c r="N193" s="259"/>
      <c r="O193" s="259"/>
      <c r="P193" s="259"/>
      <c r="Q193" s="260"/>
      <c r="R193" s="260"/>
      <c r="S193" s="260"/>
      <c r="T193" s="260"/>
      <c r="U193" s="260"/>
      <c r="V193" s="259"/>
      <c r="W193" s="259"/>
      <c r="X193" s="259">
        <v>1</v>
      </c>
      <c r="Y193" s="259"/>
      <c r="Z193" s="259"/>
      <c r="AA193" s="205"/>
      <c r="AB193" s="205"/>
      <c r="AC193" s="205"/>
      <c r="AD193" s="205"/>
      <c r="AE193" s="205"/>
      <c r="AF193" s="35">
        <v>0</v>
      </c>
      <c r="AG193" s="35">
        <v>0</v>
      </c>
      <c r="AH193" s="35">
        <v>0</v>
      </c>
      <c r="AI193" s="35">
        <v>0</v>
      </c>
      <c r="AJ193" s="32">
        <v>0</v>
      </c>
      <c r="AK193" s="46"/>
      <c r="AL193" s="48">
        <f t="shared" si="26"/>
        <v>0</v>
      </c>
      <c r="AM193" s="48">
        <f t="shared" si="21"/>
        <v>0</v>
      </c>
      <c r="AN193" s="48">
        <f t="shared" si="22"/>
        <v>0</v>
      </c>
      <c r="AO193" s="48">
        <f t="shared" si="23"/>
        <v>0</v>
      </c>
      <c r="AP193" s="48">
        <f t="shared" si="24"/>
        <v>1</v>
      </c>
      <c r="AQ193" s="48">
        <f t="shared" si="25"/>
        <v>0</v>
      </c>
      <c r="AR193" s="48">
        <f t="shared" si="20"/>
        <v>0</v>
      </c>
    </row>
    <row r="194" spans="1:44">
      <c r="A194" s="265" t="s">
        <v>456</v>
      </c>
      <c r="B194" s="288"/>
      <c r="C194" s="288"/>
      <c r="D194" s="288"/>
      <c r="E194" s="288"/>
      <c r="F194" s="288"/>
      <c r="G194" s="260"/>
      <c r="H194" s="260"/>
      <c r="I194" s="260"/>
      <c r="J194" s="260"/>
      <c r="K194" s="260"/>
      <c r="L194" s="259"/>
      <c r="M194" s="259"/>
      <c r="N194" s="259"/>
      <c r="O194" s="259"/>
      <c r="P194" s="259"/>
      <c r="Q194" s="260"/>
      <c r="R194" s="260"/>
      <c r="S194" s="260"/>
      <c r="T194" s="260">
        <v>1</v>
      </c>
      <c r="U194" s="260"/>
      <c r="V194" s="259"/>
      <c r="W194" s="259"/>
      <c r="X194" s="259"/>
      <c r="Y194" s="259"/>
      <c r="Z194" s="259"/>
      <c r="AA194" s="205"/>
      <c r="AB194" s="205"/>
      <c r="AC194" s="205"/>
      <c r="AD194" s="205"/>
      <c r="AE194" s="205"/>
      <c r="AF194" s="35">
        <v>0</v>
      </c>
      <c r="AG194" s="35">
        <v>0</v>
      </c>
      <c r="AH194" s="35">
        <v>0</v>
      </c>
      <c r="AI194" s="35">
        <v>0</v>
      </c>
      <c r="AJ194" s="32">
        <v>0</v>
      </c>
      <c r="AK194" s="46"/>
      <c r="AL194" s="48">
        <f t="shared" si="26"/>
        <v>0</v>
      </c>
      <c r="AM194" s="48">
        <f t="shared" si="21"/>
        <v>0</v>
      </c>
      <c r="AN194" s="48">
        <f t="shared" si="22"/>
        <v>0</v>
      </c>
      <c r="AO194" s="48">
        <f t="shared" si="23"/>
        <v>1</v>
      </c>
      <c r="AP194" s="48">
        <f t="shared" si="24"/>
        <v>0</v>
      </c>
      <c r="AQ194" s="48">
        <f t="shared" si="25"/>
        <v>0</v>
      </c>
      <c r="AR194" s="48">
        <f t="shared" si="20"/>
        <v>0</v>
      </c>
    </row>
    <row r="195" spans="1:44">
      <c r="A195" s="265" t="s">
        <v>457</v>
      </c>
      <c r="B195" s="288"/>
      <c r="C195" s="288"/>
      <c r="D195" s="288"/>
      <c r="E195" s="288"/>
      <c r="F195" s="288"/>
      <c r="G195" s="260"/>
      <c r="H195" s="260"/>
      <c r="I195" s="260"/>
      <c r="J195" s="260"/>
      <c r="K195" s="260"/>
      <c r="L195" s="259"/>
      <c r="M195" s="259"/>
      <c r="N195" s="259"/>
      <c r="O195" s="259"/>
      <c r="P195" s="259"/>
      <c r="Q195" s="260"/>
      <c r="R195" s="260"/>
      <c r="S195" s="260"/>
      <c r="T195" s="260"/>
      <c r="U195" s="260"/>
      <c r="V195" s="259"/>
      <c r="W195" s="259"/>
      <c r="X195" s="259"/>
      <c r="Y195" s="259">
        <v>1</v>
      </c>
      <c r="Z195" s="259"/>
      <c r="AA195" s="205"/>
      <c r="AB195" s="205"/>
      <c r="AC195" s="205"/>
      <c r="AD195" s="205"/>
      <c r="AE195" s="205"/>
      <c r="AF195" s="35">
        <v>0</v>
      </c>
      <c r="AG195" s="35">
        <v>0</v>
      </c>
      <c r="AH195" s="35">
        <v>0</v>
      </c>
      <c r="AI195" s="35">
        <v>0</v>
      </c>
      <c r="AJ195" s="32">
        <v>0</v>
      </c>
      <c r="AK195" s="46"/>
      <c r="AL195" s="48">
        <f t="shared" si="26"/>
        <v>0</v>
      </c>
      <c r="AM195" s="48">
        <f t="shared" si="21"/>
        <v>0</v>
      </c>
      <c r="AN195" s="48">
        <f t="shared" si="22"/>
        <v>0</v>
      </c>
      <c r="AO195" s="48">
        <f t="shared" si="23"/>
        <v>0</v>
      </c>
      <c r="AP195" s="48">
        <f t="shared" si="24"/>
        <v>1</v>
      </c>
      <c r="AQ195" s="48">
        <f t="shared" si="25"/>
        <v>0</v>
      </c>
      <c r="AR195" s="48">
        <f t="shared" si="20"/>
        <v>0</v>
      </c>
    </row>
    <row r="196" spans="1:44">
      <c r="A196" s="265" t="s">
        <v>458</v>
      </c>
      <c r="B196" s="288"/>
      <c r="C196" s="288"/>
      <c r="D196" s="288"/>
      <c r="E196" s="288"/>
      <c r="F196" s="288"/>
      <c r="G196" s="260"/>
      <c r="H196" s="260"/>
      <c r="I196" s="260"/>
      <c r="J196" s="260"/>
      <c r="K196" s="260"/>
      <c r="L196" s="259"/>
      <c r="M196" s="259"/>
      <c r="N196" s="259"/>
      <c r="O196" s="259"/>
      <c r="P196" s="259"/>
      <c r="Q196" s="260"/>
      <c r="R196" s="260"/>
      <c r="S196" s="260"/>
      <c r="T196" s="260"/>
      <c r="U196" s="260"/>
      <c r="V196" s="259"/>
      <c r="W196" s="259"/>
      <c r="X196" s="259"/>
      <c r="Y196" s="259"/>
      <c r="Z196" s="259">
        <v>1</v>
      </c>
      <c r="AA196" s="205"/>
      <c r="AB196" s="205"/>
      <c r="AC196" s="205"/>
      <c r="AD196" s="205"/>
      <c r="AE196" s="205"/>
      <c r="AF196" s="35">
        <v>0</v>
      </c>
      <c r="AG196" s="35">
        <v>0</v>
      </c>
      <c r="AH196" s="35">
        <v>0</v>
      </c>
      <c r="AI196" s="35">
        <v>0</v>
      </c>
      <c r="AJ196" s="32">
        <v>0</v>
      </c>
      <c r="AK196" s="46"/>
      <c r="AL196" s="48">
        <f t="shared" si="26"/>
        <v>0</v>
      </c>
      <c r="AM196" s="48">
        <f t="shared" si="21"/>
        <v>0</v>
      </c>
      <c r="AN196" s="48">
        <f t="shared" si="22"/>
        <v>0</v>
      </c>
      <c r="AO196" s="48">
        <f t="shared" si="23"/>
        <v>0</v>
      </c>
      <c r="AP196" s="48">
        <f t="shared" si="24"/>
        <v>1</v>
      </c>
      <c r="AQ196" s="48">
        <f t="shared" si="25"/>
        <v>0</v>
      </c>
      <c r="AR196" s="48">
        <f t="shared" si="20"/>
        <v>0</v>
      </c>
    </row>
    <row r="197" spans="1:44">
      <c r="A197" s="265" t="s">
        <v>459</v>
      </c>
      <c r="B197" s="288"/>
      <c r="C197" s="288"/>
      <c r="D197" s="288"/>
      <c r="E197" s="288"/>
      <c r="F197" s="288"/>
      <c r="G197" s="260"/>
      <c r="H197" s="260"/>
      <c r="I197" s="260"/>
      <c r="J197" s="260"/>
      <c r="K197" s="260"/>
      <c r="L197" s="259"/>
      <c r="M197" s="259"/>
      <c r="N197" s="259"/>
      <c r="O197" s="259"/>
      <c r="P197" s="259"/>
      <c r="Q197" s="260"/>
      <c r="R197" s="260"/>
      <c r="S197" s="260"/>
      <c r="T197" s="260"/>
      <c r="U197" s="260"/>
      <c r="V197" s="259"/>
      <c r="W197" s="259"/>
      <c r="X197" s="259"/>
      <c r="Y197" s="259"/>
      <c r="Z197" s="259"/>
      <c r="AA197" s="205"/>
      <c r="AB197" s="205"/>
      <c r="AC197" s="205"/>
      <c r="AD197" s="205"/>
      <c r="AE197" s="205"/>
      <c r="AF197" s="35">
        <v>0</v>
      </c>
      <c r="AG197" s="35">
        <v>0</v>
      </c>
      <c r="AH197" s="35">
        <v>0</v>
      </c>
      <c r="AI197" s="35">
        <v>0</v>
      </c>
      <c r="AJ197" s="32">
        <v>0</v>
      </c>
      <c r="AK197" s="46"/>
      <c r="AL197" s="48">
        <f t="shared" si="26"/>
        <v>0</v>
      </c>
      <c r="AM197" s="48">
        <f t="shared" si="21"/>
        <v>0</v>
      </c>
      <c r="AN197" s="48">
        <f t="shared" si="22"/>
        <v>0</v>
      </c>
      <c r="AO197" s="48">
        <f t="shared" si="23"/>
        <v>0</v>
      </c>
      <c r="AP197" s="48">
        <f t="shared" si="24"/>
        <v>0</v>
      </c>
      <c r="AQ197" s="48">
        <f t="shared" si="25"/>
        <v>0</v>
      </c>
      <c r="AR197" s="48">
        <f t="shared" si="20"/>
        <v>0</v>
      </c>
    </row>
    <row r="198" spans="1:44">
      <c r="A198" s="265" t="s">
        <v>460</v>
      </c>
      <c r="B198" s="288"/>
      <c r="C198" s="288"/>
      <c r="D198" s="288"/>
      <c r="E198" s="288"/>
      <c r="F198" s="288"/>
      <c r="G198" s="260"/>
      <c r="H198" s="260"/>
      <c r="I198" s="260"/>
      <c r="J198" s="260"/>
      <c r="K198" s="260"/>
      <c r="L198" s="259"/>
      <c r="M198" s="259"/>
      <c r="N198" s="259"/>
      <c r="O198" s="259"/>
      <c r="P198" s="259"/>
      <c r="Q198" s="260"/>
      <c r="R198" s="260"/>
      <c r="S198" s="260"/>
      <c r="T198" s="260"/>
      <c r="U198" s="260"/>
      <c r="V198" s="259"/>
      <c r="W198" s="259"/>
      <c r="X198" s="259"/>
      <c r="Y198" s="259"/>
      <c r="Z198" s="259">
        <v>1</v>
      </c>
      <c r="AA198" s="205"/>
      <c r="AB198" s="205"/>
      <c r="AC198" s="205"/>
      <c r="AD198" s="205"/>
      <c r="AE198" s="205"/>
      <c r="AF198" s="35">
        <v>0</v>
      </c>
      <c r="AG198" s="35">
        <v>0</v>
      </c>
      <c r="AH198" s="35">
        <v>0</v>
      </c>
      <c r="AI198" s="35">
        <v>0</v>
      </c>
      <c r="AJ198" s="32">
        <v>0</v>
      </c>
      <c r="AK198" s="46"/>
      <c r="AL198" s="48">
        <f t="shared" si="26"/>
        <v>0</v>
      </c>
      <c r="AM198" s="48">
        <f t="shared" si="21"/>
        <v>0</v>
      </c>
      <c r="AN198" s="48">
        <f t="shared" si="22"/>
        <v>0</v>
      </c>
      <c r="AO198" s="48">
        <f t="shared" si="23"/>
        <v>0</v>
      </c>
      <c r="AP198" s="48">
        <f t="shared" si="24"/>
        <v>1</v>
      </c>
      <c r="AQ198" s="48">
        <f t="shared" si="25"/>
        <v>0</v>
      </c>
      <c r="AR198" s="48">
        <f t="shared" ref="AR198:AR261" si="27">SUM($AF198:$AJ198)</f>
        <v>0</v>
      </c>
    </row>
    <row r="199" spans="1:44">
      <c r="A199" s="265" t="s">
        <v>461</v>
      </c>
      <c r="B199" s="288"/>
      <c r="C199" s="288"/>
      <c r="D199" s="288"/>
      <c r="E199" s="288"/>
      <c r="F199" s="288"/>
      <c r="G199" s="260"/>
      <c r="H199" s="260"/>
      <c r="I199" s="260"/>
      <c r="J199" s="260"/>
      <c r="K199" s="260"/>
      <c r="L199" s="259"/>
      <c r="M199" s="259"/>
      <c r="N199" s="259"/>
      <c r="O199" s="259"/>
      <c r="P199" s="259"/>
      <c r="Q199" s="260"/>
      <c r="R199" s="260"/>
      <c r="S199" s="260"/>
      <c r="T199" s="260"/>
      <c r="U199" s="260"/>
      <c r="V199" s="259"/>
      <c r="W199" s="259"/>
      <c r="X199" s="259"/>
      <c r="Y199" s="259"/>
      <c r="Z199" s="259"/>
      <c r="AA199" s="205"/>
      <c r="AB199" s="205"/>
      <c r="AC199" s="205"/>
      <c r="AD199" s="205"/>
      <c r="AE199" s="205"/>
      <c r="AF199" s="35">
        <v>0</v>
      </c>
      <c r="AG199" s="35">
        <v>0</v>
      </c>
      <c r="AH199" s="35">
        <v>0</v>
      </c>
      <c r="AI199" s="35">
        <v>0</v>
      </c>
      <c r="AJ199" s="32">
        <v>0</v>
      </c>
      <c r="AK199" s="46"/>
      <c r="AL199" s="48">
        <f t="shared" si="26"/>
        <v>0</v>
      </c>
      <c r="AM199" s="48">
        <f t="shared" si="21"/>
        <v>0</v>
      </c>
      <c r="AN199" s="48">
        <f t="shared" si="22"/>
        <v>0</v>
      </c>
      <c r="AO199" s="48">
        <f t="shared" si="23"/>
        <v>0</v>
      </c>
      <c r="AP199" s="48">
        <f t="shared" si="24"/>
        <v>0</v>
      </c>
      <c r="AQ199" s="48">
        <f t="shared" si="25"/>
        <v>0</v>
      </c>
      <c r="AR199" s="48">
        <f t="shared" si="27"/>
        <v>0</v>
      </c>
    </row>
    <row r="200" spans="1:44">
      <c r="A200" s="265" t="s">
        <v>462</v>
      </c>
      <c r="B200" s="288"/>
      <c r="C200" s="288"/>
      <c r="D200" s="288"/>
      <c r="E200" s="288"/>
      <c r="F200" s="288"/>
      <c r="G200" s="260"/>
      <c r="H200" s="260"/>
      <c r="I200" s="260"/>
      <c r="J200" s="260"/>
      <c r="K200" s="260"/>
      <c r="L200" s="259"/>
      <c r="M200" s="259"/>
      <c r="N200" s="259"/>
      <c r="O200" s="259"/>
      <c r="P200" s="259"/>
      <c r="Q200" s="260"/>
      <c r="R200" s="260"/>
      <c r="S200" s="260"/>
      <c r="T200" s="260"/>
      <c r="U200" s="260"/>
      <c r="V200" s="259"/>
      <c r="W200" s="259">
        <v>1</v>
      </c>
      <c r="X200" s="259"/>
      <c r="Y200" s="259"/>
      <c r="Z200" s="259"/>
      <c r="AA200" s="205"/>
      <c r="AB200" s="205"/>
      <c r="AC200" s="205"/>
      <c r="AD200" s="205"/>
      <c r="AE200" s="205"/>
      <c r="AF200" s="35">
        <v>0</v>
      </c>
      <c r="AG200" s="35">
        <v>0</v>
      </c>
      <c r="AH200" s="35">
        <v>0</v>
      </c>
      <c r="AI200" s="35">
        <v>0</v>
      </c>
      <c r="AJ200" s="32">
        <v>0</v>
      </c>
      <c r="AK200" s="46"/>
      <c r="AL200" s="48">
        <f t="shared" si="26"/>
        <v>0</v>
      </c>
      <c r="AM200" s="48">
        <f t="shared" si="21"/>
        <v>0</v>
      </c>
      <c r="AN200" s="48">
        <f t="shared" si="22"/>
        <v>0</v>
      </c>
      <c r="AO200" s="48">
        <f t="shared" si="23"/>
        <v>0</v>
      </c>
      <c r="AP200" s="48">
        <f t="shared" si="24"/>
        <v>1</v>
      </c>
      <c r="AQ200" s="48">
        <f t="shared" si="25"/>
        <v>0</v>
      </c>
      <c r="AR200" s="48">
        <f t="shared" si="27"/>
        <v>0</v>
      </c>
    </row>
    <row r="201" spans="1:44">
      <c r="A201" s="265" t="s">
        <v>463</v>
      </c>
      <c r="B201" s="288"/>
      <c r="C201" s="288"/>
      <c r="D201" s="288"/>
      <c r="E201" s="288"/>
      <c r="F201" s="288"/>
      <c r="G201" s="260"/>
      <c r="H201" s="260"/>
      <c r="I201" s="260"/>
      <c r="J201" s="260"/>
      <c r="K201" s="260"/>
      <c r="L201" s="259"/>
      <c r="M201" s="259"/>
      <c r="N201" s="259"/>
      <c r="O201" s="259"/>
      <c r="P201" s="259">
        <v>1</v>
      </c>
      <c r="Q201" s="260"/>
      <c r="R201" s="260"/>
      <c r="S201" s="260"/>
      <c r="T201" s="260"/>
      <c r="U201" s="260"/>
      <c r="V201" s="259"/>
      <c r="W201" s="259"/>
      <c r="X201" s="259"/>
      <c r="Y201" s="259"/>
      <c r="Z201" s="259"/>
      <c r="AA201" s="205"/>
      <c r="AB201" s="205"/>
      <c r="AC201" s="205"/>
      <c r="AD201" s="205"/>
      <c r="AE201" s="205"/>
      <c r="AF201" s="35">
        <v>0</v>
      </c>
      <c r="AG201" s="35">
        <v>0</v>
      </c>
      <c r="AH201" s="35">
        <v>0</v>
      </c>
      <c r="AI201" s="35">
        <v>0</v>
      </c>
      <c r="AJ201" s="32">
        <v>0</v>
      </c>
      <c r="AK201" s="46"/>
      <c r="AL201" s="48">
        <f t="shared" si="26"/>
        <v>0</v>
      </c>
      <c r="AM201" s="48">
        <f t="shared" si="21"/>
        <v>0</v>
      </c>
      <c r="AN201" s="48">
        <f t="shared" si="22"/>
        <v>1</v>
      </c>
      <c r="AO201" s="48">
        <f t="shared" si="23"/>
        <v>0</v>
      </c>
      <c r="AP201" s="48">
        <f t="shared" si="24"/>
        <v>0</v>
      </c>
      <c r="AQ201" s="48">
        <f t="shared" si="25"/>
        <v>0</v>
      </c>
      <c r="AR201" s="48">
        <f t="shared" si="27"/>
        <v>0</v>
      </c>
    </row>
    <row r="202" spans="1:44">
      <c r="A202" s="265" t="s">
        <v>464</v>
      </c>
      <c r="B202" s="288"/>
      <c r="C202" s="288"/>
      <c r="D202" s="288"/>
      <c r="E202" s="288"/>
      <c r="F202" s="288"/>
      <c r="G202" s="260"/>
      <c r="H202" s="260"/>
      <c r="I202" s="260"/>
      <c r="J202" s="260"/>
      <c r="K202" s="260"/>
      <c r="L202" s="259"/>
      <c r="M202" s="259"/>
      <c r="N202" s="259"/>
      <c r="O202" s="259">
        <v>1</v>
      </c>
      <c r="P202" s="259"/>
      <c r="Q202" s="260"/>
      <c r="R202" s="260"/>
      <c r="S202" s="260"/>
      <c r="T202" s="260"/>
      <c r="U202" s="260"/>
      <c r="V202" s="259"/>
      <c r="W202" s="259"/>
      <c r="X202" s="259"/>
      <c r="Y202" s="259"/>
      <c r="Z202" s="259"/>
      <c r="AA202" s="205"/>
      <c r="AB202" s="205"/>
      <c r="AC202" s="205"/>
      <c r="AD202" s="205"/>
      <c r="AE202" s="205"/>
      <c r="AF202" s="35">
        <v>0</v>
      </c>
      <c r="AG202" s="35">
        <v>0</v>
      </c>
      <c r="AH202" s="35">
        <v>0</v>
      </c>
      <c r="AI202" s="35">
        <v>0</v>
      </c>
      <c r="AJ202" s="32">
        <v>0</v>
      </c>
      <c r="AK202" s="46"/>
      <c r="AL202" s="48">
        <f t="shared" si="26"/>
        <v>0</v>
      </c>
      <c r="AM202" s="48">
        <f t="shared" si="21"/>
        <v>0</v>
      </c>
      <c r="AN202" s="48">
        <f t="shared" si="22"/>
        <v>1</v>
      </c>
      <c r="AO202" s="48">
        <f t="shared" si="23"/>
        <v>0</v>
      </c>
      <c r="AP202" s="48">
        <f t="shared" si="24"/>
        <v>0</v>
      </c>
      <c r="AQ202" s="48">
        <f t="shared" si="25"/>
        <v>0</v>
      </c>
      <c r="AR202" s="48">
        <f t="shared" si="27"/>
        <v>0</v>
      </c>
    </row>
    <row r="203" spans="1:44">
      <c r="A203" s="265" t="s">
        <v>465</v>
      </c>
      <c r="B203" s="288"/>
      <c r="C203" s="288"/>
      <c r="D203" s="288"/>
      <c r="E203" s="288"/>
      <c r="F203" s="288"/>
      <c r="G203" s="260">
        <v>1</v>
      </c>
      <c r="H203" s="260"/>
      <c r="I203" s="260"/>
      <c r="J203" s="260"/>
      <c r="K203" s="260"/>
      <c r="L203" s="259"/>
      <c r="M203" s="259"/>
      <c r="N203" s="259"/>
      <c r="O203" s="259"/>
      <c r="P203" s="259"/>
      <c r="Q203" s="260"/>
      <c r="R203" s="260"/>
      <c r="S203" s="260"/>
      <c r="T203" s="260"/>
      <c r="U203" s="260"/>
      <c r="V203" s="259"/>
      <c r="W203" s="259"/>
      <c r="X203" s="259"/>
      <c r="Y203" s="259"/>
      <c r="Z203" s="259"/>
      <c r="AA203" s="205"/>
      <c r="AB203" s="205"/>
      <c r="AC203" s="205"/>
      <c r="AD203" s="205"/>
      <c r="AE203" s="205"/>
      <c r="AF203" s="35">
        <v>0</v>
      </c>
      <c r="AG203" s="35">
        <v>0</v>
      </c>
      <c r="AH203" s="35">
        <v>0</v>
      </c>
      <c r="AI203" s="35">
        <v>0</v>
      </c>
      <c r="AJ203" s="32">
        <v>0</v>
      </c>
      <c r="AK203" s="46"/>
      <c r="AL203" s="48">
        <f t="shared" si="26"/>
        <v>0</v>
      </c>
      <c r="AM203" s="48">
        <f t="shared" si="21"/>
        <v>1</v>
      </c>
      <c r="AN203" s="48">
        <f t="shared" si="22"/>
        <v>0</v>
      </c>
      <c r="AO203" s="48">
        <f t="shared" si="23"/>
        <v>0</v>
      </c>
      <c r="AP203" s="48">
        <f t="shared" si="24"/>
        <v>0</v>
      </c>
      <c r="AQ203" s="48">
        <f t="shared" si="25"/>
        <v>0</v>
      </c>
      <c r="AR203" s="48">
        <f t="shared" si="27"/>
        <v>0</v>
      </c>
    </row>
    <row r="204" spans="1:44">
      <c r="A204" s="265" t="s">
        <v>466</v>
      </c>
      <c r="B204" s="288"/>
      <c r="C204" s="288"/>
      <c r="D204" s="288"/>
      <c r="E204" s="288"/>
      <c r="F204" s="288"/>
      <c r="G204" s="260"/>
      <c r="H204" s="260"/>
      <c r="I204" s="260"/>
      <c r="J204" s="260"/>
      <c r="K204" s="260"/>
      <c r="L204" s="259"/>
      <c r="M204" s="259"/>
      <c r="N204" s="259"/>
      <c r="O204" s="259"/>
      <c r="P204" s="259"/>
      <c r="Q204" s="260"/>
      <c r="R204" s="260"/>
      <c r="S204" s="260"/>
      <c r="T204" s="260"/>
      <c r="U204" s="260"/>
      <c r="V204" s="259"/>
      <c r="W204" s="259"/>
      <c r="X204" s="259"/>
      <c r="Y204" s="259"/>
      <c r="Z204" s="259"/>
      <c r="AA204" s="205"/>
      <c r="AB204" s="205"/>
      <c r="AC204" s="205"/>
      <c r="AD204" s="205"/>
      <c r="AE204" s="205"/>
      <c r="AF204" s="35">
        <v>0</v>
      </c>
      <c r="AG204" s="35">
        <v>0</v>
      </c>
      <c r="AH204" s="35">
        <v>0</v>
      </c>
      <c r="AI204" s="35">
        <v>0</v>
      </c>
      <c r="AJ204" s="32">
        <v>0</v>
      </c>
      <c r="AK204" s="46"/>
      <c r="AL204" s="48">
        <f t="shared" si="26"/>
        <v>0</v>
      </c>
      <c r="AM204" s="48">
        <f t="shared" si="21"/>
        <v>0</v>
      </c>
      <c r="AN204" s="48">
        <f t="shared" si="22"/>
        <v>0</v>
      </c>
      <c r="AO204" s="48">
        <f t="shared" si="23"/>
        <v>0</v>
      </c>
      <c r="AP204" s="48">
        <f t="shared" si="24"/>
        <v>0</v>
      </c>
      <c r="AQ204" s="48">
        <f t="shared" si="25"/>
        <v>0</v>
      </c>
      <c r="AR204" s="48">
        <f t="shared" si="27"/>
        <v>0</v>
      </c>
    </row>
    <row r="205" spans="1:44">
      <c r="A205" s="265" t="s">
        <v>467</v>
      </c>
      <c r="B205" s="288"/>
      <c r="C205" s="288"/>
      <c r="D205" s="288"/>
      <c r="E205" s="288"/>
      <c r="F205" s="288"/>
      <c r="G205" s="260"/>
      <c r="H205" s="260"/>
      <c r="I205" s="260"/>
      <c r="J205" s="260"/>
      <c r="K205" s="260"/>
      <c r="L205" s="259"/>
      <c r="M205" s="259"/>
      <c r="N205" s="259"/>
      <c r="O205" s="259"/>
      <c r="P205" s="259"/>
      <c r="Q205" s="260"/>
      <c r="R205" s="260"/>
      <c r="S205" s="260"/>
      <c r="T205" s="260">
        <v>1</v>
      </c>
      <c r="U205" s="260"/>
      <c r="V205" s="259"/>
      <c r="W205" s="259"/>
      <c r="X205" s="259"/>
      <c r="Y205" s="259"/>
      <c r="Z205" s="259"/>
      <c r="AA205" s="205"/>
      <c r="AB205" s="205"/>
      <c r="AC205" s="205"/>
      <c r="AD205" s="205"/>
      <c r="AE205" s="205"/>
      <c r="AF205" s="35">
        <v>0</v>
      </c>
      <c r="AG205" s="35">
        <v>0</v>
      </c>
      <c r="AH205" s="35">
        <v>0</v>
      </c>
      <c r="AI205" s="35">
        <v>0</v>
      </c>
      <c r="AJ205" s="32">
        <v>0</v>
      </c>
      <c r="AK205" s="46"/>
      <c r="AL205" s="48">
        <f t="shared" si="26"/>
        <v>0</v>
      </c>
      <c r="AM205" s="48">
        <f t="shared" si="21"/>
        <v>0</v>
      </c>
      <c r="AN205" s="48">
        <f t="shared" si="22"/>
        <v>0</v>
      </c>
      <c r="AO205" s="48">
        <f t="shared" si="23"/>
        <v>1</v>
      </c>
      <c r="AP205" s="48">
        <f t="shared" si="24"/>
        <v>0</v>
      </c>
      <c r="AQ205" s="48">
        <f t="shared" si="25"/>
        <v>0</v>
      </c>
      <c r="AR205" s="48">
        <f t="shared" si="27"/>
        <v>0</v>
      </c>
    </row>
    <row r="206" spans="1:44">
      <c r="A206" s="265" t="s">
        <v>468</v>
      </c>
      <c r="B206" s="288"/>
      <c r="C206" s="288"/>
      <c r="D206" s="288"/>
      <c r="E206" s="288"/>
      <c r="F206" s="288"/>
      <c r="G206" s="260"/>
      <c r="H206" s="260"/>
      <c r="I206" s="260"/>
      <c r="J206" s="260"/>
      <c r="K206" s="260"/>
      <c r="L206" s="259"/>
      <c r="M206" s="259"/>
      <c r="N206" s="259"/>
      <c r="O206" s="259"/>
      <c r="P206" s="259"/>
      <c r="Q206" s="260"/>
      <c r="R206" s="260"/>
      <c r="S206" s="260"/>
      <c r="T206" s="260"/>
      <c r="U206" s="260"/>
      <c r="V206" s="259"/>
      <c r="W206" s="259"/>
      <c r="X206" s="259"/>
      <c r="Y206" s="259"/>
      <c r="Z206" s="259"/>
      <c r="AA206" s="205"/>
      <c r="AB206" s="205"/>
      <c r="AC206" s="205"/>
      <c r="AD206" s="205"/>
      <c r="AE206" s="205"/>
      <c r="AF206" s="35">
        <v>0</v>
      </c>
      <c r="AG206" s="35">
        <v>0</v>
      </c>
      <c r="AH206" s="35">
        <v>0</v>
      </c>
      <c r="AI206" s="35">
        <v>0</v>
      </c>
      <c r="AJ206" s="32">
        <v>0</v>
      </c>
      <c r="AK206" s="46"/>
      <c r="AL206" s="48">
        <f t="shared" si="26"/>
        <v>0</v>
      </c>
      <c r="AM206" s="48">
        <f t="shared" si="21"/>
        <v>0</v>
      </c>
      <c r="AN206" s="48">
        <f t="shared" si="22"/>
        <v>0</v>
      </c>
      <c r="AO206" s="48">
        <f t="shared" si="23"/>
        <v>0</v>
      </c>
      <c r="AP206" s="48">
        <f t="shared" si="24"/>
        <v>0</v>
      </c>
      <c r="AQ206" s="48">
        <f t="shared" si="25"/>
        <v>0</v>
      </c>
      <c r="AR206" s="48">
        <f t="shared" si="27"/>
        <v>0</v>
      </c>
    </row>
    <row r="207" spans="1:44">
      <c r="A207" s="265" t="s">
        <v>469</v>
      </c>
      <c r="B207" s="288"/>
      <c r="C207" s="288"/>
      <c r="D207" s="288"/>
      <c r="E207" s="288"/>
      <c r="F207" s="288"/>
      <c r="G207" s="260"/>
      <c r="H207" s="260"/>
      <c r="I207" s="260"/>
      <c r="J207" s="260"/>
      <c r="K207" s="260"/>
      <c r="L207" s="259"/>
      <c r="M207" s="259"/>
      <c r="N207" s="259"/>
      <c r="O207" s="259"/>
      <c r="P207" s="259"/>
      <c r="Q207" s="260"/>
      <c r="R207" s="260"/>
      <c r="S207" s="260"/>
      <c r="T207" s="260"/>
      <c r="U207" s="260"/>
      <c r="V207" s="259"/>
      <c r="W207" s="259"/>
      <c r="X207" s="259"/>
      <c r="Y207" s="259"/>
      <c r="Z207" s="259"/>
      <c r="AA207" s="205"/>
      <c r="AB207" s="205"/>
      <c r="AC207" s="205"/>
      <c r="AD207" s="205"/>
      <c r="AE207" s="205"/>
      <c r="AF207" s="35">
        <v>0</v>
      </c>
      <c r="AG207" s="35">
        <v>0</v>
      </c>
      <c r="AH207" s="35">
        <v>0</v>
      </c>
      <c r="AI207" s="35">
        <v>0</v>
      </c>
      <c r="AJ207" s="32">
        <v>0</v>
      </c>
      <c r="AK207" s="46"/>
      <c r="AL207" s="48">
        <f t="shared" si="26"/>
        <v>0</v>
      </c>
      <c r="AM207" s="48">
        <f t="shared" si="21"/>
        <v>0</v>
      </c>
      <c r="AN207" s="48">
        <f t="shared" si="22"/>
        <v>0</v>
      </c>
      <c r="AO207" s="48">
        <f t="shared" si="23"/>
        <v>0</v>
      </c>
      <c r="AP207" s="48">
        <f t="shared" si="24"/>
        <v>0</v>
      </c>
      <c r="AQ207" s="48">
        <f t="shared" si="25"/>
        <v>0</v>
      </c>
      <c r="AR207" s="48">
        <f t="shared" si="27"/>
        <v>0</v>
      </c>
    </row>
    <row r="208" spans="1:44">
      <c r="A208" s="265" t="s">
        <v>470</v>
      </c>
      <c r="B208" s="288"/>
      <c r="C208" s="288"/>
      <c r="D208" s="288"/>
      <c r="E208" s="288"/>
      <c r="F208" s="288"/>
      <c r="G208" s="260"/>
      <c r="H208" s="260"/>
      <c r="I208" s="260"/>
      <c r="J208" s="260"/>
      <c r="K208" s="260"/>
      <c r="L208" s="259"/>
      <c r="M208" s="259"/>
      <c r="N208" s="259">
        <v>1</v>
      </c>
      <c r="O208" s="259"/>
      <c r="P208" s="259"/>
      <c r="Q208" s="260"/>
      <c r="R208" s="260"/>
      <c r="S208" s="260"/>
      <c r="T208" s="260"/>
      <c r="U208" s="260"/>
      <c r="V208" s="259"/>
      <c r="W208" s="259"/>
      <c r="X208" s="259"/>
      <c r="Y208" s="259"/>
      <c r="Z208" s="259"/>
      <c r="AA208" s="205"/>
      <c r="AB208" s="205"/>
      <c r="AC208" s="205"/>
      <c r="AD208" s="205"/>
      <c r="AE208" s="205"/>
      <c r="AF208" s="35">
        <v>0</v>
      </c>
      <c r="AG208" s="35">
        <v>0</v>
      </c>
      <c r="AH208" s="35">
        <v>0</v>
      </c>
      <c r="AI208" s="35">
        <v>0</v>
      </c>
      <c r="AJ208" s="32">
        <v>0</v>
      </c>
      <c r="AK208" s="46"/>
      <c r="AL208" s="48">
        <f t="shared" si="26"/>
        <v>0</v>
      </c>
      <c r="AM208" s="48">
        <f t="shared" si="21"/>
        <v>0</v>
      </c>
      <c r="AN208" s="48">
        <f t="shared" si="22"/>
        <v>1</v>
      </c>
      <c r="AO208" s="48">
        <f t="shared" si="23"/>
        <v>0</v>
      </c>
      <c r="AP208" s="48">
        <f t="shared" si="24"/>
        <v>0</v>
      </c>
      <c r="AQ208" s="48">
        <f t="shared" si="25"/>
        <v>0</v>
      </c>
      <c r="AR208" s="48">
        <f t="shared" si="27"/>
        <v>0</v>
      </c>
    </row>
    <row r="209" spans="1:44">
      <c r="A209" s="265" t="s">
        <v>471</v>
      </c>
      <c r="B209" s="288"/>
      <c r="C209" s="288"/>
      <c r="D209" s="288"/>
      <c r="E209" s="288"/>
      <c r="F209" s="288"/>
      <c r="G209" s="260"/>
      <c r="H209" s="260"/>
      <c r="I209" s="260"/>
      <c r="J209" s="260"/>
      <c r="K209" s="260"/>
      <c r="L209" s="259"/>
      <c r="M209" s="259"/>
      <c r="N209" s="259"/>
      <c r="O209" s="259"/>
      <c r="P209" s="259"/>
      <c r="Q209" s="260"/>
      <c r="R209" s="260"/>
      <c r="S209" s="260"/>
      <c r="T209" s="260"/>
      <c r="U209" s="260"/>
      <c r="V209" s="259"/>
      <c r="W209" s="259"/>
      <c r="X209" s="259"/>
      <c r="Y209" s="259"/>
      <c r="Z209" s="259"/>
      <c r="AA209" s="205"/>
      <c r="AB209" s="205"/>
      <c r="AC209" s="205"/>
      <c r="AD209" s="205"/>
      <c r="AE209" s="205"/>
      <c r="AF209" s="35">
        <v>0</v>
      </c>
      <c r="AG209" s="35">
        <v>0</v>
      </c>
      <c r="AH209" s="35">
        <v>0</v>
      </c>
      <c r="AI209" s="35">
        <v>0</v>
      </c>
      <c r="AJ209" s="32">
        <v>0</v>
      </c>
      <c r="AK209" s="46"/>
      <c r="AL209" s="48">
        <f t="shared" si="26"/>
        <v>0</v>
      </c>
      <c r="AM209" s="48">
        <f t="shared" si="21"/>
        <v>0</v>
      </c>
      <c r="AN209" s="48">
        <f t="shared" si="22"/>
        <v>0</v>
      </c>
      <c r="AO209" s="48">
        <f t="shared" si="23"/>
        <v>0</v>
      </c>
      <c r="AP209" s="48">
        <f t="shared" si="24"/>
        <v>0</v>
      </c>
      <c r="AQ209" s="48">
        <f t="shared" si="25"/>
        <v>0</v>
      </c>
      <c r="AR209" s="48">
        <f t="shared" si="27"/>
        <v>0</v>
      </c>
    </row>
    <row r="210" spans="1:44">
      <c r="A210" s="265" t="s">
        <v>472</v>
      </c>
      <c r="B210" s="288"/>
      <c r="C210" s="288"/>
      <c r="D210" s="288"/>
      <c r="E210" s="288"/>
      <c r="F210" s="288"/>
      <c r="G210" s="260"/>
      <c r="H210" s="260"/>
      <c r="I210" s="260"/>
      <c r="J210" s="260"/>
      <c r="K210" s="260"/>
      <c r="L210" s="259"/>
      <c r="M210" s="259"/>
      <c r="N210" s="259"/>
      <c r="O210" s="259"/>
      <c r="P210" s="259"/>
      <c r="Q210" s="260"/>
      <c r="R210" s="260"/>
      <c r="S210" s="260"/>
      <c r="T210" s="260"/>
      <c r="U210" s="260"/>
      <c r="V210" s="259"/>
      <c r="W210" s="259"/>
      <c r="X210" s="259"/>
      <c r="Y210" s="259">
        <v>3</v>
      </c>
      <c r="Z210" s="259"/>
      <c r="AA210" s="205"/>
      <c r="AB210" s="205"/>
      <c r="AC210" s="205"/>
      <c r="AD210" s="205"/>
      <c r="AE210" s="205"/>
      <c r="AF210" s="35">
        <v>0</v>
      </c>
      <c r="AG210" s="35">
        <v>0</v>
      </c>
      <c r="AH210" s="35">
        <v>0</v>
      </c>
      <c r="AI210" s="35">
        <v>0</v>
      </c>
      <c r="AJ210" s="32">
        <v>0</v>
      </c>
      <c r="AK210" s="46"/>
      <c r="AL210" s="48">
        <f t="shared" si="26"/>
        <v>0</v>
      </c>
      <c r="AM210" s="48">
        <f t="shared" si="21"/>
        <v>0</v>
      </c>
      <c r="AN210" s="48">
        <f t="shared" si="22"/>
        <v>0</v>
      </c>
      <c r="AO210" s="48">
        <f t="shared" si="23"/>
        <v>0</v>
      </c>
      <c r="AP210" s="48">
        <f t="shared" si="24"/>
        <v>3</v>
      </c>
      <c r="AQ210" s="48">
        <f t="shared" si="25"/>
        <v>0</v>
      </c>
      <c r="AR210" s="48">
        <f t="shared" si="27"/>
        <v>0</v>
      </c>
    </row>
    <row r="211" spans="1:44">
      <c r="A211" s="265" t="s">
        <v>473</v>
      </c>
      <c r="B211" s="288"/>
      <c r="C211" s="288"/>
      <c r="D211" s="288"/>
      <c r="E211" s="288"/>
      <c r="F211" s="288"/>
      <c r="G211" s="260"/>
      <c r="H211" s="260"/>
      <c r="I211" s="260"/>
      <c r="J211" s="260"/>
      <c r="K211" s="260"/>
      <c r="L211" s="259"/>
      <c r="M211" s="259"/>
      <c r="N211" s="259"/>
      <c r="O211" s="259"/>
      <c r="P211" s="259"/>
      <c r="Q211" s="260"/>
      <c r="R211" s="260"/>
      <c r="S211" s="260"/>
      <c r="T211" s="260"/>
      <c r="U211" s="260"/>
      <c r="V211" s="259"/>
      <c r="W211" s="259"/>
      <c r="X211" s="259"/>
      <c r="Y211" s="259">
        <v>1</v>
      </c>
      <c r="Z211" s="259"/>
      <c r="AA211" s="205"/>
      <c r="AB211" s="205"/>
      <c r="AC211" s="205"/>
      <c r="AD211" s="205"/>
      <c r="AE211" s="205"/>
      <c r="AF211" s="35">
        <v>0</v>
      </c>
      <c r="AG211" s="35">
        <v>0</v>
      </c>
      <c r="AH211" s="35">
        <v>0</v>
      </c>
      <c r="AI211" s="35">
        <v>0</v>
      </c>
      <c r="AJ211" s="32">
        <v>0</v>
      </c>
      <c r="AK211" s="46"/>
      <c r="AL211" s="48">
        <f t="shared" si="26"/>
        <v>0</v>
      </c>
      <c r="AM211" s="48">
        <f t="shared" si="21"/>
        <v>0</v>
      </c>
      <c r="AN211" s="48">
        <f t="shared" si="22"/>
        <v>0</v>
      </c>
      <c r="AO211" s="48">
        <f t="shared" si="23"/>
        <v>0</v>
      </c>
      <c r="AP211" s="48">
        <f t="shared" si="24"/>
        <v>1</v>
      </c>
      <c r="AQ211" s="48">
        <f t="shared" si="25"/>
        <v>0</v>
      </c>
      <c r="AR211" s="48">
        <f t="shared" si="27"/>
        <v>0</v>
      </c>
    </row>
    <row r="212" spans="1:44">
      <c r="A212" s="265" t="s">
        <v>474</v>
      </c>
      <c r="B212" s="288"/>
      <c r="C212" s="288"/>
      <c r="D212" s="288"/>
      <c r="E212" s="288"/>
      <c r="F212" s="288"/>
      <c r="G212" s="260"/>
      <c r="H212" s="260"/>
      <c r="I212" s="260"/>
      <c r="J212" s="260"/>
      <c r="K212" s="260"/>
      <c r="L212" s="259"/>
      <c r="M212" s="259"/>
      <c r="N212" s="259"/>
      <c r="O212" s="259"/>
      <c r="P212" s="259"/>
      <c r="Q212" s="260"/>
      <c r="R212" s="260"/>
      <c r="S212" s="260"/>
      <c r="T212" s="260"/>
      <c r="U212" s="260"/>
      <c r="V212" s="259"/>
      <c r="W212" s="259"/>
      <c r="X212" s="259"/>
      <c r="Y212" s="259"/>
      <c r="Z212" s="259"/>
      <c r="AA212" s="205"/>
      <c r="AB212" s="205"/>
      <c r="AC212" s="205"/>
      <c r="AD212" s="205"/>
      <c r="AE212" s="205"/>
      <c r="AF212" s="35">
        <v>0</v>
      </c>
      <c r="AG212" s="35">
        <v>0</v>
      </c>
      <c r="AH212" s="35">
        <v>0</v>
      </c>
      <c r="AI212" s="35">
        <v>0</v>
      </c>
      <c r="AJ212" s="32">
        <v>0</v>
      </c>
      <c r="AK212" s="46"/>
      <c r="AL212" s="48">
        <f t="shared" si="26"/>
        <v>0</v>
      </c>
      <c r="AM212" s="48">
        <f t="shared" si="21"/>
        <v>0</v>
      </c>
      <c r="AN212" s="48">
        <f t="shared" si="22"/>
        <v>0</v>
      </c>
      <c r="AO212" s="48">
        <f t="shared" si="23"/>
        <v>0</v>
      </c>
      <c r="AP212" s="48">
        <f t="shared" si="24"/>
        <v>0</v>
      </c>
      <c r="AQ212" s="48">
        <f t="shared" si="25"/>
        <v>0</v>
      </c>
      <c r="AR212" s="48">
        <f t="shared" si="27"/>
        <v>0</v>
      </c>
    </row>
    <row r="213" spans="1:44">
      <c r="A213" s="265" t="s">
        <v>475</v>
      </c>
      <c r="B213" s="288"/>
      <c r="C213" s="288"/>
      <c r="D213" s="288"/>
      <c r="E213" s="288"/>
      <c r="F213" s="288"/>
      <c r="G213" s="260"/>
      <c r="H213" s="260"/>
      <c r="I213" s="260"/>
      <c r="J213" s="260"/>
      <c r="K213" s="260"/>
      <c r="L213" s="259"/>
      <c r="M213" s="259"/>
      <c r="N213" s="259"/>
      <c r="O213" s="259"/>
      <c r="P213" s="259"/>
      <c r="Q213" s="260"/>
      <c r="R213" s="260"/>
      <c r="S213" s="260"/>
      <c r="T213" s="260"/>
      <c r="U213" s="260"/>
      <c r="V213" s="259">
        <v>1</v>
      </c>
      <c r="W213" s="259"/>
      <c r="X213" s="259"/>
      <c r="Y213" s="259"/>
      <c r="Z213" s="259"/>
      <c r="AA213" s="205"/>
      <c r="AB213" s="205"/>
      <c r="AC213" s="205"/>
      <c r="AD213" s="205"/>
      <c r="AE213" s="205"/>
      <c r="AF213" s="35">
        <v>0</v>
      </c>
      <c r="AG213" s="35">
        <v>0</v>
      </c>
      <c r="AH213" s="35">
        <v>0</v>
      </c>
      <c r="AI213" s="35">
        <v>0</v>
      </c>
      <c r="AJ213" s="32">
        <v>0</v>
      </c>
      <c r="AK213" s="46"/>
      <c r="AL213" s="48">
        <f t="shared" si="26"/>
        <v>0</v>
      </c>
      <c r="AM213" s="48">
        <f t="shared" si="21"/>
        <v>0</v>
      </c>
      <c r="AN213" s="48">
        <f t="shared" si="22"/>
        <v>0</v>
      </c>
      <c r="AO213" s="48">
        <f t="shared" si="23"/>
        <v>0</v>
      </c>
      <c r="AP213" s="48">
        <f t="shared" si="24"/>
        <v>1</v>
      </c>
      <c r="AQ213" s="48">
        <f t="shared" si="25"/>
        <v>0</v>
      </c>
      <c r="AR213" s="48">
        <f t="shared" si="27"/>
        <v>0</v>
      </c>
    </row>
    <row r="214" spans="1:44">
      <c r="A214" s="265" t="s">
        <v>476</v>
      </c>
      <c r="B214" s="288"/>
      <c r="C214" s="288"/>
      <c r="D214" s="288"/>
      <c r="E214" s="288"/>
      <c r="F214" s="288"/>
      <c r="G214" s="260"/>
      <c r="H214" s="260"/>
      <c r="I214" s="260"/>
      <c r="J214" s="260"/>
      <c r="K214" s="260"/>
      <c r="L214" s="259"/>
      <c r="M214" s="259"/>
      <c r="N214" s="259"/>
      <c r="O214" s="259"/>
      <c r="P214" s="259"/>
      <c r="Q214" s="260">
        <v>2</v>
      </c>
      <c r="R214" s="260">
        <v>1</v>
      </c>
      <c r="S214" s="260"/>
      <c r="T214" s="260"/>
      <c r="U214" s="260"/>
      <c r="V214" s="259"/>
      <c r="W214" s="259"/>
      <c r="X214" s="259"/>
      <c r="Y214" s="259"/>
      <c r="Z214" s="259"/>
      <c r="AA214" s="205"/>
      <c r="AB214" s="205"/>
      <c r="AC214" s="205"/>
      <c r="AD214" s="205"/>
      <c r="AE214" s="205"/>
      <c r="AF214" s="35">
        <v>0</v>
      </c>
      <c r="AG214" s="35">
        <v>0</v>
      </c>
      <c r="AH214" s="35">
        <v>0</v>
      </c>
      <c r="AI214" s="35">
        <v>0</v>
      </c>
      <c r="AJ214" s="32">
        <v>0</v>
      </c>
      <c r="AK214" s="46"/>
      <c r="AL214" s="48">
        <f t="shared" si="26"/>
        <v>0</v>
      </c>
      <c r="AM214" s="48">
        <f t="shared" si="21"/>
        <v>0</v>
      </c>
      <c r="AN214" s="48">
        <f t="shared" si="22"/>
        <v>0</v>
      </c>
      <c r="AO214" s="48">
        <f t="shared" si="23"/>
        <v>3</v>
      </c>
      <c r="AP214" s="48">
        <f t="shared" si="24"/>
        <v>0</v>
      </c>
      <c r="AQ214" s="48">
        <f t="shared" si="25"/>
        <v>0</v>
      </c>
      <c r="AR214" s="48">
        <f t="shared" si="27"/>
        <v>0</v>
      </c>
    </row>
    <row r="215" spans="1:44">
      <c r="A215" s="265" t="s">
        <v>477</v>
      </c>
      <c r="B215" s="288"/>
      <c r="C215" s="288"/>
      <c r="D215" s="288"/>
      <c r="E215" s="288"/>
      <c r="F215" s="288"/>
      <c r="G215" s="260"/>
      <c r="H215" s="260"/>
      <c r="I215" s="260"/>
      <c r="J215" s="260"/>
      <c r="K215" s="260"/>
      <c r="L215" s="259"/>
      <c r="M215" s="259"/>
      <c r="N215" s="259"/>
      <c r="O215" s="259"/>
      <c r="P215" s="259"/>
      <c r="Q215" s="260"/>
      <c r="R215" s="260"/>
      <c r="S215" s="260"/>
      <c r="T215" s="260"/>
      <c r="U215" s="260">
        <v>1</v>
      </c>
      <c r="V215" s="259"/>
      <c r="W215" s="259"/>
      <c r="X215" s="259"/>
      <c r="Y215" s="259"/>
      <c r="Z215" s="259"/>
      <c r="AA215" s="205"/>
      <c r="AB215" s="205"/>
      <c r="AC215" s="205"/>
      <c r="AD215" s="205"/>
      <c r="AE215" s="205"/>
      <c r="AF215" s="35">
        <v>0</v>
      </c>
      <c r="AG215" s="35">
        <v>0</v>
      </c>
      <c r="AH215" s="35">
        <v>0</v>
      </c>
      <c r="AI215" s="35">
        <v>0</v>
      </c>
      <c r="AJ215" s="32">
        <v>0</v>
      </c>
      <c r="AK215" s="46"/>
      <c r="AL215" s="48">
        <f t="shared" si="26"/>
        <v>0</v>
      </c>
      <c r="AM215" s="48">
        <f t="shared" si="21"/>
        <v>0</v>
      </c>
      <c r="AN215" s="48">
        <f t="shared" si="22"/>
        <v>0</v>
      </c>
      <c r="AO215" s="48">
        <f t="shared" si="23"/>
        <v>1</v>
      </c>
      <c r="AP215" s="48">
        <f t="shared" si="24"/>
        <v>0</v>
      </c>
      <c r="AQ215" s="48">
        <f t="shared" si="25"/>
        <v>0</v>
      </c>
      <c r="AR215" s="48">
        <f t="shared" si="27"/>
        <v>0</v>
      </c>
    </row>
    <row r="216" spans="1:44">
      <c r="A216" s="265" t="s">
        <v>478</v>
      </c>
      <c r="B216" s="288"/>
      <c r="C216" s="288"/>
      <c r="D216" s="288"/>
      <c r="E216" s="288"/>
      <c r="F216" s="288"/>
      <c r="G216" s="260"/>
      <c r="H216" s="260"/>
      <c r="I216" s="260"/>
      <c r="J216" s="260"/>
      <c r="K216" s="260"/>
      <c r="L216" s="259"/>
      <c r="M216" s="259"/>
      <c r="N216" s="259"/>
      <c r="O216" s="259"/>
      <c r="P216" s="259"/>
      <c r="Q216" s="260"/>
      <c r="R216" s="260"/>
      <c r="S216" s="260"/>
      <c r="T216" s="260"/>
      <c r="U216" s="260"/>
      <c r="V216" s="259"/>
      <c r="W216" s="259"/>
      <c r="X216" s="259"/>
      <c r="Y216" s="259"/>
      <c r="Z216" s="259">
        <v>1</v>
      </c>
      <c r="AA216" s="205"/>
      <c r="AB216" s="205"/>
      <c r="AC216" s="205"/>
      <c r="AD216" s="205"/>
      <c r="AE216" s="205"/>
      <c r="AF216" s="35">
        <v>0</v>
      </c>
      <c r="AG216" s="35">
        <v>0</v>
      </c>
      <c r="AH216" s="35">
        <v>0</v>
      </c>
      <c r="AI216" s="35">
        <v>0</v>
      </c>
      <c r="AJ216" s="32">
        <v>0</v>
      </c>
      <c r="AK216" s="46"/>
      <c r="AL216" s="48">
        <f t="shared" si="26"/>
        <v>0</v>
      </c>
      <c r="AM216" s="48">
        <f t="shared" si="21"/>
        <v>0</v>
      </c>
      <c r="AN216" s="48">
        <f t="shared" si="22"/>
        <v>0</v>
      </c>
      <c r="AO216" s="48">
        <f t="shared" si="23"/>
        <v>0</v>
      </c>
      <c r="AP216" s="48">
        <f t="shared" si="24"/>
        <v>1</v>
      </c>
      <c r="AQ216" s="48">
        <f t="shared" si="25"/>
        <v>0</v>
      </c>
      <c r="AR216" s="48">
        <f t="shared" si="27"/>
        <v>0</v>
      </c>
    </row>
    <row r="217" spans="1:44">
      <c r="A217" s="265" t="s">
        <v>479</v>
      </c>
      <c r="B217" s="288"/>
      <c r="C217" s="288"/>
      <c r="D217" s="288"/>
      <c r="E217" s="288"/>
      <c r="F217" s="288"/>
      <c r="G217" s="260"/>
      <c r="H217" s="260"/>
      <c r="I217" s="260"/>
      <c r="J217" s="260"/>
      <c r="K217" s="260"/>
      <c r="L217" s="259"/>
      <c r="M217" s="259"/>
      <c r="N217" s="259"/>
      <c r="O217" s="259"/>
      <c r="P217" s="259"/>
      <c r="Q217" s="260"/>
      <c r="R217" s="260">
        <v>1</v>
      </c>
      <c r="S217" s="260"/>
      <c r="T217" s="260"/>
      <c r="U217" s="260"/>
      <c r="V217" s="259"/>
      <c r="W217" s="259"/>
      <c r="X217" s="259"/>
      <c r="Y217" s="259"/>
      <c r="Z217" s="259"/>
      <c r="AA217" s="205"/>
      <c r="AB217" s="205"/>
      <c r="AC217" s="205"/>
      <c r="AD217" s="205"/>
      <c r="AE217" s="205"/>
      <c r="AF217" s="35">
        <v>0</v>
      </c>
      <c r="AG217" s="35">
        <v>0</v>
      </c>
      <c r="AH217" s="35">
        <v>0</v>
      </c>
      <c r="AI217" s="35">
        <v>0</v>
      </c>
      <c r="AJ217" s="32">
        <v>0</v>
      </c>
      <c r="AK217" s="46"/>
      <c r="AL217" s="48">
        <f t="shared" si="26"/>
        <v>0</v>
      </c>
      <c r="AM217" s="48">
        <f t="shared" si="21"/>
        <v>0</v>
      </c>
      <c r="AN217" s="48">
        <f t="shared" si="22"/>
        <v>0</v>
      </c>
      <c r="AO217" s="48">
        <f t="shared" si="23"/>
        <v>1</v>
      </c>
      <c r="AP217" s="48">
        <f t="shared" si="24"/>
        <v>0</v>
      </c>
      <c r="AQ217" s="48">
        <f t="shared" si="25"/>
        <v>0</v>
      </c>
      <c r="AR217" s="48">
        <f t="shared" si="27"/>
        <v>0</v>
      </c>
    </row>
    <row r="218" spans="1:44">
      <c r="A218" s="265" t="s">
        <v>480</v>
      </c>
      <c r="B218" s="288"/>
      <c r="C218" s="288"/>
      <c r="D218" s="288"/>
      <c r="E218" s="288"/>
      <c r="F218" s="288"/>
      <c r="G218" s="260"/>
      <c r="H218" s="260"/>
      <c r="I218" s="260"/>
      <c r="J218" s="260"/>
      <c r="K218" s="260"/>
      <c r="L218" s="259">
        <v>1</v>
      </c>
      <c r="M218" s="259"/>
      <c r="N218" s="259">
        <v>2</v>
      </c>
      <c r="O218" s="259"/>
      <c r="P218" s="259"/>
      <c r="Q218" s="260"/>
      <c r="R218" s="260"/>
      <c r="S218" s="260"/>
      <c r="T218" s="260"/>
      <c r="U218" s="260"/>
      <c r="V218" s="259"/>
      <c r="W218" s="259"/>
      <c r="X218" s="259"/>
      <c r="Y218" s="259"/>
      <c r="Z218" s="259"/>
      <c r="AA218" s="205"/>
      <c r="AB218" s="205"/>
      <c r="AC218" s="205"/>
      <c r="AD218" s="205"/>
      <c r="AE218" s="205"/>
      <c r="AF218" s="35">
        <v>0</v>
      </c>
      <c r="AG218" s="35">
        <v>0</v>
      </c>
      <c r="AH218" s="35">
        <v>0</v>
      </c>
      <c r="AI218" s="35">
        <v>0</v>
      </c>
      <c r="AJ218" s="32">
        <v>0</v>
      </c>
      <c r="AK218" s="46"/>
      <c r="AL218" s="48">
        <f t="shared" si="26"/>
        <v>0</v>
      </c>
      <c r="AM218" s="48">
        <f t="shared" si="21"/>
        <v>0</v>
      </c>
      <c r="AN218" s="48">
        <f t="shared" si="22"/>
        <v>3</v>
      </c>
      <c r="AO218" s="48">
        <f t="shared" si="23"/>
        <v>0</v>
      </c>
      <c r="AP218" s="48">
        <f t="shared" si="24"/>
        <v>0</v>
      </c>
      <c r="AQ218" s="48">
        <f t="shared" si="25"/>
        <v>0</v>
      </c>
      <c r="AR218" s="48">
        <f t="shared" si="27"/>
        <v>0</v>
      </c>
    </row>
    <row r="219" spans="1:44">
      <c r="A219" s="265" t="s">
        <v>481</v>
      </c>
      <c r="B219" s="288"/>
      <c r="C219" s="288"/>
      <c r="D219" s="288"/>
      <c r="E219" s="288"/>
      <c r="F219" s="288"/>
      <c r="G219" s="260"/>
      <c r="H219" s="260"/>
      <c r="I219" s="260"/>
      <c r="J219" s="260"/>
      <c r="K219" s="260"/>
      <c r="L219" s="259"/>
      <c r="M219" s="259">
        <v>2</v>
      </c>
      <c r="N219" s="259"/>
      <c r="O219" s="259"/>
      <c r="P219" s="259"/>
      <c r="Q219" s="260"/>
      <c r="R219" s="260"/>
      <c r="S219" s="260"/>
      <c r="T219" s="260"/>
      <c r="U219" s="260"/>
      <c r="V219" s="259"/>
      <c r="W219" s="259"/>
      <c r="X219" s="259"/>
      <c r="Y219" s="259"/>
      <c r="Z219" s="259"/>
      <c r="AA219" s="205"/>
      <c r="AB219" s="205"/>
      <c r="AC219" s="205"/>
      <c r="AD219" s="205"/>
      <c r="AE219" s="205"/>
      <c r="AF219" s="35">
        <v>0</v>
      </c>
      <c r="AG219" s="35">
        <v>0</v>
      </c>
      <c r="AH219" s="35">
        <v>0</v>
      </c>
      <c r="AI219" s="35">
        <v>0</v>
      </c>
      <c r="AJ219" s="32">
        <v>0</v>
      </c>
      <c r="AK219" s="46"/>
      <c r="AL219" s="48">
        <f t="shared" si="26"/>
        <v>0</v>
      </c>
      <c r="AM219" s="48">
        <f t="shared" si="21"/>
        <v>0</v>
      </c>
      <c r="AN219" s="48">
        <f t="shared" si="22"/>
        <v>2</v>
      </c>
      <c r="AO219" s="48">
        <f t="shared" si="23"/>
        <v>0</v>
      </c>
      <c r="AP219" s="48">
        <f t="shared" si="24"/>
        <v>0</v>
      </c>
      <c r="AQ219" s="48">
        <f t="shared" si="25"/>
        <v>0</v>
      </c>
      <c r="AR219" s="48">
        <f t="shared" si="27"/>
        <v>0</v>
      </c>
    </row>
    <row r="220" spans="1:44">
      <c r="A220" s="265" t="s">
        <v>482</v>
      </c>
      <c r="B220" s="288"/>
      <c r="C220" s="288"/>
      <c r="D220" s="288"/>
      <c r="E220" s="288"/>
      <c r="F220" s="288"/>
      <c r="G220" s="260"/>
      <c r="H220" s="260">
        <v>1</v>
      </c>
      <c r="I220" s="260"/>
      <c r="J220" s="260"/>
      <c r="K220" s="260"/>
      <c r="L220" s="259"/>
      <c r="M220" s="259"/>
      <c r="N220" s="259"/>
      <c r="O220" s="259"/>
      <c r="P220" s="259"/>
      <c r="Q220" s="260"/>
      <c r="R220" s="260"/>
      <c r="S220" s="260"/>
      <c r="T220" s="260"/>
      <c r="U220" s="260">
        <v>1</v>
      </c>
      <c r="V220" s="259"/>
      <c r="W220" s="259"/>
      <c r="X220" s="259">
        <v>1</v>
      </c>
      <c r="Y220" s="259"/>
      <c r="Z220" s="259"/>
      <c r="AA220" s="205"/>
      <c r="AB220" s="205"/>
      <c r="AC220" s="205"/>
      <c r="AD220" s="205"/>
      <c r="AE220" s="205"/>
      <c r="AF220" s="35">
        <v>0</v>
      </c>
      <c r="AG220" s="35">
        <v>0</v>
      </c>
      <c r="AH220" s="35">
        <v>0</v>
      </c>
      <c r="AI220" s="35">
        <v>0</v>
      </c>
      <c r="AJ220" s="32">
        <v>0</v>
      </c>
      <c r="AK220" s="46"/>
      <c r="AL220" s="48">
        <f t="shared" si="26"/>
        <v>0</v>
      </c>
      <c r="AM220" s="48">
        <f t="shared" si="21"/>
        <v>1</v>
      </c>
      <c r="AN220" s="48">
        <f t="shared" si="22"/>
        <v>0</v>
      </c>
      <c r="AO220" s="48">
        <f t="shared" si="23"/>
        <v>1</v>
      </c>
      <c r="AP220" s="48">
        <f t="shared" si="24"/>
        <v>1</v>
      </c>
      <c r="AQ220" s="48">
        <f t="shared" si="25"/>
        <v>0</v>
      </c>
      <c r="AR220" s="48">
        <f t="shared" si="27"/>
        <v>0</v>
      </c>
    </row>
    <row r="221" spans="1:44">
      <c r="A221" s="265" t="s">
        <v>483</v>
      </c>
      <c r="B221" s="288"/>
      <c r="C221" s="288"/>
      <c r="D221" s="288"/>
      <c r="E221" s="288"/>
      <c r="F221" s="288"/>
      <c r="G221" s="260"/>
      <c r="H221" s="260"/>
      <c r="I221" s="260"/>
      <c r="J221" s="260"/>
      <c r="K221" s="260"/>
      <c r="L221" s="259"/>
      <c r="M221" s="259"/>
      <c r="N221" s="259"/>
      <c r="O221" s="259"/>
      <c r="P221" s="259"/>
      <c r="Q221" s="260"/>
      <c r="R221" s="260"/>
      <c r="S221" s="260"/>
      <c r="T221" s="260"/>
      <c r="U221" s="260"/>
      <c r="V221" s="259"/>
      <c r="W221" s="259"/>
      <c r="X221" s="259"/>
      <c r="Y221" s="259"/>
      <c r="Z221" s="259"/>
      <c r="AA221" s="205"/>
      <c r="AB221" s="205"/>
      <c r="AC221" s="205"/>
      <c r="AD221" s="205"/>
      <c r="AE221" s="205"/>
      <c r="AF221" s="35">
        <v>0</v>
      </c>
      <c r="AG221" s="35">
        <v>0</v>
      </c>
      <c r="AH221" s="35">
        <v>0</v>
      </c>
      <c r="AI221" s="35">
        <v>0</v>
      </c>
      <c r="AJ221" s="32">
        <v>0</v>
      </c>
      <c r="AK221" s="46"/>
      <c r="AL221" s="48">
        <f t="shared" si="26"/>
        <v>0</v>
      </c>
      <c r="AM221" s="48">
        <f t="shared" si="21"/>
        <v>0</v>
      </c>
      <c r="AN221" s="48">
        <f t="shared" si="22"/>
        <v>0</v>
      </c>
      <c r="AO221" s="48">
        <f t="shared" si="23"/>
        <v>0</v>
      </c>
      <c r="AP221" s="48">
        <f t="shared" si="24"/>
        <v>0</v>
      </c>
      <c r="AQ221" s="48">
        <f t="shared" si="25"/>
        <v>0</v>
      </c>
      <c r="AR221" s="48">
        <f t="shared" si="27"/>
        <v>0</v>
      </c>
    </row>
    <row r="222" spans="1:44">
      <c r="A222" s="265" t="s">
        <v>484</v>
      </c>
      <c r="B222" s="288"/>
      <c r="C222" s="288"/>
      <c r="D222" s="288"/>
      <c r="E222" s="288"/>
      <c r="F222" s="288"/>
      <c r="G222" s="260"/>
      <c r="H222" s="260"/>
      <c r="I222" s="260"/>
      <c r="J222" s="260"/>
      <c r="K222" s="260"/>
      <c r="L222" s="259"/>
      <c r="M222" s="259"/>
      <c r="N222" s="259"/>
      <c r="O222" s="259"/>
      <c r="P222" s="259"/>
      <c r="Q222" s="260"/>
      <c r="R222" s="260"/>
      <c r="S222" s="260"/>
      <c r="T222" s="260"/>
      <c r="U222" s="260"/>
      <c r="V222" s="259"/>
      <c r="W222" s="259"/>
      <c r="X222" s="259"/>
      <c r="Y222" s="259"/>
      <c r="Z222" s="259">
        <v>1</v>
      </c>
      <c r="AA222" s="205"/>
      <c r="AB222" s="205"/>
      <c r="AC222" s="205"/>
      <c r="AD222" s="205"/>
      <c r="AE222" s="205"/>
      <c r="AF222" s="35">
        <v>0</v>
      </c>
      <c r="AG222" s="35">
        <v>0</v>
      </c>
      <c r="AH222" s="35">
        <v>0</v>
      </c>
      <c r="AI222" s="35">
        <v>0</v>
      </c>
      <c r="AJ222" s="32">
        <v>0</v>
      </c>
      <c r="AK222" s="46"/>
      <c r="AL222" s="48">
        <f t="shared" si="26"/>
        <v>0</v>
      </c>
      <c r="AM222" s="48">
        <f t="shared" si="21"/>
        <v>0</v>
      </c>
      <c r="AN222" s="48">
        <f t="shared" si="22"/>
        <v>0</v>
      </c>
      <c r="AO222" s="48">
        <f t="shared" si="23"/>
        <v>0</v>
      </c>
      <c r="AP222" s="48">
        <f t="shared" si="24"/>
        <v>1</v>
      </c>
      <c r="AQ222" s="48">
        <f t="shared" si="25"/>
        <v>0</v>
      </c>
      <c r="AR222" s="48">
        <f t="shared" si="27"/>
        <v>0</v>
      </c>
    </row>
    <row r="223" spans="1:44">
      <c r="A223" s="265" t="s">
        <v>485</v>
      </c>
      <c r="B223" s="288"/>
      <c r="C223" s="288"/>
      <c r="D223" s="288"/>
      <c r="E223" s="288"/>
      <c r="F223" s="288"/>
      <c r="G223" s="260"/>
      <c r="H223" s="260">
        <v>1</v>
      </c>
      <c r="I223" s="260"/>
      <c r="J223" s="260"/>
      <c r="K223" s="260"/>
      <c r="L223" s="259"/>
      <c r="M223" s="259"/>
      <c r="N223" s="259"/>
      <c r="O223" s="259"/>
      <c r="P223" s="259"/>
      <c r="Q223" s="260"/>
      <c r="R223" s="260"/>
      <c r="S223" s="260"/>
      <c r="T223" s="260"/>
      <c r="U223" s="260"/>
      <c r="V223" s="259"/>
      <c r="W223" s="259"/>
      <c r="X223" s="259"/>
      <c r="Y223" s="259"/>
      <c r="Z223" s="259"/>
      <c r="AA223" s="205"/>
      <c r="AB223" s="205"/>
      <c r="AC223" s="205"/>
      <c r="AD223" s="205"/>
      <c r="AE223" s="205"/>
      <c r="AF223" s="35">
        <v>0</v>
      </c>
      <c r="AG223" s="35">
        <v>0</v>
      </c>
      <c r="AH223" s="35">
        <v>0</v>
      </c>
      <c r="AI223" s="35">
        <v>0</v>
      </c>
      <c r="AJ223" s="32">
        <v>0</v>
      </c>
      <c r="AK223" s="46"/>
      <c r="AL223" s="48">
        <f t="shared" si="26"/>
        <v>0</v>
      </c>
      <c r="AM223" s="48">
        <f t="shared" si="21"/>
        <v>1</v>
      </c>
      <c r="AN223" s="48">
        <f t="shared" si="22"/>
        <v>0</v>
      </c>
      <c r="AO223" s="48">
        <f t="shared" si="23"/>
        <v>0</v>
      </c>
      <c r="AP223" s="48">
        <f t="shared" si="24"/>
        <v>0</v>
      </c>
      <c r="AQ223" s="48">
        <f t="shared" si="25"/>
        <v>0</v>
      </c>
      <c r="AR223" s="48">
        <f t="shared" si="27"/>
        <v>0</v>
      </c>
    </row>
    <row r="224" spans="1:44">
      <c r="A224" s="265" t="s">
        <v>486</v>
      </c>
      <c r="B224" s="288"/>
      <c r="C224" s="288"/>
      <c r="D224" s="288"/>
      <c r="E224" s="288"/>
      <c r="F224" s="288"/>
      <c r="G224" s="260"/>
      <c r="H224" s="260"/>
      <c r="I224" s="260"/>
      <c r="J224" s="260"/>
      <c r="K224" s="260"/>
      <c r="L224" s="259"/>
      <c r="M224" s="259"/>
      <c r="N224" s="259"/>
      <c r="O224" s="259"/>
      <c r="P224" s="259"/>
      <c r="Q224" s="260"/>
      <c r="R224" s="260"/>
      <c r="S224" s="260"/>
      <c r="T224" s="260"/>
      <c r="U224" s="260"/>
      <c r="V224" s="259"/>
      <c r="W224" s="259"/>
      <c r="X224" s="259">
        <v>1</v>
      </c>
      <c r="Y224" s="259"/>
      <c r="Z224" s="259">
        <v>1</v>
      </c>
      <c r="AA224" s="205"/>
      <c r="AB224" s="205"/>
      <c r="AC224" s="205"/>
      <c r="AD224" s="205"/>
      <c r="AE224" s="205"/>
      <c r="AF224" s="35">
        <v>0</v>
      </c>
      <c r="AG224" s="35">
        <v>0</v>
      </c>
      <c r="AH224" s="35">
        <v>0</v>
      </c>
      <c r="AI224" s="35">
        <v>0</v>
      </c>
      <c r="AJ224" s="32">
        <v>0</v>
      </c>
      <c r="AK224" s="46"/>
      <c r="AL224" s="48">
        <f t="shared" si="26"/>
        <v>0</v>
      </c>
      <c r="AM224" s="48">
        <f t="shared" si="21"/>
        <v>0</v>
      </c>
      <c r="AN224" s="48">
        <f t="shared" si="22"/>
        <v>0</v>
      </c>
      <c r="AO224" s="48">
        <f t="shared" si="23"/>
        <v>0</v>
      </c>
      <c r="AP224" s="48">
        <f t="shared" si="24"/>
        <v>2</v>
      </c>
      <c r="AQ224" s="48">
        <f t="shared" si="25"/>
        <v>0</v>
      </c>
      <c r="AR224" s="48">
        <f t="shared" si="27"/>
        <v>0</v>
      </c>
    </row>
    <row r="225" spans="1:44">
      <c r="A225" s="265" t="s">
        <v>487</v>
      </c>
      <c r="B225" s="288"/>
      <c r="C225" s="288"/>
      <c r="D225" s="288"/>
      <c r="E225" s="288"/>
      <c r="F225" s="288"/>
      <c r="G225" s="260"/>
      <c r="H225" s="260"/>
      <c r="I225" s="260"/>
      <c r="J225" s="260"/>
      <c r="K225" s="260"/>
      <c r="L225" s="259"/>
      <c r="M225" s="259"/>
      <c r="N225" s="259"/>
      <c r="O225" s="259"/>
      <c r="P225" s="259"/>
      <c r="Q225" s="260"/>
      <c r="R225" s="260"/>
      <c r="S225" s="260"/>
      <c r="T225" s="260"/>
      <c r="U225" s="260"/>
      <c r="V225" s="259"/>
      <c r="W225" s="259"/>
      <c r="X225" s="259"/>
      <c r="Y225" s="259">
        <v>1</v>
      </c>
      <c r="Z225" s="259"/>
      <c r="AA225" s="205"/>
      <c r="AB225" s="205"/>
      <c r="AC225" s="205"/>
      <c r="AD225" s="205"/>
      <c r="AE225" s="205"/>
      <c r="AF225" s="35">
        <v>0</v>
      </c>
      <c r="AG225" s="35">
        <v>0</v>
      </c>
      <c r="AH225" s="35">
        <v>0</v>
      </c>
      <c r="AI225" s="35">
        <v>0</v>
      </c>
      <c r="AJ225" s="32">
        <v>0</v>
      </c>
      <c r="AK225" s="46"/>
      <c r="AL225" s="48">
        <f t="shared" si="26"/>
        <v>0</v>
      </c>
      <c r="AM225" s="48">
        <f t="shared" si="21"/>
        <v>0</v>
      </c>
      <c r="AN225" s="48">
        <f t="shared" si="22"/>
        <v>0</v>
      </c>
      <c r="AO225" s="48">
        <f t="shared" si="23"/>
        <v>0</v>
      </c>
      <c r="AP225" s="48">
        <f t="shared" si="24"/>
        <v>1</v>
      </c>
      <c r="AQ225" s="48">
        <f t="shared" si="25"/>
        <v>0</v>
      </c>
      <c r="AR225" s="48">
        <f t="shared" si="27"/>
        <v>0</v>
      </c>
    </row>
    <row r="226" spans="1:44">
      <c r="A226" s="265" t="s">
        <v>488</v>
      </c>
      <c r="B226" s="288"/>
      <c r="C226" s="288"/>
      <c r="D226" s="288"/>
      <c r="E226" s="288"/>
      <c r="F226" s="288"/>
      <c r="G226" s="260"/>
      <c r="H226" s="260"/>
      <c r="I226" s="260"/>
      <c r="J226" s="260"/>
      <c r="K226" s="260"/>
      <c r="L226" s="259"/>
      <c r="M226" s="259"/>
      <c r="N226" s="259"/>
      <c r="O226" s="259"/>
      <c r="P226" s="259"/>
      <c r="Q226" s="260"/>
      <c r="R226" s="260"/>
      <c r="S226" s="260"/>
      <c r="T226" s="260"/>
      <c r="U226" s="260"/>
      <c r="V226" s="259"/>
      <c r="W226" s="259"/>
      <c r="X226" s="259"/>
      <c r="Y226" s="259">
        <v>1</v>
      </c>
      <c r="Z226" s="259"/>
      <c r="AA226" s="205"/>
      <c r="AB226" s="205"/>
      <c r="AC226" s="205"/>
      <c r="AD226" s="205"/>
      <c r="AE226" s="205"/>
      <c r="AF226" s="35">
        <v>0</v>
      </c>
      <c r="AG226" s="35">
        <v>0</v>
      </c>
      <c r="AH226" s="35">
        <v>0</v>
      </c>
      <c r="AI226" s="35">
        <v>0</v>
      </c>
      <c r="AJ226" s="32">
        <v>0</v>
      </c>
      <c r="AK226" s="46"/>
      <c r="AL226" s="48">
        <f t="shared" si="26"/>
        <v>0</v>
      </c>
      <c r="AM226" s="48">
        <f t="shared" si="21"/>
        <v>0</v>
      </c>
      <c r="AN226" s="48">
        <f t="shared" si="22"/>
        <v>0</v>
      </c>
      <c r="AO226" s="48">
        <f t="shared" si="23"/>
        <v>0</v>
      </c>
      <c r="AP226" s="48">
        <f t="shared" si="24"/>
        <v>1</v>
      </c>
      <c r="AQ226" s="48">
        <f t="shared" si="25"/>
        <v>0</v>
      </c>
      <c r="AR226" s="48">
        <f t="shared" si="27"/>
        <v>0</v>
      </c>
    </row>
    <row r="227" spans="1:44">
      <c r="A227" s="265" t="s">
        <v>489</v>
      </c>
      <c r="B227" s="288"/>
      <c r="C227" s="288"/>
      <c r="D227" s="288"/>
      <c r="E227" s="288"/>
      <c r="F227" s="288"/>
      <c r="G227" s="260"/>
      <c r="H227" s="260"/>
      <c r="I227" s="260"/>
      <c r="J227" s="260"/>
      <c r="K227" s="260"/>
      <c r="L227" s="259"/>
      <c r="M227" s="259"/>
      <c r="N227" s="259"/>
      <c r="O227" s="259"/>
      <c r="P227" s="259"/>
      <c r="Q227" s="260"/>
      <c r="R227" s="260"/>
      <c r="S227" s="260"/>
      <c r="T227" s="260"/>
      <c r="U227" s="260"/>
      <c r="V227" s="259"/>
      <c r="W227" s="259"/>
      <c r="X227" s="259"/>
      <c r="Y227" s="259"/>
      <c r="Z227" s="259">
        <v>2</v>
      </c>
      <c r="AA227" s="205"/>
      <c r="AB227" s="205"/>
      <c r="AC227" s="205"/>
      <c r="AD227" s="205"/>
      <c r="AE227" s="205"/>
      <c r="AF227" s="35">
        <v>0</v>
      </c>
      <c r="AG227" s="35">
        <v>0</v>
      </c>
      <c r="AH227" s="35">
        <v>0</v>
      </c>
      <c r="AI227" s="35">
        <v>0</v>
      </c>
      <c r="AJ227" s="32">
        <v>0</v>
      </c>
      <c r="AK227" s="46"/>
      <c r="AL227" s="48">
        <f t="shared" si="26"/>
        <v>0</v>
      </c>
      <c r="AM227" s="48">
        <f t="shared" si="21"/>
        <v>0</v>
      </c>
      <c r="AN227" s="48">
        <f t="shared" si="22"/>
        <v>0</v>
      </c>
      <c r="AO227" s="48">
        <f t="shared" si="23"/>
        <v>0</v>
      </c>
      <c r="AP227" s="48">
        <f t="shared" si="24"/>
        <v>2</v>
      </c>
      <c r="AQ227" s="48">
        <f t="shared" si="25"/>
        <v>0</v>
      </c>
      <c r="AR227" s="48">
        <f t="shared" si="27"/>
        <v>0</v>
      </c>
    </row>
    <row r="228" spans="1:44">
      <c r="A228" s="265" t="s">
        <v>490</v>
      </c>
      <c r="B228" s="288"/>
      <c r="C228" s="288"/>
      <c r="D228" s="288"/>
      <c r="E228" s="288"/>
      <c r="F228" s="288"/>
      <c r="G228" s="260"/>
      <c r="H228" s="260"/>
      <c r="I228" s="260"/>
      <c r="J228" s="260"/>
      <c r="K228" s="260"/>
      <c r="L228" s="259"/>
      <c r="M228" s="259"/>
      <c r="N228" s="259"/>
      <c r="O228" s="259"/>
      <c r="P228" s="259"/>
      <c r="Q228" s="260"/>
      <c r="R228" s="260"/>
      <c r="S228" s="260"/>
      <c r="T228" s="260"/>
      <c r="U228" s="260"/>
      <c r="V228" s="259"/>
      <c r="W228" s="259"/>
      <c r="X228" s="259"/>
      <c r="Y228" s="259">
        <v>1</v>
      </c>
      <c r="Z228" s="259"/>
      <c r="AA228" s="205"/>
      <c r="AB228" s="205"/>
      <c r="AC228" s="205"/>
      <c r="AD228" s="205"/>
      <c r="AE228" s="205"/>
      <c r="AF228" s="35">
        <v>0</v>
      </c>
      <c r="AG228" s="35">
        <v>0</v>
      </c>
      <c r="AH228" s="35">
        <v>0</v>
      </c>
      <c r="AI228" s="35">
        <v>0</v>
      </c>
      <c r="AJ228" s="32">
        <v>0</v>
      </c>
      <c r="AK228" s="46"/>
      <c r="AL228" s="48">
        <f t="shared" si="26"/>
        <v>0</v>
      </c>
      <c r="AM228" s="48">
        <f t="shared" si="21"/>
        <v>0</v>
      </c>
      <c r="AN228" s="48">
        <f t="shared" si="22"/>
        <v>0</v>
      </c>
      <c r="AO228" s="48">
        <f t="shared" si="23"/>
        <v>0</v>
      </c>
      <c r="AP228" s="48">
        <f t="shared" si="24"/>
        <v>1</v>
      </c>
      <c r="AQ228" s="48">
        <f t="shared" si="25"/>
        <v>0</v>
      </c>
      <c r="AR228" s="48">
        <f t="shared" si="27"/>
        <v>0</v>
      </c>
    </row>
    <row r="229" spans="1:44">
      <c r="A229" s="265" t="s">
        <v>491</v>
      </c>
      <c r="B229" s="288"/>
      <c r="C229" s="288"/>
      <c r="D229" s="288"/>
      <c r="E229" s="288"/>
      <c r="F229" s="288"/>
      <c r="G229" s="260"/>
      <c r="H229" s="260"/>
      <c r="I229" s="260"/>
      <c r="J229" s="260"/>
      <c r="K229" s="260"/>
      <c r="L229" s="259"/>
      <c r="M229" s="259"/>
      <c r="N229" s="259"/>
      <c r="O229" s="259"/>
      <c r="P229" s="259"/>
      <c r="Q229" s="260"/>
      <c r="R229" s="260"/>
      <c r="S229" s="260"/>
      <c r="T229" s="260"/>
      <c r="U229" s="260"/>
      <c r="V229" s="259"/>
      <c r="W229" s="259"/>
      <c r="X229" s="259"/>
      <c r="Y229" s="259"/>
      <c r="Z229" s="259">
        <v>2</v>
      </c>
      <c r="AA229" s="205"/>
      <c r="AB229" s="205"/>
      <c r="AC229" s="205"/>
      <c r="AD229" s="205"/>
      <c r="AE229" s="205"/>
      <c r="AF229" s="35">
        <v>0</v>
      </c>
      <c r="AG229" s="35">
        <v>0</v>
      </c>
      <c r="AH229" s="35">
        <v>0</v>
      </c>
      <c r="AI229" s="35">
        <v>0</v>
      </c>
      <c r="AJ229" s="32">
        <v>0</v>
      </c>
      <c r="AK229" s="46"/>
      <c r="AL229" s="48">
        <f t="shared" si="26"/>
        <v>0</v>
      </c>
      <c r="AM229" s="48">
        <f t="shared" si="21"/>
        <v>0</v>
      </c>
      <c r="AN229" s="48">
        <f t="shared" si="22"/>
        <v>0</v>
      </c>
      <c r="AO229" s="48">
        <f t="shared" si="23"/>
        <v>0</v>
      </c>
      <c r="AP229" s="48">
        <f t="shared" si="24"/>
        <v>2</v>
      </c>
      <c r="AQ229" s="48">
        <f t="shared" si="25"/>
        <v>0</v>
      </c>
      <c r="AR229" s="48">
        <f t="shared" si="27"/>
        <v>0</v>
      </c>
    </row>
    <row r="230" spans="1:44">
      <c r="A230" s="265" t="s">
        <v>492</v>
      </c>
      <c r="B230" s="288"/>
      <c r="C230" s="288"/>
      <c r="D230" s="288"/>
      <c r="E230" s="288"/>
      <c r="F230" s="288"/>
      <c r="G230" s="260"/>
      <c r="H230" s="260"/>
      <c r="I230" s="260"/>
      <c r="J230" s="260"/>
      <c r="K230" s="260"/>
      <c r="L230" s="259"/>
      <c r="M230" s="259"/>
      <c r="N230" s="259"/>
      <c r="O230" s="259"/>
      <c r="P230" s="259"/>
      <c r="Q230" s="260"/>
      <c r="R230" s="260"/>
      <c r="S230" s="260"/>
      <c r="T230" s="260"/>
      <c r="U230" s="260"/>
      <c r="V230" s="259"/>
      <c r="W230" s="259"/>
      <c r="X230" s="259">
        <v>1</v>
      </c>
      <c r="Y230" s="259"/>
      <c r="Z230" s="259"/>
      <c r="AA230" s="205"/>
      <c r="AB230" s="205"/>
      <c r="AC230" s="205"/>
      <c r="AD230" s="205"/>
      <c r="AE230" s="205"/>
      <c r="AF230" s="35">
        <v>0</v>
      </c>
      <c r="AG230" s="35">
        <v>0</v>
      </c>
      <c r="AH230" s="35">
        <v>0</v>
      </c>
      <c r="AI230" s="35">
        <v>0</v>
      </c>
      <c r="AJ230" s="32">
        <v>0</v>
      </c>
      <c r="AK230" s="46"/>
      <c r="AL230" s="48">
        <f t="shared" si="26"/>
        <v>0</v>
      </c>
      <c r="AM230" s="48">
        <f t="shared" si="21"/>
        <v>0</v>
      </c>
      <c r="AN230" s="48">
        <f t="shared" si="22"/>
        <v>0</v>
      </c>
      <c r="AO230" s="48">
        <f t="shared" si="23"/>
        <v>0</v>
      </c>
      <c r="AP230" s="48">
        <f t="shared" si="24"/>
        <v>1</v>
      </c>
      <c r="AQ230" s="48">
        <f t="shared" si="25"/>
        <v>0</v>
      </c>
      <c r="AR230" s="48">
        <f t="shared" si="27"/>
        <v>0</v>
      </c>
    </row>
    <row r="231" spans="1:44">
      <c r="A231" s="265" t="s">
        <v>493</v>
      </c>
      <c r="B231" s="288"/>
      <c r="C231" s="288"/>
      <c r="D231" s="288"/>
      <c r="E231" s="288"/>
      <c r="F231" s="288"/>
      <c r="G231" s="260"/>
      <c r="H231" s="260"/>
      <c r="I231" s="260"/>
      <c r="J231" s="260"/>
      <c r="K231" s="260"/>
      <c r="L231" s="259"/>
      <c r="M231" s="259"/>
      <c r="N231" s="259"/>
      <c r="O231" s="259"/>
      <c r="P231" s="259"/>
      <c r="Q231" s="260"/>
      <c r="R231" s="260"/>
      <c r="S231" s="260"/>
      <c r="T231" s="260"/>
      <c r="U231" s="260"/>
      <c r="V231" s="259"/>
      <c r="W231" s="259"/>
      <c r="X231" s="259"/>
      <c r="Y231" s="259"/>
      <c r="Z231" s="259"/>
      <c r="AA231" s="205"/>
      <c r="AB231" s="205"/>
      <c r="AC231" s="205"/>
      <c r="AD231" s="205"/>
      <c r="AE231" s="205"/>
      <c r="AF231" s="35">
        <v>0</v>
      </c>
      <c r="AG231" s="35">
        <v>0</v>
      </c>
      <c r="AH231" s="35">
        <v>0</v>
      </c>
      <c r="AI231" s="35">
        <v>0</v>
      </c>
      <c r="AJ231" s="32">
        <v>0</v>
      </c>
      <c r="AK231" s="46"/>
      <c r="AL231" s="48">
        <f t="shared" si="26"/>
        <v>0</v>
      </c>
      <c r="AM231" s="48">
        <f t="shared" si="21"/>
        <v>0</v>
      </c>
      <c r="AN231" s="48">
        <f t="shared" si="22"/>
        <v>0</v>
      </c>
      <c r="AO231" s="48">
        <f t="shared" si="23"/>
        <v>0</v>
      </c>
      <c r="AP231" s="48">
        <f t="shared" si="24"/>
        <v>0</v>
      </c>
      <c r="AQ231" s="48">
        <f t="shared" si="25"/>
        <v>0</v>
      </c>
      <c r="AR231" s="48">
        <f t="shared" si="27"/>
        <v>0</v>
      </c>
    </row>
    <row r="232" spans="1:44">
      <c r="A232" s="265" t="s">
        <v>494</v>
      </c>
      <c r="B232" s="288"/>
      <c r="C232" s="288"/>
      <c r="D232" s="288"/>
      <c r="E232" s="288"/>
      <c r="F232" s="288"/>
      <c r="G232" s="260"/>
      <c r="H232" s="260"/>
      <c r="I232" s="260"/>
      <c r="J232" s="260"/>
      <c r="K232" s="260"/>
      <c r="L232" s="259"/>
      <c r="M232" s="259"/>
      <c r="N232" s="259"/>
      <c r="O232" s="259"/>
      <c r="P232" s="259"/>
      <c r="Q232" s="260"/>
      <c r="R232" s="260"/>
      <c r="S232" s="260"/>
      <c r="T232" s="260"/>
      <c r="U232" s="260"/>
      <c r="V232" s="259">
        <v>1</v>
      </c>
      <c r="W232" s="259"/>
      <c r="X232" s="259"/>
      <c r="Y232" s="259"/>
      <c r="Z232" s="259"/>
      <c r="AA232" s="205"/>
      <c r="AB232" s="205"/>
      <c r="AC232" s="205"/>
      <c r="AD232" s="205"/>
      <c r="AE232" s="205"/>
      <c r="AF232" s="35">
        <v>0</v>
      </c>
      <c r="AG232" s="35">
        <v>0</v>
      </c>
      <c r="AH232" s="35">
        <v>0</v>
      </c>
      <c r="AI232" s="35">
        <v>0</v>
      </c>
      <c r="AJ232" s="32">
        <v>0</v>
      </c>
      <c r="AK232" s="46"/>
      <c r="AL232" s="48">
        <f t="shared" si="26"/>
        <v>0</v>
      </c>
      <c r="AM232" s="48">
        <f t="shared" si="21"/>
        <v>0</v>
      </c>
      <c r="AN232" s="48">
        <f t="shared" si="22"/>
        <v>0</v>
      </c>
      <c r="AO232" s="48">
        <f t="shared" si="23"/>
        <v>0</v>
      </c>
      <c r="AP232" s="48">
        <f t="shared" si="24"/>
        <v>1</v>
      </c>
      <c r="AQ232" s="48">
        <f t="shared" si="25"/>
        <v>0</v>
      </c>
      <c r="AR232" s="48">
        <f t="shared" si="27"/>
        <v>0</v>
      </c>
    </row>
    <row r="233" spans="1:44">
      <c r="A233" s="265" t="s">
        <v>495</v>
      </c>
      <c r="B233" s="288"/>
      <c r="C233" s="288"/>
      <c r="D233" s="288"/>
      <c r="E233" s="288"/>
      <c r="F233" s="288"/>
      <c r="G233" s="260"/>
      <c r="H233" s="260"/>
      <c r="I233" s="260"/>
      <c r="J233" s="260"/>
      <c r="K233" s="260"/>
      <c r="L233" s="259"/>
      <c r="M233" s="259"/>
      <c r="N233" s="259"/>
      <c r="O233" s="259"/>
      <c r="P233" s="259"/>
      <c r="Q233" s="260"/>
      <c r="R233" s="260"/>
      <c r="S233" s="260"/>
      <c r="T233" s="260"/>
      <c r="U233" s="260"/>
      <c r="V233" s="259"/>
      <c r="W233" s="259"/>
      <c r="X233" s="259">
        <v>1</v>
      </c>
      <c r="Y233" s="259"/>
      <c r="Z233" s="259"/>
      <c r="AA233" s="205"/>
      <c r="AB233" s="205"/>
      <c r="AC233" s="205"/>
      <c r="AD233" s="205"/>
      <c r="AE233" s="205"/>
      <c r="AF233" s="35">
        <v>0</v>
      </c>
      <c r="AG233" s="35">
        <v>0</v>
      </c>
      <c r="AH233" s="35">
        <v>0</v>
      </c>
      <c r="AI233" s="35">
        <v>0</v>
      </c>
      <c r="AJ233" s="32">
        <v>0</v>
      </c>
      <c r="AK233" s="46"/>
      <c r="AL233" s="48">
        <f t="shared" si="26"/>
        <v>0</v>
      </c>
      <c r="AM233" s="48">
        <f t="shared" si="21"/>
        <v>0</v>
      </c>
      <c r="AN233" s="48">
        <f t="shared" si="22"/>
        <v>0</v>
      </c>
      <c r="AO233" s="48">
        <f t="shared" si="23"/>
        <v>0</v>
      </c>
      <c r="AP233" s="48">
        <f t="shared" si="24"/>
        <v>1</v>
      </c>
      <c r="AQ233" s="48">
        <f t="shared" si="25"/>
        <v>0</v>
      </c>
      <c r="AR233" s="48">
        <f t="shared" si="27"/>
        <v>0</v>
      </c>
    </row>
    <row r="234" spans="1:44">
      <c r="A234" s="265" t="s">
        <v>496</v>
      </c>
      <c r="B234" s="288"/>
      <c r="C234" s="288"/>
      <c r="D234" s="288"/>
      <c r="E234" s="288"/>
      <c r="F234" s="288"/>
      <c r="G234" s="260"/>
      <c r="H234" s="260"/>
      <c r="I234" s="260"/>
      <c r="J234" s="260"/>
      <c r="K234" s="260"/>
      <c r="L234" s="259"/>
      <c r="M234" s="259"/>
      <c r="N234" s="259"/>
      <c r="O234" s="259"/>
      <c r="P234" s="259"/>
      <c r="Q234" s="260"/>
      <c r="R234" s="260"/>
      <c r="S234" s="260"/>
      <c r="T234" s="260"/>
      <c r="U234" s="260"/>
      <c r="V234" s="259"/>
      <c r="W234" s="259"/>
      <c r="X234" s="259"/>
      <c r="Y234" s="259"/>
      <c r="Z234" s="259">
        <v>2</v>
      </c>
      <c r="AA234" s="205"/>
      <c r="AB234" s="205"/>
      <c r="AC234" s="205"/>
      <c r="AD234" s="205"/>
      <c r="AE234" s="205"/>
      <c r="AF234" s="35">
        <v>0</v>
      </c>
      <c r="AG234" s="35">
        <v>0</v>
      </c>
      <c r="AH234" s="35">
        <v>0</v>
      </c>
      <c r="AI234" s="35">
        <v>0</v>
      </c>
      <c r="AJ234" s="32">
        <v>0</v>
      </c>
      <c r="AK234" s="46"/>
      <c r="AL234" s="48">
        <f t="shared" si="26"/>
        <v>0</v>
      </c>
      <c r="AM234" s="48">
        <f t="shared" si="21"/>
        <v>0</v>
      </c>
      <c r="AN234" s="48">
        <f t="shared" si="22"/>
        <v>0</v>
      </c>
      <c r="AO234" s="48">
        <f t="shared" si="23"/>
        <v>0</v>
      </c>
      <c r="AP234" s="48">
        <f t="shared" si="24"/>
        <v>2</v>
      </c>
      <c r="AQ234" s="48">
        <f t="shared" si="25"/>
        <v>0</v>
      </c>
      <c r="AR234" s="48">
        <f t="shared" si="27"/>
        <v>0</v>
      </c>
    </row>
    <row r="235" spans="1:44">
      <c r="A235" s="265" t="s">
        <v>497</v>
      </c>
      <c r="B235" s="288"/>
      <c r="C235" s="288"/>
      <c r="D235" s="288"/>
      <c r="E235" s="288"/>
      <c r="F235" s="288"/>
      <c r="G235" s="260"/>
      <c r="H235" s="260"/>
      <c r="I235" s="260"/>
      <c r="J235" s="260"/>
      <c r="K235" s="260"/>
      <c r="L235" s="259"/>
      <c r="M235" s="259"/>
      <c r="N235" s="259"/>
      <c r="O235" s="259"/>
      <c r="P235" s="259"/>
      <c r="Q235" s="260"/>
      <c r="R235" s="260"/>
      <c r="S235" s="260"/>
      <c r="T235" s="260"/>
      <c r="U235" s="260"/>
      <c r="V235" s="259">
        <v>1</v>
      </c>
      <c r="W235" s="259"/>
      <c r="X235" s="259"/>
      <c r="Y235" s="259"/>
      <c r="Z235" s="259"/>
      <c r="AA235" s="205"/>
      <c r="AB235" s="205"/>
      <c r="AC235" s="205"/>
      <c r="AD235" s="205"/>
      <c r="AE235" s="205"/>
      <c r="AF235" s="35">
        <v>0</v>
      </c>
      <c r="AG235" s="35">
        <v>0</v>
      </c>
      <c r="AH235" s="35">
        <v>0</v>
      </c>
      <c r="AI235" s="35">
        <v>0</v>
      </c>
      <c r="AJ235" s="32">
        <v>0</v>
      </c>
      <c r="AK235" s="46"/>
      <c r="AL235" s="48">
        <f t="shared" si="26"/>
        <v>0</v>
      </c>
      <c r="AM235" s="48">
        <f t="shared" si="21"/>
        <v>0</v>
      </c>
      <c r="AN235" s="48">
        <f t="shared" si="22"/>
        <v>0</v>
      </c>
      <c r="AO235" s="48">
        <f t="shared" si="23"/>
        <v>0</v>
      </c>
      <c r="AP235" s="48">
        <f t="shared" si="24"/>
        <v>1</v>
      </c>
      <c r="AQ235" s="48">
        <f t="shared" si="25"/>
        <v>0</v>
      </c>
      <c r="AR235" s="48">
        <f t="shared" si="27"/>
        <v>0</v>
      </c>
    </row>
    <row r="236" spans="1:44">
      <c r="A236" s="265" t="s">
        <v>498</v>
      </c>
      <c r="B236" s="288"/>
      <c r="C236" s="288"/>
      <c r="D236" s="288"/>
      <c r="E236" s="288"/>
      <c r="F236" s="288"/>
      <c r="G236" s="260"/>
      <c r="H236" s="260"/>
      <c r="I236" s="260"/>
      <c r="J236" s="260"/>
      <c r="K236" s="260"/>
      <c r="L236" s="259">
        <v>1</v>
      </c>
      <c r="M236" s="259"/>
      <c r="N236" s="259"/>
      <c r="O236" s="259"/>
      <c r="P236" s="259"/>
      <c r="Q236" s="260"/>
      <c r="R236" s="260"/>
      <c r="S236" s="260"/>
      <c r="T236" s="260"/>
      <c r="U236" s="260"/>
      <c r="V236" s="259"/>
      <c r="W236" s="259"/>
      <c r="X236" s="259"/>
      <c r="Y236" s="259"/>
      <c r="Z236" s="259"/>
      <c r="AA236" s="205"/>
      <c r="AB236" s="205"/>
      <c r="AC236" s="205"/>
      <c r="AD236" s="205"/>
      <c r="AE236" s="205"/>
      <c r="AF236" s="35">
        <v>0</v>
      </c>
      <c r="AG236" s="35">
        <v>0</v>
      </c>
      <c r="AH236" s="35">
        <v>0</v>
      </c>
      <c r="AI236" s="35">
        <v>0</v>
      </c>
      <c r="AJ236" s="32">
        <v>0</v>
      </c>
      <c r="AK236" s="46"/>
      <c r="AL236" s="48">
        <f t="shared" si="26"/>
        <v>0</v>
      </c>
      <c r="AM236" s="48">
        <f t="shared" si="21"/>
        <v>0</v>
      </c>
      <c r="AN236" s="48">
        <f t="shared" si="22"/>
        <v>1</v>
      </c>
      <c r="AO236" s="48">
        <f t="shared" si="23"/>
        <v>0</v>
      </c>
      <c r="AP236" s="48">
        <f t="shared" si="24"/>
        <v>0</v>
      </c>
      <c r="AQ236" s="48">
        <f t="shared" si="25"/>
        <v>0</v>
      </c>
      <c r="AR236" s="48">
        <f t="shared" si="27"/>
        <v>0</v>
      </c>
    </row>
    <row r="237" spans="1:44">
      <c r="A237" s="265" t="s">
        <v>499</v>
      </c>
      <c r="B237" s="288"/>
      <c r="C237" s="288"/>
      <c r="D237" s="288"/>
      <c r="E237" s="288"/>
      <c r="F237" s="288"/>
      <c r="G237" s="260"/>
      <c r="H237" s="260"/>
      <c r="I237" s="260"/>
      <c r="J237" s="260"/>
      <c r="K237" s="260"/>
      <c r="L237" s="259"/>
      <c r="M237" s="259"/>
      <c r="N237" s="259"/>
      <c r="O237" s="259"/>
      <c r="P237" s="259"/>
      <c r="Q237" s="260"/>
      <c r="R237" s="260"/>
      <c r="S237" s="260"/>
      <c r="T237" s="260"/>
      <c r="U237" s="260"/>
      <c r="V237" s="259"/>
      <c r="W237" s="259"/>
      <c r="X237" s="259"/>
      <c r="Y237" s="259"/>
      <c r="Z237" s="259"/>
      <c r="AA237" s="205"/>
      <c r="AB237" s="205"/>
      <c r="AC237" s="205"/>
      <c r="AD237" s="205"/>
      <c r="AE237" s="205"/>
      <c r="AF237" s="35">
        <v>0</v>
      </c>
      <c r="AG237" s="35">
        <v>0</v>
      </c>
      <c r="AH237" s="35">
        <v>0</v>
      </c>
      <c r="AI237" s="35">
        <v>0</v>
      </c>
      <c r="AJ237" s="32">
        <v>0</v>
      </c>
      <c r="AK237" s="46"/>
      <c r="AL237" s="48">
        <f t="shared" si="26"/>
        <v>0</v>
      </c>
      <c r="AM237" s="48">
        <f t="shared" si="21"/>
        <v>0</v>
      </c>
      <c r="AN237" s="48">
        <f t="shared" si="22"/>
        <v>0</v>
      </c>
      <c r="AO237" s="48">
        <f t="shared" si="23"/>
        <v>0</v>
      </c>
      <c r="AP237" s="48">
        <f t="shared" si="24"/>
        <v>0</v>
      </c>
      <c r="AQ237" s="48">
        <f t="shared" si="25"/>
        <v>0</v>
      </c>
      <c r="AR237" s="48">
        <f t="shared" si="27"/>
        <v>0</v>
      </c>
    </row>
    <row r="238" spans="1:44">
      <c r="A238" s="265" t="s">
        <v>500</v>
      </c>
      <c r="B238" s="288"/>
      <c r="C238" s="288"/>
      <c r="D238" s="288"/>
      <c r="E238" s="288"/>
      <c r="F238" s="288"/>
      <c r="G238" s="260"/>
      <c r="H238" s="260"/>
      <c r="I238" s="260"/>
      <c r="J238" s="260"/>
      <c r="K238" s="260"/>
      <c r="L238" s="259"/>
      <c r="M238" s="259"/>
      <c r="N238" s="259"/>
      <c r="O238" s="259"/>
      <c r="P238" s="259"/>
      <c r="Q238" s="260"/>
      <c r="R238" s="260"/>
      <c r="S238" s="260"/>
      <c r="T238" s="260"/>
      <c r="U238" s="260"/>
      <c r="V238" s="259"/>
      <c r="W238" s="259"/>
      <c r="X238" s="259"/>
      <c r="Y238" s="259"/>
      <c r="Z238" s="259"/>
      <c r="AA238" s="205"/>
      <c r="AB238" s="205"/>
      <c r="AC238" s="205"/>
      <c r="AD238" s="205"/>
      <c r="AE238" s="205"/>
      <c r="AF238" s="35">
        <v>0</v>
      </c>
      <c r="AG238" s="35">
        <v>0</v>
      </c>
      <c r="AH238" s="35">
        <v>0</v>
      </c>
      <c r="AI238" s="35">
        <v>0</v>
      </c>
      <c r="AJ238" s="32">
        <v>0</v>
      </c>
      <c r="AK238" s="46"/>
      <c r="AL238" s="48">
        <f t="shared" si="26"/>
        <v>0</v>
      </c>
      <c r="AM238" s="48">
        <f t="shared" si="21"/>
        <v>0</v>
      </c>
      <c r="AN238" s="48">
        <f t="shared" si="22"/>
        <v>0</v>
      </c>
      <c r="AO238" s="48">
        <f t="shared" si="23"/>
        <v>0</v>
      </c>
      <c r="AP238" s="48">
        <f t="shared" si="24"/>
        <v>0</v>
      </c>
      <c r="AQ238" s="48">
        <f t="shared" si="25"/>
        <v>0</v>
      </c>
      <c r="AR238" s="48">
        <f t="shared" si="27"/>
        <v>0</v>
      </c>
    </row>
    <row r="239" spans="1:44">
      <c r="A239" s="265" t="s">
        <v>501</v>
      </c>
      <c r="B239" s="288"/>
      <c r="C239" s="288"/>
      <c r="D239" s="288"/>
      <c r="E239" s="288"/>
      <c r="F239" s="288"/>
      <c r="G239" s="260"/>
      <c r="H239" s="260"/>
      <c r="I239" s="260"/>
      <c r="J239" s="260"/>
      <c r="K239" s="260"/>
      <c r="L239" s="259"/>
      <c r="M239" s="259"/>
      <c r="N239" s="259"/>
      <c r="O239" s="259"/>
      <c r="P239" s="259"/>
      <c r="Q239" s="260"/>
      <c r="R239" s="260"/>
      <c r="S239" s="260"/>
      <c r="T239" s="260"/>
      <c r="U239" s="260"/>
      <c r="V239" s="259"/>
      <c r="W239" s="259"/>
      <c r="X239" s="259"/>
      <c r="Y239" s="259"/>
      <c r="Z239" s="259"/>
      <c r="AA239" s="205"/>
      <c r="AB239" s="205"/>
      <c r="AC239" s="205"/>
      <c r="AD239" s="205"/>
      <c r="AE239" s="205"/>
      <c r="AF239" s="35">
        <v>0</v>
      </c>
      <c r="AG239" s="35">
        <v>0</v>
      </c>
      <c r="AH239" s="35">
        <v>0</v>
      </c>
      <c r="AI239" s="35">
        <v>0</v>
      </c>
      <c r="AJ239" s="32">
        <v>0</v>
      </c>
      <c r="AK239" s="46"/>
      <c r="AL239" s="48">
        <f t="shared" si="26"/>
        <v>0</v>
      </c>
      <c r="AM239" s="48">
        <f t="shared" si="21"/>
        <v>0</v>
      </c>
      <c r="AN239" s="48">
        <f t="shared" si="22"/>
        <v>0</v>
      </c>
      <c r="AO239" s="48">
        <f t="shared" si="23"/>
        <v>0</v>
      </c>
      <c r="AP239" s="48">
        <f t="shared" si="24"/>
        <v>0</v>
      </c>
      <c r="AQ239" s="48">
        <f t="shared" si="25"/>
        <v>0</v>
      </c>
      <c r="AR239" s="48">
        <f t="shared" si="27"/>
        <v>0</v>
      </c>
    </row>
    <row r="240" spans="1:44">
      <c r="A240" s="265" t="s">
        <v>502</v>
      </c>
      <c r="B240" s="288"/>
      <c r="C240" s="288"/>
      <c r="D240" s="288"/>
      <c r="E240" s="288"/>
      <c r="F240" s="288"/>
      <c r="G240" s="260"/>
      <c r="H240" s="260"/>
      <c r="I240" s="260"/>
      <c r="J240" s="260"/>
      <c r="K240" s="260"/>
      <c r="L240" s="259"/>
      <c r="M240" s="259"/>
      <c r="N240" s="259"/>
      <c r="O240" s="259"/>
      <c r="P240" s="259"/>
      <c r="Q240" s="260"/>
      <c r="R240" s="260"/>
      <c r="S240" s="260"/>
      <c r="T240" s="260"/>
      <c r="U240" s="260"/>
      <c r="V240" s="259"/>
      <c r="W240" s="259">
        <v>1</v>
      </c>
      <c r="X240" s="259"/>
      <c r="Y240" s="259"/>
      <c r="Z240" s="259"/>
      <c r="AA240" s="205"/>
      <c r="AB240" s="205"/>
      <c r="AC240" s="205"/>
      <c r="AD240" s="205"/>
      <c r="AE240" s="205"/>
      <c r="AF240" s="35">
        <v>0</v>
      </c>
      <c r="AG240" s="35">
        <v>0</v>
      </c>
      <c r="AH240" s="35">
        <v>0</v>
      </c>
      <c r="AI240" s="35">
        <v>0</v>
      </c>
      <c r="AJ240" s="32">
        <v>0</v>
      </c>
      <c r="AK240" s="46"/>
      <c r="AL240" s="48">
        <f t="shared" si="26"/>
        <v>0</v>
      </c>
      <c r="AM240" s="48">
        <f t="shared" si="21"/>
        <v>0</v>
      </c>
      <c r="AN240" s="48">
        <f t="shared" si="22"/>
        <v>0</v>
      </c>
      <c r="AO240" s="48">
        <f t="shared" si="23"/>
        <v>0</v>
      </c>
      <c r="AP240" s="48">
        <f t="shared" si="24"/>
        <v>1</v>
      </c>
      <c r="AQ240" s="48">
        <f t="shared" si="25"/>
        <v>0</v>
      </c>
      <c r="AR240" s="48">
        <f t="shared" si="27"/>
        <v>0</v>
      </c>
    </row>
    <row r="241" spans="1:44">
      <c r="A241" s="265" t="s">
        <v>503</v>
      </c>
      <c r="B241" s="288"/>
      <c r="C241" s="288"/>
      <c r="D241" s="288"/>
      <c r="E241" s="288"/>
      <c r="F241" s="288"/>
      <c r="G241" s="260"/>
      <c r="H241" s="260"/>
      <c r="I241" s="260"/>
      <c r="J241" s="260"/>
      <c r="K241" s="260"/>
      <c r="L241" s="259"/>
      <c r="M241" s="259"/>
      <c r="N241" s="259"/>
      <c r="O241" s="259"/>
      <c r="P241" s="259"/>
      <c r="Q241" s="260"/>
      <c r="R241" s="260"/>
      <c r="S241" s="260"/>
      <c r="T241" s="260"/>
      <c r="U241" s="260"/>
      <c r="V241" s="259"/>
      <c r="W241" s="259"/>
      <c r="X241" s="259">
        <v>1</v>
      </c>
      <c r="Y241" s="259"/>
      <c r="Z241" s="259"/>
      <c r="AA241" s="205"/>
      <c r="AB241" s="205"/>
      <c r="AC241" s="205"/>
      <c r="AD241" s="205"/>
      <c r="AE241" s="205"/>
      <c r="AF241" s="35">
        <v>0</v>
      </c>
      <c r="AG241" s="35">
        <v>0</v>
      </c>
      <c r="AH241" s="35">
        <v>0</v>
      </c>
      <c r="AI241" s="35">
        <v>0</v>
      </c>
      <c r="AJ241" s="32">
        <v>0</v>
      </c>
      <c r="AK241" s="46"/>
      <c r="AL241" s="48">
        <f t="shared" si="26"/>
        <v>0</v>
      </c>
      <c r="AM241" s="48">
        <f t="shared" si="21"/>
        <v>0</v>
      </c>
      <c r="AN241" s="48">
        <f t="shared" si="22"/>
        <v>0</v>
      </c>
      <c r="AO241" s="48">
        <f t="shared" si="23"/>
        <v>0</v>
      </c>
      <c r="AP241" s="48">
        <f t="shared" si="24"/>
        <v>1</v>
      </c>
      <c r="AQ241" s="48">
        <f t="shared" si="25"/>
        <v>0</v>
      </c>
      <c r="AR241" s="48">
        <f t="shared" si="27"/>
        <v>0</v>
      </c>
    </row>
    <row r="242" spans="1:44">
      <c r="A242" s="265" t="s">
        <v>504</v>
      </c>
      <c r="B242" s="288"/>
      <c r="C242" s="288"/>
      <c r="D242" s="288"/>
      <c r="E242" s="288"/>
      <c r="F242" s="288"/>
      <c r="G242" s="260"/>
      <c r="H242" s="260"/>
      <c r="I242" s="260"/>
      <c r="J242" s="260"/>
      <c r="K242" s="260"/>
      <c r="L242" s="259"/>
      <c r="M242" s="259"/>
      <c r="N242" s="259"/>
      <c r="O242" s="259"/>
      <c r="P242" s="259"/>
      <c r="Q242" s="260"/>
      <c r="R242" s="260"/>
      <c r="S242" s="260"/>
      <c r="T242" s="260"/>
      <c r="U242" s="260"/>
      <c r="V242" s="259"/>
      <c r="W242" s="259"/>
      <c r="X242" s="259"/>
      <c r="Y242" s="259">
        <v>1</v>
      </c>
      <c r="Z242" s="259"/>
      <c r="AA242" s="205"/>
      <c r="AB242" s="205"/>
      <c r="AC242" s="205"/>
      <c r="AD242" s="205"/>
      <c r="AE242" s="205"/>
      <c r="AF242" s="35">
        <v>0</v>
      </c>
      <c r="AG242" s="35">
        <v>0</v>
      </c>
      <c r="AH242" s="35">
        <v>0</v>
      </c>
      <c r="AI242" s="35">
        <v>0</v>
      </c>
      <c r="AJ242" s="32">
        <v>0</v>
      </c>
      <c r="AK242" s="46"/>
      <c r="AL242" s="48">
        <f t="shared" si="26"/>
        <v>0</v>
      </c>
      <c r="AM242" s="48">
        <f t="shared" si="21"/>
        <v>0</v>
      </c>
      <c r="AN242" s="48">
        <f t="shared" si="22"/>
        <v>0</v>
      </c>
      <c r="AO242" s="48">
        <f t="shared" si="23"/>
        <v>0</v>
      </c>
      <c r="AP242" s="48">
        <f t="shared" si="24"/>
        <v>1</v>
      </c>
      <c r="AQ242" s="48">
        <f t="shared" si="25"/>
        <v>0</v>
      </c>
      <c r="AR242" s="48">
        <f t="shared" si="27"/>
        <v>0</v>
      </c>
    </row>
    <row r="243" spans="1:44">
      <c r="A243" s="265" t="s">
        <v>505</v>
      </c>
      <c r="B243" s="288"/>
      <c r="C243" s="288"/>
      <c r="D243" s="288"/>
      <c r="E243" s="288"/>
      <c r="F243" s="288"/>
      <c r="G243" s="260"/>
      <c r="H243" s="260"/>
      <c r="I243" s="260"/>
      <c r="J243" s="260"/>
      <c r="K243" s="260"/>
      <c r="L243" s="259"/>
      <c r="M243" s="259"/>
      <c r="N243" s="259"/>
      <c r="O243" s="259"/>
      <c r="P243" s="259"/>
      <c r="Q243" s="260"/>
      <c r="R243" s="260"/>
      <c r="S243" s="260"/>
      <c r="T243" s="260"/>
      <c r="U243" s="260"/>
      <c r="V243" s="259"/>
      <c r="W243" s="259"/>
      <c r="X243" s="259"/>
      <c r="Y243" s="259"/>
      <c r="Z243" s="259">
        <v>4</v>
      </c>
      <c r="AA243" s="205"/>
      <c r="AB243" s="205"/>
      <c r="AC243" s="205"/>
      <c r="AD243" s="205"/>
      <c r="AE243" s="205"/>
      <c r="AF243" s="35">
        <v>0</v>
      </c>
      <c r="AG243" s="35">
        <v>0</v>
      </c>
      <c r="AH243" s="35">
        <v>0</v>
      </c>
      <c r="AI243" s="35">
        <v>0</v>
      </c>
      <c r="AJ243" s="32">
        <v>0</v>
      </c>
      <c r="AK243" s="46"/>
      <c r="AL243" s="48">
        <f t="shared" si="26"/>
        <v>0</v>
      </c>
      <c r="AM243" s="48">
        <f t="shared" si="21"/>
        <v>0</v>
      </c>
      <c r="AN243" s="48">
        <f t="shared" si="22"/>
        <v>0</v>
      </c>
      <c r="AO243" s="48">
        <f t="shared" si="23"/>
        <v>0</v>
      </c>
      <c r="AP243" s="48">
        <f t="shared" si="24"/>
        <v>4</v>
      </c>
      <c r="AQ243" s="48">
        <f t="shared" si="25"/>
        <v>0</v>
      </c>
      <c r="AR243" s="48">
        <f t="shared" si="27"/>
        <v>0</v>
      </c>
    </row>
    <row r="244" spans="1:44">
      <c r="A244" s="265" t="s">
        <v>506</v>
      </c>
      <c r="B244" s="288"/>
      <c r="C244" s="288"/>
      <c r="D244" s="288"/>
      <c r="E244" s="288"/>
      <c r="F244" s="288"/>
      <c r="G244" s="260"/>
      <c r="H244" s="260"/>
      <c r="I244" s="260"/>
      <c r="J244" s="260"/>
      <c r="K244" s="260"/>
      <c r="L244" s="259"/>
      <c r="M244" s="259"/>
      <c r="N244" s="259"/>
      <c r="O244" s="259"/>
      <c r="P244" s="259"/>
      <c r="Q244" s="260"/>
      <c r="R244" s="260"/>
      <c r="S244" s="260"/>
      <c r="T244" s="260"/>
      <c r="U244" s="260"/>
      <c r="V244" s="259"/>
      <c r="W244" s="259"/>
      <c r="X244" s="259"/>
      <c r="Y244" s="259"/>
      <c r="Z244" s="259">
        <v>3</v>
      </c>
      <c r="AA244" s="205"/>
      <c r="AB244" s="205"/>
      <c r="AC244" s="205"/>
      <c r="AD244" s="205"/>
      <c r="AE244" s="205"/>
      <c r="AF244" s="35">
        <v>0</v>
      </c>
      <c r="AG244" s="35">
        <v>0</v>
      </c>
      <c r="AH244" s="35">
        <v>0</v>
      </c>
      <c r="AI244" s="35">
        <v>0</v>
      </c>
      <c r="AJ244" s="32">
        <v>0</v>
      </c>
      <c r="AK244" s="46"/>
      <c r="AL244" s="48">
        <f t="shared" si="26"/>
        <v>0</v>
      </c>
      <c r="AM244" s="48">
        <f t="shared" si="21"/>
        <v>0</v>
      </c>
      <c r="AN244" s="48">
        <f t="shared" si="22"/>
        <v>0</v>
      </c>
      <c r="AO244" s="48">
        <f t="shared" si="23"/>
        <v>0</v>
      </c>
      <c r="AP244" s="48">
        <f t="shared" si="24"/>
        <v>3</v>
      </c>
      <c r="AQ244" s="48">
        <f t="shared" si="25"/>
        <v>0</v>
      </c>
      <c r="AR244" s="48">
        <f t="shared" si="27"/>
        <v>0</v>
      </c>
    </row>
    <row r="245" spans="1:44">
      <c r="A245" s="265" t="s">
        <v>507</v>
      </c>
      <c r="B245" s="288"/>
      <c r="C245" s="288"/>
      <c r="D245" s="288"/>
      <c r="E245" s="288"/>
      <c r="F245" s="288"/>
      <c r="G245" s="260"/>
      <c r="H245" s="260"/>
      <c r="I245" s="260"/>
      <c r="J245" s="260"/>
      <c r="K245" s="260"/>
      <c r="L245" s="259"/>
      <c r="M245" s="259"/>
      <c r="N245" s="259"/>
      <c r="O245" s="259"/>
      <c r="P245" s="259"/>
      <c r="Q245" s="260"/>
      <c r="R245" s="260"/>
      <c r="S245" s="260"/>
      <c r="T245" s="260"/>
      <c r="U245" s="260"/>
      <c r="V245" s="259"/>
      <c r="W245" s="259"/>
      <c r="X245" s="259"/>
      <c r="Y245" s="259"/>
      <c r="Z245" s="259"/>
      <c r="AA245" s="205"/>
      <c r="AB245" s="205"/>
      <c r="AC245" s="205"/>
      <c r="AD245" s="205"/>
      <c r="AE245" s="205"/>
      <c r="AF245" s="35">
        <v>0</v>
      </c>
      <c r="AG245" s="35">
        <v>0</v>
      </c>
      <c r="AH245" s="35">
        <v>0</v>
      </c>
      <c r="AI245" s="35">
        <v>0</v>
      </c>
      <c r="AJ245" s="32">
        <v>0</v>
      </c>
      <c r="AK245" s="46"/>
      <c r="AL245" s="48">
        <f t="shared" si="26"/>
        <v>0</v>
      </c>
      <c r="AM245" s="48">
        <f t="shared" si="21"/>
        <v>0</v>
      </c>
      <c r="AN245" s="48">
        <f t="shared" si="22"/>
        <v>0</v>
      </c>
      <c r="AO245" s="48">
        <f t="shared" si="23"/>
        <v>0</v>
      </c>
      <c r="AP245" s="48">
        <f t="shared" si="24"/>
        <v>0</v>
      </c>
      <c r="AQ245" s="48">
        <f t="shared" si="25"/>
        <v>0</v>
      </c>
      <c r="AR245" s="48">
        <f t="shared" si="27"/>
        <v>0</v>
      </c>
    </row>
    <row r="246" spans="1:44">
      <c r="A246" s="265" t="s">
        <v>508</v>
      </c>
      <c r="B246" s="288"/>
      <c r="C246" s="288"/>
      <c r="D246" s="288"/>
      <c r="E246" s="288"/>
      <c r="F246" s="288"/>
      <c r="G246" s="260"/>
      <c r="H246" s="260"/>
      <c r="I246" s="260"/>
      <c r="J246" s="260"/>
      <c r="K246" s="260"/>
      <c r="L246" s="259"/>
      <c r="M246" s="259"/>
      <c r="N246" s="259"/>
      <c r="O246" s="259"/>
      <c r="P246" s="259"/>
      <c r="Q246" s="260"/>
      <c r="R246" s="260"/>
      <c r="S246" s="260"/>
      <c r="T246" s="260"/>
      <c r="U246" s="260"/>
      <c r="V246" s="259"/>
      <c r="W246" s="259"/>
      <c r="X246" s="259"/>
      <c r="Y246" s="259"/>
      <c r="Z246" s="259">
        <v>1</v>
      </c>
      <c r="AA246" s="205"/>
      <c r="AB246" s="205"/>
      <c r="AC246" s="205"/>
      <c r="AD246" s="205"/>
      <c r="AE246" s="205"/>
      <c r="AF246" s="35">
        <v>0</v>
      </c>
      <c r="AG246" s="35">
        <v>0</v>
      </c>
      <c r="AH246" s="35">
        <v>0</v>
      </c>
      <c r="AI246" s="35">
        <v>0</v>
      </c>
      <c r="AJ246" s="32">
        <v>0</v>
      </c>
      <c r="AK246" s="46"/>
      <c r="AL246" s="48">
        <f t="shared" si="26"/>
        <v>0</v>
      </c>
      <c r="AM246" s="48">
        <f t="shared" si="21"/>
        <v>0</v>
      </c>
      <c r="AN246" s="48">
        <f t="shared" si="22"/>
        <v>0</v>
      </c>
      <c r="AO246" s="48">
        <f t="shared" si="23"/>
        <v>0</v>
      </c>
      <c r="AP246" s="48">
        <f t="shared" si="24"/>
        <v>1</v>
      </c>
      <c r="AQ246" s="48">
        <f t="shared" si="25"/>
        <v>0</v>
      </c>
      <c r="AR246" s="48">
        <f t="shared" si="27"/>
        <v>0</v>
      </c>
    </row>
    <row r="247" spans="1:44">
      <c r="A247" s="265" t="s">
        <v>509</v>
      </c>
      <c r="B247" s="288"/>
      <c r="C247" s="288"/>
      <c r="D247" s="288"/>
      <c r="E247" s="288"/>
      <c r="F247" s="288"/>
      <c r="G247" s="260"/>
      <c r="H247" s="260"/>
      <c r="I247" s="260"/>
      <c r="J247" s="260"/>
      <c r="K247" s="260"/>
      <c r="L247" s="259"/>
      <c r="M247" s="259"/>
      <c r="N247" s="259"/>
      <c r="O247" s="259"/>
      <c r="P247" s="259"/>
      <c r="Q247" s="260"/>
      <c r="R247" s="260"/>
      <c r="S247" s="260"/>
      <c r="T247" s="260"/>
      <c r="U247" s="260"/>
      <c r="V247" s="259"/>
      <c r="W247" s="259"/>
      <c r="X247" s="259"/>
      <c r="Y247" s="259"/>
      <c r="Z247" s="259"/>
      <c r="AA247" s="205"/>
      <c r="AB247" s="205"/>
      <c r="AC247" s="205"/>
      <c r="AD247" s="205"/>
      <c r="AE247" s="205"/>
      <c r="AF247" s="35">
        <v>0</v>
      </c>
      <c r="AG247" s="35">
        <v>0</v>
      </c>
      <c r="AH247" s="35">
        <v>0</v>
      </c>
      <c r="AI247" s="35">
        <v>0</v>
      </c>
      <c r="AJ247" s="32">
        <v>0</v>
      </c>
      <c r="AK247" s="46"/>
      <c r="AL247" s="48">
        <f t="shared" si="26"/>
        <v>0</v>
      </c>
      <c r="AM247" s="48">
        <f t="shared" si="21"/>
        <v>0</v>
      </c>
      <c r="AN247" s="48">
        <f t="shared" si="22"/>
        <v>0</v>
      </c>
      <c r="AO247" s="48">
        <f t="shared" si="23"/>
        <v>0</v>
      </c>
      <c r="AP247" s="48">
        <f t="shared" si="24"/>
        <v>0</v>
      </c>
      <c r="AQ247" s="48">
        <f t="shared" si="25"/>
        <v>0</v>
      </c>
      <c r="AR247" s="48">
        <f t="shared" si="27"/>
        <v>0</v>
      </c>
    </row>
    <row r="248" spans="1:44">
      <c r="A248" s="265" t="s">
        <v>510</v>
      </c>
      <c r="B248" s="288"/>
      <c r="C248" s="288"/>
      <c r="D248" s="288"/>
      <c r="E248" s="288"/>
      <c r="F248" s="288"/>
      <c r="G248" s="260"/>
      <c r="H248" s="260"/>
      <c r="I248" s="260"/>
      <c r="J248" s="260"/>
      <c r="K248" s="260"/>
      <c r="L248" s="259"/>
      <c r="M248" s="259"/>
      <c r="N248" s="259"/>
      <c r="O248" s="259"/>
      <c r="P248" s="259"/>
      <c r="Q248" s="260"/>
      <c r="R248" s="260"/>
      <c r="S248" s="260"/>
      <c r="T248" s="260"/>
      <c r="U248" s="260"/>
      <c r="V248" s="259"/>
      <c r="W248" s="259"/>
      <c r="X248" s="259"/>
      <c r="Y248" s="259"/>
      <c r="Z248" s="259">
        <v>1</v>
      </c>
      <c r="AA248" s="205"/>
      <c r="AB248" s="205"/>
      <c r="AC248" s="205"/>
      <c r="AD248" s="205"/>
      <c r="AE248" s="205"/>
      <c r="AF248" s="35">
        <v>0</v>
      </c>
      <c r="AG248" s="35">
        <v>0</v>
      </c>
      <c r="AH248" s="35">
        <v>0</v>
      </c>
      <c r="AI248" s="35">
        <v>0</v>
      </c>
      <c r="AJ248" s="32">
        <v>0</v>
      </c>
      <c r="AK248" s="46"/>
      <c r="AL248" s="48">
        <f t="shared" si="26"/>
        <v>0</v>
      </c>
      <c r="AM248" s="48">
        <f t="shared" si="21"/>
        <v>0</v>
      </c>
      <c r="AN248" s="48">
        <f t="shared" si="22"/>
        <v>0</v>
      </c>
      <c r="AO248" s="48">
        <f t="shared" si="23"/>
        <v>0</v>
      </c>
      <c r="AP248" s="48">
        <f t="shared" si="24"/>
        <v>1</v>
      </c>
      <c r="AQ248" s="48">
        <f t="shared" si="25"/>
        <v>0</v>
      </c>
      <c r="AR248" s="48">
        <f t="shared" si="27"/>
        <v>0</v>
      </c>
    </row>
    <row r="249" spans="1:44">
      <c r="A249" s="265" t="s">
        <v>511</v>
      </c>
      <c r="B249" s="288"/>
      <c r="C249" s="288"/>
      <c r="D249" s="288"/>
      <c r="E249" s="288"/>
      <c r="F249" s="288"/>
      <c r="G249" s="260"/>
      <c r="H249" s="260"/>
      <c r="I249" s="260"/>
      <c r="J249" s="260"/>
      <c r="K249" s="260"/>
      <c r="L249" s="259"/>
      <c r="M249" s="259"/>
      <c r="N249" s="259"/>
      <c r="O249" s="259"/>
      <c r="P249" s="259"/>
      <c r="Q249" s="260"/>
      <c r="R249" s="260"/>
      <c r="S249" s="260"/>
      <c r="T249" s="260"/>
      <c r="U249" s="260"/>
      <c r="V249" s="259"/>
      <c r="W249" s="259"/>
      <c r="X249" s="259"/>
      <c r="Y249" s="259">
        <v>1</v>
      </c>
      <c r="Z249" s="259"/>
      <c r="AA249" s="205"/>
      <c r="AB249" s="205"/>
      <c r="AC249" s="205"/>
      <c r="AD249" s="205"/>
      <c r="AE249" s="205"/>
      <c r="AF249" s="35">
        <v>0</v>
      </c>
      <c r="AG249" s="35">
        <v>0</v>
      </c>
      <c r="AH249" s="35">
        <v>0</v>
      </c>
      <c r="AI249" s="35">
        <v>0</v>
      </c>
      <c r="AJ249" s="32">
        <v>0</v>
      </c>
      <c r="AK249" s="46"/>
      <c r="AL249" s="48">
        <f t="shared" si="26"/>
        <v>0</v>
      </c>
      <c r="AM249" s="48">
        <f t="shared" si="21"/>
        <v>0</v>
      </c>
      <c r="AN249" s="48">
        <f t="shared" si="22"/>
        <v>0</v>
      </c>
      <c r="AO249" s="48">
        <f t="shared" si="23"/>
        <v>0</v>
      </c>
      <c r="AP249" s="48">
        <f t="shared" si="24"/>
        <v>1</v>
      </c>
      <c r="AQ249" s="48">
        <f t="shared" si="25"/>
        <v>0</v>
      </c>
      <c r="AR249" s="48">
        <f t="shared" si="27"/>
        <v>0</v>
      </c>
    </row>
    <row r="250" spans="1:44">
      <c r="A250" s="265" t="s">
        <v>512</v>
      </c>
      <c r="B250" s="288"/>
      <c r="C250" s="288"/>
      <c r="D250" s="288"/>
      <c r="E250" s="288"/>
      <c r="F250" s="288"/>
      <c r="G250" s="260"/>
      <c r="H250" s="260"/>
      <c r="I250" s="260"/>
      <c r="J250" s="260"/>
      <c r="K250" s="260"/>
      <c r="L250" s="259"/>
      <c r="M250" s="259"/>
      <c r="N250" s="259"/>
      <c r="O250" s="259"/>
      <c r="P250" s="259"/>
      <c r="Q250" s="260"/>
      <c r="R250" s="260"/>
      <c r="S250" s="260"/>
      <c r="T250" s="260"/>
      <c r="U250" s="260"/>
      <c r="V250" s="259"/>
      <c r="W250" s="259"/>
      <c r="X250" s="259"/>
      <c r="Y250" s="259"/>
      <c r="Z250" s="259">
        <v>1</v>
      </c>
      <c r="AA250" s="205"/>
      <c r="AB250" s="205"/>
      <c r="AC250" s="205"/>
      <c r="AD250" s="205"/>
      <c r="AE250" s="205"/>
      <c r="AF250" s="35">
        <v>0</v>
      </c>
      <c r="AG250" s="35">
        <v>0</v>
      </c>
      <c r="AH250" s="35">
        <v>0</v>
      </c>
      <c r="AI250" s="35">
        <v>0</v>
      </c>
      <c r="AJ250" s="32">
        <v>0</v>
      </c>
      <c r="AK250" s="46"/>
      <c r="AL250" s="48">
        <f t="shared" si="26"/>
        <v>0</v>
      </c>
      <c r="AM250" s="48">
        <f t="shared" ref="AM250:AM312" si="28">SUM($G250:$K250)</f>
        <v>0</v>
      </c>
      <c r="AN250" s="48">
        <f t="shared" ref="AN250:AN312" si="29">SUM($L250:$P250)</f>
        <v>0</v>
      </c>
      <c r="AO250" s="48">
        <f t="shared" ref="AO250:AO312" si="30">SUM($Q250:$U250)</f>
        <v>0</v>
      </c>
      <c r="AP250" s="48">
        <f t="shared" ref="AP250:AP312" si="31">SUM($V250:$Z250)</f>
        <v>1</v>
      </c>
      <c r="AQ250" s="48">
        <f t="shared" ref="AQ250:AQ312" si="32">SUM($AA250:$AE250)</f>
        <v>0</v>
      </c>
      <c r="AR250" s="48">
        <f t="shared" si="27"/>
        <v>0</v>
      </c>
    </row>
    <row r="251" spans="1:44">
      <c r="A251" s="265" t="s">
        <v>513</v>
      </c>
      <c r="B251" s="288"/>
      <c r="C251" s="288"/>
      <c r="D251" s="288"/>
      <c r="E251" s="288"/>
      <c r="F251" s="288"/>
      <c r="G251" s="260"/>
      <c r="H251" s="260"/>
      <c r="I251" s="260"/>
      <c r="J251" s="260"/>
      <c r="K251" s="260"/>
      <c r="L251" s="259"/>
      <c r="M251" s="259"/>
      <c r="N251" s="259"/>
      <c r="O251" s="259"/>
      <c r="P251" s="259"/>
      <c r="Q251" s="260"/>
      <c r="R251" s="260"/>
      <c r="S251" s="260"/>
      <c r="T251" s="260"/>
      <c r="U251" s="260"/>
      <c r="V251" s="259"/>
      <c r="W251" s="259"/>
      <c r="X251" s="259"/>
      <c r="Y251" s="259"/>
      <c r="Z251" s="259">
        <v>1</v>
      </c>
      <c r="AA251" s="205"/>
      <c r="AB251" s="205"/>
      <c r="AC251" s="205"/>
      <c r="AD251" s="205"/>
      <c r="AE251" s="205"/>
      <c r="AF251" s="35">
        <v>0</v>
      </c>
      <c r="AG251" s="35">
        <v>0</v>
      </c>
      <c r="AH251" s="35">
        <v>0</v>
      </c>
      <c r="AI251" s="35">
        <v>0</v>
      </c>
      <c r="AJ251" s="32">
        <v>0</v>
      </c>
      <c r="AK251" s="46"/>
      <c r="AL251" s="48">
        <f t="shared" ref="AL251:AL313" si="33">SUM($B251:$F251)</f>
        <v>0</v>
      </c>
      <c r="AM251" s="48">
        <f t="shared" si="28"/>
        <v>0</v>
      </c>
      <c r="AN251" s="48">
        <f t="shared" si="29"/>
        <v>0</v>
      </c>
      <c r="AO251" s="48">
        <f t="shared" si="30"/>
        <v>0</v>
      </c>
      <c r="AP251" s="48">
        <f t="shared" si="31"/>
        <v>1</v>
      </c>
      <c r="AQ251" s="48">
        <f t="shared" si="32"/>
        <v>0</v>
      </c>
      <c r="AR251" s="48">
        <f t="shared" si="27"/>
        <v>0</v>
      </c>
    </row>
    <row r="252" spans="1:44">
      <c r="A252" s="265" t="s">
        <v>514</v>
      </c>
      <c r="B252" s="288"/>
      <c r="C252" s="288"/>
      <c r="D252" s="288"/>
      <c r="E252" s="288"/>
      <c r="F252" s="288"/>
      <c r="G252" s="260"/>
      <c r="H252" s="260"/>
      <c r="I252" s="260"/>
      <c r="J252" s="260"/>
      <c r="K252" s="260"/>
      <c r="L252" s="259"/>
      <c r="M252" s="259"/>
      <c r="N252" s="259"/>
      <c r="O252" s="259"/>
      <c r="P252" s="259"/>
      <c r="Q252" s="260"/>
      <c r="R252" s="260"/>
      <c r="S252" s="260"/>
      <c r="T252" s="260"/>
      <c r="U252" s="260"/>
      <c r="V252" s="259"/>
      <c r="W252" s="259"/>
      <c r="X252" s="259">
        <v>1</v>
      </c>
      <c r="Y252" s="259"/>
      <c r="Z252" s="259"/>
      <c r="AA252" s="205"/>
      <c r="AB252" s="205"/>
      <c r="AC252" s="205"/>
      <c r="AD252" s="205"/>
      <c r="AE252" s="205"/>
      <c r="AF252" s="35">
        <v>0</v>
      </c>
      <c r="AG252" s="35">
        <v>0</v>
      </c>
      <c r="AH252" s="35">
        <v>0</v>
      </c>
      <c r="AI252" s="35">
        <v>0</v>
      </c>
      <c r="AJ252" s="32">
        <v>0</v>
      </c>
      <c r="AK252" s="46"/>
      <c r="AL252" s="48">
        <f t="shared" si="33"/>
        <v>0</v>
      </c>
      <c r="AM252" s="48">
        <f t="shared" si="28"/>
        <v>0</v>
      </c>
      <c r="AN252" s="48">
        <f t="shared" si="29"/>
        <v>0</v>
      </c>
      <c r="AO252" s="48">
        <f t="shared" si="30"/>
        <v>0</v>
      </c>
      <c r="AP252" s="48">
        <f t="shared" si="31"/>
        <v>1</v>
      </c>
      <c r="AQ252" s="48">
        <f t="shared" si="32"/>
        <v>0</v>
      </c>
      <c r="AR252" s="48">
        <f t="shared" si="27"/>
        <v>0</v>
      </c>
    </row>
    <row r="253" spans="1:44">
      <c r="A253" s="265" t="s">
        <v>515</v>
      </c>
      <c r="B253" s="288"/>
      <c r="C253" s="288"/>
      <c r="D253" s="288"/>
      <c r="E253" s="288"/>
      <c r="F253" s="288"/>
      <c r="G253" s="260"/>
      <c r="H253" s="260"/>
      <c r="I253" s="260"/>
      <c r="J253" s="260"/>
      <c r="K253" s="260"/>
      <c r="L253" s="259"/>
      <c r="M253" s="259"/>
      <c r="N253" s="259"/>
      <c r="O253" s="259"/>
      <c r="P253" s="259"/>
      <c r="Q253" s="260"/>
      <c r="R253" s="260"/>
      <c r="S253" s="260"/>
      <c r="T253" s="260">
        <v>1</v>
      </c>
      <c r="U253" s="260"/>
      <c r="V253" s="259"/>
      <c r="W253" s="259"/>
      <c r="X253" s="259"/>
      <c r="Y253" s="259"/>
      <c r="Z253" s="259"/>
      <c r="AA253" s="205"/>
      <c r="AB253" s="205"/>
      <c r="AC253" s="205"/>
      <c r="AD253" s="205"/>
      <c r="AE253" s="205"/>
      <c r="AF253" s="35">
        <v>0</v>
      </c>
      <c r="AG253" s="35">
        <v>0</v>
      </c>
      <c r="AH253" s="35">
        <v>0</v>
      </c>
      <c r="AI253" s="35">
        <v>0</v>
      </c>
      <c r="AJ253" s="32">
        <v>0</v>
      </c>
      <c r="AK253" s="46"/>
      <c r="AL253" s="48">
        <f t="shared" si="33"/>
        <v>0</v>
      </c>
      <c r="AM253" s="48">
        <f t="shared" si="28"/>
        <v>0</v>
      </c>
      <c r="AN253" s="48">
        <f t="shared" si="29"/>
        <v>0</v>
      </c>
      <c r="AO253" s="48">
        <f t="shared" si="30"/>
        <v>1</v>
      </c>
      <c r="AP253" s="48">
        <f t="shared" si="31"/>
        <v>0</v>
      </c>
      <c r="AQ253" s="48">
        <f t="shared" si="32"/>
        <v>0</v>
      </c>
      <c r="AR253" s="48">
        <f t="shared" si="27"/>
        <v>0</v>
      </c>
    </row>
    <row r="254" spans="1:44">
      <c r="A254" s="265" t="s">
        <v>516</v>
      </c>
      <c r="B254" s="288"/>
      <c r="C254" s="288"/>
      <c r="D254" s="288"/>
      <c r="E254" s="288"/>
      <c r="F254" s="288"/>
      <c r="G254" s="260"/>
      <c r="H254" s="260"/>
      <c r="I254" s="260"/>
      <c r="J254" s="260"/>
      <c r="K254" s="260"/>
      <c r="L254" s="259"/>
      <c r="M254" s="259"/>
      <c r="N254" s="259"/>
      <c r="O254" s="259"/>
      <c r="P254" s="259"/>
      <c r="Q254" s="260"/>
      <c r="R254" s="260"/>
      <c r="S254" s="260"/>
      <c r="T254" s="260"/>
      <c r="U254" s="260"/>
      <c r="V254" s="259"/>
      <c r="W254" s="259"/>
      <c r="X254" s="259"/>
      <c r="Y254" s="259"/>
      <c r="Z254" s="259">
        <v>1</v>
      </c>
      <c r="AA254" s="205"/>
      <c r="AB254" s="205"/>
      <c r="AC254" s="205"/>
      <c r="AD254" s="205"/>
      <c r="AE254" s="205"/>
      <c r="AF254" s="35">
        <v>0</v>
      </c>
      <c r="AG254" s="35">
        <v>0</v>
      </c>
      <c r="AH254" s="35">
        <v>0</v>
      </c>
      <c r="AI254" s="35">
        <v>0</v>
      </c>
      <c r="AJ254" s="32">
        <v>0</v>
      </c>
      <c r="AK254" s="46"/>
      <c r="AL254" s="48">
        <f t="shared" si="33"/>
        <v>0</v>
      </c>
      <c r="AM254" s="48">
        <f t="shared" si="28"/>
        <v>0</v>
      </c>
      <c r="AN254" s="48">
        <f t="shared" si="29"/>
        <v>0</v>
      </c>
      <c r="AO254" s="48">
        <f t="shared" si="30"/>
        <v>0</v>
      </c>
      <c r="AP254" s="48">
        <f t="shared" si="31"/>
        <v>1</v>
      </c>
      <c r="AQ254" s="48">
        <f t="shared" si="32"/>
        <v>0</v>
      </c>
      <c r="AR254" s="48">
        <f t="shared" si="27"/>
        <v>0</v>
      </c>
    </row>
    <row r="255" spans="1:44">
      <c r="A255" s="265" t="s">
        <v>517</v>
      </c>
      <c r="B255" s="288"/>
      <c r="C255" s="288"/>
      <c r="D255" s="288"/>
      <c r="E255" s="288"/>
      <c r="F255" s="288"/>
      <c r="G255" s="260"/>
      <c r="H255" s="260"/>
      <c r="I255" s="260"/>
      <c r="J255" s="260"/>
      <c r="K255" s="260"/>
      <c r="L255" s="259"/>
      <c r="M255" s="259"/>
      <c r="N255" s="259"/>
      <c r="O255" s="259"/>
      <c r="P255" s="259"/>
      <c r="Q255" s="260"/>
      <c r="R255" s="260"/>
      <c r="S255" s="260"/>
      <c r="T255" s="260"/>
      <c r="U255" s="260"/>
      <c r="V255" s="259"/>
      <c r="W255" s="259"/>
      <c r="X255" s="259"/>
      <c r="Y255" s="259">
        <v>1</v>
      </c>
      <c r="Z255" s="259"/>
      <c r="AA255" s="205"/>
      <c r="AB255" s="205"/>
      <c r="AC255" s="205"/>
      <c r="AD255" s="205"/>
      <c r="AE255" s="205"/>
      <c r="AF255" s="35">
        <v>0</v>
      </c>
      <c r="AG255" s="35">
        <v>0</v>
      </c>
      <c r="AH255" s="35">
        <v>0</v>
      </c>
      <c r="AI255" s="35">
        <v>0</v>
      </c>
      <c r="AJ255" s="32">
        <v>0</v>
      </c>
      <c r="AK255" s="46"/>
      <c r="AL255" s="48">
        <f t="shared" si="33"/>
        <v>0</v>
      </c>
      <c r="AM255" s="48">
        <f t="shared" si="28"/>
        <v>0</v>
      </c>
      <c r="AN255" s="48">
        <f t="shared" si="29"/>
        <v>0</v>
      </c>
      <c r="AO255" s="48">
        <f t="shared" si="30"/>
        <v>0</v>
      </c>
      <c r="AP255" s="48">
        <f t="shared" si="31"/>
        <v>1</v>
      </c>
      <c r="AQ255" s="48">
        <f t="shared" si="32"/>
        <v>0</v>
      </c>
      <c r="AR255" s="48">
        <f t="shared" si="27"/>
        <v>0</v>
      </c>
    </row>
    <row r="256" spans="1:44">
      <c r="A256" s="265" t="s">
        <v>518</v>
      </c>
      <c r="B256" s="288"/>
      <c r="C256" s="288"/>
      <c r="D256" s="288"/>
      <c r="E256" s="288"/>
      <c r="F256" s="288"/>
      <c r="G256" s="260"/>
      <c r="H256" s="260"/>
      <c r="I256" s="260"/>
      <c r="J256" s="260"/>
      <c r="K256" s="260"/>
      <c r="L256" s="259"/>
      <c r="M256" s="259"/>
      <c r="N256" s="259"/>
      <c r="O256" s="259"/>
      <c r="P256" s="259"/>
      <c r="Q256" s="260"/>
      <c r="R256" s="260"/>
      <c r="S256" s="260"/>
      <c r="T256" s="260"/>
      <c r="U256" s="260"/>
      <c r="V256" s="259"/>
      <c r="W256" s="259"/>
      <c r="X256" s="259"/>
      <c r="Y256" s="259"/>
      <c r="Z256" s="259"/>
      <c r="AA256" s="205"/>
      <c r="AB256" s="205"/>
      <c r="AC256" s="205"/>
      <c r="AD256" s="205"/>
      <c r="AE256" s="205"/>
      <c r="AF256" s="35">
        <v>0</v>
      </c>
      <c r="AG256" s="35">
        <v>0</v>
      </c>
      <c r="AH256" s="35">
        <v>0</v>
      </c>
      <c r="AI256" s="35">
        <v>0</v>
      </c>
      <c r="AJ256" s="32">
        <v>0</v>
      </c>
      <c r="AK256" s="46"/>
      <c r="AL256" s="48">
        <f t="shared" si="33"/>
        <v>0</v>
      </c>
      <c r="AM256" s="48">
        <f t="shared" si="28"/>
        <v>0</v>
      </c>
      <c r="AN256" s="48">
        <f t="shared" si="29"/>
        <v>0</v>
      </c>
      <c r="AO256" s="48">
        <f t="shared" si="30"/>
        <v>0</v>
      </c>
      <c r="AP256" s="48">
        <f t="shared" si="31"/>
        <v>0</v>
      </c>
      <c r="AQ256" s="48">
        <f t="shared" si="32"/>
        <v>0</v>
      </c>
      <c r="AR256" s="48">
        <f t="shared" si="27"/>
        <v>0</v>
      </c>
    </row>
    <row r="257" spans="1:44">
      <c r="A257" s="265" t="s">
        <v>519</v>
      </c>
      <c r="B257" s="288"/>
      <c r="C257" s="288"/>
      <c r="D257" s="288"/>
      <c r="E257" s="288"/>
      <c r="F257" s="288"/>
      <c r="G257" s="260"/>
      <c r="H257" s="260"/>
      <c r="I257" s="260"/>
      <c r="J257" s="260"/>
      <c r="K257" s="260"/>
      <c r="L257" s="259"/>
      <c r="M257" s="259"/>
      <c r="N257" s="259"/>
      <c r="O257" s="259">
        <v>1</v>
      </c>
      <c r="P257" s="259"/>
      <c r="Q257" s="260"/>
      <c r="R257" s="260"/>
      <c r="S257" s="260"/>
      <c r="T257" s="260"/>
      <c r="U257" s="260"/>
      <c r="V257" s="259"/>
      <c r="W257" s="259"/>
      <c r="X257" s="259"/>
      <c r="Y257" s="259"/>
      <c r="Z257" s="259"/>
      <c r="AA257" s="205"/>
      <c r="AB257" s="205"/>
      <c r="AC257" s="205"/>
      <c r="AD257" s="205"/>
      <c r="AE257" s="205"/>
      <c r="AF257" s="35">
        <v>0</v>
      </c>
      <c r="AG257" s="35">
        <v>0</v>
      </c>
      <c r="AH257" s="35">
        <v>0</v>
      </c>
      <c r="AI257" s="35">
        <v>0</v>
      </c>
      <c r="AJ257" s="32">
        <v>0</v>
      </c>
      <c r="AK257" s="46"/>
      <c r="AL257" s="48">
        <f t="shared" si="33"/>
        <v>0</v>
      </c>
      <c r="AM257" s="48">
        <f t="shared" si="28"/>
        <v>0</v>
      </c>
      <c r="AN257" s="48">
        <f t="shared" si="29"/>
        <v>1</v>
      </c>
      <c r="AO257" s="48">
        <f t="shared" si="30"/>
        <v>0</v>
      </c>
      <c r="AP257" s="48">
        <f t="shared" si="31"/>
        <v>0</v>
      </c>
      <c r="AQ257" s="48">
        <f t="shared" si="32"/>
        <v>0</v>
      </c>
      <c r="AR257" s="48">
        <f t="shared" si="27"/>
        <v>0</v>
      </c>
    </row>
    <row r="258" spans="1:44">
      <c r="A258" s="265" t="s">
        <v>520</v>
      </c>
      <c r="B258" s="288"/>
      <c r="C258" s="288"/>
      <c r="D258" s="288"/>
      <c r="E258" s="288"/>
      <c r="F258" s="288"/>
      <c r="G258" s="260"/>
      <c r="H258" s="260"/>
      <c r="I258" s="260"/>
      <c r="J258" s="260"/>
      <c r="K258" s="260"/>
      <c r="L258" s="259"/>
      <c r="M258" s="259"/>
      <c r="N258" s="259"/>
      <c r="O258" s="259">
        <v>1</v>
      </c>
      <c r="P258" s="259"/>
      <c r="Q258" s="260"/>
      <c r="R258" s="260"/>
      <c r="S258" s="260"/>
      <c r="T258" s="260"/>
      <c r="U258" s="260"/>
      <c r="V258" s="259"/>
      <c r="W258" s="259"/>
      <c r="X258" s="259"/>
      <c r="Y258" s="259"/>
      <c r="Z258" s="259"/>
      <c r="AA258" s="205"/>
      <c r="AB258" s="205"/>
      <c r="AC258" s="205"/>
      <c r="AD258" s="205"/>
      <c r="AE258" s="205"/>
      <c r="AF258" s="35">
        <v>0</v>
      </c>
      <c r="AG258" s="35">
        <v>0</v>
      </c>
      <c r="AH258" s="35">
        <v>0</v>
      </c>
      <c r="AI258" s="35">
        <v>0</v>
      </c>
      <c r="AJ258" s="32">
        <v>0</v>
      </c>
      <c r="AK258" s="46"/>
      <c r="AL258" s="48">
        <f t="shared" si="33"/>
        <v>0</v>
      </c>
      <c r="AM258" s="48">
        <f t="shared" si="28"/>
        <v>0</v>
      </c>
      <c r="AN258" s="48">
        <f t="shared" si="29"/>
        <v>1</v>
      </c>
      <c r="AO258" s="48">
        <f t="shared" si="30"/>
        <v>0</v>
      </c>
      <c r="AP258" s="48">
        <f t="shared" si="31"/>
        <v>0</v>
      </c>
      <c r="AQ258" s="48">
        <f t="shared" si="32"/>
        <v>0</v>
      </c>
      <c r="AR258" s="48">
        <f t="shared" si="27"/>
        <v>0</v>
      </c>
    </row>
    <row r="259" spans="1:44">
      <c r="A259" s="265" t="s">
        <v>521</v>
      </c>
      <c r="B259" s="288"/>
      <c r="C259" s="288"/>
      <c r="D259" s="288"/>
      <c r="E259" s="288"/>
      <c r="F259" s="288"/>
      <c r="G259" s="260"/>
      <c r="H259" s="260"/>
      <c r="I259" s="260"/>
      <c r="J259" s="260"/>
      <c r="K259" s="260"/>
      <c r="L259" s="259"/>
      <c r="M259" s="259"/>
      <c r="N259" s="259"/>
      <c r="O259" s="259"/>
      <c r="P259" s="259"/>
      <c r="Q259" s="260"/>
      <c r="R259" s="260"/>
      <c r="S259" s="260"/>
      <c r="T259" s="260"/>
      <c r="U259" s="260"/>
      <c r="V259" s="259"/>
      <c r="W259" s="259">
        <v>3</v>
      </c>
      <c r="X259" s="259"/>
      <c r="Y259" s="259"/>
      <c r="Z259" s="259"/>
      <c r="AA259" s="205"/>
      <c r="AB259" s="205"/>
      <c r="AC259" s="205"/>
      <c r="AD259" s="205"/>
      <c r="AE259" s="205"/>
      <c r="AF259" s="35">
        <v>0</v>
      </c>
      <c r="AG259" s="35">
        <v>0</v>
      </c>
      <c r="AH259" s="35">
        <v>0</v>
      </c>
      <c r="AI259" s="35">
        <v>0</v>
      </c>
      <c r="AJ259" s="32">
        <v>0</v>
      </c>
      <c r="AK259" s="46"/>
      <c r="AL259" s="48">
        <f t="shared" si="33"/>
        <v>0</v>
      </c>
      <c r="AM259" s="48">
        <f t="shared" si="28"/>
        <v>0</v>
      </c>
      <c r="AN259" s="48">
        <f t="shared" si="29"/>
        <v>0</v>
      </c>
      <c r="AO259" s="48">
        <f t="shared" si="30"/>
        <v>0</v>
      </c>
      <c r="AP259" s="48">
        <f t="shared" si="31"/>
        <v>3</v>
      </c>
      <c r="AQ259" s="48">
        <f t="shared" si="32"/>
        <v>0</v>
      </c>
      <c r="AR259" s="48">
        <f t="shared" si="27"/>
        <v>0</v>
      </c>
    </row>
    <row r="260" spans="1:44">
      <c r="A260" s="265" t="s">
        <v>522</v>
      </c>
      <c r="B260" s="288"/>
      <c r="C260" s="288"/>
      <c r="D260" s="288"/>
      <c r="E260" s="288"/>
      <c r="F260" s="288"/>
      <c r="G260" s="260"/>
      <c r="H260" s="260"/>
      <c r="I260" s="260"/>
      <c r="J260" s="260"/>
      <c r="K260" s="260"/>
      <c r="L260" s="259"/>
      <c r="M260" s="259"/>
      <c r="N260" s="259"/>
      <c r="O260" s="259"/>
      <c r="P260" s="259"/>
      <c r="Q260" s="260"/>
      <c r="R260" s="260"/>
      <c r="S260" s="260"/>
      <c r="T260" s="260"/>
      <c r="U260" s="260"/>
      <c r="V260" s="259"/>
      <c r="W260" s="259">
        <v>1</v>
      </c>
      <c r="X260" s="259"/>
      <c r="Y260" s="259"/>
      <c r="Z260" s="259"/>
      <c r="AA260" s="205"/>
      <c r="AB260" s="205"/>
      <c r="AC260" s="205"/>
      <c r="AD260" s="205"/>
      <c r="AE260" s="205"/>
      <c r="AF260" s="35">
        <v>0</v>
      </c>
      <c r="AG260" s="35">
        <v>0</v>
      </c>
      <c r="AH260" s="35">
        <v>0</v>
      </c>
      <c r="AI260" s="35">
        <v>0</v>
      </c>
      <c r="AJ260" s="32">
        <v>0</v>
      </c>
      <c r="AK260" s="46"/>
      <c r="AL260" s="48">
        <f t="shared" si="33"/>
        <v>0</v>
      </c>
      <c r="AM260" s="48">
        <f t="shared" si="28"/>
        <v>0</v>
      </c>
      <c r="AN260" s="48">
        <f t="shared" si="29"/>
        <v>0</v>
      </c>
      <c r="AO260" s="48">
        <f t="shared" si="30"/>
        <v>0</v>
      </c>
      <c r="AP260" s="48">
        <f t="shared" si="31"/>
        <v>1</v>
      </c>
      <c r="AQ260" s="48">
        <f t="shared" si="32"/>
        <v>0</v>
      </c>
      <c r="AR260" s="48">
        <f t="shared" si="27"/>
        <v>0</v>
      </c>
    </row>
    <row r="261" spans="1:44">
      <c r="A261" s="265" t="s">
        <v>523</v>
      </c>
      <c r="B261" s="288"/>
      <c r="C261" s="288"/>
      <c r="D261" s="288"/>
      <c r="E261" s="288"/>
      <c r="F261" s="288"/>
      <c r="G261" s="260"/>
      <c r="H261" s="260"/>
      <c r="I261" s="260"/>
      <c r="J261" s="260"/>
      <c r="K261" s="260"/>
      <c r="L261" s="259"/>
      <c r="M261" s="259"/>
      <c r="N261" s="259"/>
      <c r="O261" s="259"/>
      <c r="P261" s="259"/>
      <c r="Q261" s="260"/>
      <c r="R261" s="260"/>
      <c r="S261" s="260"/>
      <c r="T261" s="260"/>
      <c r="U261" s="260"/>
      <c r="V261" s="259"/>
      <c r="W261" s="259"/>
      <c r="X261" s="259"/>
      <c r="Y261" s="259"/>
      <c r="Z261" s="259"/>
      <c r="AA261" s="205"/>
      <c r="AB261" s="205"/>
      <c r="AC261" s="205"/>
      <c r="AD261" s="205"/>
      <c r="AE261" s="205"/>
      <c r="AF261" s="35">
        <v>0</v>
      </c>
      <c r="AG261" s="35">
        <v>0</v>
      </c>
      <c r="AH261" s="35">
        <v>0</v>
      </c>
      <c r="AI261" s="35">
        <v>0</v>
      </c>
      <c r="AJ261" s="32">
        <v>0</v>
      </c>
      <c r="AK261" s="46"/>
      <c r="AL261" s="48">
        <f t="shared" si="33"/>
        <v>0</v>
      </c>
      <c r="AM261" s="48">
        <f t="shared" si="28"/>
        <v>0</v>
      </c>
      <c r="AN261" s="48">
        <f t="shared" si="29"/>
        <v>0</v>
      </c>
      <c r="AO261" s="48">
        <f t="shared" si="30"/>
        <v>0</v>
      </c>
      <c r="AP261" s="48">
        <f t="shared" si="31"/>
        <v>0</v>
      </c>
      <c r="AQ261" s="48">
        <f t="shared" si="32"/>
        <v>0</v>
      </c>
      <c r="AR261" s="48">
        <f t="shared" si="27"/>
        <v>0</v>
      </c>
    </row>
    <row r="262" spans="1:44">
      <c r="A262" s="265" t="s">
        <v>524</v>
      </c>
      <c r="B262" s="288"/>
      <c r="C262" s="288"/>
      <c r="D262" s="288"/>
      <c r="E262" s="288"/>
      <c r="F262" s="288"/>
      <c r="G262" s="260"/>
      <c r="H262" s="260"/>
      <c r="I262" s="260"/>
      <c r="J262" s="260"/>
      <c r="K262" s="260"/>
      <c r="L262" s="259">
        <v>1</v>
      </c>
      <c r="M262" s="259"/>
      <c r="N262" s="259"/>
      <c r="O262" s="259"/>
      <c r="P262" s="259"/>
      <c r="Q262" s="260"/>
      <c r="R262" s="260"/>
      <c r="S262" s="260"/>
      <c r="T262" s="260"/>
      <c r="U262" s="260"/>
      <c r="V262" s="259"/>
      <c r="W262" s="259"/>
      <c r="X262" s="259"/>
      <c r="Y262" s="259"/>
      <c r="Z262" s="259"/>
      <c r="AA262" s="205"/>
      <c r="AB262" s="205"/>
      <c r="AC262" s="205"/>
      <c r="AD262" s="205"/>
      <c r="AE262" s="205"/>
      <c r="AF262" s="35">
        <v>0</v>
      </c>
      <c r="AG262" s="35">
        <v>0</v>
      </c>
      <c r="AH262" s="35">
        <v>0</v>
      </c>
      <c r="AI262" s="35">
        <v>0</v>
      </c>
      <c r="AJ262" s="32">
        <v>0</v>
      </c>
      <c r="AK262" s="46"/>
      <c r="AL262" s="48">
        <f t="shared" si="33"/>
        <v>0</v>
      </c>
      <c r="AM262" s="48">
        <f t="shared" si="28"/>
        <v>0</v>
      </c>
      <c r="AN262" s="48">
        <f t="shared" si="29"/>
        <v>1</v>
      </c>
      <c r="AO262" s="48">
        <f t="shared" si="30"/>
        <v>0</v>
      </c>
      <c r="AP262" s="48">
        <f t="shared" si="31"/>
        <v>0</v>
      </c>
      <c r="AQ262" s="48">
        <f t="shared" si="32"/>
        <v>0</v>
      </c>
      <c r="AR262" s="48">
        <f t="shared" ref="AR262:AR329" si="34">SUM($AF262:$AJ262)</f>
        <v>0</v>
      </c>
    </row>
    <row r="263" spans="1:44">
      <c r="A263" s="265" t="s">
        <v>525</v>
      </c>
      <c r="B263" s="288"/>
      <c r="C263" s="288"/>
      <c r="D263" s="288"/>
      <c r="E263" s="288"/>
      <c r="F263" s="288"/>
      <c r="G263" s="260"/>
      <c r="H263" s="260"/>
      <c r="I263" s="260"/>
      <c r="J263" s="260"/>
      <c r="K263" s="260"/>
      <c r="L263" s="259"/>
      <c r="M263" s="259"/>
      <c r="N263" s="259"/>
      <c r="O263" s="259"/>
      <c r="P263" s="259"/>
      <c r="Q263" s="260">
        <v>1</v>
      </c>
      <c r="R263" s="260"/>
      <c r="S263" s="260"/>
      <c r="T263" s="260"/>
      <c r="U263" s="260"/>
      <c r="V263" s="259"/>
      <c r="W263" s="259">
        <v>1</v>
      </c>
      <c r="X263" s="259"/>
      <c r="Y263" s="259"/>
      <c r="Z263" s="259"/>
      <c r="AA263" s="205"/>
      <c r="AB263" s="205"/>
      <c r="AC263" s="205"/>
      <c r="AD263" s="205"/>
      <c r="AE263" s="205"/>
      <c r="AF263" s="35">
        <v>0</v>
      </c>
      <c r="AG263" s="35">
        <v>0</v>
      </c>
      <c r="AH263" s="35">
        <v>0</v>
      </c>
      <c r="AI263" s="35">
        <v>0</v>
      </c>
      <c r="AJ263" s="32">
        <v>0</v>
      </c>
      <c r="AK263" s="46"/>
      <c r="AL263" s="48">
        <f t="shared" si="33"/>
        <v>0</v>
      </c>
      <c r="AM263" s="48">
        <f t="shared" si="28"/>
        <v>0</v>
      </c>
      <c r="AN263" s="48">
        <f t="shared" si="29"/>
        <v>0</v>
      </c>
      <c r="AO263" s="48">
        <f t="shared" si="30"/>
        <v>1</v>
      </c>
      <c r="AP263" s="48">
        <f t="shared" si="31"/>
        <v>1</v>
      </c>
      <c r="AQ263" s="48">
        <f t="shared" si="32"/>
        <v>0</v>
      </c>
      <c r="AR263" s="48">
        <f t="shared" si="34"/>
        <v>0</v>
      </c>
    </row>
    <row r="264" spans="1:44">
      <c r="A264" s="265" t="s">
        <v>526</v>
      </c>
      <c r="B264" s="288"/>
      <c r="C264" s="288"/>
      <c r="D264" s="288"/>
      <c r="E264" s="288"/>
      <c r="F264" s="288"/>
      <c r="G264" s="260"/>
      <c r="H264" s="260"/>
      <c r="I264" s="260"/>
      <c r="J264" s="260"/>
      <c r="K264" s="260"/>
      <c r="L264" s="259"/>
      <c r="M264" s="259"/>
      <c r="N264" s="259"/>
      <c r="O264" s="259"/>
      <c r="P264" s="259"/>
      <c r="Q264" s="260"/>
      <c r="R264" s="260"/>
      <c r="S264" s="260"/>
      <c r="T264" s="260"/>
      <c r="U264" s="260"/>
      <c r="V264" s="259"/>
      <c r="W264" s="259"/>
      <c r="X264" s="259"/>
      <c r="Y264" s="259"/>
      <c r="Z264" s="259">
        <v>1</v>
      </c>
      <c r="AA264" s="205"/>
      <c r="AB264" s="205"/>
      <c r="AC264" s="205"/>
      <c r="AD264" s="205"/>
      <c r="AE264" s="205"/>
      <c r="AF264" s="35">
        <v>0</v>
      </c>
      <c r="AG264" s="35">
        <v>0</v>
      </c>
      <c r="AH264" s="35">
        <v>0</v>
      </c>
      <c r="AI264" s="35">
        <v>0</v>
      </c>
      <c r="AJ264" s="32">
        <v>0</v>
      </c>
      <c r="AK264" s="46"/>
      <c r="AL264" s="48">
        <f t="shared" si="33"/>
        <v>0</v>
      </c>
      <c r="AM264" s="48">
        <f t="shared" si="28"/>
        <v>0</v>
      </c>
      <c r="AN264" s="48">
        <f t="shared" si="29"/>
        <v>0</v>
      </c>
      <c r="AO264" s="48">
        <f t="shared" si="30"/>
        <v>0</v>
      </c>
      <c r="AP264" s="48">
        <f t="shared" si="31"/>
        <v>1</v>
      </c>
      <c r="AQ264" s="48">
        <f t="shared" si="32"/>
        <v>0</v>
      </c>
      <c r="AR264" s="48">
        <f t="shared" si="34"/>
        <v>0</v>
      </c>
    </row>
    <row r="265" spans="1:44">
      <c r="A265" s="265" t="s">
        <v>527</v>
      </c>
      <c r="B265" s="288"/>
      <c r="C265" s="288"/>
      <c r="D265" s="288"/>
      <c r="E265" s="288"/>
      <c r="F265" s="288"/>
      <c r="G265" s="260"/>
      <c r="H265" s="260"/>
      <c r="I265" s="260"/>
      <c r="J265" s="260"/>
      <c r="K265" s="260"/>
      <c r="L265" s="259"/>
      <c r="M265" s="259"/>
      <c r="N265" s="259"/>
      <c r="O265" s="259"/>
      <c r="P265" s="259"/>
      <c r="Q265" s="260"/>
      <c r="R265" s="260"/>
      <c r="S265" s="260"/>
      <c r="T265" s="260"/>
      <c r="U265" s="260"/>
      <c r="V265" s="259"/>
      <c r="W265" s="259"/>
      <c r="X265" s="259"/>
      <c r="Y265" s="259"/>
      <c r="Z265" s="259"/>
      <c r="AA265" s="205"/>
      <c r="AB265" s="205"/>
      <c r="AC265" s="205"/>
      <c r="AD265" s="205"/>
      <c r="AE265" s="205"/>
      <c r="AF265" s="35">
        <v>0</v>
      </c>
      <c r="AG265" s="35">
        <v>0</v>
      </c>
      <c r="AH265" s="35">
        <v>0</v>
      </c>
      <c r="AI265" s="35">
        <v>0</v>
      </c>
      <c r="AJ265" s="32">
        <v>0</v>
      </c>
      <c r="AK265" s="46"/>
      <c r="AL265" s="48">
        <f t="shared" si="33"/>
        <v>0</v>
      </c>
      <c r="AM265" s="48">
        <f t="shared" si="28"/>
        <v>0</v>
      </c>
      <c r="AN265" s="48">
        <f t="shared" si="29"/>
        <v>0</v>
      </c>
      <c r="AO265" s="48">
        <f t="shared" si="30"/>
        <v>0</v>
      </c>
      <c r="AP265" s="48">
        <f t="shared" si="31"/>
        <v>0</v>
      </c>
      <c r="AQ265" s="48">
        <f t="shared" si="32"/>
        <v>0</v>
      </c>
      <c r="AR265" s="48">
        <f t="shared" si="34"/>
        <v>0</v>
      </c>
    </row>
    <row r="266" spans="1:44">
      <c r="A266" s="265" t="s">
        <v>528</v>
      </c>
      <c r="B266" s="288"/>
      <c r="C266" s="288"/>
      <c r="D266" s="288"/>
      <c r="E266" s="288"/>
      <c r="F266" s="288"/>
      <c r="G266" s="260"/>
      <c r="H266" s="260"/>
      <c r="I266" s="260"/>
      <c r="J266" s="260"/>
      <c r="K266" s="260"/>
      <c r="L266" s="259"/>
      <c r="M266" s="259"/>
      <c r="N266" s="259"/>
      <c r="O266" s="259"/>
      <c r="P266" s="259"/>
      <c r="Q266" s="260"/>
      <c r="R266" s="260"/>
      <c r="S266" s="260"/>
      <c r="T266" s="260"/>
      <c r="U266" s="260"/>
      <c r="V266" s="259"/>
      <c r="W266" s="259"/>
      <c r="X266" s="259">
        <v>1</v>
      </c>
      <c r="Y266" s="259"/>
      <c r="Z266" s="259"/>
      <c r="AA266" s="205"/>
      <c r="AB266" s="205"/>
      <c r="AC266" s="205"/>
      <c r="AD266" s="205"/>
      <c r="AE266" s="205"/>
      <c r="AF266" s="35">
        <v>0</v>
      </c>
      <c r="AG266" s="35">
        <v>0</v>
      </c>
      <c r="AH266" s="35">
        <v>0</v>
      </c>
      <c r="AI266" s="35">
        <v>0</v>
      </c>
      <c r="AJ266" s="32">
        <v>0</v>
      </c>
      <c r="AK266" s="46"/>
      <c r="AL266" s="48">
        <f t="shared" si="33"/>
        <v>0</v>
      </c>
      <c r="AM266" s="48">
        <f t="shared" si="28"/>
        <v>0</v>
      </c>
      <c r="AN266" s="48">
        <f t="shared" si="29"/>
        <v>0</v>
      </c>
      <c r="AO266" s="48">
        <f t="shared" si="30"/>
        <v>0</v>
      </c>
      <c r="AP266" s="48">
        <f t="shared" si="31"/>
        <v>1</v>
      </c>
      <c r="AQ266" s="48">
        <f t="shared" si="32"/>
        <v>0</v>
      </c>
      <c r="AR266" s="48">
        <f t="shared" si="34"/>
        <v>0</v>
      </c>
    </row>
    <row r="267" spans="1:44">
      <c r="A267" s="265" t="s">
        <v>529</v>
      </c>
      <c r="B267" s="288"/>
      <c r="C267" s="288"/>
      <c r="D267" s="288"/>
      <c r="E267" s="288"/>
      <c r="F267" s="288"/>
      <c r="G267" s="260"/>
      <c r="H267" s="260"/>
      <c r="I267" s="260"/>
      <c r="J267" s="260"/>
      <c r="K267" s="260"/>
      <c r="L267" s="259"/>
      <c r="M267" s="259"/>
      <c r="N267" s="259"/>
      <c r="O267" s="259"/>
      <c r="P267" s="259"/>
      <c r="Q267" s="260"/>
      <c r="R267" s="260"/>
      <c r="S267" s="260"/>
      <c r="T267" s="260"/>
      <c r="U267" s="260">
        <v>1</v>
      </c>
      <c r="V267" s="259">
        <v>1</v>
      </c>
      <c r="W267" s="259"/>
      <c r="X267" s="259"/>
      <c r="Y267" s="259">
        <v>3</v>
      </c>
      <c r="Z267" s="259"/>
      <c r="AA267" s="205"/>
      <c r="AB267" s="205"/>
      <c r="AC267" s="205"/>
      <c r="AD267" s="205"/>
      <c r="AE267" s="205"/>
      <c r="AF267" s="35">
        <v>0</v>
      </c>
      <c r="AG267" s="35">
        <v>0</v>
      </c>
      <c r="AH267" s="35">
        <v>0</v>
      </c>
      <c r="AI267" s="35">
        <v>0</v>
      </c>
      <c r="AJ267" s="32">
        <v>0</v>
      </c>
      <c r="AK267" s="46"/>
      <c r="AL267" s="48">
        <f t="shared" si="33"/>
        <v>0</v>
      </c>
      <c r="AM267" s="48">
        <f t="shared" si="28"/>
        <v>0</v>
      </c>
      <c r="AN267" s="48">
        <f t="shared" si="29"/>
        <v>0</v>
      </c>
      <c r="AO267" s="48">
        <f t="shared" si="30"/>
        <v>1</v>
      </c>
      <c r="AP267" s="48">
        <f t="shared" si="31"/>
        <v>4</v>
      </c>
      <c r="AQ267" s="48">
        <f t="shared" si="32"/>
        <v>0</v>
      </c>
      <c r="AR267" s="48">
        <f t="shared" si="34"/>
        <v>0</v>
      </c>
    </row>
    <row r="268" spans="1:44">
      <c r="A268" s="265" t="s">
        <v>530</v>
      </c>
      <c r="B268" s="288"/>
      <c r="C268" s="288"/>
      <c r="D268" s="288"/>
      <c r="E268" s="288"/>
      <c r="F268" s="288"/>
      <c r="G268" s="260"/>
      <c r="H268" s="260"/>
      <c r="I268" s="260"/>
      <c r="J268" s="260"/>
      <c r="K268" s="260"/>
      <c r="L268" s="259"/>
      <c r="M268" s="259"/>
      <c r="N268" s="259"/>
      <c r="O268" s="259"/>
      <c r="P268" s="259"/>
      <c r="Q268" s="260">
        <v>1</v>
      </c>
      <c r="R268" s="260"/>
      <c r="S268" s="260"/>
      <c r="T268" s="260"/>
      <c r="U268" s="260"/>
      <c r="V268" s="259"/>
      <c r="W268" s="259"/>
      <c r="X268" s="259"/>
      <c r="Y268" s="259"/>
      <c r="Z268" s="259"/>
      <c r="AA268" s="205"/>
      <c r="AB268" s="205"/>
      <c r="AC268" s="205"/>
      <c r="AD268" s="205"/>
      <c r="AE268" s="205"/>
      <c r="AF268" s="35">
        <v>0</v>
      </c>
      <c r="AG268" s="35">
        <v>0</v>
      </c>
      <c r="AH268" s="35">
        <v>0</v>
      </c>
      <c r="AI268" s="35">
        <v>0</v>
      </c>
      <c r="AJ268" s="32">
        <v>0</v>
      </c>
      <c r="AK268" s="46"/>
      <c r="AL268" s="48">
        <f t="shared" si="33"/>
        <v>0</v>
      </c>
      <c r="AM268" s="48">
        <f t="shared" si="28"/>
        <v>0</v>
      </c>
      <c r="AN268" s="48">
        <f t="shared" si="29"/>
        <v>0</v>
      </c>
      <c r="AO268" s="48">
        <f t="shared" si="30"/>
        <v>1</v>
      </c>
      <c r="AP268" s="48">
        <f t="shared" si="31"/>
        <v>0</v>
      </c>
      <c r="AQ268" s="48">
        <f t="shared" si="32"/>
        <v>0</v>
      </c>
      <c r="AR268" s="48">
        <f t="shared" si="34"/>
        <v>0</v>
      </c>
    </row>
    <row r="269" spans="1:44">
      <c r="A269" s="265" t="s">
        <v>531</v>
      </c>
      <c r="B269" s="288"/>
      <c r="C269" s="288"/>
      <c r="D269" s="288"/>
      <c r="E269" s="288"/>
      <c r="F269" s="288"/>
      <c r="G269" s="260"/>
      <c r="H269" s="260"/>
      <c r="I269" s="260"/>
      <c r="J269" s="260"/>
      <c r="K269" s="260"/>
      <c r="L269" s="259"/>
      <c r="M269" s="259"/>
      <c r="N269" s="259"/>
      <c r="O269" s="259"/>
      <c r="P269" s="259"/>
      <c r="Q269" s="260"/>
      <c r="R269" s="260"/>
      <c r="S269" s="260"/>
      <c r="T269" s="260"/>
      <c r="U269" s="260"/>
      <c r="V269" s="259"/>
      <c r="W269" s="259"/>
      <c r="X269" s="259"/>
      <c r="Y269" s="259"/>
      <c r="Z269" s="259">
        <v>1</v>
      </c>
      <c r="AA269" s="205"/>
      <c r="AB269" s="205"/>
      <c r="AC269" s="205"/>
      <c r="AD269" s="205"/>
      <c r="AE269" s="205"/>
      <c r="AF269" s="35">
        <v>0</v>
      </c>
      <c r="AG269" s="35">
        <v>0</v>
      </c>
      <c r="AH269" s="35">
        <v>0</v>
      </c>
      <c r="AI269" s="35">
        <v>0</v>
      </c>
      <c r="AJ269" s="32">
        <v>0</v>
      </c>
      <c r="AK269" s="46"/>
      <c r="AL269" s="48">
        <f t="shared" si="33"/>
        <v>0</v>
      </c>
      <c r="AM269" s="48">
        <f t="shared" si="28"/>
        <v>0</v>
      </c>
      <c r="AN269" s="48">
        <f t="shared" si="29"/>
        <v>0</v>
      </c>
      <c r="AO269" s="48">
        <f t="shared" si="30"/>
        <v>0</v>
      </c>
      <c r="AP269" s="48">
        <f t="shared" si="31"/>
        <v>1</v>
      </c>
      <c r="AQ269" s="48">
        <f t="shared" si="32"/>
        <v>0</v>
      </c>
      <c r="AR269" s="48">
        <f t="shared" si="34"/>
        <v>0</v>
      </c>
    </row>
    <row r="270" spans="1:44">
      <c r="A270" s="265" t="s">
        <v>532</v>
      </c>
      <c r="B270" s="288"/>
      <c r="C270" s="288"/>
      <c r="D270" s="288"/>
      <c r="E270" s="288"/>
      <c r="F270" s="288"/>
      <c r="G270" s="260"/>
      <c r="H270" s="260"/>
      <c r="I270" s="260"/>
      <c r="J270" s="260"/>
      <c r="K270" s="260"/>
      <c r="L270" s="259"/>
      <c r="M270" s="259"/>
      <c r="N270" s="259"/>
      <c r="O270" s="259"/>
      <c r="P270" s="259"/>
      <c r="Q270" s="260"/>
      <c r="R270" s="260"/>
      <c r="S270" s="260"/>
      <c r="T270" s="260"/>
      <c r="U270" s="260"/>
      <c r="V270" s="259"/>
      <c r="W270" s="259"/>
      <c r="X270" s="259">
        <v>1</v>
      </c>
      <c r="Y270" s="259"/>
      <c r="Z270" s="259"/>
      <c r="AA270" s="205"/>
      <c r="AB270" s="205"/>
      <c r="AC270" s="205"/>
      <c r="AD270" s="205"/>
      <c r="AE270" s="205"/>
      <c r="AF270" s="35">
        <v>0</v>
      </c>
      <c r="AG270" s="35">
        <v>0</v>
      </c>
      <c r="AH270" s="35">
        <v>0</v>
      </c>
      <c r="AI270" s="35">
        <v>0</v>
      </c>
      <c r="AJ270" s="32">
        <v>0</v>
      </c>
      <c r="AK270" s="46"/>
      <c r="AL270" s="48">
        <f t="shared" si="33"/>
        <v>0</v>
      </c>
      <c r="AM270" s="48">
        <f t="shared" si="28"/>
        <v>0</v>
      </c>
      <c r="AN270" s="48">
        <f t="shared" si="29"/>
        <v>0</v>
      </c>
      <c r="AO270" s="48">
        <f t="shared" si="30"/>
        <v>0</v>
      </c>
      <c r="AP270" s="48">
        <f t="shared" si="31"/>
        <v>1</v>
      </c>
      <c r="AQ270" s="48">
        <f t="shared" si="32"/>
        <v>0</v>
      </c>
      <c r="AR270" s="48">
        <f t="shared" si="34"/>
        <v>0</v>
      </c>
    </row>
    <row r="271" spans="1:44">
      <c r="A271" s="265" t="s">
        <v>533</v>
      </c>
      <c r="B271" s="288"/>
      <c r="C271" s="288"/>
      <c r="D271" s="288"/>
      <c r="E271" s="288"/>
      <c r="F271" s="288"/>
      <c r="G271" s="260"/>
      <c r="H271" s="260"/>
      <c r="I271" s="260"/>
      <c r="J271" s="260"/>
      <c r="K271" s="260"/>
      <c r="L271" s="259"/>
      <c r="M271" s="259"/>
      <c r="N271" s="259"/>
      <c r="O271" s="259"/>
      <c r="P271" s="259"/>
      <c r="Q271" s="260"/>
      <c r="R271" s="260"/>
      <c r="S271" s="260"/>
      <c r="T271" s="260"/>
      <c r="U271" s="260"/>
      <c r="V271" s="259"/>
      <c r="W271" s="259"/>
      <c r="X271" s="259">
        <v>1</v>
      </c>
      <c r="Y271" s="259"/>
      <c r="Z271" s="259"/>
      <c r="AA271" s="205"/>
      <c r="AB271" s="205"/>
      <c r="AC271" s="205"/>
      <c r="AD271" s="205"/>
      <c r="AE271" s="205"/>
      <c r="AF271" s="35">
        <v>0</v>
      </c>
      <c r="AG271" s="35">
        <v>0</v>
      </c>
      <c r="AH271" s="35">
        <v>0</v>
      </c>
      <c r="AI271" s="35">
        <v>0</v>
      </c>
      <c r="AJ271" s="32">
        <v>0</v>
      </c>
      <c r="AK271" s="46"/>
      <c r="AL271" s="48">
        <f t="shared" si="33"/>
        <v>0</v>
      </c>
      <c r="AM271" s="48">
        <f t="shared" si="28"/>
        <v>0</v>
      </c>
      <c r="AN271" s="48">
        <f t="shared" si="29"/>
        <v>0</v>
      </c>
      <c r="AO271" s="48">
        <f t="shared" si="30"/>
        <v>0</v>
      </c>
      <c r="AP271" s="48">
        <f t="shared" si="31"/>
        <v>1</v>
      </c>
      <c r="AQ271" s="48">
        <f t="shared" si="32"/>
        <v>0</v>
      </c>
      <c r="AR271" s="48">
        <f t="shared" si="34"/>
        <v>0</v>
      </c>
    </row>
    <row r="272" spans="1:44">
      <c r="A272" s="265" t="s">
        <v>534</v>
      </c>
      <c r="B272" s="288"/>
      <c r="C272" s="288"/>
      <c r="D272" s="288"/>
      <c r="E272" s="288"/>
      <c r="F272" s="288"/>
      <c r="G272" s="260"/>
      <c r="H272" s="260"/>
      <c r="I272" s="260"/>
      <c r="J272" s="260"/>
      <c r="K272" s="260"/>
      <c r="L272" s="259"/>
      <c r="M272" s="259"/>
      <c r="N272" s="259"/>
      <c r="O272" s="259">
        <v>1</v>
      </c>
      <c r="P272" s="259"/>
      <c r="Q272" s="260"/>
      <c r="R272" s="260"/>
      <c r="S272" s="260"/>
      <c r="T272" s="260"/>
      <c r="U272" s="260"/>
      <c r="V272" s="259"/>
      <c r="W272" s="259"/>
      <c r="X272" s="259"/>
      <c r="Y272" s="259"/>
      <c r="Z272" s="259"/>
      <c r="AA272" s="205"/>
      <c r="AB272" s="205"/>
      <c r="AC272" s="205"/>
      <c r="AD272" s="205"/>
      <c r="AE272" s="205"/>
      <c r="AF272" s="35">
        <v>0</v>
      </c>
      <c r="AG272" s="35">
        <v>0</v>
      </c>
      <c r="AH272" s="35">
        <v>0</v>
      </c>
      <c r="AI272" s="35">
        <v>0</v>
      </c>
      <c r="AJ272" s="32">
        <v>0</v>
      </c>
      <c r="AK272" s="46"/>
      <c r="AL272" s="48">
        <f t="shared" si="33"/>
        <v>0</v>
      </c>
      <c r="AM272" s="48">
        <f t="shared" si="28"/>
        <v>0</v>
      </c>
      <c r="AN272" s="48">
        <f t="shared" si="29"/>
        <v>1</v>
      </c>
      <c r="AO272" s="48">
        <f t="shared" si="30"/>
        <v>0</v>
      </c>
      <c r="AP272" s="48">
        <f t="shared" si="31"/>
        <v>0</v>
      </c>
      <c r="AQ272" s="48">
        <f t="shared" si="32"/>
        <v>0</v>
      </c>
      <c r="AR272" s="48">
        <f t="shared" si="34"/>
        <v>0</v>
      </c>
    </row>
    <row r="273" spans="1:44">
      <c r="A273" s="265" t="s">
        <v>535</v>
      </c>
      <c r="B273" s="288"/>
      <c r="C273" s="288"/>
      <c r="D273" s="288"/>
      <c r="E273" s="288"/>
      <c r="F273" s="288"/>
      <c r="G273" s="260"/>
      <c r="H273" s="260"/>
      <c r="I273" s="260"/>
      <c r="J273" s="260"/>
      <c r="K273" s="260"/>
      <c r="L273" s="259"/>
      <c r="M273" s="259"/>
      <c r="N273" s="259"/>
      <c r="O273" s="259"/>
      <c r="P273" s="259"/>
      <c r="Q273" s="260"/>
      <c r="R273" s="260"/>
      <c r="S273" s="260">
        <v>1</v>
      </c>
      <c r="T273" s="260"/>
      <c r="U273" s="260"/>
      <c r="V273" s="259"/>
      <c r="W273" s="259"/>
      <c r="X273" s="259"/>
      <c r="Y273" s="259"/>
      <c r="Z273" s="259"/>
      <c r="AA273" s="205"/>
      <c r="AB273" s="205"/>
      <c r="AC273" s="205"/>
      <c r="AD273" s="205"/>
      <c r="AE273" s="205"/>
      <c r="AF273" s="35">
        <v>0</v>
      </c>
      <c r="AG273" s="35">
        <v>0</v>
      </c>
      <c r="AH273" s="35">
        <v>0</v>
      </c>
      <c r="AI273" s="35">
        <v>0</v>
      </c>
      <c r="AJ273" s="32">
        <v>0</v>
      </c>
      <c r="AK273" s="46"/>
      <c r="AL273" s="48">
        <f t="shared" si="33"/>
        <v>0</v>
      </c>
      <c r="AM273" s="48">
        <f t="shared" si="28"/>
        <v>0</v>
      </c>
      <c r="AN273" s="48">
        <f t="shared" si="29"/>
        <v>0</v>
      </c>
      <c r="AO273" s="48">
        <f t="shared" si="30"/>
        <v>1</v>
      </c>
      <c r="AP273" s="48">
        <f t="shared" si="31"/>
        <v>0</v>
      </c>
      <c r="AQ273" s="48">
        <f t="shared" si="32"/>
        <v>0</v>
      </c>
      <c r="AR273" s="48">
        <f t="shared" si="34"/>
        <v>0</v>
      </c>
    </row>
    <row r="274" spans="1:44">
      <c r="A274" s="265" t="s">
        <v>536</v>
      </c>
      <c r="B274" s="288"/>
      <c r="C274" s="288"/>
      <c r="D274" s="288"/>
      <c r="E274" s="288"/>
      <c r="F274" s="288"/>
      <c r="G274" s="260"/>
      <c r="H274" s="260"/>
      <c r="I274" s="260"/>
      <c r="J274" s="260"/>
      <c r="K274" s="260"/>
      <c r="L274" s="259"/>
      <c r="M274" s="259"/>
      <c r="N274" s="259"/>
      <c r="O274" s="259"/>
      <c r="P274" s="259"/>
      <c r="Q274" s="260"/>
      <c r="R274" s="260"/>
      <c r="S274" s="260"/>
      <c r="T274" s="260"/>
      <c r="U274" s="260"/>
      <c r="V274" s="259"/>
      <c r="W274" s="259"/>
      <c r="X274" s="259"/>
      <c r="Y274" s="259"/>
      <c r="Z274" s="259">
        <v>1</v>
      </c>
      <c r="AA274" s="205"/>
      <c r="AB274" s="205"/>
      <c r="AC274" s="205"/>
      <c r="AD274" s="205"/>
      <c r="AE274" s="205"/>
      <c r="AF274" s="35">
        <v>0</v>
      </c>
      <c r="AG274" s="35">
        <v>0</v>
      </c>
      <c r="AH274" s="35">
        <v>0</v>
      </c>
      <c r="AI274" s="35">
        <v>0</v>
      </c>
      <c r="AJ274" s="32">
        <v>0</v>
      </c>
      <c r="AK274" s="46"/>
      <c r="AL274" s="48">
        <f t="shared" si="33"/>
        <v>0</v>
      </c>
      <c r="AM274" s="48">
        <f t="shared" si="28"/>
        <v>0</v>
      </c>
      <c r="AN274" s="48">
        <f t="shared" si="29"/>
        <v>0</v>
      </c>
      <c r="AO274" s="48">
        <f t="shared" si="30"/>
        <v>0</v>
      </c>
      <c r="AP274" s="48">
        <f t="shared" si="31"/>
        <v>1</v>
      </c>
      <c r="AQ274" s="48">
        <f t="shared" si="32"/>
        <v>0</v>
      </c>
      <c r="AR274" s="48">
        <f t="shared" si="34"/>
        <v>0</v>
      </c>
    </row>
    <row r="275" spans="1:44">
      <c r="A275" s="265" t="s">
        <v>537</v>
      </c>
      <c r="B275" s="288"/>
      <c r="C275" s="288"/>
      <c r="D275" s="288"/>
      <c r="E275" s="288"/>
      <c r="F275" s="288"/>
      <c r="G275" s="260"/>
      <c r="H275" s="260"/>
      <c r="I275" s="260"/>
      <c r="J275" s="260"/>
      <c r="K275" s="260"/>
      <c r="L275" s="259"/>
      <c r="M275" s="259"/>
      <c r="N275" s="259"/>
      <c r="O275" s="259"/>
      <c r="P275" s="259"/>
      <c r="Q275" s="260"/>
      <c r="R275" s="260"/>
      <c r="S275" s="260">
        <v>1</v>
      </c>
      <c r="T275" s="260"/>
      <c r="U275" s="260"/>
      <c r="V275" s="259"/>
      <c r="W275" s="259"/>
      <c r="X275" s="259"/>
      <c r="Y275" s="259"/>
      <c r="Z275" s="259"/>
      <c r="AA275" s="205"/>
      <c r="AB275" s="205"/>
      <c r="AC275" s="205"/>
      <c r="AD275" s="205"/>
      <c r="AE275" s="205"/>
      <c r="AF275" s="35">
        <v>0</v>
      </c>
      <c r="AG275" s="35">
        <v>0</v>
      </c>
      <c r="AH275" s="35">
        <v>0</v>
      </c>
      <c r="AI275" s="35">
        <v>0</v>
      </c>
      <c r="AJ275" s="32">
        <v>0</v>
      </c>
      <c r="AK275" s="46"/>
      <c r="AL275" s="48">
        <f t="shared" si="33"/>
        <v>0</v>
      </c>
      <c r="AM275" s="48">
        <f t="shared" si="28"/>
        <v>0</v>
      </c>
      <c r="AN275" s="48">
        <f t="shared" si="29"/>
        <v>0</v>
      </c>
      <c r="AO275" s="48">
        <f t="shared" si="30"/>
        <v>1</v>
      </c>
      <c r="AP275" s="48">
        <f t="shared" si="31"/>
        <v>0</v>
      </c>
      <c r="AQ275" s="48">
        <f t="shared" si="32"/>
        <v>0</v>
      </c>
      <c r="AR275" s="48">
        <f t="shared" si="34"/>
        <v>0</v>
      </c>
    </row>
    <row r="276" spans="1:44">
      <c r="A276" s="265" t="s">
        <v>538</v>
      </c>
      <c r="B276" s="288"/>
      <c r="C276" s="288"/>
      <c r="D276" s="288"/>
      <c r="E276" s="288"/>
      <c r="F276" s="288"/>
      <c r="G276" s="260"/>
      <c r="H276" s="260"/>
      <c r="I276" s="260"/>
      <c r="J276" s="260"/>
      <c r="K276" s="260"/>
      <c r="L276" s="259"/>
      <c r="M276" s="259"/>
      <c r="N276" s="259"/>
      <c r="O276" s="259"/>
      <c r="P276" s="259"/>
      <c r="Q276" s="260"/>
      <c r="R276" s="260"/>
      <c r="S276" s="260"/>
      <c r="T276" s="260"/>
      <c r="U276" s="260"/>
      <c r="V276" s="259"/>
      <c r="W276" s="259"/>
      <c r="X276" s="259"/>
      <c r="Y276" s="259"/>
      <c r="Z276" s="259"/>
      <c r="AA276" s="205"/>
      <c r="AB276" s="205"/>
      <c r="AC276" s="205"/>
      <c r="AD276" s="205"/>
      <c r="AE276" s="205"/>
      <c r="AF276" s="35">
        <v>0</v>
      </c>
      <c r="AG276" s="35">
        <v>0</v>
      </c>
      <c r="AH276" s="35">
        <v>0</v>
      </c>
      <c r="AI276" s="35">
        <v>0</v>
      </c>
      <c r="AJ276" s="32">
        <v>0</v>
      </c>
      <c r="AK276" s="46"/>
      <c r="AL276" s="48">
        <f t="shared" si="33"/>
        <v>0</v>
      </c>
      <c r="AM276" s="48">
        <f t="shared" si="28"/>
        <v>0</v>
      </c>
      <c r="AN276" s="48">
        <f t="shared" si="29"/>
        <v>0</v>
      </c>
      <c r="AO276" s="48">
        <f t="shared" si="30"/>
        <v>0</v>
      </c>
      <c r="AP276" s="48">
        <f t="shared" si="31"/>
        <v>0</v>
      </c>
      <c r="AQ276" s="48">
        <f t="shared" si="32"/>
        <v>0</v>
      </c>
      <c r="AR276" s="48">
        <f t="shared" si="34"/>
        <v>0</v>
      </c>
    </row>
    <row r="277" spans="1:44">
      <c r="A277" s="265" t="s">
        <v>539</v>
      </c>
      <c r="B277" s="288"/>
      <c r="C277" s="288"/>
      <c r="D277" s="288"/>
      <c r="E277" s="288"/>
      <c r="F277" s="288"/>
      <c r="G277" s="260"/>
      <c r="H277" s="260"/>
      <c r="I277" s="260"/>
      <c r="J277" s="260"/>
      <c r="K277" s="260"/>
      <c r="L277" s="259"/>
      <c r="M277" s="259"/>
      <c r="N277" s="259"/>
      <c r="O277" s="259"/>
      <c r="P277" s="259"/>
      <c r="Q277" s="260"/>
      <c r="R277" s="260"/>
      <c r="S277" s="260"/>
      <c r="T277" s="260"/>
      <c r="U277" s="260"/>
      <c r="V277" s="259"/>
      <c r="W277" s="259"/>
      <c r="X277" s="259">
        <v>2</v>
      </c>
      <c r="Y277" s="259"/>
      <c r="Z277" s="259"/>
      <c r="AA277" s="205"/>
      <c r="AB277" s="205"/>
      <c r="AC277" s="205"/>
      <c r="AD277" s="205"/>
      <c r="AE277" s="205"/>
      <c r="AF277" s="35">
        <v>0</v>
      </c>
      <c r="AG277" s="35">
        <v>0</v>
      </c>
      <c r="AH277" s="35">
        <v>0</v>
      </c>
      <c r="AI277" s="35">
        <v>0</v>
      </c>
      <c r="AJ277" s="32">
        <v>0</v>
      </c>
      <c r="AK277" s="46"/>
      <c r="AL277" s="48">
        <f t="shared" si="33"/>
        <v>0</v>
      </c>
      <c r="AM277" s="48">
        <f t="shared" si="28"/>
        <v>0</v>
      </c>
      <c r="AN277" s="48">
        <f t="shared" si="29"/>
        <v>0</v>
      </c>
      <c r="AO277" s="48">
        <f t="shared" si="30"/>
        <v>0</v>
      </c>
      <c r="AP277" s="48">
        <f t="shared" si="31"/>
        <v>2</v>
      </c>
      <c r="AQ277" s="48">
        <f t="shared" si="32"/>
        <v>0</v>
      </c>
      <c r="AR277" s="48">
        <f t="shared" si="34"/>
        <v>0</v>
      </c>
    </row>
    <row r="278" spans="1:44">
      <c r="A278" s="265" t="s">
        <v>268</v>
      </c>
      <c r="B278" s="288"/>
      <c r="C278" s="288"/>
      <c r="D278" s="288"/>
      <c r="E278" s="288"/>
      <c r="F278" s="288"/>
      <c r="G278" s="260"/>
      <c r="H278" s="260"/>
      <c r="I278" s="260"/>
      <c r="J278" s="260"/>
      <c r="K278" s="260"/>
      <c r="L278" s="259"/>
      <c r="M278" s="259"/>
      <c r="N278" s="259"/>
      <c r="O278" s="259"/>
      <c r="P278" s="259"/>
      <c r="Q278" s="260"/>
      <c r="R278" s="260"/>
      <c r="S278" s="260"/>
      <c r="T278" s="260"/>
      <c r="U278" s="260"/>
      <c r="V278" s="259"/>
      <c r="W278" s="259"/>
      <c r="X278" s="259">
        <v>5</v>
      </c>
      <c r="Y278" s="259"/>
      <c r="Z278" s="259">
        <v>5</v>
      </c>
      <c r="AA278" s="205"/>
      <c r="AB278" s="205"/>
      <c r="AC278" s="205"/>
      <c r="AD278" s="205"/>
      <c r="AE278" s="205"/>
      <c r="AF278" s="35">
        <v>0</v>
      </c>
      <c r="AG278" s="35">
        <v>0</v>
      </c>
      <c r="AH278" s="35">
        <v>0</v>
      </c>
      <c r="AI278" s="35">
        <v>0</v>
      </c>
      <c r="AJ278" s="32">
        <v>0</v>
      </c>
      <c r="AK278" s="46"/>
      <c r="AL278" s="48">
        <f t="shared" si="33"/>
        <v>0</v>
      </c>
      <c r="AM278" s="48">
        <f t="shared" si="28"/>
        <v>0</v>
      </c>
      <c r="AN278" s="48">
        <f t="shared" si="29"/>
        <v>0</v>
      </c>
      <c r="AO278" s="48">
        <f t="shared" si="30"/>
        <v>0</v>
      </c>
      <c r="AP278" s="48">
        <f t="shared" si="31"/>
        <v>10</v>
      </c>
      <c r="AQ278" s="48">
        <f t="shared" si="32"/>
        <v>0</v>
      </c>
      <c r="AR278" s="48">
        <f t="shared" si="34"/>
        <v>0</v>
      </c>
    </row>
    <row r="279" spans="1:44">
      <c r="A279" s="265" t="s">
        <v>540</v>
      </c>
      <c r="B279" s="288"/>
      <c r="C279" s="288"/>
      <c r="D279" s="288"/>
      <c r="E279" s="288"/>
      <c r="F279" s="288"/>
      <c r="G279" s="260"/>
      <c r="H279" s="260"/>
      <c r="I279" s="260"/>
      <c r="J279" s="260"/>
      <c r="K279" s="260"/>
      <c r="L279" s="259"/>
      <c r="M279" s="259"/>
      <c r="N279" s="259"/>
      <c r="O279" s="259"/>
      <c r="P279" s="259"/>
      <c r="Q279" s="260"/>
      <c r="R279" s="260"/>
      <c r="S279" s="260"/>
      <c r="T279" s="260"/>
      <c r="U279" s="260"/>
      <c r="V279" s="259"/>
      <c r="W279" s="259">
        <v>1</v>
      </c>
      <c r="X279" s="259"/>
      <c r="Y279" s="259"/>
      <c r="Z279" s="259"/>
      <c r="AA279" s="205"/>
      <c r="AB279" s="205"/>
      <c r="AC279" s="205"/>
      <c r="AD279" s="205"/>
      <c r="AE279" s="205"/>
      <c r="AF279" s="35">
        <v>0</v>
      </c>
      <c r="AG279" s="35">
        <v>0</v>
      </c>
      <c r="AH279" s="35">
        <v>0</v>
      </c>
      <c r="AI279" s="35">
        <v>0</v>
      </c>
      <c r="AJ279" s="32">
        <v>0</v>
      </c>
      <c r="AK279" s="46"/>
      <c r="AL279" s="48">
        <f t="shared" si="33"/>
        <v>0</v>
      </c>
      <c r="AM279" s="48">
        <f t="shared" si="28"/>
        <v>0</v>
      </c>
      <c r="AN279" s="48">
        <f t="shared" si="29"/>
        <v>0</v>
      </c>
      <c r="AO279" s="48">
        <f t="shared" si="30"/>
        <v>0</v>
      </c>
      <c r="AP279" s="48">
        <f t="shared" si="31"/>
        <v>1</v>
      </c>
      <c r="AQ279" s="48">
        <f t="shared" si="32"/>
        <v>0</v>
      </c>
      <c r="AR279" s="48">
        <f t="shared" si="34"/>
        <v>0</v>
      </c>
    </row>
    <row r="280" spans="1:44">
      <c r="A280" s="265" t="s">
        <v>541</v>
      </c>
      <c r="B280" s="288"/>
      <c r="C280" s="288"/>
      <c r="D280" s="288"/>
      <c r="E280" s="288"/>
      <c r="F280" s="288"/>
      <c r="G280" s="260"/>
      <c r="H280" s="260"/>
      <c r="I280" s="260"/>
      <c r="J280" s="260"/>
      <c r="K280" s="260"/>
      <c r="L280" s="259"/>
      <c r="M280" s="259"/>
      <c r="N280" s="259"/>
      <c r="O280" s="259"/>
      <c r="P280" s="259"/>
      <c r="Q280" s="260"/>
      <c r="R280" s="260"/>
      <c r="S280" s="260"/>
      <c r="T280" s="260"/>
      <c r="U280" s="260"/>
      <c r="V280" s="259">
        <v>1</v>
      </c>
      <c r="W280" s="259"/>
      <c r="X280" s="259"/>
      <c r="Y280" s="259"/>
      <c r="Z280" s="259"/>
      <c r="AA280" s="205"/>
      <c r="AB280" s="205"/>
      <c r="AC280" s="205"/>
      <c r="AD280" s="205"/>
      <c r="AE280" s="205"/>
      <c r="AF280" s="35">
        <v>0</v>
      </c>
      <c r="AG280" s="35">
        <v>0</v>
      </c>
      <c r="AH280" s="35">
        <v>0</v>
      </c>
      <c r="AI280" s="35">
        <v>0</v>
      </c>
      <c r="AJ280" s="32">
        <v>0</v>
      </c>
      <c r="AK280" s="46"/>
      <c r="AL280" s="48">
        <f t="shared" si="33"/>
        <v>0</v>
      </c>
      <c r="AM280" s="48">
        <f t="shared" si="28"/>
        <v>0</v>
      </c>
      <c r="AN280" s="48">
        <f t="shared" si="29"/>
        <v>0</v>
      </c>
      <c r="AO280" s="48">
        <f t="shared" si="30"/>
        <v>0</v>
      </c>
      <c r="AP280" s="48">
        <f t="shared" si="31"/>
        <v>1</v>
      </c>
      <c r="AQ280" s="48">
        <f t="shared" si="32"/>
        <v>0</v>
      </c>
      <c r="AR280" s="48">
        <f t="shared" si="34"/>
        <v>0</v>
      </c>
    </row>
    <row r="281" spans="1:44">
      <c r="A281" s="265" t="s">
        <v>542</v>
      </c>
      <c r="B281" s="288"/>
      <c r="C281" s="288"/>
      <c r="D281" s="288"/>
      <c r="E281" s="288"/>
      <c r="F281" s="288"/>
      <c r="G281" s="260"/>
      <c r="H281" s="260"/>
      <c r="I281" s="260"/>
      <c r="J281" s="260"/>
      <c r="K281" s="260"/>
      <c r="L281" s="259"/>
      <c r="M281" s="259"/>
      <c r="N281" s="259"/>
      <c r="O281" s="259"/>
      <c r="P281" s="259"/>
      <c r="Q281" s="260"/>
      <c r="R281" s="260"/>
      <c r="S281" s="260"/>
      <c r="T281" s="260"/>
      <c r="U281" s="260"/>
      <c r="V281" s="259"/>
      <c r="W281" s="259"/>
      <c r="X281" s="259"/>
      <c r="Y281" s="259"/>
      <c r="Z281" s="259"/>
      <c r="AA281" s="205"/>
      <c r="AB281" s="205"/>
      <c r="AC281" s="205"/>
      <c r="AD281" s="205"/>
      <c r="AE281" s="205"/>
      <c r="AF281" s="35">
        <v>0</v>
      </c>
      <c r="AG281" s="35">
        <v>0</v>
      </c>
      <c r="AH281" s="35">
        <v>0</v>
      </c>
      <c r="AI281" s="35">
        <v>0</v>
      </c>
      <c r="AJ281" s="32">
        <v>0</v>
      </c>
      <c r="AK281" s="46"/>
      <c r="AL281" s="48">
        <f t="shared" si="33"/>
        <v>0</v>
      </c>
      <c r="AM281" s="48">
        <f t="shared" si="28"/>
        <v>0</v>
      </c>
      <c r="AN281" s="48">
        <f t="shared" si="29"/>
        <v>0</v>
      </c>
      <c r="AO281" s="48">
        <f t="shared" si="30"/>
        <v>0</v>
      </c>
      <c r="AP281" s="48">
        <f t="shared" si="31"/>
        <v>0</v>
      </c>
      <c r="AQ281" s="48">
        <f t="shared" si="32"/>
        <v>0</v>
      </c>
      <c r="AR281" s="48">
        <f t="shared" si="34"/>
        <v>0</v>
      </c>
    </row>
    <row r="282" spans="1:44">
      <c r="A282" s="265" t="s">
        <v>543</v>
      </c>
      <c r="B282" s="288"/>
      <c r="C282" s="288"/>
      <c r="D282" s="288"/>
      <c r="E282" s="288"/>
      <c r="F282" s="288"/>
      <c r="G282" s="260"/>
      <c r="H282" s="260"/>
      <c r="I282" s="260"/>
      <c r="J282" s="260"/>
      <c r="K282" s="260"/>
      <c r="L282" s="259"/>
      <c r="M282" s="259"/>
      <c r="N282" s="259"/>
      <c r="O282" s="259"/>
      <c r="P282" s="259"/>
      <c r="Q282" s="260"/>
      <c r="R282" s="260"/>
      <c r="S282" s="260"/>
      <c r="T282" s="260"/>
      <c r="U282" s="260"/>
      <c r="V282" s="259"/>
      <c r="W282" s="259"/>
      <c r="X282" s="259"/>
      <c r="Y282" s="259"/>
      <c r="Z282" s="259"/>
      <c r="AA282" s="205"/>
      <c r="AB282" s="205"/>
      <c r="AC282" s="205"/>
      <c r="AD282" s="205"/>
      <c r="AE282" s="205"/>
      <c r="AF282" s="35">
        <v>0</v>
      </c>
      <c r="AG282" s="35">
        <v>0</v>
      </c>
      <c r="AH282" s="35">
        <v>0</v>
      </c>
      <c r="AI282" s="35">
        <v>0</v>
      </c>
      <c r="AJ282" s="32">
        <v>0</v>
      </c>
      <c r="AK282" s="46"/>
      <c r="AL282" s="48">
        <f t="shared" si="33"/>
        <v>0</v>
      </c>
      <c r="AM282" s="48">
        <f t="shared" si="28"/>
        <v>0</v>
      </c>
      <c r="AN282" s="48">
        <f t="shared" si="29"/>
        <v>0</v>
      </c>
      <c r="AO282" s="48">
        <f t="shared" si="30"/>
        <v>0</v>
      </c>
      <c r="AP282" s="48">
        <f t="shared" si="31"/>
        <v>0</v>
      </c>
      <c r="AQ282" s="48">
        <f t="shared" si="32"/>
        <v>0</v>
      </c>
      <c r="AR282" s="48">
        <f t="shared" si="34"/>
        <v>0</v>
      </c>
    </row>
    <row r="283" spans="1:44">
      <c r="A283" s="265" t="s">
        <v>544</v>
      </c>
      <c r="B283" s="288"/>
      <c r="C283" s="288"/>
      <c r="D283" s="288"/>
      <c r="E283" s="288"/>
      <c r="F283" s="288"/>
      <c r="G283" s="260"/>
      <c r="H283" s="260"/>
      <c r="I283" s="260"/>
      <c r="J283" s="260"/>
      <c r="K283" s="260"/>
      <c r="L283" s="259"/>
      <c r="M283" s="259"/>
      <c r="N283" s="259"/>
      <c r="O283" s="259"/>
      <c r="P283" s="259"/>
      <c r="Q283" s="260"/>
      <c r="R283" s="260"/>
      <c r="S283" s="260"/>
      <c r="T283" s="260"/>
      <c r="U283" s="260"/>
      <c r="V283" s="259"/>
      <c r="W283" s="259"/>
      <c r="X283" s="259"/>
      <c r="Y283" s="259"/>
      <c r="Z283" s="259"/>
      <c r="AA283" s="205"/>
      <c r="AB283" s="205"/>
      <c r="AC283" s="205"/>
      <c r="AD283" s="205"/>
      <c r="AE283" s="205"/>
      <c r="AF283" s="35">
        <v>0</v>
      </c>
      <c r="AG283" s="35">
        <v>0</v>
      </c>
      <c r="AH283" s="35">
        <v>0</v>
      </c>
      <c r="AI283" s="35">
        <v>0</v>
      </c>
      <c r="AJ283" s="32">
        <v>0</v>
      </c>
      <c r="AK283" s="46"/>
      <c r="AL283" s="48">
        <f t="shared" si="33"/>
        <v>0</v>
      </c>
      <c r="AM283" s="48">
        <f t="shared" si="28"/>
        <v>0</v>
      </c>
      <c r="AN283" s="48">
        <f t="shared" si="29"/>
        <v>0</v>
      </c>
      <c r="AO283" s="48">
        <f t="shared" si="30"/>
        <v>0</v>
      </c>
      <c r="AP283" s="48">
        <f t="shared" si="31"/>
        <v>0</v>
      </c>
      <c r="AQ283" s="48">
        <f t="shared" si="32"/>
        <v>0</v>
      </c>
      <c r="AR283" s="48">
        <f t="shared" si="34"/>
        <v>0</v>
      </c>
    </row>
    <row r="284" spans="1:44">
      <c r="A284" s="265" t="s">
        <v>545</v>
      </c>
      <c r="B284" s="288"/>
      <c r="C284" s="288"/>
      <c r="D284" s="288"/>
      <c r="E284" s="288"/>
      <c r="F284" s="288"/>
      <c r="G284" s="260"/>
      <c r="H284" s="260"/>
      <c r="I284" s="260"/>
      <c r="J284" s="260"/>
      <c r="K284" s="260"/>
      <c r="L284" s="259"/>
      <c r="M284" s="259"/>
      <c r="N284" s="259"/>
      <c r="O284" s="259"/>
      <c r="P284" s="259"/>
      <c r="Q284" s="260"/>
      <c r="R284" s="260"/>
      <c r="S284" s="260"/>
      <c r="T284" s="260"/>
      <c r="U284" s="260"/>
      <c r="V284" s="259"/>
      <c r="W284" s="259"/>
      <c r="X284" s="259"/>
      <c r="Y284" s="259"/>
      <c r="Z284" s="259"/>
      <c r="AA284" s="205"/>
      <c r="AB284" s="205"/>
      <c r="AC284" s="205"/>
      <c r="AD284" s="205"/>
      <c r="AE284" s="205"/>
      <c r="AF284" s="35">
        <v>0</v>
      </c>
      <c r="AG284" s="35">
        <v>0</v>
      </c>
      <c r="AH284" s="35">
        <v>0</v>
      </c>
      <c r="AI284" s="35">
        <v>0</v>
      </c>
      <c r="AJ284" s="32">
        <v>0</v>
      </c>
      <c r="AK284" s="46"/>
      <c r="AL284" s="48">
        <f t="shared" si="33"/>
        <v>0</v>
      </c>
      <c r="AM284" s="48">
        <f t="shared" si="28"/>
        <v>0</v>
      </c>
      <c r="AN284" s="48">
        <f t="shared" si="29"/>
        <v>0</v>
      </c>
      <c r="AO284" s="48">
        <f t="shared" si="30"/>
        <v>0</v>
      </c>
      <c r="AP284" s="48">
        <f t="shared" si="31"/>
        <v>0</v>
      </c>
      <c r="AQ284" s="48">
        <f t="shared" si="32"/>
        <v>0</v>
      </c>
      <c r="AR284" s="48">
        <f t="shared" si="34"/>
        <v>0</v>
      </c>
    </row>
    <row r="285" spans="1:44">
      <c r="A285" s="265" t="s">
        <v>546</v>
      </c>
      <c r="B285" s="288"/>
      <c r="C285" s="288"/>
      <c r="D285" s="288"/>
      <c r="E285" s="288"/>
      <c r="F285" s="288"/>
      <c r="G285" s="260"/>
      <c r="H285" s="260"/>
      <c r="I285" s="260"/>
      <c r="J285" s="260"/>
      <c r="K285" s="260"/>
      <c r="L285" s="259"/>
      <c r="M285" s="259"/>
      <c r="N285" s="259"/>
      <c r="O285" s="259"/>
      <c r="P285" s="259"/>
      <c r="Q285" s="260"/>
      <c r="R285" s="260"/>
      <c r="S285" s="260"/>
      <c r="T285" s="260"/>
      <c r="U285" s="260"/>
      <c r="V285" s="259"/>
      <c r="W285" s="259"/>
      <c r="X285" s="259"/>
      <c r="Y285" s="259"/>
      <c r="Z285" s="259"/>
      <c r="AA285" s="205"/>
      <c r="AB285" s="205"/>
      <c r="AC285" s="205"/>
      <c r="AD285" s="205"/>
      <c r="AE285" s="205"/>
      <c r="AF285" s="35">
        <v>0</v>
      </c>
      <c r="AG285" s="35">
        <v>0</v>
      </c>
      <c r="AH285" s="35">
        <v>0</v>
      </c>
      <c r="AI285" s="35">
        <v>0</v>
      </c>
      <c r="AJ285" s="32">
        <v>0</v>
      </c>
      <c r="AK285" s="46"/>
      <c r="AL285" s="48">
        <f t="shared" si="33"/>
        <v>0</v>
      </c>
      <c r="AM285" s="48">
        <f t="shared" si="28"/>
        <v>0</v>
      </c>
      <c r="AN285" s="48">
        <f t="shared" si="29"/>
        <v>0</v>
      </c>
      <c r="AO285" s="48">
        <f t="shared" si="30"/>
        <v>0</v>
      </c>
      <c r="AP285" s="48">
        <f t="shared" si="31"/>
        <v>0</v>
      </c>
      <c r="AQ285" s="48">
        <f t="shared" si="32"/>
        <v>0</v>
      </c>
      <c r="AR285" s="48">
        <f t="shared" si="34"/>
        <v>0</v>
      </c>
    </row>
    <row r="286" spans="1:44">
      <c r="A286" s="265" t="s">
        <v>547</v>
      </c>
      <c r="B286" s="288"/>
      <c r="C286" s="288"/>
      <c r="D286" s="288"/>
      <c r="E286" s="288"/>
      <c r="F286" s="288"/>
      <c r="G286" s="260"/>
      <c r="H286" s="260"/>
      <c r="I286" s="260"/>
      <c r="J286" s="260"/>
      <c r="K286" s="260"/>
      <c r="L286" s="259"/>
      <c r="M286" s="259"/>
      <c r="N286" s="259"/>
      <c r="O286" s="259"/>
      <c r="P286" s="259"/>
      <c r="Q286" s="260"/>
      <c r="R286" s="260"/>
      <c r="S286" s="260"/>
      <c r="T286" s="260"/>
      <c r="U286" s="260"/>
      <c r="V286" s="259"/>
      <c r="W286" s="259"/>
      <c r="X286" s="259"/>
      <c r="Y286" s="259"/>
      <c r="Z286" s="259"/>
      <c r="AA286" s="205"/>
      <c r="AB286" s="205"/>
      <c r="AC286" s="205"/>
      <c r="AD286" s="205"/>
      <c r="AE286" s="205"/>
      <c r="AF286" s="35">
        <v>0</v>
      </c>
      <c r="AG286" s="35">
        <v>0</v>
      </c>
      <c r="AH286" s="35">
        <v>0</v>
      </c>
      <c r="AI286" s="35">
        <v>0</v>
      </c>
      <c r="AJ286" s="32">
        <v>0</v>
      </c>
      <c r="AK286" s="46"/>
      <c r="AL286" s="48">
        <f t="shared" si="33"/>
        <v>0</v>
      </c>
      <c r="AM286" s="48">
        <f t="shared" si="28"/>
        <v>0</v>
      </c>
      <c r="AN286" s="48">
        <f t="shared" si="29"/>
        <v>0</v>
      </c>
      <c r="AO286" s="48">
        <f t="shared" si="30"/>
        <v>0</v>
      </c>
      <c r="AP286" s="48">
        <f t="shared" si="31"/>
        <v>0</v>
      </c>
      <c r="AQ286" s="48">
        <f t="shared" si="32"/>
        <v>0</v>
      </c>
      <c r="AR286" s="48">
        <f t="shared" si="34"/>
        <v>0</v>
      </c>
    </row>
    <row r="287" spans="1:44">
      <c r="A287" s="265" t="s">
        <v>548</v>
      </c>
      <c r="B287" s="288"/>
      <c r="C287" s="288"/>
      <c r="D287" s="288"/>
      <c r="E287" s="288"/>
      <c r="F287" s="288"/>
      <c r="G287" s="260"/>
      <c r="H287" s="260"/>
      <c r="I287" s="260"/>
      <c r="J287" s="260"/>
      <c r="K287" s="260"/>
      <c r="L287" s="259"/>
      <c r="M287" s="259"/>
      <c r="N287" s="259"/>
      <c r="O287" s="259"/>
      <c r="P287" s="259"/>
      <c r="Q287" s="260"/>
      <c r="R287" s="260"/>
      <c r="S287" s="260"/>
      <c r="T287" s="260"/>
      <c r="U287" s="260"/>
      <c r="V287" s="259"/>
      <c r="W287" s="259"/>
      <c r="X287" s="259"/>
      <c r="Y287" s="259"/>
      <c r="Z287" s="259"/>
      <c r="AA287" s="205"/>
      <c r="AB287" s="205"/>
      <c r="AC287" s="205"/>
      <c r="AD287" s="205"/>
      <c r="AE287" s="205"/>
      <c r="AF287" s="35">
        <v>0</v>
      </c>
      <c r="AG287" s="35">
        <v>0</v>
      </c>
      <c r="AH287" s="35">
        <v>0</v>
      </c>
      <c r="AI287" s="35">
        <v>0</v>
      </c>
      <c r="AJ287" s="32">
        <v>0</v>
      </c>
      <c r="AK287" s="46"/>
      <c r="AL287" s="48">
        <f t="shared" si="33"/>
        <v>0</v>
      </c>
      <c r="AM287" s="48">
        <f t="shared" si="28"/>
        <v>0</v>
      </c>
      <c r="AN287" s="48">
        <f t="shared" si="29"/>
        <v>0</v>
      </c>
      <c r="AO287" s="48">
        <f t="shared" si="30"/>
        <v>0</v>
      </c>
      <c r="AP287" s="48">
        <f t="shared" si="31"/>
        <v>0</v>
      </c>
      <c r="AQ287" s="48">
        <f t="shared" si="32"/>
        <v>0</v>
      </c>
      <c r="AR287" s="48">
        <f t="shared" si="34"/>
        <v>0</v>
      </c>
    </row>
    <row r="288" spans="1:44">
      <c r="A288" s="265" t="s">
        <v>549</v>
      </c>
      <c r="B288" s="288"/>
      <c r="C288" s="288"/>
      <c r="D288" s="288"/>
      <c r="E288" s="288"/>
      <c r="F288" s="288"/>
      <c r="G288" s="260"/>
      <c r="H288" s="260"/>
      <c r="I288" s="260"/>
      <c r="J288" s="260"/>
      <c r="K288" s="260"/>
      <c r="L288" s="259"/>
      <c r="M288" s="259"/>
      <c r="N288" s="259"/>
      <c r="O288" s="259"/>
      <c r="P288" s="259"/>
      <c r="Q288" s="260"/>
      <c r="R288" s="260"/>
      <c r="S288" s="260"/>
      <c r="T288" s="260"/>
      <c r="U288" s="260"/>
      <c r="V288" s="259"/>
      <c r="W288" s="259"/>
      <c r="X288" s="259"/>
      <c r="Y288" s="259"/>
      <c r="Z288" s="259"/>
      <c r="AA288" s="205"/>
      <c r="AB288" s="205"/>
      <c r="AC288" s="205"/>
      <c r="AD288" s="205"/>
      <c r="AE288" s="205"/>
      <c r="AF288" s="35">
        <v>0</v>
      </c>
      <c r="AG288" s="35">
        <v>0</v>
      </c>
      <c r="AH288" s="35">
        <v>0</v>
      </c>
      <c r="AI288" s="35">
        <v>0</v>
      </c>
      <c r="AJ288" s="32">
        <v>0</v>
      </c>
      <c r="AK288" s="46"/>
      <c r="AL288" s="48">
        <f t="shared" si="33"/>
        <v>0</v>
      </c>
      <c r="AM288" s="48">
        <f t="shared" si="28"/>
        <v>0</v>
      </c>
      <c r="AN288" s="48">
        <f t="shared" si="29"/>
        <v>0</v>
      </c>
      <c r="AO288" s="48">
        <f t="shared" si="30"/>
        <v>0</v>
      </c>
      <c r="AP288" s="48">
        <f t="shared" si="31"/>
        <v>0</v>
      </c>
      <c r="AQ288" s="48">
        <f t="shared" si="32"/>
        <v>0</v>
      </c>
      <c r="AR288" s="48">
        <f t="shared" si="34"/>
        <v>0</v>
      </c>
    </row>
    <row r="289" spans="1:44">
      <c r="A289" s="265" t="s">
        <v>550</v>
      </c>
      <c r="B289" s="288"/>
      <c r="C289" s="288"/>
      <c r="D289" s="288"/>
      <c r="E289" s="288"/>
      <c r="F289" s="288"/>
      <c r="G289" s="260"/>
      <c r="H289" s="260"/>
      <c r="I289" s="260"/>
      <c r="J289" s="260"/>
      <c r="K289" s="260"/>
      <c r="L289" s="259"/>
      <c r="M289" s="259"/>
      <c r="N289" s="259"/>
      <c r="O289" s="259"/>
      <c r="P289" s="259"/>
      <c r="Q289" s="260"/>
      <c r="R289" s="260"/>
      <c r="S289" s="260"/>
      <c r="T289" s="260"/>
      <c r="U289" s="260"/>
      <c r="V289" s="259"/>
      <c r="W289" s="259"/>
      <c r="X289" s="259"/>
      <c r="Y289" s="259"/>
      <c r="Z289" s="259"/>
      <c r="AA289" s="205"/>
      <c r="AB289" s="205"/>
      <c r="AC289" s="205"/>
      <c r="AD289" s="205"/>
      <c r="AE289" s="205"/>
      <c r="AF289" s="35">
        <v>0</v>
      </c>
      <c r="AG289" s="35">
        <v>0</v>
      </c>
      <c r="AH289" s="35">
        <v>0</v>
      </c>
      <c r="AI289" s="35">
        <v>0</v>
      </c>
      <c r="AJ289" s="32">
        <v>0</v>
      </c>
      <c r="AK289" s="46"/>
      <c r="AL289" s="48">
        <f t="shared" si="33"/>
        <v>0</v>
      </c>
      <c r="AM289" s="48">
        <f t="shared" si="28"/>
        <v>0</v>
      </c>
      <c r="AN289" s="48">
        <f t="shared" si="29"/>
        <v>0</v>
      </c>
      <c r="AO289" s="48">
        <f t="shared" si="30"/>
        <v>0</v>
      </c>
      <c r="AP289" s="48">
        <f t="shared" si="31"/>
        <v>0</v>
      </c>
      <c r="AQ289" s="48">
        <f t="shared" si="32"/>
        <v>0</v>
      </c>
      <c r="AR289" s="48">
        <f t="shared" si="34"/>
        <v>0</v>
      </c>
    </row>
    <row r="290" spans="1:44">
      <c r="A290" s="265" t="s">
        <v>551</v>
      </c>
      <c r="B290" s="288"/>
      <c r="C290" s="288"/>
      <c r="D290" s="288"/>
      <c r="E290" s="288"/>
      <c r="F290" s="288"/>
      <c r="G290" s="260"/>
      <c r="H290" s="260"/>
      <c r="I290" s="260"/>
      <c r="J290" s="260"/>
      <c r="K290" s="260"/>
      <c r="L290" s="259"/>
      <c r="M290" s="259"/>
      <c r="N290" s="259"/>
      <c r="O290" s="259"/>
      <c r="P290" s="259"/>
      <c r="Q290" s="260"/>
      <c r="R290" s="260"/>
      <c r="S290" s="260"/>
      <c r="T290" s="260"/>
      <c r="U290" s="260"/>
      <c r="V290" s="259"/>
      <c r="W290" s="259"/>
      <c r="X290" s="259"/>
      <c r="Y290" s="259"/>
      <c r="Z290" s="259"/>
      <c r="AA290" s="205"/>
      <c r="AB290" s="205"/>
      <c r="AC290" s="205"/>
      <c r="AD290" s="205"/>
      <c r="AE290" s="205"/>
      <c r="AF290" s="35">
        <v>0</v>
      </c>
      <c r="AG290" s="35">
        <v>0</v>
      </c>
      <c r="AH290" s="35">
        <v>0</v>
      </c>
      <c r="AI290" s="35">
        <v>0</v>
      </c>
      <c r="AJ290" s="32">
        <v>0</v>
      </c>
      <c r="AK290" s="46"/>
      <c r="AL290" s="48">
        <f t="shared" si="33"/>
        <v>0</v>
      </c>
      <c r="AM290" s="48">
        <f t="shared" si="28"/>
        <v>0</v>
      </c>
      <c r="AN290" s="48">
        <f t="shared" si="29"/>
        <v>0</v>
      </c>
      <c r="AO290" s="48">
        <f t="shared" si="30"/>
        <v>0</v>
      </c>
      <c r="AP290" s="48">
        <f t="shared" si="31"/>
        <v>0</v>
      </c>
      <c r="AQ290" s="48">
        <f t="shared" si="32"/>
        <v>0</v>
      </c>
      <c r="AR290" s="48">
        <f t="shared" si="34"/>
        <v>0</v>
      </c>
    </row>
    <row r="291" spans="1:44">
      <c r="A291" s="265" t="s">
        <v>552</v>
      </c>
      <c r="B291" s="288"/>
      <c r="C291" s="288"/>
      <c r="D291" s="288"/>
      <c r="E291" s="288"/>
      <c r="F291" s="288"/>
      <c r="G291" s="260"/>
      <c r="H291" s="260"/>
      <c r="I291" s="260"/>
      <c r="J291" s="260"/>
      <c r="K291" s="260"/>
      <c r="L291" s="259"/>
      <c r="M291" s="259"/>
      <c r="N291" s="259"/>
      <c r="O291" s="259">
        <v>1</v>
      </c>
      <c r="P291" s="259"/>
      <c r="Q291" s="260"/>
      <c r="R291" s="260"/>
      <c r="S291" s="260"/>
      <c r="T291" s="260"/>
      <c r="U291" s="260"/>
      <c r="V291" s="259"/>
      <c r="W291" s="259"/>
      <c r="X291" s="259"/>
      <c r="Y291" s="259"/>
      <c r="Z291" s="259"/>
      <c r="AA291" s="205"/>
      <c r="AB291" s="205"/>
      <c r="AC291" s="205"/>
      <c r="AD291" s="205"/>
      <c r="AE291" s="205"/>
      <c r="AF291" s="35">
        <v>0</v>
      </c>
      <c r="AG291" s="35">
        <v>0</v>
      </c>
      <c r="AH291" s="35">
        <v>0</v>
      </c>
      <c r="AI291" s="35">
        <v>0</v>
      </c>
      <c r="AJ291" s="32">
        <v>0</v>
      </c>
      <c r="AK291" s="46"/>
      <c r="AL291" s="48">
        <f t="shared" si="33"/>
        <v>0</v>
      </c>
      <c r="AM291" s="48">
        <f t="shared" si="28"/>
        <v>0</v>
      </c>
      <c r="AN291" s="48">
        <f t="shared" si="29"/>
        <v>1</v>
      </c>
      <c r="AO291" s="48">
        <f t="shared" si="30"/>
        <v>0</v>
      </c>
      <c r="AP291" s="48">
        <f t="shared" si="31"/>
        <v>0</v>
      </c>
      <c r="AQ291" s="48">
        <f t="shared" si="32"/>
        <v>0</v>
      </c>
      <c r="AR291" s="48">
        <f t="shared" si="34"/>
        <v>0</v>
      </c>
    </row>
    <row r="292" spans="1:44">
      <c r="A292" s="265" t="s">
        <v>553</v>
      </c>
      <c r="B292" s="288"/>
      <c r="C292" s="288"/>
      <c r="D292" s="288"/>
      <c r="E292" s="288"/>
      <c r="F292" s="288"/>
      <c r="G292" s="260"/>
      <c r="H292" s="260"/>
      <c r="I292" s="260"/>
      <c r="J292" s="260"/>
      <c r="K292" s="260"/>
      <c r="L292" s="259"/>
      <c r="M292" s="259"/>
      <c r="N292" s="259"/>
      <c r="O292" s="259"/>
      <c r="P292" s="259"/>
      <c r="Q292" s="260"/>
      <c r="R292" s="260"/>
      <c r="S292" s="260"/>
      <c r="T292" s="260"/>
      <c r="U292" s="260"/>
      <c r="V292" s="259"/>
      <c r="W292" s="259">
        <v>1</v>
      </c>
      <c r="X292" s="259"/>
      <c r="Y292" s="259"/>
      <c r="Z292" s="259"/>
      <c r="AA292" s="205"/>
      <c r="AB292" s="205"/>
      <c r="AC292" s="205"/>
      <c r="AD292" s="205"/>
      <c r="AE292" s="205"/>
      <c r="AF292" s="35">
        <v>0</v>
      </c>
      <c r="AG292" s="35">
        <v>0</v>
      </c>
      <c r="AH292" s="35">
        <v>0</v>
      </c>
      <c r="AI292" s="35">
        <v>0</v>
      </c>
      <c r="AJ292" s="32">
        <v>0</v>
      </c>
      <c r="AK292" s="46"/>
      <c r="AL292" s="48">
        <f t="shared" si="33"/>
        <v>0</v>
      </c>
      <c r="AM292" s="48">
        <f t="shared" si="28"/>
        <v>0</v>
      </c>
      <c r="AN292" s="48">
        <f t="shared" si="29"/>
        <v>0</v>
      </c>
      <c r="AO292" s="48">
        <f t="shared" si="30"/>
        <v>0</v>
      </c>
      <c r="AP292" s="48">
        <f t="shared" si="31"/>
        <v>1</v>
      </c>
      <c r="AQ292" s="48">
        <f t="shared" si="32"/>
        <v>0</v>
      </c>
      <c r="AR292" s="48">
        <f t="shared" si="34"/>
        <v>0</v>
      </c>
    </row>
    <row r="293" spans="1:44">
      <c r="A293" s="265" t="s">
        <v>554</v>
      </c>
      <c r="B293" s="288"/>
      <c r="C293" s="288"/>
      <c r="D293" s="288"/>
      <c r="E293" s="288"/>
      <c r="F293" s="288"/>
      <c r="G293" s="260"/>
      <c r="H293" s="260"/>
      <c r="I293" s="260"/>
      <c r="J293" s="260"/>
      <c r="K293" s="260"/>
      <c r="L293" s="259"/>
      <c r="M293" s="259"/>
      <c r="N293" s="259"/>
      <c r="O293" s="259"/>
      <c r="P293" s="259">
        <v>1</v>
      </c>
      <c r="Q293" s="260"/>
      <c r="R293" s="260"/>
      <c r="S293" s="260"/>
      <c r="T293" s="260"/>
      <c r="U293" s="260"/>
      <c r="V293" s="259"/>
      <c r="W293" s="259"/>
      <c r="X293" s="259"/>
      <c r="Y293" s="259"/>
      <c r="Z293" s="259"/>
      <c r="AA293" s="205"/>
      <c r="AB293" s="205"/>
      <c r="AC293" s="205"/>
      <c r="AD293" s="205"/>
      <c r="AE293" s="205"/>
      <c r="AF293" s="35">
        <v>0</v>
      </c>
      <c r="AG293" s="35">
        <v>0</v>
      </c>
      <c r="AH293" s="35">
        <v>0</v>
      </c>
      <c r="AI293" s="35">
        <v>0</v>
      </c>
      <c r="AJ293" s="32">
        <v>0</v>
      </c>
      <c r="AK293" s="46"/>
      <c r="AL293" s="48">
        <f t="shared" si="33"/>
        <v>0</v>
      </c>
      <c r="AM293" s="48">
        <f t="shared" si="28"/>
        <v>0</v>
      </c>
      <c r="AN293" s="48">
        <f t="shared" si="29"/>
        <v>1</v>
      </c>
      <c r="AO293" s="48">
        <f t="shared" si="30"/>
        <v>0</v>
      </c>
      <c r="AP293" s="48">
        <f t="shared" si="31"/>
        <v>0</v>
      </c>
      <c r="AQ293" s="48">
        <f t="shared" si="32"/>
        <v>0</v>
      </c>
      <c r="AR293" s="48">
        <f t="shared" si="34"/>
        <v>0</v>
      </c>
    </row>
    <row r="294" spans="1:44">
      <c r="A294" s="265" t="s">
        <v>555</v>
      </c>
      <c r="B294" s="288"/>
      <c r="C294" s="288"/>
      <c r="D294" s="288"/>
      <c r="E294" s="288"/>
      <c r="F294" s="288"/>
      <c r="G294" s="260"/>
      <c r="H294" s="260"/>
      <c r="I294" s="260"/>
      <c r="J294" s="260"/>
      <c r="K294" s="260"/>
      <c r="L294" s="259"/>
      <c r="M294" s="259"/>
      <c r="N294" s="259"/>
      <c r="O294" s="259"/>
      <c r="P294" s="259"/>
      <c r="Q294" s="260"/>
      <c r="R294" s="260"/>
      <c r="S294" s="260"/>
      <c r="T294" s="260"/>
      <c r="U294" s="260"/>
      <c r="V294" s="259"/>
      <c r="W294" s="259"/>
      <c r="X294" s="259"/>
      <c r="Y294" s="259"/>
      <c r="Z294" s="259"/>
      <c r="AA294" s="205"/>
      <c r="AB294" s="205"/>
      <c r="AC294" s="205"/>
      <c r="AD294" s="205"/>
      <c r="AE294" s="205"/>
      <c r="AF294" s="35">
        <v>0</v>
      </c>
      <c r="AG294" s="35">
        <v>0</v>
      </c>
      <c r="AH294" s="35">
        <v>0</v>
      </c>
      <c r="AI294" s="35">
        <v>0</v>
      </c>
      <c r="AJ294" s="32">
        <v>0</v>
      </c>
      <c r="AK294" s="46"/>
      <c r="AL294" s="48">
        <f t="shared" si="33"/>
        <v>0</v>
      </c>
      <c r="AM294" s="48">
        <f t="shared" si="28"/>
        <v>0</v>
      </c>
      <c r="AN294" s="48">
        <f t="shared" si="29"/>
        <v>0</v>
      </c>
      <c r="AO294" s="48">
        <f t="shared" si="30"/>
        <v>0</v>
      </c>
      <c r="AP294" s="48">
        <f t="shared" si="31"/>
        <v>0</v>
      </c>
      <c r="AQ294" s="48">
        <f t="shared" si="32"/>
        <v>0</v>
      </c>
      <c r="AR294" s="48">
        <f t="shared" si="34"/>
        <v>0</v>
      </c>
    </row>
    <row r="295" spans="1:44">
      <c r="A295" s="265" t="s">
        <v>556</v>
      </c>
      <c r="B295" s="288"/>
      <c r="C295" s="288"/>
      <c r="D295" s="288"/>
      <c r="E295" s="288"/>
      <c r="F295" s="288"/>
      <c r="G295" s="260"/>
      <c r="H295" s="260"/>
      <c r="I295" s="260"/>
      <c r="J295" s="260"/>
      <c r="K295" s="260"/>
      <c r="L295" s="259"/>
      <c r="M295" s="259"/>
      <c r="N295" s="259"/>
      <c r="O295" s="259"/>
      <c r="P295" s="259"/>
      <c r="Q295" s="260"/>
      <c r="R295" s="260"/>
      <c r="S295" s="260"/>
      <c r="T295" s="260"/>
      <c r="U295" s="260"/>
      <c r="V295" s="259"/>
      <c r="W295" s="259"/>
      <c r="X295" s="259"/>
      <c r="Y295" s="259">
        <v>1</v>
      </c>
      <c r="Z295" s="259"/>
      <c r="AA295" s="205"/>
      <c r="AB295" s="205"/>
      <c r="AC295" s="205"/>
      <c r="AD295" s="205"/>
      <c r="AE295" s="205"/>
      <c r="AF295" s="35">
        <v>0</v>
      </c>
      <c r="AG295" s="35">
        <v>0</v>
      </c>
      <c r="AH295" s="35">
        <v>0</v>
      </c>
      <c r="AI295" s="35">
        <v>0</v>
      </c>
      <c r="AJ295" s="32">
        <v>0</v>
      </c>
      <c r="AK295" s="46"/>
      <c r="AL295" s="48">
        <f t="shared" si="33"/>
        <v>0</v>
      </c>
      <c r="AM295" s="48">
        <f t="shared" si="28"/>
        <v>0</v>
      </c>
      <c r="AN295" s="48">
        <f t="shared" si="29"/>
        <v>0</v>
      </c>
      <c r="AO295" s="48">
        <f t="shared" si="30"/>
        <v>0</v>
      </c>
      <c r="AP295" s="48">
        <f t="shared" si="31"/>
        <v>1</v>
      </c>
      <c r="AQ295" s="48">
        <f t="shared" si="32"/>
        <v>0</v>
      </c>
      <c r="AR295" s="48">
        <f t="shared" si="34"/>
        <v>0</v>
      </c>
    </row>
    <row r="296" spans="1:44">
      <c r="A296" s="265" t="s">
        <v>557</v>
      </c>
      <c r="B296" s="288"/>
      <c r="C296" s="288"/>
      <c r="D296" s="288"/>
      <c r="E296" s="288"/>
      <c r="F296" s="288"/>
      <c r="G296" s="260"/>
      <c r="H296" s="260"/>
      <c r="I296" s="260"/>
      <c r="J296" s="260"/>
      <c r="K296" s="260"/>
      <c r="L296" s="259"/>
      <c r="M296" s="259"/>
      <c r="N296" s="259"/>
      <c r="O296" s="259"/>
      <c r="P296" s="259"/>
      <c r="Q296" s="260"/>
      <c r="R296" s="260"/>
      <c r="S296" s="260"/>
      <c r="T296" s="260"/>
      <c r="U296" s="260"/>
      <c r="V296" s="259"/>
      <c r="W296" s="259"/>
      <c r="X296" s="259"/>
      <c r="Y296" s="259"/>
      <c r="Z296" s="259">
        <v>1</v>
      </c>
      <c r="AA296" s="205"/>
      <c r="AB296" s="205"/>
      <c r="AC296" s="205"/>
      <c r="AD296" s="205"/>
      <c r="AE296" s="205"/>
      <c r="AF296" s="35">
        <v>0</v>
      </c>
      <c r="AG296" s="35">
        <v>0</v>
      </c>
      <c r="AH296" s="35">
        <v>0</v>
      </c>
      <c r="AI296" s="35">
        <v>0</v>
      </c>
      <c r="AJ296" s="32">
        <v>0</v>
      </c>
      <c r="AK296" s="46"/>
      <c r="AL296" s="48">
        <f t="shared" si="33"/>
        <v>0</v>
      </c>
      <c r="AM296" s="48">
        <f t="shared" si="28"/>
        <v>0</v>
      </c>
      <c r="AN296" s="48">
        <f t="shared" si="29"/>
        <v>0</v>
      </c>
      <c r="AO296" s="48">
        <f t="shared" si="30"/>
        <v>0</v>
      </c>
      <c r="AP296" s="48">
        <f t="shared" si="31"/>
        <v>1</v>
      </c>
      <c r="AQ296" s="48">
        <f t="shared" si="32"/>
        <v>0</v>
      </c>
      <c r="AR296" s="48">
        <f t="shared" si="34"/>
        <v>0</v>
      </c>
    </row>
    <row r="297" spans="1:44">
      <c r="A297" s="265" t="s">
        <v>558</v>
      </c>
      <c r="B297" s="288"/>
      <c r="C297" s="288"/>
      <c r="D297" s="288"/>
      <c r="E297" s="288"/>
      <c r="F297" s="288"/>
      <c r="G297" s="260"/>
      <c r="H297" s="260"/>
      <c r="I297" s="260"/>
      <c r="J297" s="260"/>
      <c r="K297" s="260"/>
      <c r="L297" s="259"/>
      <c r="M297" s="259"/>
      <c r="N297" s="259"/>
      <c r="O297" s="259"/>
      <c r="P297" s="259"/>
      <c r="Q297" s="260"/>
      <c r="R297" s="260">
        <v>1</v>
      </c>
      <c r="S297" s="260"/>
      <c r="T297" s="260"/>
      <c r="U297" s="260"/>
      <c r="V297" s="259"/>
      <c r="W297" s="259"/>
      <c r="X297" s="259"/>
      <c r="Y297" s="259"/>
      <c r="Z297" s="259">
        <v>1</v>
      </c>
      <c r="AA297" s="205"/>
      <c r="AB297" s="205"/>
      <c r="AC297" s="205"/>
      <c r="AD297" s="205"/>
      <c r="AE297" s="205"/>
      <c r="AF297" s="35">
        <v>0</v>
      </c>
      <c r="AG297" s="35">
        <v>0</v>
      </c>
      <c r="AH297" s="35">
        <v>0</v>
      </c>
      <c r="AI297" s="35">
        <v>0</v>
      </c>
      <c r="AJ297" s="32">
        <v>0</v>
      </c>
      <c r="AK297" s="46"/>
      <c r="AL297" s="48">
        <f t="shared" si="33"/>
        <v>0</v>
      </c>
      <c r="AM297" s="48">
        <f t="shared" si="28"/>
        <v>0</v>
      </c>
      <c r="AN297" s="48">
        <f t="shared" si="29"/>
        <v>0</v>
      </c>
      <c r="AO297" s="48">
        <f t="shared" si="30"/>
        <v>1</v>
      </c>
      <c r="AP297" s="48">
        <f t="shared" si="31"/>
        <v>1</v>
      </c>
      <c r="AQ297" s="48">
        <f t="shared" si="32"/>
        <v>0</v>
      </c>
      <c r="AR297" s="48">
        <f t="shared" si="34"/>
        <v>0</v>
      </c>
    </row>
    <row r="298" spans="1:44">
      <c r="A298" s="265" t="s">
        <v>559</v>
      </c>
      <c r="B298" s="288"/>
      <c r="C298" s="288"/>
      <c r="D298" s="288"/>
      <c r="E298" s="288"/>
      <c r="F298" s="288"/>
      <c r="G298" s="260"/>
      <c r="H298" s="260"/>
      <c r="I298" s="260"/>
      <c r="J298" s="260"/>
      <c r="K298" s="260"/>
      <c r="L298" s="259"/>
      <c r="M298" s="259"/>
      <c r="N298" s="259"/>
      <c r="O298" s="259"/>
      <c r="P298" s="259"/>
      <c r="Q298" s="260"/>
      <c r="R298" s="260"/>
      <c r="S298" s="260"/>
      <c r="T298" s="260"/>
      <c r="U298" s="260"/>
      <c r="V298" s="259"/>
      <c r="W298" s="259"/>
      <c r="X298" s="259"/>
      <c r="Y298" s="259"/>
      <c r="Z298" s="259"/>
      <c r="AA298" s="205"/>
      <c r="AB298" s="205"/>
      <c r="AC298" s="205"/>
      <c r="AD298" s="205"/>
      <c r="AE298" s="205"/>
      <c r="AF298" s="35">
        <v>0</v>
      </c>
      <c r="AG298" s="35">
        <v>0</v>
      </c>
      <c r="AH298" s="35">
        <v>0</v>
      </c>
      <c r="AI298" s="35">
        <v>0</v>
      </c>
      <c r="AJ298" s="32">
        <v>0</v>
      </c>
      <c r="AK298" s="46"/>
      <c r="AL298" s="48">
        <f t="shared" si="33"/>
        <v>0</v>
      </c>
      <c r="AM298" s="48">
        <f t="shared" si="28"/>
        <v>0</v>
      </c>
      <c r="AN298" s="48">
        <f t="shared" si="29"/>
        <v>0</v>
      </c>
      <c r="AO298" s="48">
        <f t="shared" si="30"/>
        <v>0</v>
      </c>
      <c r="AP298" s="48">
        <f t="shared" si="31"/>
        <v>0</v>
      </c>
      <c r="AQ298" s="48">
        <f t="shared" si="32"/>
        <v>0</v>
      </c>
      <c r="AR298" s="48">
        <f t="shared" si="34"/>
        <v>0</v>
      </c>
    </row>
    <row r="299" spans="1:44">
      <c r="A299" s="265" t="s">
        <v>560</v>
      </c>
      <c r="B299" s="288"/>
      <c r="C299" s="288"/>
      <c r="D299" s="288"/>
      <c r="E299" s="288"/>
      <c r="F299" s="288"/>
      <c r="G299" s="260"/>
      <c r="H299" s="260"/>
      <c r="I299" s="260"/>
      <c r="J299" s="260"/>
      <c r="K299" s="260"/>
      <c r="L299" s="259"/>
      <c r="M299" s="259"/>
      <c r="N299" s="259"/>
      <c r="O299" s="259"/>
      <c r="P299" s="259"/>
      <c r="Q299" s="260"/>
      <c r="R299" s="260"/>
      <c r="S299" s="260"/>
      <c r="T299" s="260"/>
      <c r="U299" s="260"/>
      <c r="V299" s="259"/>
      <c r="W299" s="259"/>
      <c r="X299" s="259"/>
      <c r="Y299" s="259">
        <v>1</v>
      </c>
      <c r="Z299" s="259"/>
      <c r="AA299" s="205"/>
      <c r="AB299" s="205"/>
      <c r="AC299" s="205"/>
      <c r="AD299" s="205"/>
      <c r="AE299" s="205"/>
      <c r="AF299" s="35">
        <v>0</v>
      </c>
      <c r="AG299" s="35">
        <v>0</v>
      </c>
      <c r="AH299" s="35">
        <v>0</v>
      </c>
      <c r="AI299" s="35">
        <v>0</v>
      </c>
      <c r="AJ299" s="32">
        <v>0</v>
      </c>
      <c r="AK299" s="46"/>
      <c r="AL299" s="48">
        <f t="shared" si="33"/>
        <v>0</v>
      </c>
      <c r="AM299" s="48">
        <f t="shared" si="28"/>
        <v>0</v>
      </c>
      <c r="AN299" s="48">
        <f t="shared" si="29"/>
        <v>0</v>
      </c>
      <c r="AO299" s="48">
        <f t="shared" si="30"/>
        <v>0</v>
      </c>
      <c r="AP299" s="48">
        <f t="shared" si="31"/>
        <v>1</v>
      </c>
      <c r="AQ299" s="48">
        <f t="shared" si="32"/>
        <v>0</v>
      </c>
      <c r="AR299" s="48">
        <f t="shared" si="34"/>
        <v>0</v>
      </c>
    </row>
    <row r="300" spans="1:44">
      <c r="A300" s="265" t="s">
        <v>231</v>
      </c>
      <c r="B300" s="288"/>
      <c r="C300" s="288"/>
      <c r="D300" s="288"/>
      <c r="E300" s="288"/>
      <c r="F300" s="288"/>
      <c r="G300" s="260"/>
      <c r="H300" s="260"/>
      <c r="I300" s="260">
        <v>2</v>
      </c>
      <c r="J300" s="260"/>
      <c r="K300" s="260">
        <v>1</v>
      </c>
      <c r="L300" s="259"/>
      <c r="M300" s="259"/>
      <c r="N300" s="259"/>
      <c r="O300" s="259"/>
      <c r="P300" s="259">
        <v>1</v>
      </c>
      <c r="Q300" s="260">
        <v>4</v>
      </c>
      <c r="R300" s="260">
        <v>2</v>
      </c>
      <c r="S300" s="260">
        <v>1</v>
      </c>
      <c r="T300" s="260">
        <v>2</v>
      </c>
      <c r="U300" s="260">
        <v>4</v>
      </c>
      <c r="V300" s="259"/>
      <c r="W300" s="259">
        <v>1</v>
      </c>
      <c r="X300" s="259">
        <v>1</v>
      </c>
      <c r="Y300" s="259"/>
      <c r="Z300" s="259"/>
      <c r="AA300" s="205"/>
      <c r="AB300" s="205"/>
      <c r="AC300" s="205"/>
      <c r="AD300" s="205"/>
      <c r="AE300" s="205"/>
      <c r="AF300" s="35">
        <v>0</v>
      </c>
      <c r="AG300" s="35">
        <v>0</v>
      </c>
      <c r="AH300" s="35">
        <v>0</v>
      </c>
      <c r="AI300" s="35">
        <v>0</v>
      </c>
      <c r="AJ300" s="32">
        <v>0</v>
      </c>
      <c r="AK300" s="46"/>
      <c r="AL300" s="48">
        <f t="shared" si="33"/>
        <v>0</v>
      </c>
      <c r="AM300" s="48">
        <f t="shared" si="28"/>
        <v>3</v>
      </c>
      <c r="AN300" s="48">
        <f t="shared" si="29"/>
        <v>1</v>
      </c>
      <c r="AO300" s="48">
        <f t="shared" si="30"/>
        <v>13</v>
      </c>
      <c r="AP300" s="48">
        <f t="shared" si="31"/>
        <v>2</v>
      </c>
      <c r="AQ300" s="48">
        <f t="shared" si="32"/>
        <v>0</v>
      </c>
      <c r="AR300" s="48">
        <f t="shared" si="34"/>
        <v>0</v>
      </c>
    </row>
    <row r="301" spans="1:44">
      <c r="A301" s="265" t="s">
        <v>271</v>
      </c>
      <c r="B301" s="288"/>
      <c r="C301" s="288"/>
      <c r="D301" s="288"/>
      <c r="E301" s="288"/>
      <c r="F301" s="288"/>
      <c r="G301" s="260"/>
      <c r="H301" s="260"/>
      <c r="I301" s="260"/>
      <c r="J301" s="260"/>
      <c r="K301" s="260"/>
      <c r="L301" s="259"/>
      <c r="M301" s="259"/>
      <c r="N301" s="259"/>
      <c r="O301" s="259"/>
      <c r="P301" s="259"/>
      <c r="Q301" s="260"/>
      <c r="R301" s="260"/>
      <c r="S301" s="260"/>
      <c r="T301" s="260"/>
      <c r="U301" s="260"/>
      <c r="V301" s="259"/>
      <c r="W301" s="259"/>
      <c r="X301" s="259"/>
      <c r="Y301" s="259"/>
      <c r="Z301" s="259"/>
      <c r="AA301" s="205"/>
      <c r="AB301" s="205"/>
      <c r="AC301" s="205"/>
      <c r="AD301" s="205"/>
      <c r="AE301" s="205"/>
      <c r="AF301" s="35">
        <v>0</v>
      </c>
      <c r="AG301" s="35">
        <v>0</v>
      </c>
      <c r="AH301" s="35">
        <v>0</v>
      </c>
      <c r="AI301" s="35">
        <v>0</v>
      </c>
      <c r="AJ301" s="32">
        <v>0</v>
      </c>
      <c r="AK301" s="46"/>
      <c r="AL301" s="48">
        <f t="shared" si="33"/>
        <v>0</v>
      </c>
      <c r="AM301" s="48">
        <f t="shared" si="28"/>
        <v>0</v>
      </c>
      <c r="AN301" s="48">
        <f t="shared" si="29"/>
        <v>0</v>
      </c>
      <c r="AO301" s="48">
        <f t="shared" si="30"/>
        <v>0</v>
      </c>
      <c r="AP301" s="48">
        <f t="shared" si="31"/>
        <v>0</v>
      </c>
      <c r="AQ301" s="48">
        <f t="shared" si="32"/>
        <v>0</v>
      </c>
      <c r="AR301" s="48">
        <f t="shared" si="34"/>
        <v>0</v>
      </c>
    </row>
    <row r="302" spans="1:44">
      <c r="A302" s="265" t="s">
        <v>561</v>
      </c>
      <c r="B302" s="288"/>
      <c r="C302" s="288"/>
      <c r="D302" s="288"/>
      <c r="E302" s="288"/>
      <c r="F302" s="288"/>
      <c r="G302" s="260"/>
      <c r="H302" s="260"/>
      <c r="I302" s="260"/>
      <c r="J302" s="260"/>
      <c r="K302" s="260"/>
      <c r="L302" s="259"/>
      <c r="M302" s="259"/>
      <c r="N302" s="259"/>
      <c r="O302" s="259"/>
      <c r="P302" s="259"/>
      <c r="Q302" s="260"/>
      <c r="R302" s="260"/>
      <c r="S302" s="260"/>
      <c r="T302" s="260"/>
      <c r="U302" s="260"/>
      <c r="V302" s="259"/>
      <c r="W302" s="259">
        <v>4</v>
      </c>
      <c r="X302" s="259"/>
      <c r="Y302" s="259"/>
      <c r="Z302" s="259"/>
      <c r="AA302" s="205"/>
      <c r="AB302" s="205"/>
      <c r="AC302" s="205"/>
      <c r="AD302" s="205"/>
      <c r="AE302" s="205"/>
      <c r="AF302" s="35">
        <v>0</v>
      </c>
      <c r="AG302" s="35">
        <v>0</v>
      </c>
      <c r="AH302" s="35">
        <v>0</v>
      </c>
      <c r="AI302" s="35">
        <v>0</v>
      </c>
      <c r="AJ302" s="32">
        <v>0</v>
      </c>
      <c r="AK302" s="46"/>
      <c r="AL302" s="48">
        <f t="shared" si="33"/>
        <v>0</v>
      </c>
      <c r="AM302" s="48">
        <f t="shared" si="28"/>
        <v>0</v>
      </c>
      <c r="AN302" s="48">
        <f t="shared" si="29"/>
        <v>0</v>
      </c>
      <c r="AO302" s="48">
        <f t="shared" si="30"/>
        <v>0</v>
      </c>
      <c r="AP302" s="48">
        <f t="shared" si="31"/>
        <v>4</v>
      </c>
      <c r="AQ302" s="48">
        <f t="shared" si="32"/>
        <v>0</v>
      </c>
      <c r="AR302" s="48">
        <f t="shared" si="34"/>
        <v>0</v>
      </c>
    </row>
    <row r="303" spans="1:44">
      <c r="A303" s="265" t="s">
        <v>562</v>
      </c>
      <c r="B303" s="288"/>
      <c r="C303" s="288"/>
      <c r="D303" s="288"/>
      <c r="E303" s="288"/>
      <c r="F303" s="288"/>
      <c r="G303" s="260"/>
      <c r="H303" s="260"/>
      <c r="I303" s="260"/>
      <c r="J303" s="260"/>
      <c r="K303" s="260"/>
      <c r="L303" s="259"/>
      <c r="M303" s="259">
        <v>2</v>
      </c>
      <c r="N303" s="259">
        <v>1</v>
      </c>
      <c r="O303" s="259"/>
      <c r="P303" s="259"/>
      <c r="Q303" s="260"/>
      <c r="R303" s="260"/>
      <c r="S303" s="260"/>
      <c r="T303" s="260"/>
      <c r="U303" s="260"/>
      <c r="V303" s="259"/>
      <c r="W303" s="259"/>
      <c r="X303" s="259"/>
      <c r="Y303" s="259"/>
      <c r="Z303" s="259"/>
      <c r="AA303" s="205"/>
      <c r="AB303" s="205"/>
      <c r="AC303" s="205"/>
      <c r="AD303" s="205"/>
      <c r="AE303" s="205"/>
      <c r="AF303" s="35">
        <v>0</v>
      </c>
      <c r="AG303" s="35">
        <v>0</v>
      </c>
      <c r="AH303" s="35">
        <v>0</v>
      </c>
      <c r="AI303" s="35">
        <v>0</v>
      </c>
      <c r="AJ303" s="32">
        <v>0</v>
      </c>
      <c r="AK303" s="46"/>
      <c r="AL303" s="48">
        <f t="shared" si="33"/>
        <v>0</v>
      </c>
      <c r="AM303" s="48">
        <f t="shared" si="28"/>
        <v>0</v>
      </c>
      <c r="AN303" s="48">
        <f t="shared" si="29"/>
        <v>3</v>
      </c>
      <c r="AO303" s="48">
        <f t="shared" si="30"/>
        <v>0</v>
      </c>
      <c r="AP303" s="48">
        <f t="shared" si="31"/>
        <v>0</v>
      </c>
      <c r="AQ303" s="48">
        <f t="shared" si="32"/>
        <v>0</v>
      </c>
      <c r="AR303" s="48">
        <f t="shared" si="34"/>
        <v>0</v>
      </c>
    </row>
    <row r="304" spans="1:44">
      <c r="A304" s="265" t="s">
        <v>563</v>
      </c>
      <c r="B304" s="288"/>
      <c r="C304" s="288"/>
      <c r="D304" s="288"/>
      <c r="E304" s="288"/>
      <c r="F304" s="288"/>
      <c r="G304" s="260"/>
      <c r="H304" s="260"/>
      <c r="I304" s="260"/>
      <c r="J304" s="260"/>
      <c r="K304" s="260">
        <v>2</v>
      </c>
      <c r="L304" s="259"/>
      <c r="M304" s="259"/>
      <c r="N304" s="259"/>
      <c r="O304" s="259"/>
      <c r="P304" s="259"/>
      <c r="Q304" s="260"/>
      <c r="R304" s="260"/>
      <c r="S304" s="260"/>
      <c r="T304" s="260"/>
      <c r="U304" s="260"/>
      <c r="V304" s="259"/>
      <c r="W304" s="259"/>
      <c r="X304" s="259"/>
      <c r="Y304" s="259"/>
      <c r="Z304" s="259"/>
      <c r="AA304" s="205"/>
      <c r="AB304" s="205"/>
      <c r="AC304" s="205"/>
      <c r="AD304" s="205"/>
      <c r="AE304" s="205"/>
      <c r="AF304" s="35">
        <v>0</v>
      </c>
      <c r="AG304" s="35">
        <v>0</v>
      </c>
      <c r="AH304" s="35">
        <v>0</v>
      </c>
      <c r="AI304" s="35">
        <v>0</v>
      </c>
      <c r="AJ304" s="32">
        <v>0</v>
      </c>
      <c r="AK304" s="46"/>
      <c r="AL304" s="48">
        <f t="shared" si="33"/>
        <v>0</v>
      </c>
      <c r="AM304" s="48">
        <f t="shared" si="28"/>
        <v>2</v>
      </c>
      <c r="AN304" s="48">
        <f t="shared" si="29"/>
        <v>0</v>
      </c>
      <c r="AO304" s="48">
        <f t="shared" si="30"/>
        <v>0</v>
      </c>
      <c r="AP304" s="48">
        <f t="shared" si="31"/>
        <v>0</v>
      </c>
      <c r="AQ304" s="48">
        <f t="shared" si="32"/>
        <v>0</v>
      </c>
      <c r="AR304" s="48">
        <f t="shared" si="34"/>
        <v>0</v>
      </c>
    </row>
    <row r="305" spans="1:44">
      <c r="A305" s="265" t="s">
        <v>564</v>
      </c>
      <c r="B305" s="288"/>
      <c r="C305" s="288"/>
      <c r="D305" s="288"/>
      <c r="E305" s="288"/>
      <c r="F305" s="288"/>
      <c r="G305" s="260"/>
      <c r="H305" s="260"/>
      <c r="I305" s="260"/>
      <c r="J305" s="260"/>
      <c r="K305" s="260"/>
      <c r="L305" s="259"/>
      <c r="M305" s="259"/>
      <c r="N305" s="259"/>
      <c r="O305" s="259"/>
      <c r="P305" s="259"/>
      <c r="Q305" s="260"/>
      <c r="R305" s="260"/>
      <c r="S305" s="260"/>
      <c r="T305" s="260"/>
      <c r="U305" s="260"/>
      <c r="V305" s="259"/>
      <c r="W305" s="259"/>
      <c r="X305" s="259"/>
      <c r="Y305" s="259"/>
      <c r="Z305" s="259"/>
      <c r="AA305" s="205"/>
      <c r="AB305" s="205"/>
      <c r="AC305" s="205"/>
      <c r="AD305" s="205"/>
      <c r="AE305" s="205"/>
      <c r="AF305" s="35">
        <v>0</v>
      </c>
      <c r="AG305" s="35">
        <v>0</v>
      </c>
      <c r="AH305" s="35">
        <v>0</v>
      </c>
      <c r="AI305" s="35">
        <v>0</v>
      </c>
      <c r="AJ305" s="32">
        <v>0</v>
      </c>
      <c r="AK305" s="46"/>
      <c r="AL305" s="48">
        <f t="shared" si="33"/>
        <v>0</v>
      </c>
      <c r="AM305" s="48">
        <f t="shared" si="28"/>
        <v>0</v>
      </c>
      <c r="AN305" s="48">
        <f t="shared" si="29"/>
        <v>0</v>
      </c>
      <c r="AO305" s="48">
        <f t="shared" si="30"/>
        <v>0</v>
      </c>
      <c r="AP305" s="48">
        <f t="shared" si="31"/>
        <v>0</v>
      </c>
      <c r="AQ305" s="48">
        <f t="shared" si="32"/>
        <v>0</v>
      </c>
      <c r="AR305" s="48">
        <f t="shared" si="34"/>
        <v>0</v>
      </c>
    </row>
    <row r="306" spans="1:44">
      <c r="A306" s="265" t="s">
        <v>254</v>
      </c>
      <c r="B306" s="288"/>
      <c r="C306" s="288"/>
      <c r="D306" s="288"/>
      <c r="E306" s="288"/>
      <c r="F306" s="288">
        <v>1</v>
      </c>
      <c r="G306" s="260"/>
      <c r="H306" s="260"/>
      <c r="I306" s="260"/>
      <c r="J306" s="260"/>
      <c r="K306" s="260"/>
      <c r="L306" s="259"/>
      <c r="M306" s="259"/>
      <c r="N306" s="259"/>
      <c r="O306" s="259"/>
      <c r="P306" s="259"/>
      <c r="Q306" s="260"/>
      <c r="R306" s="260"/>
      <c r="S306" s="260"/>
      <c r="T306" s="260"/>
      <c r="U306" s="260"/>
      <c r="V306" s="259"/>
      <c r="W306" s="259"/>
      <c r="X306" s="259"/>
      <c r="Y306" s="259"/>
      <c r="Z306" s="259"/>
      <c r="AA306" s="205"/>
      <c r="AB306" s="205"/>
      <c r="AC306" s="205"/>
      <c r="AD306" s="205"/>
      <c r="AE306" s="205"/>
      <c r="AF306" s="35">
        <v>0</v>
      </c>
      <c r="AG306" s="35">
        <v>0</v>
      </c>
      <c r="AH306" s="35">
        <v>0</v>
      </c>
      <c r="AI306" s="35">
        <v>0</v>
      </c>
      <c r="AJ306" s="32">
        <v>0</v>
      </c>
      <c r="AK306" s="46"/>
      <c r="AL306" s="48">
        <f t="shared" si="33"/>
        <v>1</v>
      </c>
      <c r="AM306" s="48">
        <f t="shared" si="28"/>
        <v>0</v>
      </c>
      <c r="AN306" s="48">
        <f t="shared" si="29"/>
        <v>0</v>
      </c>
      <c r="AO306" s="48">
        <f t="shared" si="30"/>
        <v>0</v>
      </c>
      <c r="AP306" s="48">
        <f t="shared" si="31"/>
        <v>0</v>
      </c>
      <c r="AQ306" s="48">
        <f t="shared" si="32"/>
        <v>0</v>
      </c>
      <c r="AR306" s="48">
        <f t="shared" si="34"/>
        <v>0</v>
      </c>
    </row>
    <row r="307" spans="1:44">
      <c r="A307" s="265" t="s">
        <v>565</v>
      </c>
      <c r="B307" s="288"/>
      <c r="C307" s="288"/>
      <c r="D307" s="288"/>
      <c r="E307" s="288"/>
      <c r="F307" s="288"/>
      <c r="G307" s="260"/>
      <c r="H307" s="260"/>
      <c r="I307" s="260"/>
      <c r="J307" s="260"/>
      <c r="K307" s="260"/>
      <c r="L307" s="259"/>
      <c r="M307" s="259"/>
      <c r="N307" s="259">
        <v>1</v>
      </c>
      <c r="O307" s="259"/>
      <c r="P307" s="259"/>
      <c r="Q307" s="260"/>
      <c r="R307" s="260"/>
      <c r="S307" s="260"/>
      <c r="T307" s="260"/>
      <c r="U307" s="260"/>
      <c r="V307" s="259"/>
      <c r="W307" s="259"/>
      <c r="X307" s="259"/>
      <c r="Y307" s="259"/>
      <c r="Z307" s="259"/>
      <c r="AA307" s="205"/>
      <c r="AB307" s="205"/>
      <c r="AC307" s="205"/>
      <c r="AD307" s="205"/>
      <c r="AE307" s="205"/>
      <c r="AF307" s="35">
        <v>0</v>
      </c>
      <c r="AG307" s="35">
        <v>0</v>
      </c>
      <c r="AH307" s="35">
        <v>0</v>
      </c>
      <c r="AI307" s="35">
        <v>0</v>
      </c>
      <c r="AJ307" s="32">
        <v>0</v>
      </c>
      <c r="AK307" s="46"/>
      <c r="AL307" s="48">
        <f t="shared" si="33"/>
        <v>0</v>
      </c>
      <c r="AM307" s="48">
        <f t="shared" si="28"/>
        <v>0</v>
      </c>
      <c r="AN307" s="48">
        <f t="shared" si="29"/>
        <v>1</v>
      </c>
      <c r="AO307" s="48">
        <f t="shared" si="30"/>
        <v>0</v>
      </c>
      <c r="AP307" s="48">
        <f t="shared" si="31"/>
        <v>0</v>
      </c>
      <c r="AQ307" s="48">
        <f t="shared" si="32"/>
        <v>0</v>
      </c>
      <c r="AR307" s="48">
        <f t="shared" si="34"/>
        <v>0</v>
      </c>
    </row>
    <row r="308" spans="1:44">
      <c r="A308" s="265" t="s">
        <v>566</v>
      </c>
      <c r="B308" s="288"/>
      <c r="C308" s="288"/>
      <c r="D308" s="288"/>
      <c r="E308" s="288"/>
      <c r="F308" s="288"/>
      <c r="G308" s="260"/>
      <c r="H308" s="260"/>
      <c r="I308" s="260"/>
      <c r="J308" s="260"/>
      <c r="K308" s="260"/>
      <c r="L308" s="259"/>
      <c r="M308" s="259"/>
      <c r="N308" s="259"/>
      <c r="O308" s="259"/>
      <c r="P308" s="259"/>
      <c r="Q308" s="260"/>
      <c r="R308" s="260"/>
      <c r="S308" s="260"/>
      <c r="T308" s="260"/>
      <c r="U308" s="260"/>
      <c r="V308" s="259"/>
      <c r="W308" s="259"/>
      <c r="X308" s="259"/>
      <c r="Y308" s="259"/>
      <c r="Z308" s="259">
        <v>1</v>
      </c>
      <c r="AA308" s="205"/>
      <c r="AB308" s="205"/>
      <c r="AC308" s="205"/>
      <c r="AD308" s="205"/>
      <c r="AE308" s="205"/>
      <c r="AF308" s="35">
        <v>0</v>
      </c>
      <c r="AG308" s="35">
        <v>0</v>
      </c>
      <c r="AH308" s="35">
        <v>0</v>
      </c>
      <c r="AI308" s="35">
        <v>0</v>
      </c>
      <c r="AJ308" s="32">
        <v>0</v>
      </c>
      <c r="AK308" s="46"/>
      <c r="AL308" s="48">
        <f t="shared" si="33"/>
        <v>0</v>
      </c>
      <c r="AM308" s="48">
        <f t="shared" si="28"/>
        <v>0</v>
      </c>
      <c r="AN308" s="48">
        <f t="shared" si="29"/>
        <v>0</v>
      </c>
      <c r="AO308" s="48">
        <f t="shared" si="30"/>
        <v>0</v>
      </c>
      <c r="AP308" s="48">
        <f t="shared" si="31"/>
        <v>1</v>
      </c>
      <c r="AQ308" s="48">
        <f t="shared" si="32"/>
        <v>0</v>
      </c>
      <c r="AR308" s="48">
        <f t="shared" si="34"/>
        <v>0</v>
      </c>
    </row>
    <row r="309" spans="1:44">
      <c r="A309" s="265" t="s">
        <v>567</v>
      </c>
      <c r="B309" s="288"/>
      <c r="C309" s="288"/>
      <c r="D309" s="288"/>
      <c r="E309" s="288"/>
      <c r="F309" s="288"/>
      <c r="G309" s="260"/>
      <c r="H309" s="260"/>
      <c r="I309" s="260"/>
      <c r="J309" s="260"/>
      <c r="K309" s="260"/>
      <c r="L309" s="259"/>
      <c r="M309" s="259"/>
      <c r="N309" s="259"/>
      <c r="O309" s="259"/>
      <c r="P309" s="259"/>
      <c r="Q309" s="260"/>
      <c r="R309" s="260"/>
      <c r="S309" s="260"/>
      <c r="T309" s="260"/>
      <c r="U309" s="260"/>
      <c r="V309" s="259"/>
      <c r="W309" s="259"/>
      <c r="X309" s="259"/>
      <c r="Y309" s="259"/>
      <c r="Z309" s="259">
        <v>1</v>
      </c>
      <c r="AA309" s="205"/>
      <c r="AB309" s="205"/>
      <c r="AC309" s="205"/>
      <c r="AD309" s="205"/>
      <c r="AE309" s="205"/>
      <c r="AF309" s="35">
        <v>0</v>
      </c>
      <c r="AG309" s="35">
        <v>0</v>
      </c>
      <c r="AH309" s="35">
        <v>0</v>
      </c>
      <c r="AI309" s="35">
        <v>0</v>
      </c>
      <c r="AJ309" s="32">
        <v>0</v>
      </c>
      <c r="AK309" s="46"/>
      <c r="AL309" s="48">
        <f t="shared" si="33"/>
        <v>0</v>
      </c>
      <c r="AM309" s="48">
        <f t="shared" si="28"/>
        <v>0</v>
      </c>
      <c r="AN309" s="48">
        <f t="shared" si="29"/>
        <v>0</v>
      </c>
      <c r="AO309" s="48">
        <f t="shared" si="30"/>
        <v>0</v>
      </c>
      <c r="AP309" s="48">
        <f t="shared" si="31"/>
        <v>1</v>
      </c>
      <c r="AQ309" s="48">
        <f t="shared" si="32"/>
        <v>0</v>
      </c>
      <c r="AR309" s="48">
        <f t="shared" si="34"/>
        <v>0</v>
      </c>
    </row>
    <row r="310" spans="1:44">
      <c r="A310" s="265" t="s">
        <v>568</v>
      </c>
      <c r="B310" s="288"/>
      <c r="C310" s="288"/>
      <c r="D310" s="288"/>
      <c r="E310" s="288"/>
      <c r="F310" s="288"/>
      <c r="G310" s="260"/>
      <c r="H310" s="260"/>
      <c r="I310" s="260"/>
      <c r="J310" s="260"/>
      <c r="K310" s="260"/>
      <c r="L310" s="259"/>
      <c r="M310" s="259"/>
      <c r="N310" s="259"/>
      <c r="O310" s="259"/>
      <c r="P310" s="259"/>
      <c r="Q310" s="260"/>
      <c r="R310" s="260"/>
      <c r="S310" s="260"/>
      <c r="T310" s="260"/>
      <c r="U310" s="260">
        <v>1</v>
      </c>
      <c r="V310" s="259"/>
      <c r="W310" s="259"/>
      <c r="X310" s="259"/>
      <c r="Y310" s="259"/>
      <c r="Z310" s="259"/>
      <c r="AA310" s="205"/>
      <c r="AB310" s="205"/>
      <c r="AC310" s="205"/>
      <c r="AD310" s="205"/>
      <c r="AE310" s="205"/>
      <c r="AF310" s="35">
        <v>0</v>
      </c>
      <c r="AG310" s="35">
        <v>0</v>
      </c>
      <c r="AH310" s="35">
        <v>0</v>
      </c>
      <c r="AI310" s="35">
        <v>0</v>
      </c>
      <c r="AJ310" s="32">
        <v>0</v>
      </c>
      <c r="AK310" s="46"/>
      <c r="AL310" s="48">
        <f t="shared" si="33"/>
        <v>0</v>
      </c>
      <c r="AM310" s="48">
        <f t="shared" si="28"/>
        <v>0</v>
      </c>
      <c r="AN310" s="48">
        <f t="shared" si="29"/>
        <v>0</v>
      </c>
      <c r="AO310" s="48">
        <f t="shared" si="30"/>
        <v>1</v>
      </c>
      <c r="AP310" s="48">
        <f t="shared" si="31"/>
        <v>0</v>
      </c>
      <c r="AQ310" s="48">
        <f t="shared" si="32"/>
        <v>0</v>
      </c>
      <c r="AR310" s="48">
        <f t="shared" si="34"/>
        <v>0</v>
      </c>
    </row>
    <row r="311" spans="1:44">
      <c r="A311" s="265" t="s">
        <v>569</v>
      </c>
      <c r="B311" s="288"/>
      <c r="C311" s="288"/>
      <c r="D311" s="288"/>
      <c r="E311" s="288"/>
      <c r="F311" s="288"/>
      <c r="G311" s="260"/>
      <c r="H311" s="260"/>
      <c r="I311" s="260"/>
      <c r="J311" s="260"/>
      <c r="K311" s="260"/>
      <c r="L311" s="259"/>
      <c r="M311" s="259"/>
      <c r="N311" s="259"/>
      <c r="O311" s="259"/>
      <c r="P311" s="259"/>
      <c r="Q311" s="260"/>
      <c r="R311" s="260"/>
      <c r="S311" s="260">
        <v>2</v>
      </c>
      <c r="T311" s="260"/>
      <c r="U311" s="260"/>
      <c r="V311" s="259"/>
      <c r="W311" s="259"/>
      <c r="X311" s="259"/>
      <c r="Y311" s="259"/>
      <c r="Z311" s="259"/>
      <c r="AA311" s="205"/>
      <c r="AB311" s="205"/>
      <c r="AC311" s="205"/>
      <c r="AD311" s="205"/>
      <c r="AE311" s="205"/>
      <c r="AF311" s="35">
        <v>0</v>
      </c>
      <c r="AG311" s="35">
        <v>0</v>
      </c>
      <c r="AH311" s="35">
        <v>0</v>
      </c>
      <c r="AI311" s="35">
        <v>0</v>
      </c>
      <c r="AJ311" s="32">
        <v>0</v>
      </c>
      <c r="AK311" s="46"/>
      <c r="AL311" s="48">
        <f t="shared" si="33"/>
        <v>0</v>
      </c>
      <c r="AM311" s="48">
        <f t="shared" si="28"/>
        <v>0</v>
      </c>
      <c r="AN311" s="48">
        <f t="shared" si="29"/>
        <v>0</v>
      </c>
      <c r="AO311" s="48">
        <f t="shared" si="30"/>
        <v>2</v>
      </c>
      <c r="AP311" s="48">
        <f t="shared" si="31"/>
        <v>0</v>
      </c>
      <c r="AQ311" s="48">
        <f t="shared" si="32"/>
        <v>0</v>
      </c>
      <c r="AR311" s="48">
        <f t="shared" si="34"/>
        <v>0</v>
      </c>
    </row>
    <row r="312" spans="1:44">
      <c r="A312" s="265" t="s">
        <v>570</v>
      </c>
      <c r="B312" s="288"/>
      <c r="C312" s="288"/>
      <c r="D312" s="288"/>
      <c r="E312" s="288"/>
      <c r="F312" s="288"/>
      <c r="G312" s="260"/>
      <c r="H312" s="260"/>
      <c r="I312" s="260"/>
      <c r="J312" s="260"/>
      <c r="K312" s="260"/>
      <c r="L312" s="259"/>
      <c r="M312" s="259"/>
      <c r="N312" s="259"/>
      <c r="O312" s="259"/>
      <c r="P312" s="259"/>
      <c r="Q312" s="260"/>
      <c r="R312" s="260"/>
      <c r="S312" s="260"/>
      <c r="T312" s="260"/>
      <c r="U312" s="260"/>
      <c r="V312" s="259"/>
      <c r="W312" s="259"/>
      <c r="X312" s="259"/>
      <c r="Y312" s="259">
        <v>1</v>
      </c>
      <c r="Z312" s="259"/>
      <c r="AA312" s="205"/>
      <c r="AB312" s="205"/>
      <c r="AC312" s="205"/>
      <c r="AD312" s="205"/>
      <c r="AE312" s="205"/>
      <c r="AF312" s="35">
        <v>0</v>
      </c>
      <c r="AG312" s="35">
        <v>0</v>
      </c>
      <c r="AH312" s="35">
        <v>0</v>
      </c>
      <c r="AI312" s="35">
        <v>0</v>
      </c>
      <c r="AJ312" s="32">
        <v>0</v>
      </c>
      <c r="AK312" s="46"/>
      <c r="AL312" s="48">
        <f t="shared" si="33"/>
        <v>0</v>
      </c>
      <c r="AM312" s="48">
        <f t="shared" si="28"/>
        <v>0</v>
      </c>
      <c r="AN312" s="48">
        <f t="shared" si="29"/>
        <v>0</v>
      </c>
      <c r="AO312" s="48">
        <f t="shared" si="30"/>
        <v>0</v>
      </c>
      <c r="AP312" s="48">
        <f t="shared" si="31"/>
        <v>1</v>
      </c>
      <c r="AQ312" s="48">
        <f t="shared" si="32"/>
        <v>0</v>
      </c>
      <c r="AR312" s="48">
        <f t="shared" si="34"/>
        <v>0</v>
      </c>
    </row>
    <row r="313" spans="1:44">
      <c r="A313" s="265" t="s">
        <v>571</v>
      </c>
      <c r="B313" s="288"/>
      <c r="C313" s="288"/>
      <c r="D313" s="288"/>
      <c r="E313" s="288"/>
      <c r="F313" s="288"/>
      <c r="G313" s="260"/>
      <c r="H313" s="260"/>
      <c r="I313" s="260"/>
      <c r="J313" s="260"/>
      <c r="K313" s="260"/>
      <c r="L313" s="259"/>
      <c r="M313" s="259"/>
      <c r="N313" s="259"/>
      <c r="O313" s="259"/>
      <c r="P313" s="259"/>
      <c r="Q313" s="260"/>
      <c r="R313" s="260"/>
      <c r="S313" s="260"/>
      <c r="T313" s="260"/>
      <c r="U313" s="260"/>
      <c r="V313" s="259"/>
      <c r="W313" s="259"/>
      <c r="X313" s="259">
        <v>1</v>
      </c>
      <c r="Y313" s="259"/>
      <c r="Z313" s="259"/>
      <c r="AA313" s="205"/>
      <c r="AB313" s="205"/>
      <c r="AC313" s="205"/>
      <c r="AD313" s="205"/>
      <c r="AE313" s="205"/>
      <c r="AF313" s="35">
        <v>0</v>
      </c>
      <c r="AG313" s="35">
        <v>0</v>
      </c>
      <c r="AH313" s="35">
        <v>0</v>
      </c>
      <c r="AI313" s="35">
        <v>0</v>
      </c>
      <c r="AJ313" s="32">
        <v>0</v>
      </c>
      <c r="AK313" s="46"/>
      <c r="AL313" s="48">
        <f t="shared" si="33"/>
        <v>0</v>
      </c>
      <c r="AM313" s="48">
        <f t="shared" ref="AM313:AM376" si="35">SUM($G313:$K313)</f>
        <v>0</v>
      </c>
      <c r="AN313" s="48">
        <f t="shared" ref="AN313:AN376" si="36">SUM($L313:$P313)</f>
        <v>0</v>
      </c>
      <c r="AO313" s="48">
        <f t="shared" ref="AO313:AO376" si="37">SUM($Q313:$U313)</f>
        <v>0</v>
      </c>
      <c r="AP313" s="48">
        <f t="shared" ref="AP313:AP376" si="38">SUM($V313:$Z313)</f>
        <v>1</v>
      </c>
      <c r="AQ313" s="48">
        <f t="shared" ref="AQ313:AQ376" si="39">SUM($AA313:$AE313)</f>
        <v>0</v>
      </c>
      <c r="AR313" s="48">
        <f t="shared" si="34"/>
        <v>0</v>
      </c>
    </row>
    <row r="314" spans="1:44">
      <c r="A314" s="265" t="s">
        <v>572</v>
      </c>
      <c r="B314" s="288"/>
      <c r="C314" s="288"/>
      <c r="D314" s="288"/>
      <c r="E314" s="288"/>
      <c r="F314" s="288"/>
      <c r="G314" s="260"/>
      <c r="H314" s="260"/>
      <c r="I314" s="260"/>
      <c r="J314" s="260"/>
      <c r="K314" s="260"/>
      <c r="L314" s="259"/>
      <c r="M314" s="259"/>
      <c r="N314" s="259"/>
      <c r="O314" s="259"/>
      <c r="P314" s="259"/>
      <c r="Q314" s="260"/>
      <c r="R314" s="260"/>
      <c r="S314" s="260"/>
      <c r="T314" s="260"/>
      <c r="U314" s="260"/>
      <c r="V314" s="259"/>
      <c r="W314" s="259"/>
      <c r="X314" s="259"/>
      <c r="Y314" s="259"/>
      <c r="Z314" s="259"/>
      <c r="AA314" s="205"/>
      <c r="AB314" s="205"/>
      <c r="AC314" s="205"/>
      <c r="AD314" s="205"/>
      <c r="AE314" s="205"/>
      <c r="AF314" s="35">
        <v>0</v>
      </c>
      <c r="AG314" s="35">
        <v>0</v>
      </c>
      <c r="AH314" s="35">
        <v>0</v>
      </c>
      <c r="AI314" s="35">
        <v>0</v>
      </c>
      <c r="AJ314" s="32">
        <v>0</v>
      </c>
      <c r="AK314" s="46"/>
      <c r="AL314" s="48">
        <f t="shared" ref="AL314:AL377" si="40">SUM($B314:$F314)</f>
        <v>0</v>
      </c>
      <c r="AM314" s="48">
        <f t="shared" si="35"/>
        <v>0</v>
      </c>
      <c r="AN314" s="48">
        <f t="shared" si="36"/>
        <v>0</v>
      </c>
      <c r="AO314" s="48">
        <f t="shared" si="37"/>
        <v>0</v>
      </c>
      <c r="AP314" s="48">
        <f t="shared" si="38"/>
        <v>0</v>
      </c>
      <c r="AQ314" s="48">
        <f t="shared" si="39"/>
        <v>0</v>
      </c>
      <c r="AR314" s="48">
        <f t="shared" si="34"/>
        <v>0</v>
      </c>
    </row>
    <row r="315" spans="1:44">
      <c r="A315" s="265" t="s">
        <v>573</v>
      </c>
      <c r="B315" s="288"/>
      <c r="C315" s="288"/>
      <c r="D315" s="288"/>
      <c r="E315" s="288"/>
      <c r="F315" s="288"/>
      <c r="G315" s="260"/>
      <c r="H315" s="260"/>
      <c r="I315" s="260"/>
      <c r="J315" s="260"/>
      <c r="K315" s="260"/>
      <c r="L315" s="259"/>
      <c r="M315" s="259"/>
      <c r="N315" s="259"/>
      <c r="O315" s="259"/>
      <c r="P315" s="259"/>
      <c r="Q315" s="260"/>
      <c r="R315" s="260"/>
      <c r="S315" s="260"/>
      <c r="T315" s="260"/>
      <c r="U315" s="260"/>
      <c r="V315" s="259"/>
      <c r="W315" s="259"/>
      <c r="X315" s="259">
        <v>1</v>
      </c>
      <c r="Y315" s="259"/>
      <c r="Z315" s="259">
        <v>5</v>
      </c>
      <c r="AA315" s="205"/>
      <c r="AB315" s="205"/>
      <c r="AC315" s="205"/>
      <c r="AD315" s="205"/>
      <c r="AE315" s="205"/>
      <c r="AF315" s="35">
        <v>0</v>
      </c>
      <c r="AG315" s="35">
        <v>0</v>
      </c>
      <c r="AH315" s="35">
        <v>0</v>
      </c>
      <c r="AI315" s="35">
        <v>0</v>
      </c>
      <c r="AJ315" s="32">
        <v>0</v>
      </c>
      <c r="AK315" s="46"/>
      <c r="AL315" s="48">
        <f t="shared" si="40"/>
        <v>0</v>
      </c>
      <c r="AM315" s="48">
        <f t="shared" si="35"/>
        <v>0</v>
      </c>
      <c r="AN315" s="48">
        <f t="shared" si="36"/>
        <v>0</v>
      </c>
      <c r="AO315" s="48">
        <f t="shared" si="37"/>
        <v>0</v>
      </c>
      <c r="AP315" s="48">
        <f t="shared" si="38"/>
        <v>6</v>
      </c>
      <c r="AQ315" s="48">
        <f t="shared" si="39"/>
        <v>0</v>
      </c>
      <c r="AR315" s="48">
        <f t="shared" si="34"/>
        <v>0</v>
      </c>
    </row>
    <row r="316" spans="1:44">
      <c r="A316" s="265" t="s">
        <v>574</v>
      </c>
      <c r="B316" s="288"/>
      <c r="C316" s="288"/>
      <c r="D316" s="288"/>
      <c r="E316" s="288"/>
      <c r="F316" s="288"/>
      <c r="G316" s="260"/>
      <c r="H316" s="260"/>
      <c r="I316" s="260"/>
      <c r="J316" s="260"/>
      <c r="K316" s="260"/>
      <c r="L316" s="259"/>
      <c r="M316" s="259"/>
      <c r="N316" s="259"/>
      <c r="O316" s="259"/>
      <c r="P316" s="259"/>
      <c r="Q316" s="260"/>
      <c r="R316" s="260"/>
      <c r="S316" s="260"/>
      <c r="T316" s="260"/>
      <c r="U316" s="260"/>
      <c r="V316" s="259"/>
      <c r="W316" s="259"/>
      <c r="X316" s="259"/>
      <c r="Y316" s="259"/>
      <c r="Z316" s="259">
        <v>1</v>
      </c>
      <c r="AA316" s="205"/>
      <c r="AB316" s="205"/>
      <c r="AC316" s="205"/>
      <c r="AD316" s="205"/>
      <c r="AE316" s="205"/>
      <c r="AF316" s="35">
        <v>0</v>
      </c>
      <c r="AG316" s="35">
        <v>0</v>
      </c>
      <c r="AH316" s="35">
        <v>0</v>
      </c>
      <c r="AI316" s="35">
        <v>0</v>
      </c>
      <c r="AJ316" s="32">
        <v>0</v>
      </c>
      <c r="AK316" s="46"/>
      <c r="AL316" s="48">
        <f t="shared" si="40"/>
        <v>0</v>
      </c>
      <c r="AM316" s="48">
        <f t="shared" si="35"/>
        <v>0</v>
      </c>
      <c r="AN316" s="48">
        <f t="shared" si="36"/>
        <v>0</v>
      </c>
      <c r="AO316" s="48">
        <f t="shared" si="37"/>
        <v>0</v>
      </c>
      <c r="AP316" s="48">
        <f t="shared" si="38"/>
        <v>1</v>
      </c>
      <c r="AQ316" s="48">
        <f t="shared" si="39"/>
        <v>0</v>
      </c>
      <c r="AR316" s="48">
        <f t="shared" si="34"/>
        <v>0</v>
      </c>
    </row>
    <row r="317" spans="1:44">
      <c r="A317" s="265" t="s">
        <v>575</v>
      </c>
      <c r="B317" s="288"/>
      <c r="C317" s="288"/>
      <c r="D317" s="288"/>
      <c r="E317" s="288"/>
      <c r="F317" s="288"/>
      <c r="G317" s="260"/>
      <c r="H317" s="260"/>
      <c r="I317" s="260"/>
      <c r="J317" s="260"/>
      <c r="K317" s="260"/>
      <c r="L317" s="259"/>
      <c r="M317" s="259"/>
      <c r="N317" s="259"/>
      <c r="O317" s="259"/>
      <c r="P317" s="259"/>
      <c r="Q317" s="260"/>
      <c r="R317" s="260"/>
      <c r="S317" s="260"/>
      <c r="T317" s="260"/>
      <c r="U317" s="260"/>
      <c r="V317" s="259"/>
      <c r="W317" s="259"/>
      <c r="X317" s="259"/>
      <c r="Y317" s="259"/>
      <c r="Z317" s="259"/>
      <c r="AA317" s="205"/>
      <c r="AB317" s="205"/>
      <c r="AC317" s="205"/>
      <c r="AD317" s="205"/>
      <c r="AE317" s="205"/>
      <c r="AF317" s="35">
        <v>0</v>
      </c>
      <c r="AG317" s="35">
        <v>0</v>
      </c>
      <c r="AH317" s="35">
        <v>0</v>
      </c>
      <c r="AI317" s="35">
        <v>0</v>
      </c>
      <c r="AJ317" s="32">
        <v>0</v>
      </c>
      <c r="AK317" s="46"/>
      <c r="AL317" s="48">
        <f t="shared" si="40"/>
        <v>0</v>
      </c>
      <c r="AM317" s="48">
        <f t="shared" si="35"/>
        <v>0</v>
      </c>
      <c r="AN317" s="48">
        <f t="shared" si="36"/>
        <v>0</v>
      </c>
      <c r="AO317" s="48">
        <f t="shared" si="37"/>
        <v>0</v>
      </c>
      <c r="AP317" s="48">
        <f t="shared" si="38"/>
        <v>0</v>
      </c>
      <c r="AQ317" s="48">
        <f t="shared" si="39"/>
        <v>0</v>
      </c>
      <c r="AR317" s="48">
        <f t="shared" si="34"/>
        <v>0</v>
      </c>
    </row>
    <row r="318" spans="1:44">
      <c r="A318" s="265" t="s">
        <v>576</v>
      </c>
      <c r="B318" s="288"/>
      <c r="C318" s="288"/>
      <c r="D318" s="288"/>
      <c r="E318" s="288"/>
      <c r="F318" s="288"/>
      <c r="G318" s="260"/>
      <c r="H318" s="260"/>
      <c r="I318" s="260"/>
      <c r="J318" s="260"/>
      <c r="K318" s="260"/>
      <c r="L318" s="259"/>
      <c r="M318" s="259"/>
      <c r="N318" s="259"/>
      <c r="O318" s="259"/>
      <c r="P318" s="259"/>
      <c r="Q318" s="260"/>
      <c r="R318" s="260"/>
      <c r="S318" s="260"/>
      <c r="T318" s="260"/>
      <c r="U318" s="260"/>
      <c r="V318" s="259"/>
      <c r="W318" s="259"/>
      <c r="X318" s="259"/>
      <c r="Y318" s="259"/>
      <c r="Z318" s="259"/>
      <c r="AA318" s="205"/>
      <c r="AB318" s="205"/>
      <c r="AC318" s="205"/>
      <c r="AD318" s="205"/>
      <c r="AE318" s="205"/>
      <c r="AF318" s="35">
        <v>0</v>
      </c>
      <c r="AG318" s="35">
        <v>0</v>
      </c>
      <c r="AH318" s="35">
        <v>0</v>
      </c>
      <c r="AI318" s="35">
        <v>0</v>
      </c>
      <c r="AJ318" s="32">
        <v>0</v>
      </c>
      <c r="AK318" s="46"/>
      <c r="AL318" s="48">
        <f t="shared" si="40"/>
        <v>0</v>
      </c>
      <c r="AM318" s="48">
        <f t="shared" si="35"/>
        <v>0</v>
      </c>
      <c r="AN318" s="48">
        <f t="shared" si="36"/>
        <v>0</v>
      </c>
      <c r="AO318" s="48">
        <f t="shared" si="37"/>
        <v>0</v>
      </c>
      <c r="AP318" s="48">
        <f t="shared" si="38"/>
        <v>0</v>
      </c>
      <c r="AQ318" s="48">
        <f t="shared" si="39"/>
        <v>0</v>
      </c>
      <c r="AR318" s="48">
        <f t="shared" si="34"/>
        <v>0</v>
      </c>
    </row>
    <row r="319" spans="1:44">
      <c r="A319" s="265" t="s">
        <v>577</v>
      </c>
      <c r="B319" s="288"/>
      <c r="C319" s="288"/>
      <c r="D319" s="288"/>
      <c r="E319" s="288"/>
      <c r="F319" s="288"/>
      <c r="G319" s="260"/>
      <c r="H319" s="260"/>
      <c r="I319" s="260"/>
      <c r="J319" s="260"/>
      <c r="K319" s="260"/>
      <c r="L319" s="259"/>
      <c r="M319" s="259"/>
      <c r="N319" s="259"/>
      <c r="O319" s="259"/>
      <c r="P319" s="259"/>
      <c r="Q319" s="260"/>
      <c r="R319" s="260"/>
      <c r="S319" s="260"/>
      <c r="T319" s="260"/>
      <c r="U319" s="260"/>
      <c r="V319" s="259"/>
      <c r="W319" s="259"/>
      <c r="X319" s="259"/>
      <c r="Y319" s="259">
        <v>1</v>
      </c>
      <c r="Z319" s="259"/>
      <c r="AA319" s="205"/>
      <c r="AB319" s="205"/>
      <c r="AC319" s="205"/>
      <c r="AD319" s="205"/>
      <c r="AE319" s="205"/>
      <c r="AF319" s="35">
        <v>0</v>
      </c>
      <c r="AG319" s="35">
        <v>0</v>
      </c>
      <c r="AH319" s="35">
        <v>0</v>
      </c>
      <c r="AI319" s="35">
        <v>0</v>
      </c>
      <c r="AJ319" s="32">
        <v>0</v>
      </c>
      <c r="AK319" s="46"/>
      <c r="AL319" s="48">
        <f t="shared" si="40"/>
        <v>0</v>
      </c>
      <c r="AM319" s="48">
        <f t="shared" si="35"/>
        <v>0</v>
      </c>
      <c r="AN319" s="48">
        <f t="shared" si="36"/>
        <v>0</v>
      </c>
      <c r="AO319" s="48">
        <f t="shared" si="37"/>
        <v>0</v>
      </c>
      <c r="AP319" s="48">
        <f t="shared" si="38"/>
        <v>1</v>
      </c>
      <c r="AQ319" s="48">
        <f t="shared" si="39"/>
        <v>0</v>
      </c>
      <c r="AR319" s="48">
        <f t="shared" si="34"/>
        <v>0</v>
      </c>
    </row>
    <row r="320" spans="1:44">
      <c r="A320" s="265" t="s">
        <v>578</v>
      </c>
      <c r="B320" s="288"/>
      <c r="C320" s="288"/>
      <c r="D320" s="288"/>
      <c r="E320" s="288"/>
      <c r="F320" s="288"/>
      <c r="G320" s="260"/>
      <c r="H320" s="260"/>
      <c r="I320" s="260"/>
      <c r="J320" s="260"/>
      <c r="K320" s="260"/>
      <c r="L320" s="259"/>
      <c r="M320" s="259"/>
      <c r="N320" s="259"/>
      <c r="O320" s="259"/>
      <c r="P320" s="259"/>
      <c r="Q320" s="260"/>
      <c r="R320" s="260"/>
      <c r="S320" s="260">
        <v>1</v>
      </c>
      <c r="T320" s="260"/>
      <c r="U320" s="260"/>
      <c r="V320" s="259"/>
      <c r="W320" s="259"/>
      <c r="X320" s="259"/>
      <c r="Y320" s="259"/>
      <c r="Z320" s="259"/>
      <c r="AA320" s="205"/>
      <c r="AB320" s="205"/>
      <c r="AC320" s="205"/>
      <c r="AD320" s="205"/>
      <c r="AE320" s="205"/>
      <c r="AF320" s="35">
        <v>0</v>
      </c>
      <c r="AG320" s="35">
        <v>0</v>
      </c>
      <c r="AH320" s="35">
        <v>0</v>
      </c>
      <c r="AI320" s="35">
        <v>0</v>
      </c>
      <c r="AJ320" s="32">
        <v>0</v>
      </c>
      <c r="AK320" s="46"/>
      <c r="AL320" s="48">
        <f t="shared" si="40"/>
        <v>0</v>
      </c>
      <c r="AM320" s="48">
        <f t="shared" si="35"/>
        <v>0</v>
      </c>
      <c r="AN320" s="48">
        <f t="shared" si="36"/>
        <v>0</v>
      </c>
      <c r="AO320" s="48">
        <f t="shared" si="37"/>
        <v>1</v>
      </c>
      <c r="AP320" s="48">
        <f t="shared" si="38"/>
        <v>0</v>
      </c>
      <c r="AQ320" s="48">
        <f t="shared" si="39"/>
        <v>0</v>
      </c>
      <c r="AR320" s="48">
        <f t="shared" si="34"/>
        <v>0</v>
      </c>
    </row>
    <row r="321" spans="1:44">
      <c r="A321" s="265" t="s">
        <v>579</v>
      </c>
      <c r="B321" s="288"/>
      <c r="C321" s="288"/>
      <c r="D321" s="288"/>
      <c r="E321" s="288"/>
      <c r="F321" s="288"/>
      <c r="G321" s="260"/>
      <c r="H321" s="260"/>
      <c r="I321" s="260"/>
      <c r="J321" s="260"/>
      <c r="K321" s="260"/>
      <c r="L321" s="259"/>
      <c r="M321" s="259"/>
      <c r="N321" s="259"/>
      <c r="O321" s="259"/>
      <c r="P321" s="259"/>
      <c r="Q321" s="260"/>
      <c r="R321" s="260"/>
      <c r="S321" s="260"/>
      <c r="T321" s="260"/>
      <c r="U321" s="260"/>
      <c r="V321" s="259"/>
      <c r="W321" s="259"/>
      <c r="X321" s="259"/>
      <c r="Y321" s="259"/>
      <c r="Z321" s="259"/>
      <c r="AA321" s="205"/>
      <c r="AB321" s="205"/>
      <c r="AC321" s="205"/>
      <c r="AD321" s="205"/>
      <c r="AE321" s="205"/>
      <c r="AF321" s="35">
        <v>0</v>
      </c>
      <c r="AG321" s="35">
        <v>0</v>
      </c>
      <c r="AH321" s="35">
        <v>0</v>
      </c>
      <c r="AI321" s="35">
        <v>0</v>
      </c>
      <c r="AJ321" s="32">
        <v>0</v>
      </c>
      <c r="AK321" s="46"/>
      <c r="AL321" s="48">
        <f t="shared" si="40"/>
        <v>0</v>
      </c>
      <c r="AM321" s="48">
        <f t="shared" si="35"/>
        <v>0</v>
      </c>
      <c r="AN321" s="48">
        <f t="shared" si="36"/>
        <v>0</v>
      </c>
      <c r="AO321" s="48">
        <f t="shared" si="37"/>
        <v>0</v>
      </c>
      <c r="AP321" s="48">
        <f t="shared" si="38"/>
        <v>0</v>
      </c>
      <c r="AQ321" s="48">
        <f t="shared" si="39"/>
        <v>0</v>
      </c>
      <c r="AR321" s="48">
        <f t="shared" si="34"/>
        <v>0</v>
      </c>
    </row>
    <row r="322" spans="1:44">
      <c r="A322" s="265" t="s">
        <v>580</v>
      </c>
      <c r="B322" s="288"/>
      <c r="C322" s="288"/>
      <c r="D322" s="288"/>
      <c r="E322" s="288"/>
      <c r="F322" s="288"/>
      <c r="G322" s="260"/>
      <c r="H322" s="260"/>
      <c r="I322" s="260"/>
      <c r="J322" s="260"/>
      <c r="K322" s="260"/>
      <c r="L322" s="259"/>
      <c r="M322" s="259"/>
      <c r="N322" s="259"/>
      <c r="O322" s="259"/>
      <c r="P322" s="259"/>
      <c r="Q322" s="260"/>
      <c r="R322" s="260"/>
      <c r="S322" s="260"/>
      <c r="T322" s="260"/>
      <c r="U322" s="260"/>
      <c r="V322" s="259"/>
      <c r="W322" s="259"/>
      <c r="X322" s="259"/>
      <c r="Y322" s="259"/>
      <c r="Z322" s="259"/>
      <c r="AA322" s="205"/>
      <c r="AB322" s="205"/>
      <c r="AC322" s="205"/>
      <c r="AD322" s="205"/>
      <c r="AE322" s="205"/>
      <c r="AF322" s="35">
        <v>0</v>
      </c>
      <c r="AG322" s="35">
        <v>0</v>
      </c>
      <c r="AH322" s="35">
        <v>0</v>
      </c>
      <c r="AI322" s="35">
        <v>0</v>
      </c>
      <c r="AJ322" s="32">
        <v>0</v>
      </c>
      <c r="AK322" s="46"/>
      <c r="AL322" s="48">
        <f t="shared" si="40"/>
        <v>0</v>
      </c>
      <c r="AM322" s="48">
        <f t="shared" si="35"/>
        <v>0</v>
      </c>
      <c r="AN322" s="48">
        <f t="shared" si="36"/>
        <v>0</v>
      </c>
      <c r="AO322" s="48">
        <f t="shared" si="37"/>
        <v>0</v>
      </c>
      <c r="AP322" s="48">
        <f t="shared" si="38"/>
        <v>0</v>
      </c>
      <c r="AQ322" s="48">
        <f t="shared" si="39"/>
        <v>0</v>
      </c>
      <c r="AR322" s="48">
        <f t="shared" si="34"/>
        <v>0</v>
      </c>
    </row>
    <row r="323" spans="1:44">
      <c r="A323" s="265" t="s">
        <v>581</v>
      </c>
      <c r="B323" s="288"/>
      <c r="C323" s="288"/>
      <c r="D323" s="288"/>
      <c r="E323" s="288"/>
      <c r="F323" s="288"/>
      <c r="G323" s="260"/>
      <c r="H323" s="260"/>
      <c r="I323" s="260"/>
      <c r="J323" s="260"/>
      <c r="K323" s="260"/>
      <c r="L323" s="259"/>
      <c r="M323" s="259"/>
      <c r="N323" s="259"/>
      <c r="O323" s="259"/>
      <c r="P323" s="259"/>
      <c r="Q323" s="260"/>
      <c r="R323" s="260"/>
      <c r="S323" s="260"/>
      <c r="T323" s="260">
        <v>1</v>
      </c>
      <c r="U323" s="260"/>
      <c r="V323" s="259"/>
      <c r="W323" s="259"/>
      <c r="X323" s="259"/>
      <c r="Y323" s="259"/>
      <c r="Z323" s="259"/>
      <c r="AA323" s="205"/>
      <c r="AB323" s="205"/>
      <c r="AC323" s="205"/>
      <c r="AD323" s="205"/>
      <c r="AE323" s="205"/>
      <c r="AF323" s="35">
        <v>0</v>
      </c>
      <c r="AG323" s="35">
        <v>0</v>
      </c>
      <c r="AH323" s="35">
        <v>0</v>
      </c>
      <c r="AI323" s="35">
        <v>0</v>
      </c>
      <c r="AJ323" s="32">
        <v>0</v>
      </c>
      <c r="AK323" s="46"/>
      <c r="AL323" s="48">
        <f t="shared" si="40"/>
        <v>0</v>
      </c>
      <c r="AM323" s="48">
        <f t="shared" si="35"/>
        <v>0</v>
      </c>
      <c r="AN323" s="48">
        <f t="shared" si="36"/>
        <v>0</v>
      </c>
      <c r="AO323" s="48">
        <f t="shared" si="37"/>
        <v>1</v>
      </c>
      <c r="AP323" s="48">
        <f t="shared" si="38"/>
        <v>0</v>
      </c>
      <c r="AQ323" s="48">
        <f t="shared" si="39"/>
        <v>0</v>
      </c>
      <c r="AR323" s="48">
        <f t="shared" si="34"/>
        <v>0</v>
      </c>
    </row>
    <row r="324" spans="1:44">
      <c r="A324" s="265" t="s">
        <v>582</v>
      </c>
      <c r="B324" s="288"/>
      <c r="C324" s="288"/>
      <c r="D324" s="288"/>
      <c r="E324" s="288"/>
      <c r="F324" s="288"/>
      <c r="G324" s="260"/>
      <c r="H324" s="260"/>
      <c r="I324" s="260"/>
      <c r="J324" s="260"/>
      <c r="K324" s="260"/>
      <c r="L324" s="259"/>
      <c r="M324" s="259"/>
      <c r="N324" s="259"/>
      <c r="O324" s="259"/>
      <c r="P324" s="259"/>
      <c r="Q324" s="260"/>
      <c r="R324" s="260"/>
      <c r="S324" s="260"/>
      <c r="T324" s="260"/>
      <c r="U324" s="260"/>
      <c r="V324" s="259"/>
      <c r="W324" s="259">
        <v>2</v>
      </c>
      <c r="X324" s="259"/>
      <c r="Y324" s="259"/>
      <c r="Z324" s="259"/>
      <c r="AA324" s="205"/>
      <c r="AB324" s="205"/>
      <c r="AC324" s="205"/>
      <c r="AD324" s="205"/>
      <c r="AE324" s="205"/>
      <c r="AF324" s="35">
        <v>0</v>
      </c>
      <c r="AG324" s="35">
        <v>0</v>
      </c>
      <c r="AH324" s="35">
        <v>0</v>
      </c>
      <c r="AI324" s="35">
        <v>0</v>
      </c>
      <c r="AJ324" s="32">
        <v>0</v>
      </c>
      <c r="AK324" s="46"/>
      <c r="AL324" s="48">
        <f t="shared" si="40"/>
        <v>0</v>
      </c>
      <c r="AM324" s="48">
        <f t="shared" si="35"/>
        <v>0</v>
      </c>
      <c r="AN324" s="48">
        <f t="shared" si="36"/>
        <v>0</v>
      </c>
      <c r="AO324" s="48">
        <f t="shared" si="37"/>
        <v>0</v>
      </c>
      <c r="AP324" s="48">
        <f t="shared" si="38"/>
        <v>2</v>
      </c>
      <c r="AQ324" s="48">
        <f t="shared" si="39"/>
        <v>0</v>
      </c>
      <c r="AR324" s="48">
        <f t="shared" si="34"/>
        <v>0</v>
      </c>
    </row>
    <row r="325" spans="1:44">
      <c r="A325" s="265" t="s">
        <v>583</v>
      </c>
      <c r="B325" s="288"/>
      <c r="C325" s="288"/>
      <c r="D325" s="288"/>
      <c r="E325" s="288"/>
      <c r="F325" s="288"/>
      <c r="G325" s="260"/>
      <c r="H325" s="260"/>
      <c r="I325" s="260"/>
      <c r="J325" s="260"/>
      <c r="K325" s="260"/>
      <c r="L325" s="259"/>
      <c r="M325" s="259"/>
      <c r="N325" s="259"/>
      <c r="O325" s="259"/>
      <c r="P325" s="259"/>
      <c r="Q325" s="260"/>
      <c r="R325" s="260"/>
      <c r="S325" s="260"/>
      <c r="T325" s="260">
        <v>1</v>
      </c>
      <c r="U325" s="260"/>
      <c r="V325" s="259"/>
      <c r="W325" s="259"/>
      <c r="X325" s="259"/>
      <c r="Y325" s="259"/>
      <c r="Z325" s="259"/>
      <c r="AA325" s="205"/>
      <c r="AB325" s="205"/>
      <c r="AC325" s="205"/>
      <c r="AD325" s="205"/>
      <c r="AE325" s="205"/>
      <c r="AF325" s="35">
        <v>0</v>
      </c>
      <c r="AG325" s="35">
        <v>0</v>
      </c>
      <c r="AH325" s="35">
        <v>0</v>
      </c>
      <c r="AI325" s="35">
        <v>0</v>
      </c>
      <c r="AJ325" s="32">
        <v>0</v>
      </c>
      <c r="AK325" s="46"/>
      <c r="AL325" s="48">
        <f t="shared" si="40"/>
        <v>0</v>
      </c>
      <c r="AM325" s="48">
        <f t="shared" si="35"/>
        <v>0</v>
      </c>
      <c r="AN325" s="48">
        <f t="shared" si="36"/>
        <v>0</v>
      </c>
      <c r="AO325" s="48">
        <f t="shared" si="37"/>
        <v>1</v>
      </c>
      <c r="AP325" s="48">
        <f t="shared" si="38"/>
        <v>0</v>
      </c>
      <c r="AQ325" s="48">
        <f t="shared" si="39"/>
        <v>0</v>
      </c>
      <c r="AR325" s="48">
        <f t="shared" si="34"/>
        <v>0</v>
      </c>
    </row>
    <row r="326" spans="1:44">
      <c r="A326" s="265" t="s">
        <v>262</v>
      </c>
      <c r="B326" s="288"/>
      <c r="C326" s="288"/>
      <c r="D326" s="288"/>
      <c r="E326" s="288"/>
      <c r="F326" s="288"/>
      <c r="G326" s="260"/>
      <c r="H326" s="260"/>
      <c r="I326" s="260"/>
      <c r="J326" s="260"/>
      <c r="K326" s="260"/>
      <c r="L326" s="259"/>
      <c r="M326" s="259"/>
      <c r="N326" s="259"/>
      <c r="O326" s="259"/>
      <c r="P326" s="259"/>
      <c r="Q326" s="260"/>
      <c r="R326" s="260"/>
      <c r="S326" s="260"/>
      <c r="T326" s="260"/>
      <c r="U326" s="260">
        <v>1</v>
      </c>
      <c r="V326" s="259"/>
      <c r="W326" s="259">
        <v>1</v>
      </c>
      <c r="X326" s="259">
        <v>4</v>
      </c>
      <c r="Y326" s="259"/>
      <c r="Z326" s="259"/>
      <c r="AA326" s="205"/>
      <c r="AB326" s="205"/>
      <c r="AC326" s="205"/>
      <c r="AD326" s="205"/>
      <c r="AE326" s="205"/>
      <c r="AF326" s="35">
        <v>0</v>
      </c>
      <c r="AG326" s="35">
        <v>0</v>
      </c>
      <c r="AH326" s="35">
        <v>0</v>
      </c>
      <c r="AI326" s="35">
        <v>0</v>
      </c>
      <c r="AJ326" s="32">
        <v>0</v>
      </c>
      <c r="AK326" s="46"/>
      <c r="AL326" s="48">
        <f t="shared" si="40"/>
        <v>0</v>
      </c>
      <c r="AM326" s="48">
        <f t="shared" si="35"/>
        <v>0</v>
      </c>
      <c r="AN326" s="48">
        <f t="shared" si="36"/>
        <v>0</v>
      </c>
      <c r="AO326" s="48">
        <f t="shared" si="37"/>
        <v>1</v>
      </c>
      <c r="AP326" s="48">
        <f t="shared" si="38"/>
        <v>5</v>
      </c>
      <c r="AQ326" s="48">
        <f t="shared" si="39"/>
        <v>0</v>
      </c>
      <c r="AR326" s="48">
        <f t="shared" si="34"/>
        <v>0</v>
      </c>
    </row>
    <row r="327" spans="1:44">
      <c r="A327" s="265" t="s">
        <v>584</v>
      </c>
      <c r="B327" s="288"/>
      <c r="C327" s="288"/>
      <c r="D327" s="288"/>
      <c r="E327" s="288"/>
      <c r="F327" s="288"/>
      <c r="G327" s="260"/>
      <c r="H327" s="260"/>
      <c r="I327" s="260"/>
      <c r="J327" s="260"/>
      <c r="K327" s="260"/>
      <c r="L327" s="259"/>
      <c r="M327" s="259"/>
      <c r="N327" s="259"/>
      <c r="O327" s="259"/>
      <c r="P327" s="259"/>
      <c r="Q327" s="260"/>
      <c r="R327" s="260"/>
      <c r="S327" s="260"/>
      <c r="T327" s="260"/>
      <c r="U327" s="260"/>
      <c r="V327" s="259"/>
      <c r="W327" s="259">
        <v>3</v>
      </c>
      <c r="X327" s="259"/>
      <c r="Y327" s="259"/>
      <c r="Z327" s="259"/>
      <c r="AA327" s="205"/>
      <c r="AB327" s="205"/>
      <c r="AC327" s="205"/>
      <c r="AD327" s="205"/>
      <c r="AE327" s="205"/>
      <c r="AF327" s="35">
        <v>0</v>
      </c>
      <c r="AG327" s="35">
        <v>0</v>
      </c>
      <c r="AH327" s="35">
        <v>0</v>
      </c>
      <c r="AI327" s="35">
        <v>0</v>
      </c>
      <c r="AJ327" s="32">
        <v>0</v>
      </c>
      <c r="AK327" s="46"/>
      <c r="AL327" s="48">
        <f t="shared" si="40"/>
        <v>0</v>
      </c>
      <c r="AM327" s="48">
        <f t="shared" si="35"/>
        <v>0</v>
      </c>
      <c r="AN327" s="48">
        <f t="shared" si="36"/>
        <v>0</v>
      </c>
      <c r="AO327" s="48">
        <f t="shared" si="37"/>
        <v>0</v>
      </c>
      <c r="AP327" s="48">
        <f t="shared" si="38"/>
        <v>3</v>
      </c>
      <c r="AQ327" s="48">
        <f t="shared" si="39"/>
        <v>0</v>
      </c>
      <c r="AR327" s="48">
        <f t="shared" si="34"/>
        <v>0</v>
      </c>
    </row>
    <row r="328" spans="1:44">
      <c r="A328" s="265" t="s">
        <v>585</v>
      </c>
      <c r="B328" s="288"/>
      <c r="C328" s="288"/>
      <c r="D328" s="288"/>
      <c r="E328" s="288"/>
      <c r="F328" s="288"/>
      <c r="G328" s="260"/>
      <c r="H328" s="260"/>
      <c r="I328" s="260">
        <v>1</v>
      </c>
      <c r="J328" s="260"/>
      <c r="K328" s="260"/>
      <c r="L328" s="259"/>
      <c r="M328" s="259"/>
      <c r="N328" s="259"/>
      <c r="O328" s="259"/>
      <c r="P328" s="259"/>
      <c r="Q328" s="260"/>
      <c r="R328" s="260"/>
      <c r="S328" s="260"/>
      <c r="T328" s="260"/>
      <c r="U328" s="260"/>
      <c r="V328" s="259"/>
      <c r="W328" s="259"/>
      <c r="X328" s="259"/>
      <c r="Y328" s="259"/>
      <c r="Z328" s="259"/>
      <c r="AA328" s="205"/>
      <c r="AB328" s="205"/>
      <c r="AC328" s="205"/>
      <c r="AD328" s="205"/>
      <c r="AE328" s="205"/>
      <c r="AF328" s="35">
        <v>0</v>
      </c>
      <c r="AG328" s="35">
        <v>0</v>
      </c>
      <c r="AH328" s="35">
        <v>0</v>
      </c>
      <c r="AI328" s="35">
        <v>0</v>
      </c>
      <c r="AJ328" s="32">
        <v>0</v>
      </c>
      <c r="AK328" s="46"/>
      <c r="AL328" s="48">
        <f t="shared" si="40"/>
        <v>0</v>
      </c>
      <c r="AM328" s="48">
        <f t="shared" si="35"/>
        <v>1</v>
      </c>
      <c r="AN328" s="48">
        <f t="shared" si="36"/>
        <v>0</v>
      </c>
      <c r="AO328" s="48">
        <f t="shared" si="37"/>
        <v>0</v>
      </c>
      <c r="AP328" s="48">
        <f t="shared" si="38"/>
        <v>0</v>
      </c>
      <c r="AQ328" s="48">
        <f t="shared" si="39"/>
        <v>0</v>
      </c>
      <c r="AR328" s="48">
        <f t="shared" si="34"/>
        <v>0</v>
      </c>
    </row>
    <row r="329" spans="1:44">
      <c r="A329" s="265" t="s">
        <v>586</v>
      </c>
      <c r="B329" s="333"/>
      <c r="C329" s="333"/>
      <c r="D329" s="288"/>
      <c r="E329" s="288"/>
      <c r="F329" s="288"/>
      <c r="G329" s="260"/>
      <c r="H329" s="260"/>
      <c r="I329" s="260"/>
      <c r="J329" s="260"/>
      <c r="K329" s="260"/>
      <c r="L329" s="259"/>
      <c r="M329" s="259"/>
      <c r="N329" s="259"/>
      <c r="O329" s="259"/>
      <c r="P329" s="259"/>
      <c r="Q329" s="260"/>
      <c r="R329" s="260">
        <v>1</v>
      </c>
      <c r="S329" s="260"/>
      <c r="T329" s="260"/>
      <c r="U329" s="260"/>
      <c r="V329" s="259"/>
      <c r="W329" s="259"/>
      <c r="X329" s="259"/>
      <c r="Y329" s="259"/>
      <c r="Z329" s="259"/>
      <c r="AL329" s="101">
        <f t="shared" si="40"/>
        <v>0</v>
      </c>
      <c r="AM329" s="101">
        <f t="shared" si="35"/>
        <v>0</v>
      </c>
      <c r="AN329" s="101">
        <f t="shared" si="36"/>
        <v>0</v>
      </c>
      <c r="AO329" s="101">
        <f t="shared" si="37"/>
        <v>1</v>
      </c>
      <c r="AP329" s="101">
        <f t="shared" si="38"/>
        <v>0</v>
      </c>
      <c r="AQ329" s="101">
        <f t="shared" si="39"/>
        <v>0</v>
      </c>
      <c r="AR329" s="101">
        <f t="shared" si="34"/>
        <v>0</v>
      </c>
    </row>
    <row r="330" spans="1:44">
      <c r="A330" s="265" t="s">
        <v>587</v>
      </c>
      <c r="B330" s="333"/>
      <c r="C330" s="333"/>
      <c r="D330" s="288"/>
      <c r="E330" s="288"/>
      <c r="F330" s="288"/>
      <c r="G330" s="260"/>
      <c r="H330" s="260"/>
      <c r="I330" s="260"/>
      <c r="J330" s="260"/>
      <c r="K330" s="260"/>
      <c r="L330" s="259"/>
      <c r="M330" s="259"/>
      <c r="N330" s="259"/>
      <c r="O330" s="259"/>
      <c r="P330" s="259"/>
      <c r="Q330" s="260"/>
      <c r="R330" s="260"/>
      <c r="S330" s="260"/>
      <c r="T330" s="260">
        <v>1</v>
      </c>
      <c r="U330" s="260"/>
      <c r="V330" s="259"/>
      <c r="W330" s="259"/>
      <c r="X330" s="259"/>
      <c r="Y330" s="259"/>
      <c r="Z330" s="259"/>
      <c r="AL330" s="101">
        <f t="shared" si="40"/>
        <v>0</v>
      </c>
      <c r="AM330" s="101">
        <f t="shared" si="35"/>
        <v>0</v>
      </c>
      <c r="AN330" s="101">
        <f t="shared" si="36"/>
        <v>0</v>
      </c>
      <c r="AO330" s="101">
        <f t="shared" si="37"/>
        <v>1</v>
      </c>
      <c r="AP330" s="101">
        <f t="shared" si="38"/>
        <v>0</v>
      </c>
      <c r="AQ330" s="101">
        <f t="shared" si="39"/>
        <v>0</v>
      </c>
      <c r="AR330" s="101">
        <f t="shared" ref="AR330:AR393" si="41">SUM($AF330:$AJ330)</f>
        <v>0</v>
      </c>
    </row>
    <row r="331" spans="1:44">
      <c r="A331" s="265" t="s">
        <v>588</v>
      </c>
      <c r="B331" s="333"/>
      <c r="C331" s="333"/>
      <c r="D331" s="288"/>
      <c r="E331" s="288"/>
      <c r="F331" s="288"/>
      <c r="G331" s="260"/>
      <c r="H331" s="260"/>
      <c r="I331" s="260"/>
      <c r="J331" s="260"/>
      <c r="K331" s="260"/>
      <c r="L331" s="259"/>
      <c r="M331" s="259"/>
      <c r="N331" s="259"/>
      <c r="O331" s="259"/>
      <c r="P331" s="259"/>
      <c r="Q331" s="260"/>
      <c r="R331" s="260"/>
      <c r="S331" s="260"/>
      <c r="T331" s="260"/>
      <c r="U331" s="260"/>
      <c r="V331" s="259"/>
      <c r="W331" s="259">
        <v>2</v>
      </c>
      <c r="X331" s="259"/>
      <c r="Y331" s="259"/>
      <c r="Z331" s="259"/>
      <c r="AL331" s="101">
        <f t="shared" si="40"/>
        <v>0</v>
      </c>
      <c r="AM331" s="101">
        <f t="shared" si="35"/>
        <v>0</v>
      </c>
      <c r="AN331" s="101">
        <f t="shared" si="36"/>
        <v>0</v>
      </c>
      <c r="AO331" s="101">
        <f t="shared" si="37"/>
        <v>0</v>
      </c>
      <c r="AP331" s="101">
        <f t="shared" si="38"/>
        <v>2</v>
      </c>
      <c r="AQ331" s="101">
        <f t="shared" si="39"/>
        <v>0</v>
      </c>
      <c r="AR331" s="101">
        <f t="shared" si="41"/>
        <v>0</v>
      </c>
    </row>
    <row r="332" spans="1:44">
      <c r="A332" s="265" t="s">
        <v>589</v>
      </c>
      <c r="B332" s="333"/>
      <c r="C332" s="333"/>
      <c r="D332" s="288"/>
      <c r="E332" s="288"/>
      <c r="F332" s="288"/>
      <c r="G332" s="260"/>
      <c r="H332" s="260"/>
      <c r="I332" s="260"/>
      <c r="J332" s="260"/>
      <c r="K332" s="260"/>
      <c r="L332" s="259"/>
      <c r="M332" s="259"/>
      <c r="N332" s="259"/>
      <c r="O332" s="259"/>
      <c r="P332" s="259"/>
      <c r="Q332" s="260"/>
      <c r="R332" s="260"/>
      <c r="S332" s="260">
        <v>1</v>
      </c>
      <c r="T332" s="260"/>
      <c r="U332" s="260"/>
      <c r="V332" s="259"/>
      <c r="W332" s="259"/>
      <c r="X332" s="259"/>
      <c r="Y332" s="259"/>
      <c r="Z332" s="259"/>
      <c r="AK332" s="92"/>
      <c r="AL332" s="101">
        <f t="shared" si="40"/>
        <v>0</v>
      </c>
      <c r="AM332" s="101">
        <f t="shared" si="35"/>
        <v>0</v>
      </c>
      <c r="AN332" s="101">
        <f t="shared" si="36"/>
        <v>0</v>
      </c>
      <c r="AO332" s="101">
        <f t="shared" si="37"/>
        <v>1</v>
      </c>
      <c r="AP332" s="101">
        <f t="shared" si="38"/>
        <v>0</v>
      </c>
      <c r="AQ332" s="101">
        <f t="shared" si="39"/>
        <v>0</v>
      </c>
      <c r="AR332" s="101">
        <f t="shared" si="41"/>
        <v>0</v>
      </c>
    </row>
    <row r="333" spans="1:44">
      <c r="A333" s="265" t="s">
        <v>590</v>
      </c>
      <c r="B333" s="333"/>
      <c r="C333" s="333"/>
      <c r="D333" s="288"/>
      <c r="E333" s="288"/>
      <c r="F333" s="288"/>
      <c r="G333" s="260"/>
      <c r="H333" s="260"/>
      <c r="I333" s="260"/>
      <c r="J333" s="260"/>
      <c r="K333" s="260"/>
      <c r="L333" s="259"/>
      <c r="M333" s="259"/>
      <c r="N333" s="259"/>
      <c r="O333" s="259"/>
      <c r="P333" s="259"/>
      <c r="Q333" s="260"/>
      <c r="R333" s="260"/>
      <c r="S333" s="260"/>
      <c r="T333" s="260"/>
      <c r="U333" s="260"/>
      <c r="V333" s="259"/>
      <c r="W333" s="259">
        <v>1</v>
      </c>
      <c r="X333" s="259"/>
      <c r="Y333" s="259"/>
      <c r="Z333" s="259"/>
      <c r="AK333" s="92"/>
      <c r="AL333" s="101">
        <f t="shared" si="40"/>
        <v>0</v>
      </c>
      <c r="AM333" s="101">
        <f t="shared" si="35"/>
        <v>0</v>
      </c>
      <c r="AN333" s="101">
        <f t="shared" si="36"/>
        <v>0</v>
      </c>
      <c r="AO333" s="101">
        <f t="shared" si="37"/>
        <v>0</v>
      </c>
      <c r="AP333" s="101">
        <f t="shared" si="38"/>
        <v>1</v>
      </c>
      <c r="AQ333" s="101">
        <f t="shared" si="39"/>
        <v>0</v>
      </c>
      <c r="AR333" s="101">
        <f t="shared" si="41"/>
        <v>0</v>
      </c>
    </row>
    <row r="334" spans="1:44">
      <c r="A334" s="265" t="s">
        <v>591</v>
      </c>
      <c r="B334" s="333"/>
      <c r="C334" s="333"/>
      <c r="D334" s="288"/>
      <c r="E334" s="288"/>
      <c r="F334" s="288"/>
      <c r="G334" s="260"/>
      <c r="H334" s="260"/>
      <c r="I334" s="260"/>
      <c r="J334" s="260"/>
      <c r="K334" s="260"/>
      <c r="L334" s="259"/>
      <c r="M334" s="259"/>
      <c r="N334" s="259"/>
      <c r="O334" s="259"/>
      <c r="P334" s="259">
        <v>1</v>
      </c>
      <c r="Q334" s="260"/>
      <c r="R334" s="260"/>
      <c r="S334" s="260"/>
      <c r="T334" s="260">
        <v>1</v>
      </c>
      <c r="U334" s="260"/>
      <c r="V334" s="259"/>
      <c r="W334" s="259"/>
      <c r="X334" s="259"/>
      <c r="Y334" s="259"/>
      <c r="Z334" s="259"/>
      <c r="AL334" s="101">
        <f t="shared" si="40"/>
        <v>0</v>
      </c>
      <c r="AM334" s="101">
        <f t="shared" si="35"/>
        <v>0</v>
      </c>
      <c r="AN334" s="101">
        <f t="shared" si="36"/>
        <v>1</v>
      </c>
      <c r="AO334" s="101">
        <f t="shared" si="37"/>
        <v>1</v>
      </c>
      <c r="AP334" s="101">
        <f t="shared" si="38"/>
        <v>0</v>
      </c>
      <c r="AQ334" s="101">
        <f t="shared" si="39"/>
        <v>0</v>
      </c>
      <c r="AR334" s="101">
        <f t="shared" si="41"/>
        <v>0</v>
      </c>
    </row>
    <row r="335" spans="1:44">
      <c r="A335" s="265" t="s">
        <v>592</v>
      </c>
      <c r="B335" s="333"/>
      <c r="C335" s="333"/>
      <c r="D335" s="288"/>
      <c r="E335" s="288"/>
      <c r="F335" s="288"/>
      <c r="G335" s="260"/>
      <c r="H335" s="260"/>
      <c r="I335" s="260"/>
      <c r="J335" s="260">
        <v>1</v>
      </c>
      <c r="K335" s="260"/>
      <c r="L335" s="259"/>
      <c r="M335" s="259"/>
      <c r="N335" s="259"/>
      <c r="O335" s="259"/>
      <c r="P335" s="259"/>
      <c r="Q335" s="260"/>
      <c r="R335" s="260"/>
      <c r="S335" s="260"/>
      <c r="T335" s="260"/>
      <c r="U335" s="260"/>
      <c r="V335" s="259"/>
      <c r="W335" s="259"/>
      <c r="X335" s="259"/>
      <c r="Y335" s="259"/>
      <c r="Z335" s="259"/>
      <c r="AL335" s="101">
        <f t="shared" si="40"/>
        <v>0</v>
      </c>
      <c r="AM335" s="101">
        <f t="shared" si="35"/>
        <v>1</v>
      </c>
      <c r="AN335" s="101">
        <f t="shared" si="36"/>
        <v>0</v>
      </c>
      <c r="AO335" s="101">
        <f t="shared" si="37"/>
        <v>0</v>
      </c>
      <c r="AP335" s="101">
        <f t="shared" si="38"/>
        <v>0</v>
      </c>
      <c r="AQ335" s="101">
        <f t="shared" si="39"/>
        <v>0</v>
      </c>
      <c r="AR335" s="101">
        <f t="shared" si="41"/>
        <v>0</v>
      </c>
    </row>
    <row r="336" spans="1:44">
      <c r="A336" s="265" t="s">
        <v>593</v>
      </c>
      <c r="B336" s="333"/>
      <c r="C336" s="333"/>
      <c r="D336" s="288"/>
      <c r="E336" s="288"/>
      <c r="F336" s="288"/>
      <c r="G336" s="260"/>
      <c r="H336" s="260"/>
      <c r="I336" s="260"/>
      <c r="J336" s="260"/>
      <c r="K336" s="260"/>
      <c r="L336" s="259"/>
      <c r="M336" s="259"/>
      <c r="N336" s="259"/>
      <c r="O336" s="259"/>
      <c r="P336" s="259"/>
      <c r="Q336" s="260"/>
      <c r="R336" s="260"/>
      <c r="S336" s="260"/>
      <c r="T336" s="260"/>
      <c r="U336" s="260"/>
      <c r="V336" s="259"/>
      <c r="W336" s="259"/>
      <c r="X336" s="259"/>
      <c r="Y336" s="259">
        <v>1</v>
      </c>
      <c r="Z336" s="259"/>
      <c r="AL336" s="101">
        <f t="shared" si="40"/>
        <v>0</v>
      </c>
      <c r="AM336" s="101">
        <f t="shared" si="35"/>
        <v>0</v>
      </c>
      <c r="AN336" s="101">
        <f t="shared" si="36"/>
        <v>0</v>
      </c>
      <c r="AO336" s="101">
        <f t="shared" si="37"/>
        <v>0</v>
      </c>
      <c r="AP336" s="101">
        <f t="shared" si="38"/>
        <v>1</v>
      </c>
      <c r="AQ336" s="101">
        <f t="shared" si="39"/>
        <v>0</v>
      </c>
      <c r="AR336" s="101">
        <f t="shared" si="41"/>
        <v>0</v>
      </c>
    </row>
    <row r="337" spans="1:44">
      <c r="A337" s="265" t="s">
        <v>594</v>
      </c>
      <c r="B337" s="333"/>
      <c r="C337" s="333"/>
      <c r="D337" s="288"/>
      <c r="E337" s="288"/>
      <c r="F337" s="288"/>
      <c r="G337" s="260"/>
      <c r="H337" s="260"/>
      <c r="I337" s="260"/>
      <c r="J337" s="260"/>
      <c r="K337" s="260">
        <v>2</v>
      </c>
      <c r="L337" s="259"/>
      <c r="M337" s="259"/>
      <c r="N337" s="259"/>
      <c r="O337" s="259"/>
      <c r="P337" s="259"/>
      <c r="Q337" s="260"/>
      <c r="R337" s="260"/>
      <c r="S337" s="260"/>
      <c r="T337" s="260"/>
      <c r="U337" s="260"/>
      <c r="V337" s="259"/>
      <c r="W337" s="259"/>
      <c r="X337" s="259"/>
      <c r="Y337" s="259"/>
      <c r="Z337" s="259"/>
      <c r="AL337" s="101">
        <f t="shared" si="40"/>
        <v>0</v>
      </c>
      <c r="AM337" s="101">
        <f t="shared" si="35"/>
        <v>2</v>
      </c>
      <c r="AN337" s="101">
        <f t="shared" si="36"/>
        <v>0</v>
      </c>
      <c r="AO337" s="101">
        <f t="shared" si="37"/>
        <v>0</v>
      </c>
      <c r="AP337" s="101">
        <f t="shared" si="38"/>
        <v>0</v>
      </c>
      <c r="AQ337" s="101">
        <f t="shared" si="39"/>
        <v>0</v>
      </c>
      <c r="AR337" s="101">
        <f t="shared" si="41"/>
        <v>0</v>
      </c>
    </row>
    <row r="338" spans="1:44">
      <c r="A338" s="265" t="s">
        <v>595</v>
      </c>
      <c r="B338" s="333"/>
      <c r="C338" s="333"/>
      <c r="D338" s="288"/>
      <c r="E338" s="288"/>
      <c r="F338" s="288"/>
      <c r="G338" s="260"/>
      <c r="H338" s="260"/>
      <c r="I338" s="260"/>
      <c r="J338" s="260">
        <v>1</v>
      </c>
      <c r="K338" s="260"/>
      <c r="L338" s="259"/>
      <c r="M338" s="259"/>
      <c r="N338" s="259"/>
      <c r="O338" s="259"/>
      <c r="P338" s="259"/>
      <c r="Q338" s="260"/>
      <c r="R338" s="260"/>
      <c r="S338" s="260"/>
      <c r="T338" s="260"/>
      <c r="U338" s="260"/>
      <c r="V338" s="259"/>
      <c r="W338" s="259"/>
      <c r="X338" s="259"/>
      <c r="Y338" s="259"/>
      <c r="Z338" s="259"/>
      <c r="AL338" s="101">
        <f t="shared" si="40"/>
        <v>0</v>
      </c>
      <c r="AM338" s="101">
        <f t="shared" si="35"/>
        <v>1</v>
      </c>
      <c r="AN338" s="101">
        <f t="shared" si="36"/>
        <v>0</v>
      </c>
      <c r="AO338" s="101">
        <f t="shared" si="37"/>
        <v>0</v>
      </c>
      <c r="AP338" s="101">
        <f t="shared" si="38"/>
        <v>0</v>
      </c>
      <c r="AQ338" s="101">
        <f t="shared" si="39"/>
        <v>0</v>
      </c>
      <c r="AR338" s="101">
        <f t="shared" si="41"/>
        <v>0</v>
      </c>
    </row>
    <row r="339" spans="1:44">
      <c r="A339" s="265" t="s">
        <v>596</v>
      </c>
      <c r="B339" s="333"/>
      <c r="C339" s="333"/>
      <c r="D339" s="288"/>
      <c r="E339" s="288"/>
      <c r="F339" s="288"/>
      <c r="G339" s="260"/>
      <c r="H339" s="260">
        <v>2</v>
      </c>
      <c r="I339" s="260"/>
      <c r="J339" s="260">
        <v>1</v>
      </c>
      <c r="K339" s="260"/>
      <c r="L339" s="259"/>
      <c r="M339" s="259"/>
      <c r="N339" s="259">
        <v>1</v>
      </c>
      <c r="O339" s="259"/>
      <c r="P339" s="259"/>
      <c r="Q339" s="260"/>
      <c r="R339" s="260">
        <v>4</v>
      </c>
      <c r="S339" s="260"/>
      <c r="T339" s="260"/>
      <c r="U339" s="260"/>
      <c r="V339" s="259"/>
      <c r="W339" s="259"/>
      <c r="X339" s="259"/>
      <c r="Y339" s="259">
        <v>2</v>
      </c>
      <c r="Z339" s="259"/>
      <c r="AL339" s="101">
        <f t="shared" si="40"/>
        <v>0</v>
      </c>
      <c r="AM339" s="101">
        <f t="shared" si="35"/>
        <v>3</v>
      </c>
      <c r="AN339" s="101">
        <f t="shared" si="36"/>
        <v>1</v>
      </c>
      <c r="AO339" s="101">
        <f t="shared" si="37"/>
        <v>4</v>
      </c>
      <c r="AP339" s="101">
        <f t="shared" si="38"/>
        <v>2</v>
      </c>
      <c r="AQ339" s="101">
        <f t="shared" si="39"/>
        <v>0</v>
      </c>
      <c r="AR339" s="101">
        <f t="shared" si="41"/>
        <v>0</v>
      </c>
    </row>
    <row r="340" spans="1:44">
      <c r="A340" s="265" t="s">
        <v>597</v>
      </c>
      <c r="B340" s="333"/>
      <c r="C340" s="333"/>
      <c r="D340" s="288"/>
      <c r="E340" s="288"/>
      <c r="F340" s="288"/>
      <c r="G340" s="260"/>
      <c r="H340" s="260"/>
      <c r="I340" s="260"/>
      <c r="J340" s="260"/>
      <c r="K340" s="260"/>
      <c r="L340" s="259"/>
      <c r="M340" s="259">
        <v>1</v>
      </c>
      <c r="N340" s="259"/>
      <c r="O340" s="259"/>
      <c r="P340" s="259"/>
      <c r="Q340" s="260"/>
      <c r="R340" s="260"/>
      <c r="S340" s="260"/>
      <c r="T340" s="260"/>
      <c r="U340" s="260"/>
      <c r="V340" s="259"/>
      <c r="W340" s="259"/>
      <c r="X340" s="259"/>
      <c r="Y340" s="259"/>
      <c r="Z340" s="259"/>
      <c r="AL340" s="101">
        <f t="shared" si="40"/>
        <v>0</v>
      </c>
      <c r="AM340" s="101">
        <f t="shared" si="35"/>
        <v>0</v>
      </c>
      <c r="AN340" s="101">
        <f t="shared" si="36"/>
        <v>1</v>
      </c>
      <c r="AO340" s="101">
        <f t="shared" si="37"/>
        <v>0</v>
      </c>
      <c r="AP340" s="101">
        <f t="shared" si="38"/>
        <v>0</v>
      </c>
      <c r="AQ340" s="101">
        <f t="shared" si="39"/>
        <v>0</v>
      </c>
      <c r="AR340" s="101">
        <f t="shared" si="41"/>
        <v>0</v>
      </c>
    </row>
    <row r="341" spans="1:44">
      <c r="A341" s="265" t="s">
        <v>598</v>
      </c>
      <c r="B341" s="333"/>
      <c r="C341" s="333"/>
      <c r="D341" s="288"/>
      <c r="E341" s="288"/>
      <c r="F341" s="288"/>
      <c r="G341" s="260"/>
      <c r="H341" s="260"/>
      <c r="I341" s="260"/>
      <c r="J341" s="260"/>
      <c r="K341" s="260"/>
      <c r="L341" s="259"/>
      <c r="M341" s="259"/>
      <c r="N341" s="259"/>
      <c r="O341" s="259"/>
      <c r="P341" s="259"/>
      <c r="Q341" s="260">
        <v>1</v>
      </c>
      <c r="R341" s="260"/>
      <c r="S341" s="260"/>
      <c r="T341" s="260"/>
      <c r="U341" s="260"/>
      <c r="V341" s="259"/>
      <c r="W341" s="259"/>
      <c r="X341" s="259"/>
      <c r="Y341" s="259"/>
      <c r="Z341" s="259"/>
      <c r="AL341" s="101">
        <f t="shared" si="40"/>
        <v>0</v>
      </c>
      <c r="AM341" s="101">
        <f t="shared" si="35"/>
        <v>0</v>
      </c>
      <c r="AN341" s="101">
        <f t="shared" si="36"/>
        <v>0</v>
      </c>
      <c r="AO341" s="101">
        <f t="shared" si="37"/>
        <v>1</v>
      </c>
      <c r="AP341" s="101">
        <f t="shared" si="38"/>
        <v>0</v>
      </c>
      <c r="AQ341" s="101">
        <f t="shared" si="39"/>
        <v>0</v>
      </c>
      <c r="AR341" s="101">
        <f t="shared" si="41"/>
        <v>0</v>
      </c>
    </row>
    <row r="342" spans="1:44">
      <c r="A342" s="265" t="s">
        <v>599</v>
      </c>
      <c r="B342" s="333"/>
      <c r="C342" s="333"/>
      <c r="D342" s="288"/>
      <c r="E342" s="288"/>
      <c r="F342" s="288"/>
      <c r="G342" s="260"/>
      <c r="H342" s="260"/>
      <c r="I342" s="260"/>
      <c r="J342" s="260">
        <v>4</v>
      </c>
      <c r="K342" s="260"/>
      <c r="L342" s="259"/>
      <c r="M342" s="259"/>
      <c r="N342" s="259"/>
      <c r="O342" s="259"/>
      <c r="P342" s="259"/>
      <c r="Q342" s="260">
        <v>1</v>
      </c>
      <c r="R342" s="260"/>
      <c r="S342" s="260"/>
      <c r="T342" s="260"/>
      <c r="U342" s="260"/>
      <c r="V342" s="259"/>
      <c r="W342" s="259"/>
      <c r="X342" s="259"/>
      <c r="Y342" s="259"/>
      <c r="Z342" s="259"/>
      <c r="AL342" s="101">
        <f t="shared" si="40"/>
        <v>0</v>
      </c>
      <c r="AM342" s="101">
        <f t="shared" si="35"/>
        <v>4</v>
      </c>
      <c r="AN342" s="101">
        <f t="shared" si="36"/>
        <v>0</v>
      </c>
      <c r="AO342" s="101">
        <f t="shared" si="37"/>
        <v>1</v>
      </c>
      <c r="AP342" s="101">
        <f t="shared" si="38"/>
        <v>0</v>
      </c>
      <c r="AQ342" s="101">
        <f t="shared" si="39"/>
        <v>0</v>
      </c>
      <c r="AR342" s="101">
        <f t="shared" si="41"/>
        <v>0</v>
      </c>
    </row>
    <row r="343" spans="1:44">
      <c r="A343" s="265" t="s">
        <v>600</v>
      </c>
      <c r="B343" s="333"/>
      <c r="C343" s="333"/>
      <c r="D343" s="288"/>
      <c r="E343" s="288"/>
      <c r="F343" s="288"/>
      <c r="G343" s="260"/>
      <c r="H343" s="260"/>
      <c r="I343" s="260"/>
      <c r="J343" s="260"/>
      <c r="K343" s="260"/>
      <c r="L343" s="259"/>
      <c r="M343" s="259"/>
      <c r="N343" s="259"/>
      <c r="O343" s="259"/>
      <c r="P343" s="259"/>
      <c r="Q343" s="260"/>
      <c r="R343" s="260"/>
      <c r="S343" s="260"/>
      <c r="T343" s="260"/>
      <c r="U343" s="260"/>
      <c r="V343" s="259"/>
      <c r="W343" s="259"/>
      <c r="X343" s="259">
        <v>1</v>
      </c>
      <c r="Y343" s="259"/>
      <c r="Z343" s="259"/>
      <c r="AL343" s="101">
        <f t="shared" si="40"/>
        <v>0</v>
      </c>
      <c r="AM343" s="101">
        <f t="shared" si="35"/>
        <v>0</v>
      </c>
      <c r="AN343" s="101">
        <f t="shared" si="36"/>
        <v>0</v>
      </c>
      <c r="AO343" s="101">
        <f t="shared" si="37"/>
        <v>0</v>
      </c>
      <c r="AP343" s="101">
        <f t="shared" si="38"/>
        <v>1</v>
      </c>
      <c r="AQ343" s="101">
        <f t="shared" si="39"/>
        <v>0</v>
      </c>
      <c r="AR343" s="101">
        <f t="shared" si="41"/>
        <v>0</v>
      </c>
    </row>
    <row r="344" spans="1:44">
      <c r="A344" s="265" t="s">
        <v>601</v>
      </c>
      <c r="B344" s="333"/>
      <c r="C344" s="333"/>
      <c r="D344" s="288"/>
      <c r="E344" s="288"/>
      <c r="F344" s="288"/>
      <c r="G344" s="260"/>
      <c r="H344" s="260"/>
      <c r="I344" s="260"/>
      <c r="J344" s="260"/>
      <c r="K344" s="260"/>
      <c r="L344" s="259"/>
      <c r="M344" s="259"/>
      <c r="N344" s="259"/>
      <c r="O344" s="259"/>
      <c r="P344" s="259">
        <v>1</v>
      </c>
      <c r="Q344" s="260"/>
      <c r="R344" s="260"/>
      <c r="S344" s="260"/>
      <c r="T344" s="260"/>
      <c r="U344" s="260"/>
      <c r="V344" s="259"/>
      <c r="W344" s="259"/>
      <c r="X344" s="259"/>
      <c r="Y344" s="259"/>
      <c r="Z344" s="259"/>
      <c r="AL344" s="101">
        <f t="shared" si="40"/>
        <v>0</v>
      </c>
      <c r="AM344" s="101">
        <f t="shared" si="35"/>
        <v>0</v>
      </c>
      <c r="AN344" s="101">
        <f t="shared" si="36"/>
        <v>1</v>
      </c>
      <c r="AO344" s="101">
        <f t="shared" si="37"/>
        <v>0</v>
      </c>
      <c r="AP344" s="101">
        <f t="shared" si="38"/>
        <v>0</v>
      </c>
      <c r="AQ344" s="101">
        <f t="shared" si="39"/>
        <v>0</v>
      </c>
      <c r="AR344" s="101">
        <f t="shared" si="41"/>
        <v>0</v>
      </c>
    </row>
    <row r="345" spans="1:44">
      <c r="A345" s="265" t="s">
        <v>602</v>
      </c>
      <c r="B345" s="333"/>
      <c r="C345" s="333"/>
      <c r="D345" s="288"/>
      <c r="E345" s="288"/>
      <c r="F345" s="288"/>
      <c r="G345" s="260"/>
      <c r="H345" s="260"/>
      <c r="I345" s="260"/>
      <c r="J345" s="260"/>
      <c r="K345" s="260">
        <v>1</v>
      </c>
      <c r="L345" s="259"/>
      <c r="M345" s="259"/>
      <c r="N345" s="259"/>
      <c r="O345" s="259"/>
      <c r="P345" s="259"/>
      <c r="Q345" s="260"/>
      <c r="R345" s="260"/>
      <c r="S345" s="260"/>
      <c r="T345" s="260"/>
      <c r="U345" s="260"/>
      <c r="V345" s="259"/>
      <c r="W345" s="259"/>
      <c r="X345" s="259"/>
      <c r="Y345" s="259"/>
      <c r="Z345" s="259"/>
      <c r="AL345" s="101">
        <f t="shared" si="40"/>
        <v>0</v>
      </c>
      <c r="AM345" s="101">
        <f t="shared" si="35"/>
        <v>1</v>
      </c>
      <c r="AN345" s="101">
        <f t="shared" si="36"/>
        <v>0</v>
      </c>
      <c r="AO345" s="101">
        <f t="shared" si="37"/>
        <v>0</v>
      </c>
      <c r="AP345" s="101">
        <f t="shared" si="38"/>
        <v>0</v>
      </c>
      <c r="AQ345" s="101">
        <f t="shared" si="39"/>
        <v>0</v>
      </c>
      <c r="AR345" s="101">
        <f t="shared" si="41"/>
        <v>0</v>
      </c>
    </row>
    <row r="346" spans="1:44">
      <c r="A346" s="265" t="s">
        <v>603</v>
      </c>
      <c r="B346" s="333"/>
      <c r="C346" s="333"/>
      <c r="D346" s="288"/>
      <c r="E346" s="288"/>
      <c r="F346" s="288"/>
      <c r="G346" s="260"/>
      <c r="H346" s="260"/>
      <c r="I346" s="260"/>
      <c r="J346" s="260"/>
      <c r="K346" s="260"/>
      <c r="L346" s="259"/>
      <c r="M346" s="259"/>
      <c r="N346" s="259"/>
      <c r="O346" s="259"/>
      <c r="P346" s="259"/>
      <c r="Q346" s="260"/>
      <c r="R346" s="260"/>
      <c r="S346" s="260"/>
      <c r="T346" s="260"/>
      <c r="U346" s="260"/>
      <c r="V346" s="259"/>
      <c r="W346" s="259"/>
      <c r="X346" s="259"/>
      <c r="Y346" s="259"/>
      <c r="Z346" s="259"/>
      <c r="AL346" s="101">
        <f t="shared" si="40"/>
        <v>0</v>
      </c>
      <c r="AM346" s="101">
        <f t="shared" si="35"/>
        <v>0</v>
      </c>
      <c r="AN346" s="101">
        <f t="shared" si="36"/>
        <v>0</v>
      </c>
      <c r="AO346" s="101">
        <f t="shared" si="37"/>
        <v>0</v>
      </c>
      <c r="AP346" s="101">
        <f t="shared" si="38"/>
        <v>0</v>
      </c>
      <c r="AQ346" s="101">
        <f t="shared" si="39"/>
        <v>0</v>
      </c>
      <c r="AR346" s="101">
        <f t="shared" si="41"/>
        <v>0</v>
      </c>
    </row>
    <row r="347" spans="1:44">
      <c r="A347" s="265" t="s">
        <v>604</v>
      </c>
      <c r="B347" s="333"/>
      <c r="C347" s="333"/>
      <c r="D347" s="288"/>
      <c r="E347" s="288"/>
      <c r="F347" s="288"/>
      <c r="G347" s="260"/>
      <c r="H347" s="260"/>
      <c r="I347" s="260"/>
      <c r="J347" s="260"/>
      <c r="K347" s="260"/>
      <c r="L347" s="259">
        <v>1</v>
      </c>
      <c r="M347" s="259"/>
      <c r="N347" s="259"/>
      <c r="O347" s="259"/>
      <c r="P347" s="259"/>
      <c r="Q347" s="260"/>
      <c r="R347" s="260"/>
      <c r="S347" s="260"/>
      <c r="T347" s="260"/>
      <c r="U347" s="260"/>
      <c r="V347" s="259"/>
      <c r="W347" s="259"/>
      <c r="X347" s="259"/>
      <c r="Y347" s="259"/>
      <c r="Z347" s="259"/>
      <c r="AL347" s="101">
        <f t="shared" si="40"/>
        <v>0</v>
      </c>
      <c r="AM347" s="101">
        <f t="shared" si="35"/>
        <v>0</v>
      </c>
      <c r="AN347" s="101">
        <f t="shared" si="36"/>
        <v>1</v>
      </c>
      <c r="AO347" s="101">
        <f t="shared" si="37"/>
        <v>0</v>
      </c>
      <c r="AP347" s="101">
        <f t="shared" si="38"/>
        <v>0</v>
      </c>
      <c r="AQ347" s="101">
        <f t="shared" si="39"/>
        <v>0</v>
      </c>
      <c r="AR347" s="101">
        <f t="shared" si="41"/>
        <v>0</v>
      </c>
    </row>
    <row r="348" spans="1:44">
      <c r="A348" s="265" t="s">
        <v>605</v>
      </c>
      <c r="B348" s="333"/>
      <c r="C348" s="333"/>
      <c r="D348" s="288"/>
      <c r="E348" s="288"/>
      <c r="F348" s="288"/>
      <c r="G348" s="260"/>
      <c r="H348" s="260"/>
      <c r="I348" s="260"/>
      <c r="J348" s="260"/>
      <c r="K348" s="260"/>
      <c r="L348" s="259"/>
      <c r="M348" s="259"/>
      <c r="N348" s="259"/>
      <c r="O348" s="259"/>
      <c r="P348" s="259"/>
      <c r="Q348" s="260"/>
      <c r="R348" s="260"/>
      <c r="S348" s="260"/>
      <c r="T348" s="260"/>
      <c r="U348" s="260"/>
      <c r="V348" s="259"/>
      <c r="W348" s="259"/>
      <c r="X348" s="259"/>
      <c r="Y348" s="259">
        <v>1</v>
      </c>
      <c r="Z348" s="259"/>
      <c r="AL348" s="101">
        <f t="shared" si="40"/>
        <v>0</v>
      </c>
      <c r="AM348" s="101">
        <f t="shared" si="35"/>
        <v>0</v>
      </c>
      <c r="AN348" s="101">
        <f t="shared" si="36"/>
        <v>0</v>
      </c>
      <c r="AO348" s="101">
        <f t="shared" si="37"/>
        <v>0</v>
      </c>
      <c r="AP348" s="101">
        <f t="shared" si="38"/>
        <v>1</v>
      </c>
      <c r="AQ348" s="101">
        <f t="shared" si="39"/>
        <v>0</v>
      </c>
      <c r="AR348" s="101">
        <f t="shared" si="41"/>
        <v>0</v>
      </c>
    </row>
    <row r="349" spans="1:44">
      <c r="A349" s="265" t="s">
        <v>606</v>
      </c>
      <c r="B349" s="333"/>
      <c r="C349" s="333"/>
      <c r="D349" s="288"/>
      <c r="E349" s="288"/>
      <c r="F349" s="288"/>
      <c r="G349" s="260"/>
      <c r="H349" s="260"/>
      <c r="I349" s="260"/>
      <c r="J349" s="260"/>
      <c r="K349" s="260"/>
      <c r="L349" s="259"/>
      <c r="M349" s="259"/>
      <c r="N349" s="259"/>
      <c r="O349" s="259"/>
      <c r="P349" s="259">
        <v>1</v>
      </c>
      <c r="Q349" s="260"/>
      <c r="R349" s="260"/>
      <c r="S349" s="260"/>
      <c r="T349" s="260"/>
      <c r="U349" s="260"/>
      <c r="V349" s="259"/>
      <c r="W349" s="259"/>
      <c r="X349" s="259"/>
      <c r="Y349" s="259"/>
      <c r="Z349" s="259"/>
      <c r="AL349" s="101">
        <f t="shared" si="40"/>
        <v>0</v>
      </c>
      <c r="AM349" s="101">
        <f t="shared" si="35"/>
        <v>0</v>
      </c>
      <c r="AN349" s="101">
        <f t="shared" si="36"/>
        <v>1</v>
      </c>
      <c r="AO349" s="101">
        <f t="shared" si="37"/>
        <v>0</v>
      </c>
      <c r="AP349" s="101">
        <f t="shared" si="38"/>
        <v>0</v>
      </c>
      <c r="AQ349" s="101">
        <f t="shared" si="39"/>
        <v>0</v>
      </c>
      <c r="AR349" s="101">
        <f t="shared" si="41"/>
        <v>0</v>
      </c>
    </row>
    <row r="350" spans="1:44">
      <c r="A350" s="265" t="s">
        <v>607</v>
      </c>
      <c r="B350" s="333"/>
      <c r="C350" s="333"/>
      <c r="D350" s="288"/>
      <c r="E350" s="288"/>
      <c r="F350" s="288"/>
      <c r="G350" s="260"/>
      <c r="H350" s="260"/>
      <c r="I350" s="260"/>
      <c r="J350" s="260"/>
      <c r="K350" s="260"/>
      <c r="L350" s="259"/>
      <c r="M350" s="259"/>
      <c r="N350" s="259"/>
      <c r="O350" s="259"/>
      <c r="P350" s="259"/>
      <c r="Q350" s="260"/>
      <c r="R350" s="260"/>
      <c r="S350" s="260"/>
      <c r="T350" s="260"/>
      <c r="U350" s="260"/>
      <c r="V350" s="259"/>
      <c r="W350" s="259"/>
      <c r="X350" s="259"/>
      <c r="Y350" s="259"/>
      <c r="Z350" s="259"/>
      <c r="AL350" s="101">
        <f t="shared" si="40"/>
        <v>0</v>
      </c>
      <c r="AM350" s="101">
        <f t="shared" si="35"/>
        <v>0</v>
      </c>
      <c r="AN350" s="101">
        <f t="shared" si="36"/>
        <v>0</v>
      </c>
      <c r="AO350" s="101">
        <f t="shared" si="37"/>
        <v>0</v>
      </c>
      <c r="AP350" s="101">
        <f t="shared" si="38"/>
        <v>0</v>
      </c>
      <c r="AQ350" s="101">
        <f t="shared" si="39"/>
        <v>0</v>
      </c>
      <c r="AR350" s="101">
        <f t="shared" si="41"/>
        <v>0</v>
      </c>
    </row>
    <row r="351" spans="1:44">
      <c r="A351" s="265" t="s">
        <v>608</v>
      </c>
      <c r="B351" s="333"/>
      <c r="C351" s="333"/>
      <c r="D351" s="288"/>
      <c r="E351" s="288"/>
      <c r="F351" s="288"/>
      <c r="G351" s="260"/>
      <c r="H351" s="260"/>
      <c r="I351" s="260"/>
      <c r="J351" s="260"/>
      <c r="K351" s="260"/>
      <c r="L351" s="259"/>
      <c r="M351" s="259"/>
      <c r="N351" s="259"/>
      <c r="O351" s="259"/>
      <c r="P351" s="259"/>
      <c r="Q351" s="260"/>
      <c r="R351" s="260"/>
      <c r="S351" s="260"/>
      <c r="T351" s="260">
        <v>1</v>
      </c>
      <c r="U351" s="260"/>
      <c r="V351" s="259"/>
      <c r="W351" s="259"/>
      <c r="X351" s="259"/>
      <c r="Y351" s="259"/>
      <c r="Z351" s="259"/>
      <c r="AL351" s="101">
        <f t="shared" si="40"/>
        <v>0</v>
      </c>
      <c r="AM351" s="101">
        <f t="shared" si="35"/>
        <v>0</v>
      </c>
      <c r="AN351" s="101">
        <f t="shared" si="36"/>
        <v>0</v>
      </c>
      <c r="AO351" s="101">
        <f t="shared" si="37"/>
        <v>1</v>
      </c>
      <c r="AP351" s="101">
        <f t="shared" si="38"/>
        <v>0</v>
      </c>
      <c r="AQ351" s="101">
        <f t="shared" si="39"/>
        <v>0</v>
      </c>
      <c r="AR351" s="101">
        <f t="shared" si="41"/>
        <v>0</v>
      </c>
    </row>
    <row r="352" spans="1:44">
      <c r="A352" s="265" t="s">
        <v>609</v>
      </c>
      <c r="B352" s="333"/>
      <c r="C352" s="333"/>
      <c r="D352" s="288"/>
      <c r="E352" s="288"/>
      <c r="F352" s="288"/>
      <c r="G352" s="260"/>
      <c r="H352" s="260"/>
      <c r="I352" s="260"/>
      <c r="J352" s="260"/>
      <c r="K352" s="260"/>
      <c r="L352" s="259"/>
      <c r="M352" s="259"/>
      <c r="N352" s="259"/>
      <c r="O352" s="259"/>
      <c r="P352" s="259"/>
      <c r="Q352" s="260"/>
      <c r="R352" s="260"/>
      <c r="S352" s="260"/>
      <c r="T352" s="260"/>
      <c r="U352" s="260"/>
      <c r="V352" s="259"/>
      <c r="W352" s="259"/>
      <c r="X352" s="259"/>
      <c r="Y352" s="259"/>
      <c r="Z352" s="259"/>
      <c r="AL352" s="101">
        <f t="shared" si="40"/>
        <v>0</v>
      </c>
      <c r="AM352" s="101">
        <f t="shared" si="35"/>
        <v>0</v>
      </c>
      <c r="AN352" s="101">
        <f t="shared" si="36"/>
        <v>0</v>
      </c>
      <c r="AO352" s="101">
        <f t="shared" si="37"/>
        <v>0</v>
      </c>
      <c r="AP352" s="101">
        <f t="shared" si="38"/>
        <v>0</v>
      </c>
      <c r="AQ352" s="101">
        <f t="shared" si="39"/>
        <v>0</v>
      </c>
      <c r="AR352" s="101">
        <f t="shared" si="41"/>
        <v>0</v>
      </c>
    </row>
    <row r="353" spans="1:44">
      <c r="A353" s="265" t="s">
        <v>610</v>
      </c>
      <c r="B353" s="333"/>
      <c r="C353" s="333"/>
      <c r="D353" s="288"/>
      <c r="E353" s="288"/>
      <c r="F353" s="288"/>
      <c r="G353" s="260"/>
      <c r="H353" s="260"/>
      <c r="I353" s="260"/>
      <c r="J353" s="260"/>
      <c r="K353" s="260"/>
      <c r="L353" s="259"/>
      <c r="M353" s="259"/>
      <c r="N353" s="259"/>
      <c r="O353" s="259"/>
      <c r="P353" s="259"/>
      <c r="Q353" s="260"/>
      <c r="R353" s="260"/>
      <c r="S353" s="260"/>
      <c r="T353" s="260"/>
      <c r="U353" s="260"/>
      <c r="V353" s="259"/>
      <c r="W353" s="259"/>
      <c r="X353" s="259"/>
      <c r="Y353" s="259"/>
      <c r="Z353" s="259"/>
      <c r="AL353" s="101">
        <f t="shared" si="40"/>
        <v>0</v>
      </c>
      <c r="AM353" s="101">
        <f t="shared" si="35"/>
        <v>0</v>
      </c>
      <c r="AN353" s="101">
        <f t="shared" si="36"/>
        <v>0</v>
      </c>
      <c r="AO353" s="101">
        <f t="shared" si="37"/>
        <v>0</v>
      </c>
      <c r="AP353" s="101">
        <f t="shared" si="38"/>
        <v>0</v>
      </c>
      <c r="AQ353" s="101">
        <f t="shared" si="39"/>
        <v>0</v>
      </c>
      <c r="AR353" s="101">
        <f t="shared" si="41"/>
        <v>0</v>
      </c>
    </row>
    <row r="354" spans="1:44">
      <c r="A354" s="265" t="s">
        <v>611</v>
      </c>
      <c r="B354" s="333"/>
      <c r="C354" s="333"/>
      <c r="D354" s="288"/>
      <c r="E354" s="288"/>
      <c r="F354" s="288"/>
      <c r="G354" s="260"/>
      <c r="H354" s="260"/>
      <c r="I354" s="260"/>
      <c r="J354" s="260"/>
      <c r="K354" s="260"/>
      <c r="L354" s="259"/>
      <c r="M354" s="259"/>
      <c r="N354" s="259"/>
      <c r="O354" s="259"/>
      <c r="P354" s="259"/>
      <c r="Q354" s="260"/>
      <c r="R354" s="260"/>
      <c r="S354" s="260"/>
      <c r="T354" s="260"/>
      <c r="U354" s="260"/>
      <c r="V354" s="259"/>
      <c r="W354" s="259"/>
      <c r="X354" s="259"/>
      <c r="Y354" s="259"/>
      <c r="Z354" s="259"/>
      <c r="AL354" s="101">
        <f t="shared" si="40"/>
        <v>0</v>
      </c>
      <c r="AM354" s="101">
        <f t="shared" si="35"/>
        <v>0</v>
      </c>
      <c r="AN354" s="101">
        <f t="shared" si="36"/>
        <v>0</v>
      </c>
      <c r="AO354" s="101">
        <f t="shared" si="37"/>
        <v>0</v>
      </c>
      <c r="AP354" s="101">
        <f t="shared" si="38"/>
        <v>0</v>
      </c>
      <c r="AQ354" s="101">
        <f t="shared" si="39"/>
        <v>0</v>
      </c>
      <c r="AR354" s="101">
        <f t="shared" si="41"/>
        <v>0</v>
      </c>
    </row>
    <row r="355" spans="1:44">
      <c r="A355" s="265" t="s">
        <v>612</v>
      </c>
      <c r="B355" s="333"/>
      <c r="C355" s="333"/>
      <c r="D355" s="288"/>
      <c r="E355" s="288"/>
      <c r="F355" s="288"/>
      <c r="G355" s="260"/>
      <c r="H355" s="260"/>
      <c r="I355" s="260"/>
      <c r="J355" s="260"/>
      <c r="K355" s="260"/>
      <c r="L355" s="259"/>
      <c r="M355" s="259"/>
      <c r="N355" s="259"/>
      <c r="O355" s="259"/>
      <c r="P355" s="259"/>
      <c r="Q355" s="260"/>
      <c r="R355" s="260"/>
      <c r="S355" s="260"/>
      <c r="T355" s="260"/>
      <c r="U355" s="260"/>
      <c r="V355" s="259"/>
      <c r="W355" s="259">
        <v>1</v>
      </c>
      <c r="X355" s="259"/>
      <c r="Y355" s="259"/>
      <c r="Z355" s="259"/>
      <c r="AL355" s="101">
        <f t="shared" si="40"/>
        <v>0</v>
      </c>
      <c r="AM355" s="101">
        <f t="shared" si="35"/>
        <v>0</v>
      </c>
      <c r="AN355" s="101">
        <f t="shared" si="36"/>
        <v>0</v>
      </c>
      <c r="AO355" s="101">
        <f t="shared" si="37"/>
        <v>0</v>
      </c>
      <c r="AP355" s="101">
        <f t="shared" si="38"/>
        <v>1</v>
      </c>
      <c r="AQ355" s="101">
        <f t="shared" si="39"/>
        <v>0</v>
      </c>
      <c r="AR355" s="101">
        <f t="shared" si="41"/>
        <v>0</v>
      </c>
    </row>
    <row r="356" spans="1:44">
      <c r="A356" s="265" t="s">
        <v>613</v>
      </c>
      <c r="B356" s="333"/>
      <c r="C356" s="333"/>
      <c r="D356" s="288"/>
      <c r="E356" s="288"/>
      <c r="F356" s="288"/>
      <c r="G356" s="260"/>
      <c r="H356" s="260"/>
      <c r="I356" s="260"/>
      <c r="J356" s="260"/>
      <c r="K356" s="260"/>
      <c r="L356" s="259"/>
      <c r="M356" s="259"/>
      <c r="N356" s="259"/>
      <c r="O356" s="259"/>
      <c r="P356" s="259"/>
      <c r="Q356" s="260"/>
      <c r="R356" s="260"/>
      <c r="S356" s="260"/>
      <c r="T356" s="260"/>
      <c r="U356" s="260"/>
      <c r="V356" s="259"/>
      <c r="W356" s="259"/>
      <c r="X356" s="259"/>
      <c r="Y356" s="259"/>
      <c r="Z356" s="259">
        <v>1</v>
      </c>
      <c r="AL356" s="101">
        <f t="shared" si="40"/>
        <v>0</v>
      </c>
      <c r="AM356" s="101">
        <f t="shared" si="35"/>
        <v>0</v>
      </c>
      <c r="AN356" s="101">
        <f t="shared" si="36"/>
        <v>0</v>
      </c>
      <c r="AO356" s="101">
        <f t="shared" si="37"/>
        <v>0</v>
      </c>
      <c r="AP356" s="101">
        <f t="shared" si="38"/>
        <v>1</v>
      </c>
      <c r="AQ356" s="101">
        <f t="shared" si="39"/>
        <v>0</v>
      </c>
      <c r="AR356" s="101">
        <f t="shared" si="41"/>
        <v>0</v>
      </c>
    </row>
    <row r="357" spans="1:44">
      <c r="A357" s="265" t="s">
        <v>614</v>
      </c>
      <c r="B357" s="333"/>
      <c r="C357" s="333"/>
      <c r="D357" s="288"/>
      <c r="E357" s="288"/>
      <c r="F357" s="288"/>
      <c r="G357" s="260"/>
      <c r="H357" s="260"/>
      <c r="I357" s="260"/>
      <c r="J357" s="260"/>
      <c r="K357" s="260"/>
      <c r="L357" s="259"/>
      <c r="M357" s="259"/>
      <c r="N357" s="259"/>
      <c r="O357" s="259"/>
      <c r="P357" s="259"/>
      <c r="Q357" s="260"/>
      <c r="R357" s="260"/>
      <c r="S357" s="260"/>
      <c r="T357" s="260"/>
      <c r="U357" s="260"/>
      <c r="V357" s="259"/>
      <c r="W357" s="259"/>
      <c r="X357" s="259"/>
      <c r="Y357" s="259"/>
      <c r="Z357" s="259"/>
      <c r="AL357" s="101">
        <f t="shared" si="40"/>
        <v>0</v>
      </c>
      <c r="AM357" s="101">
        <f t="shared" si="35"/>
        <v>0</v>
      </c>
      <c r="AN357" s="101">
        <f t="shared" si="36"/>
        <v>0</v>
      </c>
      <c r="AO357" s="101">
        <f t="shared" si="37"/>
        <v>0</v>
      </c>
      <c r="AP357" s="101">
        <f t="shared" si="38"/>
        <v>0</v>
      </c>
      <c r="AQ357" s="101">
        <f t="shared" si="39"/>
        <v>0</v>
      </c>
      <c r="AR357" s="101">
        <f t="shared" si="41"/>
        <v>0</v>
      </c>
    </row>
    <row r="358" spans="1:44">
      <c r="A358" s="265" t="s">
        <v>615</v>
      </c>
      <c r="B358" s="333"/>
      <c r="C358" s="333"/>
      <c r="D358" s="288"/>
      <c r="E358" s="288"/>
      <c r="F358" s="288"/>
      <c r="G358" s="260"/>
      <c r="H358" s="260"/>
      <c r="I358" s="260"/>
      <c r="J358" s="260"/>
      <c r="K358" s="260"/>
      <c r="L358" s="259"/>
      <c r="M358" s="259"/>
      <c r="N358" s="259"/>
      <c r="O358" s="259"/>
      <c r="P358" s="259"/>
      <c r="Q358" s="260"/>
      <c r="R358" s="260"/>
      <c r="S358" s="260"/>
      <c r="T358" s="260"/>
      <c r="U358" s="260"/>
      <c r="V358" s="259"/>
      <c r="W358" s="259"/>
      <c r="X358" s="259"/>
      <c r="Y358" s="259"/>
      <c r="Z358" s="259">
        <v>1</v>
      </c>
      <c r="AL358" s="101">
        <f t="shared" si="40"/>
        <v>0</v>
      </c>
      <c r="AM358" s="101">
        <f t="shared" si="35"/>
        <v>0</v>
      </c>
      <c r="AN358" s="101">
        <f t="shared" si="36"/>
        <v>0</v>
      </c>
      <c r="AO358" s="101">
        <f t="shared" si="37"/>
        <v>0</v>
      </c>
      <c r="AP358" s="101">
        <f t="shared" si="38"/>
        <v>1</v>
      </c>
      <c r="AQ358" s="101">
        <f t="shared" si="39"/>
        <v>0</v>
      </c>
      <c r="AR358" s="101">
        <f t="shared" si="41"/>
        <v>0</v>
      </c>
    </row>
    <row r="359" spans="1:44">
      <c r="A359" s="265" t="s">
        <v>616</v>
      </c>
      <c r="B359" s="333"/>
      <c r="C359" s="333"/>
      <c r="D359" s="288"/>
      <c r="E359" s="288"/>
      <c r="F359" s="288"/>
      <c r="G359" s="260"/>
      <c r="H359" s="260"/>
      <c r="I359" s="260"/>
      <c r="J359" s="260"/>
      <c r="K359" s="260"/>
      <c r="L359" s="259"/>
      <c r="M359" s="259"/>
      <c r="N359" s="259"/>
      <c r="O359" s="259"/>
      <c r="P359" s="259"/>
      <c r="Q359" s="260">
        <v>1</v>
      </c>
      <c r="R359" s="260"/>
      <c r="S359" s="260"/>
      <c r="T359" s="260"/>
      <c r="U359" s="260"/>
      <c r="V359" s="259"/>
      <c r="W359" s="259"/>
      <c r="X359" s="259"/>
      <c r="Y359" s="259"/>
      <c r="Z359" s="259"/>
      <c r="AL359" s="101">
        <f t="shared" si="40"/>
        <v>0</v>
      </c>
      <c r="AM359" s="101">
        <f t="shared" si="35"/>
        <v>0</v>
      </c>
      <c r="AN359" s="101">
        <f t="shared" si="36"/>
        <v>0</v>
      </c>
      <c r="AO359" s="101">
        <f t="shared" si="37"/>
        <v>1</v>
      </c>
      <c r="AP359" s="101">
        <f t="shared" si="38"/>
        <v>0</v>
      </c>
      <c r="AQ359" s="101">
        <f t="shared" si="39"/>
        <v>0</v>
      </c>
      <c r="AR359" s="101">
        <f t="shared" si="41"/>
        <v>0</v>
      </c>
    </row>
    <row r="360" spans="1:44">
      <c r="A360" s="265" t="s">
        <v>617</v>
      </c>
      <c r="B360" s="333"/>
      <c r="C360" s="333"/>
      <c r="D360" s="288"/>
      <c r="E360" s="288"/>
      <c r="F360" s="288"/>
      <c r="G360" s="260"/>
      <c r="H360" s="260"/>
      <c r="I360" s="260"/>
      <c r="J360" s="260"/>
      <c r="K360" s="260"/>
      <c r="L360" s="259"/>
      <c r="M360" s="259"/>
      <c r="N360" s="259"/>
      <c r="O360" s="259"/>
      <c r="P360" s="259"/>
      <c r="Q360" s="260"/>
      <c r="R360" s="260"/>
      <c r="S360" s="260"/>
      <c r="T360" s="260"/>
      <c r="U360" s="260"/>
      <c r="V360" s="259"/>
      <c r="W360" s="259"/>
      <c r="X360" s="259"/>
      <c r="Y360" s="259">
        <v>3</v>
      </c>
      <c r="Z360" s="259"/>
      <c r="AL360" s="101">
        <f t="shared" si="40"/>
        <v>0</v>
      </c>
      <c r="AM360" s="101">
        <f t="shared" si="35"/>
        <v>0</v>
      </c>
      <c r="AN360" s="101">
        <f t="shared" si="36"/>
        <v>0</v>
      </c>
      <c r="AO360" s="101">
        <f t="shared" si="37"/>
        <v>0</v>
      </c>
      <c r="AP360" s="101">
        <f t="shared" si="38"/>
        <v>3</v>
      </c>
      <c r="AQ360" s="101">
        <f t="shared" si="39"/>
        <v>0</v>
      </c>
      <c r="AR360" s="101">
        <f t="shared" si="41"/>
        <v>0</v>
      </c>
    </row>
    <row r="361" spans="1:44">
      <c r="A361" s="265" t="s">
        <v>618</v>
      </c>
      <c r="B361" s="333"/>
      <c r="C361" s="333"/>
      <c r="D361" s="288"/>
      <c r="E361" s="288"/>
      <c r="F361" s="288"/>
      <c r="G361" s="260"/>
      <c r="H361" s="260"/>
      <c r="I361" s="260"/>
      <c r="J361" s="260"/>
      <c r="K361" s="260"/>
      <c r="L361" s="259"/>
      <c r="M361" s="259"/>
      <c r="N361" s="259"/>
      <c r="O361" s="259"/>
      <c r="P361" s="259"/>
      <c r="Q361" s="260"/>
      <c r="R361" s="260"/>
      <c r="S361" s="260"/>
      <c r="T361" s="260"/>
      <c r="U361" s="260"/>
      <c r="V361" s="259"/>
      <c r="W361" s="259"/>
      <c r="X361" s="259">
        <v>1</v>
      </c>
      <c r="Y361" s="259"/>
      <c r="Z361" s="259"/>
      <c r="AL361" s="101">
        <f t="shared" si="40"/>
        <v>0</v>
      </c>
      <c r="AM361" s="101">
        <f t="shared" si="35"/>
        <v>0</v>
      </c>
      <c r="AN361" s="101">
        <f t="shared" si="36"/>
        <v>0</v>
      </c>
      <c r="AO361" s="101">
        <f t="shared" si="37"/>
        <v>0</v>
      </c>
      <c r="AP361" s="101">
        <f t="shared" si="38"/>
        <v>1</v>
      </c>
      <c r="AQ361" s="101">
        <f t="shared" si="39"/>
        <v>0</v>
      </c>
      <c r="AR361" s="101">
        <f t="shared" si="41"/>
        <v>0</v>
      </c>
    </row>
    <row r="362" spans="1:44">
      <c r="A362" s="265" t="s">
        <v>619</v>
      </c>
      <c r="B362" s="333"/>
      <c r="C362" s="333"/>
      <c r="D362" s="288"/>
      <c r="E362" s="288"/>
      <c r="F362" s="288"/>
      <c r="G362" s="260"/>
      <c r="H362" s="260"/>
      <c r="I362" s="260"/>
      <c r="J362" s="260"/>
      <c r="K362" s="260"/>
      <c r="L362" s="259"/>
      <c r="M362" s="259"/>
      <c r="N362" s="259"/>
      <c r="O362" s="259"/>
      <c r="P362" s="259"/>
      <c r="Q362" s="260"/>
      <c r="R362" s="260"/>
      <c r="S362" s="260"/>
      <c r="T362" s="260"/>
      <c r="U362" s="260"/>
      <c r="V362" s="259"/>
      <c r="W362" s="259"/>
      <c r="X362" s="259"/>
      <c r="Y362" s="259"/>
      <c r="Z362" s="259"/>
      <c r="AL362" s="101">
        <f t="shared" si="40"/>
        <v>0</v>
      </c>
      <c r="AM362" s="101">
        <f t="shared" si="35"/>
        <v>0</v>
      </c>
      <c r="AN362" s="101">
        <f t="shared" si="36"/>
        <v>0</v>
      </c>
      <c r="AO362" s="101">
        <f t="shared" si="37"/>
        <v>0</v>
      </c>
      <c r="AP362" s="101">
        <f t="shared" si="38"/>
        <v>0</v>
      </c>
      <c r="AQ362" s="101">
        <f t="shared" si="39"/>
        <v>0</v>
      </c>
      <c r="AR362" s="101">
        <f t="shared" si="41"/>
        <v>0</v>
      </c>
    </row>
    <row r="363" spans="1:44">
      <c r="A363" s="265" t="s">
        <v>620</v>
      </c>
      <c r="B363" s="333"/>
      <c r="C363" s="333"/>
      <c r="D363" s="288"/>
      <c r="E363" s="288"/>
      <c r="F363" s="288"/>
      <c r="G363" s="260"/>
      <c r="H363" s="260"/>
      <c r="I363" s="260"/>
      <c r="J363" s="260"/>
      <c r="K363" s="260"/>
      <c r="L363" s="259"/>
      <c r="M363" s="259"/>
      <c r="N363" s="259"/>
      <c r="O363" s="259"/>
      <c r="P363" s="259"/>
      <c r="Q363" s="260"/>
      <c r="R363" s="260"/>
      <c r="S363" s="260"/>
      <c r="T363" s="260"/>
      <c r="U363" s="260"/>
      <c r="V363" s="259"/>
      <c r="W363" s="259"/>
      <c r="X363" s="259"/>
      <c r="Y363" s="259"/>
      <c r="Z363" s="259">
        <v>3</v>
      </c>
      <c r="AL363" s="101">
        <f t="shared" si="40"/>
        <v>0</v>
      </c>
      <c r="AM363" s="101">
        <f t="shared" si="35"/>
        <v>0</v>
      </c>
      <c r="AN363" s="101">
        <f t="shared" si="36"/>
        <v>0</v>
      </c>
      <c r="AO363" s="101">
        <f t="shared" si="37"/>
        <v>0</v>
      </c>
      <c r="AP363" s="101">
        <f t="shared" si="38"/>
        <v>3</v>
      </c>
      <c r="AQ363" s="101">
        <f t="shared" si="39"/>
        <v>0</v>
      </c>
      <c r="AR363" s="101">
        <f t="shared" si="41"/>
        <v>0</v>
      </c>
    </row>
    <row r="364" spans="1:44">
      <c r="A364" s="265" t="s">
        <v>621</v>
      </c>
      <c r="B364" s="333"/>
      <c r="C364" s="333"/>
      <c r="D364" s="288"/>
      <c r="E364" s="288"/>
      <c r="F364" s="288"/>
      <c r="G364" s="260"/>
      <c r="H364" s="260"/>
      <c r="I364" s="260"/>
      <c r="J364" s="260"/>
      <c r="K364" s="260"/>
      <c r="L364" s="259"/>
      <c r="M364" s="259"/>
      <c r="N364" s="259"/>
      <c r="O364" s="259"/>
      <c r="P364" s="259"/>
      <c r="Q364" s="260"/>
      <c r="R364" s="260"/>
      <c r="S364" s="260"/>
      <c r="T364" s="260"/>
      <c r="U364" s="260"/>
      <c r="V364" s="259"/>
      <c r="W364" s="259"/>
      <c r="X364" s="259">
        <v>1</v>
      </c>
      <c r="Y364" s="259"/>
      <c r="Z364" s="259">
        <v>1</v>
      </c>
      <c r="AL364" s="101">
        <f t="shared" si="40"/>
        <v>0</v>
      </c>
      <c r="AM364" s="101">
        <f t="shared" si="35"/>
        <v>0</v>
      </c>
      <c r="AN364" s="101">
        <f t="shared" si="36"/>
        <v>0</v>
      </c>
      <c r="AO364" s="101">
        <f t="shared" si="37"/>
        <v>0</v>
      </c>
      <c r="AP364" s="101">
        <f t="shared" si="38"/>
        <v>2</v>
      </c>
      <c r="AQ364" s="101">
        <f t="shared" si="39"/>
        <v>0</v>
      </c>
      <c r="AR364" s="101">
        <f t="shared" si="41"/>
        <v>0</v>
      </c>
    </row>
    <row r="365" spans="1:44">
      <c r="A365" s="265" t="s">
        <v>622</v>
      </c>
      <c r="B365" s="333"/>
      <c r="C365" s="333"/>
      <c r="D365" s="288"/>
      <c r="E365" s="288"/>
      <c r="F365" s="288"/>
      <c r="G365" s="260"/>
      <c r="H365" s="260"/>
      <c r="I365" s="260"/>
      <c r="J365" s="260"/>
      <c r="K365" s="260"/>
      <c r="L365" s="259"/>
      <c r="M365" s="259"/>
      <c r="N365" s="259"/>
      <c r="O365" s="259"/>
      <c r="P365" s="259"/>
      <c r="Q365" s="260"/>
      <c r="R365" s="260"/>
      <c r="S365" s="260"/>
      <c r="T365" s="260"/>
      <c r="U365" s="260"/>
      <c r="V365" s="259"/>
      <c r="W365" s="259"/>
      <c r="X365" s="259"/>
      <c r="Y365" s="259"/>
      <c r="Z365" s="259">
        <v>1</v>
      </c>
      <c r="AL365" s="101">
        <f t="shared" si="40"/>
        <v>0</v>
      </c>
      <c r="AM365" s="101">
        <f t="shared" si="35"/>
        <v>0</v>
      </c>
      <c r="AN365" s="101">
        <f t="shared" si="36"/>
        <v>0</v>
      </c>
      <c r="AO365" s="101">
        <f t="shared" si="37"/>
        <v>0</v>
      </c>
      <c r="AP365" s="101">
        <f t="shared" si="38"/>
        <v>1</v>
      </c>
      <c r="AQ365" s="101">
        <f t="shared" si="39"/>
        <v>0</v>
      </c>
      <c r="AR365" s="101">
        <f t="shared" si="41"/>
        <v>0</v>
      </c>
    </row>
    <row r="366" spans="1:44">
      <c r="A366" s="265" t="s">
        <v>623</v>
      </c>
      <c r="B366" s="333"/>
      <c r="C366" s="333"/>
      <c r="D366" s="288"/>
      <c r="E366" s="288"/>
      <c r="F366" s="288"/>
      <c r="G366" s="260"/>
      <c r="H366" s="260"/>
      <c r="I366" s="260"/>
      <c r="J366" s="260"/>
      <c r="K366" s="260"/>
      <c r="L366" s="259"/>
      <c r="M366" s="259"/>
      <c r="N366" s="259"/>
      <c r="O366" s="259"/>
      <c r="P366" s="259"/>
      <c r="Q366" s="260"/>
      <c r="R366" s="260"/>
      <c r="S366" s="260"/>
      <c r="T366" s="260"/>
      <c r="U366" s="260"/>
      <c r="V366" s="259"/>
      <c r="W366" s="259"/>
      <c r="X366" s="259">
        <v>1</v>
      </c>
      <c r="Y366" s="259"/>
      <c r="Z366" s="259"/>
      <c r="AL366" s="101">
        <f t="shared" si="40"/>
        <v>0</v>
      </c>
      <c r="AM366" s="101">
        <f t="shared" si="35"/>
        <v>0</v>
      </c>
      <c r="AN366" s="101">
        <f t="shared" si="36"/>
        <v>0</v>
      </c>
      <c r="AO366" s="101">
        <f t="shared" si="37"/>
        <v>0</v>
      </c>
      <c r="AP366" s="101">
        <f t="shared" si="38"/>
        <v>1</v>
      </c>
      <c r="AQ366" s="101">
        <f t="shared" si="39"/>
        <v>0</v>
      </c>
      <c r="AR366" s="101">
        <f t="shared" si="41"/>
        <v>0</v>
      </c>
    </row>
    <row r="367" spans="1:44">
      <c r="A367" s="265" t="s">
        <v>624</v>
      </c>
      <c r="B367" s="333"/>
      <c r="C367" s="333"/>
      <c r="D367" s="288"/>
      <c r="E367" s="288"/>
      <c r="F367" s="288"/>
      <c r="G367" s="260"/>
      <c r="H367" s="260"/>
      <c r="I367" s="260"/>
      <c r="J367" s="260"/>
      <c r="K367" s="260"/>
      <c r="L367" s="259"/>
      <c r="M367" s="259">
        <v>3</v>
      </c>
      <c r="N367" s="259"/>
      <c r="O367" s="259"/>
      <c r="P367" s="259"/>
      <c r="Q367" s="260"/>
      <c r="R367" s="260"/>
      <c r="S367" s="260"/>
      <c r="T367" s="260"/>
      <c r="U367" s="260"/>
      <c r="V367" s="259"/>
      <c r="W367" s="259"/>
      <c r="X367" s="259"/>
      <c r="Y367" s="259"/>
      <c r="Z367" s="259"/>
      <c r="AL367" s="101">
        <f t="shared" si="40"/>
        <v>0</v>
      </c>
      <c r="AM367" s="101">
        <f t="shared" si="35"/>
        <v>0</v>
      </c>
      <c r="AN367" s="101">
        <f t="shared" si="36"/>
        <v>3</v>
      </c>
      <c r="AO367" s="101">
        <f t="shared" si="37"/>
        <v>0</v>
      </c>
      <c r="AP367" s="101">
        <f t="shared" si="38"/>
        <v>0</v>
      </c>
      <c r="AQ367" s="101">
        <f t="shared" si="39"/>
        <v>0</v>
      </c>
      <c r="AR367" s="101">
        <f t="shared" si="41"/>
        <v>0</v>
      </c>
    </row>
    <row r="368" spans="1:44">
      <c r="A368" s="265" t="s">
        <v>625</v>
      </c>
      <c r="B368" s="333"/>
      <c r="C368" s="333"/>
      <c r="D368" s="288"/>
      <c r="E368" s="288"/>
      <c r="F368" s="288"/>
      <c r="G368" s="260"/>
      <c r="H368" s="260"/>
      <c r="I368" s="260"/>
      <c r="J368" s="260"/>
      <c r="K368" s="260"/>
      <c r="L368" s="259"/>
      <c r="M368" s="259"/>
      <c r="N368" s="259"/>
      <c r="O368" s="259"/>
      <c r="P368" s="259"/>
      <c r="Q368" s="260"/>
      <c r="R368" s="260"/>
      <c r="S368" s="260"/>
      <c r="T368" s="260"/>
      <c r="U368" s="260"/>
      <c r="V368" s="259"/>
      <c r="W368" s="259"/>
      <c r="X368" s="259"/>
      <c r="Y368" s="259"/>
      <c r="Z368" s="259"/>
      <c r="AL368" s="101">
        <f t="shared" si="40"/>
        <v>0</v>
      </c>
      <c r="AM368" s="101">
        <f t="shared" si="35"/>
        <v>0</v>
      </c>
      <c r="AN368" s="101">
        <f t="shared" si="36"/>
        <v>0</v>
      </c>
      <c r="AO368" s="101">
        <f t="shared" si="37"/>
        <v>0</v>
      </c>
      <c r="AP368" s="101">
        <f t="shared" si="38"/>
        <v>0</v>
      </c>
      <c r="AQ368" s="101">
        <f t="shared" si="39"/>
        <v>0</v>
      </c>
      <c r="AR368" s="101">
        <f t="shared" si="41"/>
        <v>0</v>
      </c>
    </row>
    <row r="369" spans="1:44">
      <c r="A369" s="265" t="s">
        <v>626</v>
      </c>
      <c r="B369" s="333"/>
      <c r="C369" s="333"/>
      <c r="D369" s="288"/>
      <c r="E369" s="288"/>
      <c r="F369" s="288"/>
      <c r="G369" s="260"/>
      <c r="H369" s="260"/>
      <c r="I369" s="260"/>
      <c r="J369" s="260"/>
      <c r="K369" s="260"/>
      <c r="L369" s="259"/>
      <c r="M369" s="259"/>
      <c r="N369" s="259"/>
      <c r="O369" s="259"/>
      <c r="P369" s="259"/>
      <c r="Q369" s="260"/>
      <c r="R369" s="260"/>
      <c r="S369" s="260"/>
      <c r="T369" s="260"/>
      <c r="U369" s="260"/>
      <c r="V369" s="259"/>
      <c r="W369" s="259"/>
      <c r="X369" s="259"/>
      <c r="Y369" s="259"/>
      <c r="Z369" s="259"/>
      <c r="AL369" s="101">
        <f t="shared" si="40"/>
        <v>0</v>
      </c>
      <c r="AM369" s="101">
        <f t="shared" si="35"/>
        <v>0</v>
      </c>
      <c r="AN369" s="101">
        <f t="shared" si="36"/>
        <v>0</v>
      </c>
      <c r="AO369" s="101">
        <f t="shared" si="37"/>
        <v>0</v>
      </c>
      <c r="AP369" s="101">
        <f t="shared" si="38"/>
        <v>0</v>
      </c>
      <c r="AQ369" s="101">
        <f t="shared" si="39"/>
        <v>0</v>
      </c>
      <c r="AR369" s="101">
        <f t="shared" si="41"/>
        <v>0</v>
      </c>
    </row>
    <row r="370" spans="1:44">
      <c r="A370" s="265" t="s">
        <v>627</v>
      </c>
      <c r="B370" s="333"/>
      <c r="C370" s="333"/>
      <c r="D370" s="288"/>
      <c r="E370" s="288"/>
      <c r="F370" s="288"/>
      <c r="G370" s="260"/>
      <c r="H370" s="260"/>
      <c r="I370" s="260"/>
      <c r="J370" s="260"/>
      <c r="K370" s="260"/>
      <c r="L370" s="259"/>
      <c r="M370" s="259"/>
      <c r="N370" s="259"/>
      <c r="O370" s="259"/>
      <c r="P370" s="259"/>
      <c r="Q370" s="260"/>
      <c r="R370" s="260"/>
      <c r="S370" s="260"/>
      <c r="T370" s="260">
        <v>2</v>
      </c>
      <c r="U370" s="260"/>
      <c r="V370" s="259"/>
      <c r="W370" s="259"/>
      <c r="X370" s="259"/>
      <c r="Y370" s="259"/>
      <c r="Z370" s="259"/>
      <c r="AL370" s="101">
        <f t="shared" si="40"/>
        <v>0</v>
      </c>
      <c r="AM370" s="101">
        <f t="shared" si="35"/>
        <v>0</v>
      </c>
      <c r="AN370" s="101">
        <f t="shared" si="36"/>
        <v>0</v>
      </c>
      <c r="AO370" s="101">
        <f t="shared" si="37"/>
        <v>2</v>
      </c>
      <c r="AP370" s="101">
        <f t="shared" si="38"/>
        <v>0</v>
      </c>
      <c r="AQ370" s="101">
        <f t="shared" si="39"/>
        <v>0</v>
      </c>
      <c r="AR370" s="101">
        <f t="shared" si="41"/>
        <v>0</v>
      </c>
    </row>
    <row r="371" spans="1:44">
      <c r="A371" s="265" t="s">
        <v>628</v>
      </c>
      <c r="B371" s="333"/>
      <c r="C371" s="333"/>
      <c r="D371" s="288"/>
      <c r="E371" s="288"/>
      <c r="F371" s="288"/>
      <c r="G371" s="260"/>
      <c r="H371" s="260"/>
      <c r="I371" s="260"/>
      <c r="J371" s="260"/>
      <c r="K371" s="260"/>
      <c r="L371" s="259"/>
      <c r="M371" s="259"/>
      <c r="N371" s="259"/>
      <c r="O371" s="259"/>
      <c r="P371" s="259"/>
      <c r="Q371" s="260"/>
      <c r="R371" s="260"/>
      <c r="S371" s="260"/>
      <c r="T371" s="260"/>
      <c r="U371" s="260"/>
      <c r="V371" s="259"/>
      <c r="W371" s="259"/>
      <c r="X371" s="259"/>
      <c r="Y371" s="259"/>
      <c r="Z371" s="259">
        <v>1</v>
      </c>
      <c r="AL371" s="101">
        <f t="shared" si="40"/>
        <v>0</v>
      </c>
      <c r="AM371" s="101">
        <f t="shared" si="35"/>
        <v>0</v>
      </c>
      <c r="AN371" s="101">
        <f t="shared" si="36"/>
        <v>0</v>
      </c>
      <c r="AO371" s="101">
        <f t="shared" si="37"/>
        <v>0</v>
      </c>
      <c r="AP371" s="101">
        <f t="shared" si="38"/>
        <v>1</v>
      </c>
      <c r="AQ371" s="101">
        <f t="shared" si="39"/>
        <v>0</v>
      </c>
      <c r="AR371" s="101">
        <f t="shared" si="41"/>
        <v>0</v>
      </c>
    </row>
    <row r="372" spans="1:44">
      <c r="A372" s="265" t="s">
        <v>629</v>
      </c>
      <c r="B372" s="333"/>
      <c r="C372" s="333"/>
      <c r="D372" s="288"/>
      <c r="E372" s="288"/>
      <c r="F372" s="288"/>
      <c r="G372" s="260"/>
      <c r="H372" s="260"/>
      <c r="I372" s="260"/>
      <c r="J372" s="260"/>
      <c r="K372" s="260"/>
      <c r="L372" s="259"/>
      <c r="M372" s="259"/>
      <c r="N372" s="259"/>
      <c r="O372" s="259"/>
      <c r="P372" s="259"/>
      <c r="Q372" s="260"/>
      <c r="R372" s="260"/>
      <c r="S372" s="260">
        <v>1</v>
      </c>
      <c r="T372" s="260"/>
      <c r="U372" s="260"/>
      <c r="V372" s="259"/>
      <c r="W372" s="259"/>
      <c r="X372" s="259"/>
      <c r="Y372" s="259"/>
      <c r="Z372" s="259"/>
      <c r="AL372" s="101">
        <f t="shared" si="40"/>
        <v>0</v>
      </c>
      <c r="AM372" s="101">
        <f t="shared" si="35"/>
        <v>0</v>
      </c>
      <c r="AN372" s="101">
        <f t="shared" si="36"/>
        <v>0</v>
      </c>
      <c r="AO372" s="101">
        <f t="shared" si="37"/>
        <v>1</v>
      </c>
      <c r="AP372" s="101">
        <f t="shared" si="38"/>
        <v>0</v>
      </c>
      <c r="AQ372" s="101">
        <f t="shared" si="39"/>
        <v>0</v>
      </c>
      <c r="AR372" s="101">
        <f t="shared" si="41"/>
        <v>0</v>
      </c>
    </row>
    <row r="373" spans="1:44">
      <c r="A373" s="265" t="s">
        <v>630</v>
      </c>
      <c r="B373" s="333"/>
      <c r="C373" s="333"/>
      <c r="D373" s="288"/>
      <c r="E373" s="288"/>
      <c r="F373" s="288"/>
      <c r="G373" s="260"/>
      <c r="H373" s="260"/>
      <c r="I373" s="260"/>
      <c r="J373" s="260"/>
      <c r="K373" s="260"/>
      <c r="L373" s="259"/>
      <c r="M373" s="259"/>
      <c r="N373" s="259"/>
      <c r="O373" s="259"/>
      <c r="P373" s="259"/>
      <c r="Q373" s="260"/>
      <c r="R373" s="260"/>
      <c r="S373" s="260"/>
      <c r="T373" s="260"/>
      <c r="U373" s="260">
        <v>1</v>
      </c>
      <c r="V373" s="259"/>
      <c r="W373" s="259"/>
      <c r="X373" s="259"/>
      <c r="Y373" s="259"/>
      <c r="Z373" s="259"/>
      <c r="AL373" s="101">
        <f t="shared" si="40"/>
        <v>0</v>
      </c>
      <c r="AM373" s="101">
        <f t="shared" si="35"/>
        <v>0</v>
      </c>
      <c r="AN373" s="101">
        <f t="shared" si="36"/>
        <v>0</v>
      </c>
      <c r="AO373" s="101">
        <f t="shared" si="37"/>
        <v>1</v>
      </c>
      <c r="AP373" s="101">
        <f t="shared" si="38"/>
        <v>0</v>
      </c>
      <c r="AQ373" s="101">
        <f t="shared" si="39"/>
        <v>0</v>
      </c>
      <c r="AR373" s="101">
        <f t="shared" si="41"/>
        <v>0</v>
      </c>
    </row>
    <row r="374" spans="1:44">
      <c r="A374" s="265" t="s">
        <v>631</v>
      </c>
      <c r="B374" s="333"/>
      <c r="C374" s="333"/>
      <c r="D374" s="288"/>
      <c r="E374" s="288"/>
      <c r="F374" s="288"/>
      <c r="G374" s="260"/>
      <c r="H374" s="260"/>
      <c r="I374" s="260"/>
      <c r="J374" s="260"/>
      <c r="K374" s="260"/>
      <c r="L374" s="259"/>
      <c r="M374" s="259"/>
      <c r="N374" s="259"/>
      <c r="O374" s="259"/>
      <c r="P374" s="259"/>
      <c r="Q374" s="260"/>
      <c r="R374" s="260"/>
      <c r="S374" s="260"/>
      <c r="T374" s="260"/>
      <c r="U374" s="260"/>
      <c r="V374" s="259"/>
      <c r="W374" s="259"/>
      <c r="X374" s="259"/>
      <c r="Y374" s="259"/>
      <c r="Z374" s="259"/>
      <c r="AL374" s="101">
        <f t="shared" si="40"/>
        <v>0</v>
      </c>
      <c r="AM374" s="101">
        <f t="shared" si="35"/>
        <v>0</v>
      </c>
      <c r="AN374" s="101">
        <f t="shared" si="36"/>
        <v>0</v>
      </c>
      <c r="AO374" s="101">
        <f t="shared" si="37"/>
        <v>0</v>
      </c>
      <c r="AP374" s="101">
        <f t="shared" si="38"/>
        <v>0</v>
      </c>
      <c r="AQ374" s="101">
        <f t="shared" si="39"/>
        <v>0</v>
      </c>
      <c r="AR374" s="101">
        <f t="shared" si="41"/>
        <v>0</v>
      </c>
    </row>
    <row r="375" spans="1:44">
      <c r="A375" s="265" t="s">
        <v>632</v>
      </c>
      <c r="B375" s="333"/>
      <c r="C375" s="333"/>
      <c r="D375" s="288"/>
      <c r="E375" s="288"/>
      <c r="F375" s="288"/>
      <c r="G375" s="260"/>
      <c r="H375" s="260"/>
      <c r="I375" s="260"/>
      <c r="J375" s="260"/>
      <c r="K375" s="260"/>
      <c r="L375" s="259"/>
      <c r="M375" s="259"/>
      <c r="N375" s="259"/>
      <c r="O375" s="259"/>
      <c r="P375" s="259"/>
      <c r="Q375" s="260"/>
      <c r="R375" s="260"/>
      <c r="S375" s="260"/>
      <c r="T375" s="260"/>
      <c r="U375" s="260"/>
      <c r="V375" s="259"/>
      <c r="W375" s="259"/>
      <c r="X375" s="259">
        <v>1</v>
      </c>
      <c r="Y375" s="259"/>
      <c r="Z375" s="259"/>
      <c r="AL375" s="101">
        <f t="shared" si="40"/>
        <v>0</v>
      </c>
      <c r="AM375" s="101">
        <f t="shared" si="35"/>
        <v>0</v>
      </c>
      <c r="AN375" s="101">
        <f t="shared" si="36"/>
        <v>0</v>
      </c>
      <c r="AO375" s="101">
        <f t="shared" si="37"/>
        <v>0</v>
      </c>
      <c r="AP375" s="101">
        <f t="shared" si="38"/>
        <v>1</v>
      </c>
      <c r="AQ375" s="101">
        <f t="shared" si="39"/>
        <v>0</v>
      </c>
      <c r="AR375" s="101">
        <f t="shared" si="41"/>
        <v>0</v>
      </c>
    </row>
    <row r="376" spans="1:44">
      <c r="A376" s="265" t="s">
        <v>633</v>
      </c>
      <c r="B376" s="333"/>
      <c r="C376" s="333"/>
      <c r="D376" s="288"/>
      <c r="E376" s="288"/>
      <c r="F376" s="288"/>
      <c r="G376" s="260"/>
      <c r="H376" s="260"/>
      <c r="I376" s="260"/>
      <c r="J376" s="260"/>
      <c r="K376" s="260"/>
      <c r="L376" s="259"/>
      <c r="M376" s="259"/>
      <c r="N376" s="259"/>
      <c r="O376" s="259"/>
      <c r="P376" s="259"/>
      <c r="Q376" s="260"/>
      <c r="R376" s="260"/>
      <c r="S376" s="260"/>
      <c r="T376" s="260"/>
      <c r="U376" s="260"/>
      <c r="V376" s="259"/>
      <c r="W376" s="259"/>
      <c r="X376" s="259">
        <v>1</v>
      </c>
      <c r="Y376" s="259"/>
      <c r="Z376" s="259"/>
      <c r="AL376" s="101">
        <f t="shared" si="40"/>
        <v>0</v>
      </c>
      <c r="AM376" s="101">
        <f t="shared" si="35"/>
        <v>0</v>
      </c>
      <c r="AN376" s="101">
        <f t="shared" si="36"/>
        <v>0</v>
      </c>
      <c r="AO376" s="101">
        <f t="shared" si="37"/>
        <v>0</v>
      </c>
      <c r="AP376" s="101">
        <f t="shared" si="38"/>
        <v>1</v>
      </c>
      <c r="AQ376" s="101">
        <f t="shared" si="39"/>
        <v>0</v>
      </c>
      <c r="AR376" s="101">
        <f t="shared" si="41"/>
        <v>0</v>
      </c>
    </row>
    <row r="377" spans="1:44">
      <c r="A377" s="265" t="s">
        <v>634</v>
      </c>
      <c r="B377" s="333"/>
      <c r="C377" s="333"/>
      <c r="D377" s="288"/>
      <c r="E377" s="288"/>
      <c r="F377" s="288"/>
      <c r="G377" s="260"/>
      <c r="H377" s="260"/>
      <c r="I377" s="260"/>
      <c r="J377" s="260"/>
      <c r="K377" s="260"/>
      <c r="L377" s="259"/>
      <c r="M377" s="259"/>
      <c r="N377" s="259"/>
      <c r="O377" s="259"/>
      <c r="P377" s="259">
        <v>1</v>
      </c>
      <c r="Q377" s="260"/>
      <c r="R377" s="260"/>
      <c r="S377" s="260"/>
      <c r="T377" s="260"/>
      <c r="U377" s="260"/>
      <c r="V377" s="259"/>
      <c r="W377" s="259"/>
      <c r="X377" s="259"/>
      <c r="Y377" s="259"/>
      <c r="Z377" s="259"/>
      <c r="AL377" s="101">
        <f t="shared" si="40"/>
        <v>0</v>
      </c>
      <c r="AM377" s="101">
        <f t="shared" ref="AM377:AM440" si="42">SUM($G377:$K377)</f>
        <v>0</v>
      </c>
      <c r="AN377" s="101">
        <f t="shared" ref="AN377:AN440" si="43">SUM($L377:$P377)</f>
        <v>1</v>
      </c>
      <c r="AO377" s="101">
        <f t="shared" ref="AO377:AO440" si="44">SUM($Q377:$U377)</f>
        <v>0</v>
      </c>
      <c r="AP377" s="101">
        <f t="shared" ref="AP377:AP440" si="45">SUM($V377:$Z377)</f>
        <v>0</v>
      </c>
      <c r="AQ377" s="101">
        <f t="shared" ref="AQ377:AQ440" si="46">SUM($AA377:$AE377)</f>
        <v>0</v>
      </c>
      <c r="AR377" s="101">
        <f t="shared" si="41"/>
        <v>0</v>
      </c>
    </row>
    <row r="378" spans="1:44">
      <c r="A378" s="265" t="s">
        <v>635</v>
      </c>
      <c r="B378" s="333"/>
      <c r="C378" s="333"/>
      <c r="D378" s="288"/>
      <c r="E378" s="288"/>
      <c r="F378" s="288"/>
      <c r="G378" s="260"/>
      <c r="H378" s="260"/>
      <c r="I378" s="260"/>
      <c r="J378" s="260"/>
      <c r="K378" s="260"/>
      <c r="L378" s="259"/>
      <c r="M378" s="259"/>
      <c r="N378" s="259"/>
      <c r="O378" s="259"/>
      <c r="P378" s="259"/>
      <c r="Q378" s="260"/>
      <c r="R378" s="260"/>
      <c r="S378" s="260"/>
      <c r="T378" s="260"/>
      <c r="U378" s="260"/>
      <c r="V378" s="259"/>
      <c r="W378" s="259"/>
      <c r="X378" s="259">
        <v>1</v>
      </c>
      <c r="Y378" s="259"/>
      <c r="Z378" s="259"/>
      <c r="AL378" s="101">
        <f t="shared" ref="AL378:AL441" si="47">SUM($B378:$F378)</f>
        <v>0</v>
      </c>
      <c r="AM378" s="101">
        <f t="shared" si="42"/>
        <v>0</v>
      </c>
      <c r="AN378" s="101">
        <f t="shared" si="43"/>
        <v>0</v>
      </c>
      <c r="AO378" s="101">
        <f t="shared" si="44"/>
        <v>0</v>
      </c>
      <c r="AP378" s="101">
        <f t="shared" si="45"/>
        <v>1</v>
      </c>
      <c r="AQ378" s="101">
        <f t="shared" si="46"/>
        <v>0</v>
      </c>
      <c r="AR378" s="101">
        <f t="shared" si="41"/>
        <v>0</v>
      </c>
    </row>
    <row r="379" spans="1:44">
      <c r="A379" s="265" t="s">
        <v>636</v>
      </c>
      <c r="B379" s="333"/>
      <c r="C379" s="333"/>
      <c r="D379" s="288"/>
      <c r="E379" s="288"/>
      <c r="F379" s="288"/>
      <c r="G379" s="260"/>
      <c r="H379" s="260"/>
      <c r="I379" s="260"/>
      <c r="J379" s="260"/>
      <c r="K379" s="260"/>
      <c r="L379" s="259"/>
      <c r="M379" s="259"/>
      <c r="N379" s="259"/>
      <c r="O379" s="259"/>
      <c r="P379" s="259"/>
      <c r="Q379" s="260"/>
      <c r="R379" s="260"/>
      <c r="S379" s="260"/>
      <c r="T379" s="260">
        <v>1</v>
      </c>
      <c r="U379" s="260"/>
      <c r="V379" s="259"/>
      <c r="W379" s="259"/>
      <c r="X379" s="259"/>
      <c r="Y379" s="259"/>
      <c r="Z379" s="259"/>
      <c r="AL379" s="101">
        <f t="shared" si="47"/>
        <v>0</v>
      </c>
      <c r="AM379" s="101">
        <f t="shared" si="42"/>
        <v>0</v>
      </c>
      <c r="AN379" s="101">
        <f t="shared" si="43"/>
        <v>0</v>
      </c>
      <c r="AO379" s="101">
        <f t="shared" si="44"/>
        <v>1</v>
      </c>
      <c r="AP379" s="101">
        <f t="shared" si="45"/>
        <v>0</v>
      </c>
      <c r="AQ379" s="101">
        <f t="shared" si="46"/>
        <v>0</v>
      </c>
      <c r="AR379" s="101">
        <f t="shared" si="41"/>
        <v>0</v>
      </c>
    </row>
    <row r="380" spans="1:44">
      <c r="A380" s="265" t="s">
        <v>637</v>
      </c>
      <c r="B380" s="333"/>
      <c r="C380" s="333"/>
      <c r="D380" s="288"/>
      <c r="E380" s="288"/>
      <c r="F380" s="288"/>
      <c r="G380" s="260"/>
      <c r="H380" s="260"/>
      <c r="I380" s="260"/>
      <c r="J380" s="260"/>
      <c r="K380" s="260"/>
      <c r="L380" s="259"/>
      <c r="M380" s="259"/>
      <c r="N380" s="259"/>
      <c r="O380" s="259"/>
      <c r="P380" s="259"/>
      <c r="Q380" s="260"/>
      <c r="R380" s="260"/>
      <c r="S380" s="260"/>
      <c r="T380" s="260"/>
      <c r="U380" s="260"/>
      <c r="V380" s="259"/>
      <c r="W380" s="259"/>
      <c r="X380" s="259"/>
      <c r="Y380" s="259"/>
      <c r="Z380" s="259">
        <v>1</v>
      </c>
      <c r="AL380" s="101">
        <f t="shared" si="47"/>
        <v>0</v>
      </c>
      <c r="AM380" s="101">
        <f t="shared" si="42"/>
        <v>0</v>
      </c>
      <c r="AN380" s="101">
        <f t="shared" si="43"/>
        <v>0</v>
      </c>
      <c r="AO380" s="101">
        <f t="shared" si="44"/>
        <v>0</v>
      </c>
      <c r="AP380" s="101">
        <f t="shared" si="45"/>
        <v>1</v>
      </c>
      <c r="AQ380" s="101">
        <f t="shared" si="46"/>
        <v>0</v>
      </c>
      <c r="AR380" s="101">
        <f t="shared" si="41"/>
        <v>0</v>
      </c>
    </row>
    <row r="381" spans="1:44">
      <c r="A381" s="265" t="s">
        <v>638</v>
      </c>
      <c r="B381" s="333"/>
      <c r="C381" s="333"/>
      <c r="D381" s="288"/>
      <c r="E381" s="288"/>
      <c r="F381" s="288"/>
      <c r="G381" s="260"/>
      <c r="H381" s="260"/>
      <c r="I381" s="260"/>
      <c r="J381" s="260"/>
      <c r="K381" s="260"/>
      <c r="L381" s="259"/>
      <c r="M381" s="259"/>
      <c r="N381" s="259"/>
      <c r="O381" s="259"/>
      <c r="P381" s="259"/>
      <c r="Q381" s="260"/>
      <c r="R381" s="260">
        <v>1</v>
      </c>
      <c r="S381" s="260"/>
      <c r="T381" s="260"/>
      <c r="U381" s="260"/>
      <c r="V381" s="259"/>
      <c r="W381" s="259"/>
      <c r="X381" s="259"/>
      <c r="Y381" s="259">
        <v>1</v>
      </c>
      <c r="Z381" s="259"/>
      <c r="AL381" s="101">
        <f t="shared" si="47"/>
        <v>0</v>
      </c>
      <c r="AM381" s="101">
        <f t="shared" si="42"/>
        <v>0</v>
      </c>
      <c r="AN381" s="101">
        <f t="shared" si="43"/>
        <v>0</v>
      </c>
      <c r="AO381" s="101">
        <f t="shared" si="44"/>
        <v>1</v>
      </c>
      <c r="AP381" s="101">
        <f t="shared" si="45"/>
        <v>1</v>
      </c>
      <c r="AQ381" s="101">
        <f t="shared" si="46"/>
        <v>0</v>
      </c>
      <c r="AR381" s="101">
        <f t="shared" si="41"/>
        <v>0</v>
      </c>
    </row>
    <row r="382" spans="1:44">
      <c r="A382" s="265" t="s">
        <v>639</v>
      </c>
      <c r="B382" s="333"/>
      <c r="C382" s="333"/>
      <c r="D382" s="288"/>
      <c r="E382" s="288"/>
      <c r="F382" s="288"/>
      <c r="G382" s="260"/>
      <c r="H382" s="260"/>
      <c r="I382" s="260"/>
      <c r="J382" s="260"/>
      <c r="K382" s="260"/>
      <c r="L382" s="259"/>
      <c r="M382" s="259"/>
      <c r="N382" s="259"/>
      <c r="O382" s="259"/>
      <c r="P382" s="259"/>
      <c r="Q382" s="260"/>
      <c r="R382" s="260"/>
      <c r="S382" s="260"/>
      <c r="T382" s="260"/>
      <c r="U382" s="260"/>
      <c r="V382" s="259">
        <v>1</v>
      </c>
      <c r="W382" s="259"/>
      <c r="X382" s="259"/>
      <c r="Y382" s="259"/>
      <c r="Z382" s="259"/>
      <c r="AL382" s="101">
        <f t="shared" si="47"/>
        <v>0</v>
      </c>
      <c r="AM382" s="101">
        <f t="shared" si="42"/>
        <v>0</v>
      </c>
      <c r="AN382" s="101">
        <f t="shared" si="43"/>
        <v>0</v>
      </c>
      <c r="AO382" s="101">
        <f t="shared" si="44"/>
        <v>0</v>
      </c>
      <c r="AP382" s="101">
        <f t="shared" si="45"/>
        <v>1</v>
      </c>
      <c r="AQ382" s="101">
        <f t="shared" si="46"/>
        <v>0</v>
      </c>
      <c r="AR382" s="101">
        <f t="shared" si="41"/>
        <v>0</v>
      </c>
    </row>
    <row r="383" spans="1:44">
      <c r="A383" s="265" t="s">
        <v>640</v>
      </c>
      <c r="B383" s="333"/>
      <c r="C383" s="333"/>
      <c r="D383" s="288"/>
      <c r="E383" s="288"/>
      <c r="F383" s="288"/>
      <c r="G383" s="260"/>
      <c r="H383" s="260"/>
      <c r="I383" s="260"/>
      <c r="J383" s="260"/>
      <c r="K383" s="260"/>
      <c r="L383" s="259"/>
      <c r="M383" s="259"/>
      <c r="N383" s="259"/>
      <c r="O383" s="259"/>
      <c r="P383" s="259">
        <v>1</v>
      </c>
      <c r="Q383" s="260"/>
      <c r="R383" s="260"/>
      <c r="S383" s="260"/>
      <c r="T383" s="260"/>
      <c r="U383" s="260"/>
      <c r="V383" s="259"/>
      <c r="W383" s="259"/>
      <c r="X383" s="259"/>
      <c r="Y383" s="259"/>
      <c r="Z383" s="259"/>
      <c r="AL383" s="101">
        <f t="shared" si="47"/>
        <v>0</v>
      </c>
      <c r="AM383" s="101">
        <f t="shared" si="42"/>
        <v>0</v>
      </c>
      <c r="AN383" s="101">
        <f t="shared" si="43"/>
        <v>1</v>
      </c>
      <c r="AO383" s="101">
        <f t="shared" si="44"/>
        <v>0</v>
      </c>
      <c r="AP383" s="101">
        <f t="shared" si="45"/>
        <v>0</v>
      </c>
      <c r="AQ383" s="101">
        <f t="shared" si="46"/>
        <v>0</v>
      </c>
      <c r="AR383" s="101">
        <f t="shared" si="41"/>
        <v>0</v>
      </c>
    </row>
    <row r="384" spans="1:44">
      <c r="A384" s="265" t="s">
        <v>641</v>
      </c>
      <c r="B384" s="333"/>
      <c r="C384" s="333"/>
      <c r="D384" s="288"/>
      <c r="E384" s="288"/>
      <c r="F384" s="288"/>
      <c r="G384" s="260"/>
      <c r="H384" s="260"/>
      <c r="I384" s="260"/>
      <c r="J384" s="260"/>
      <c r="K384" s="260"/>
      <c r="L384" s="259"/>
      <c r="M384" s="259"/>
      <c r="N384" s="259"/>
      <c r="O384" s="259"/>
      <c r="P384" s="259"/>
      <c r="Q384" s="260">
        <v>1</v>
      </c>
      <c r="R384" s="260"/>
      <c r="S384" s="260"/>
      <c r="T384" s="260"/>
      <c r="U384" s="260"/>
      <c r="V384" s="259"/>
      <c r="W384" s="259"/>
      <c r="X384" s="259"/>
      <c r="Y384" s="259"/>
      <c r="Z384" s="259"/>
      <c r="AL384" s="101">
        <f t="shared" si="47"/>
        <v>0</v>
      </c>
      <c r="AM384" s="101">
        <f t="shared" si="42"/>
        <v>0</v>
      </c>
      <c r="AN384" s="101">
        <f t="shared" si="43"/>
        <v>0</v>
      </c>
      <c r="AO384" s="101">
        <f t="shared" si="44"/>
        <v>1</v>
      </c>
      <c r="AP384" s="101">
        <f t="shared" si="45"/>
        <v>0</v>
      </c>
      <c r="AQ384" s="101">
        <f t="shared" si="46"/>
        <v>0</v>
      </c>
      <c r="AR384" s="101">
        <f t="shared" si="41"/>
        <v>0</v>
      </c>
    </row>
    <row r="385" spans="1:44">
      <c r="A385" s="265" t="s">
        <v>642</v>
      </c>
      <c r="B385" s="333"/>
      <c r="C385" s="333"/>
      <c r="D385" s="288"/>
      <c r="E385" s="288"/>
      <c r="F385" s="288"/>
      <c r="G385" s="260"/>
      <c r="H385" s="260"/>
      <c r="I385" s="260"/>
      <c r="J385" s="260"/>
      <c r="K385" s="260"/>
      <c r="L385" s="259"/>
      <c r="M385" s="259"/>
      <c r="N385" s="259"/>
      <c r="O385" s="259"/>
      <c r="P385" s="259"/>
      <c r="Q385" s="260"/>
      <c r="R385" s="260"/>
      <c r="S385" s="260"/>
      <c r="T385" s="260"/>
      <c r="U385" s="260"/>
      <c r="V385" s="259"/>
      <c r="W385" s="259"/>
      <c r="X385" s="259"/>
      <c r="Y385" s="259"/>
      <c r="Z385" s="259"/>
      <c r="AL385" s="101">
        <f t="shared" si="47"/>
        <v>0</v>
      </c>
      <c r="AM385" s="101">
        <f t="shared" si="42"/>
        <v>0</v>
      </c>
      <c r="AN385" s="101">
        <f t="shared" si="43"/>
        <v>0</v>
      </c>
      <c r="AO385" s="101">
        <f t="shared" si="44"/>
        <v>0</v>
      </c>
      <c r="AP385" s="101">
        <f t="shared" si="45"/>
        <v>0</v>
      </c>
      <c r="AQ385" s="101">
        <f t="shared" si="46"/>
        <v>0</v>
      </c>
      <c r="AR385" s="101">
        <f t="shared" si="41"/>
        <v>0</v>
      </c>
    </row>
    <row r="386" spans="1:44">
      <c r="A386" s="265" t="s">
        <v>643</v>
      </c>
      <c r="B386" s="333"/>
      <c r="C386" s="333"/>
      <c r="D386" s="288"/>
      <c r="E386" s="288"/>
      <c r="F386" s="288"/>
      <c r="G386" s="260"/>
      <c r="H386" s="260"/>
      <c r="I386" s="260"/>
      <c r="J386" s="260"/>
      <c r="K386" s="260"/>
      <c r="L386" s="259"/>
      <c r="M386" s="259">
        <v>1</v>
      </c>
      <c r="N386" s="259">
        <v>1</v>
      </c>
      <c r="O386" s="259">
        <v>3</v>
      </c>
      <c r="P386" s="259"/>
      <c r="Q386" s="260"/>
      <c r="R386" s="260"/>
      <c r="S386" s="260"/>
      <c r="T386" s="260"/>
      <c r="U386" s="260"/>
      <c r="V386" s="259"/>
      <c r="W386" s="259"/>
      <c r="X386" s="259"/>
      <c r="Y386" s="259"/>
      <c r="Z386" s="259"/>
      <c r="AL386" s="101">
        <f t="shared" si="47"/>
        <v>0</v>
      </c>
      <c r="AM386" s="101">
        <f t="shared" si="42"/>
        <v>0</v>
      </c>
      <c r="AN386" s="101">
        <f t="shared" si="43"/>
        <v>5</v>
      </c>
      <c r="AO386" s="101">
        <f t="shared" si="44"/>
        <v>0</v>
      </c>
      <c r="AP386" s="101">
        <f t="shared" si="45"/>
        <v>0</v>
      </c>
      <c r="AQ386" s="101">
        <f t="shared" si="46"/>
        <v>0</v>
      </c>
      <c r="AR386" s="101">
        <f t="shared" si="41"/>
        <v>0</v>
      </c>
    </row>
    <row r="387" spans="1:44">
      <c r="A387" s="265" t="s">
        <v>644</v>
      </c>
      <c r="B387" s="333"/>
      <c r="C387" s="333"/>
      <c r="D387" s="288"/>
      <c r="E387" s="288"/>
      <c r="F387" s="288"/>
      <c r="G387" s="260"/>
      <c r="H387" s="260"/>
      <c r="I387" s="260"/>
      <c r="J387" s="260"/>
      <c r="K387" s="260">
        <v>1</v>
      </c>
      <c r="L387" s="259"/>
      <c r="M387" s="259"/>
      <c r="N387" s="259"/>
      <c r="O387" s="259"/>
      <c r="P387" s="259"/>
      <c r="Q387" s="260"/>
      <c r="R387" s="260"/>
      <c r="S387" s="260"/>
      <c r="T387" s="260"/>
      <c r="U387" s="260"/>
      <c r="V387" s="259"/>
      <c r="W387" s="259"/>
      <c r="X387" s="259"/>
      <c r="Y387" s="259"/>
      <c r="Z387" s="259"/>
      <c r="AL387" s="101">
        <f t="shared" si="47"/>
        <v>0</v>
      </c>
      <c r="AM387" s="101">
        <f t="shared" si="42"/>
        <v>1</v>
      </c>
      <c r="AN387" s="101">
        <f t="shared" si="43"/>
        <v>0</v>
      </c>
      <c r="AO387" s="101">
        <f t="shared" si="44"/>
        <v>0</v>
      </c>
      <c r="AP387" s="101">
        <f t="shared" si="45"/>
        <v>0</v>
      </c>
      <c r="AQ387" s="101">
        <f t="shared" si="46"/>
        <v>0</v>
      </c>
      <c r="AR387" s="101">
        <f t="shared" si="41"/>
        <v>0</v>
      </c>
    </row>
    <row r="388" spans="1:44">
      <c r="A388" s="265" t="s">
        <v>645</v>
      </c>
      <c r="B388" s="333"/>
      <c r="C388" s="333"/>
      <c r="D388" s="288"/>
      <c r="E388" s="288"/>
      <c r="F388" s="288"/>
      <c r="G388" s="260"/>
      <c r="H388" s="260"/>
      <c r="I388" s="260"/>
      <c r="J388" s="260"/>
      <c r="K388" s="260"/>
      <c r="L388" s="259"/>
      <c r="M388" s="259"/>
      <c r="N388" s="259"/>
      <c r="O388" s="259"/>
      <c r="P388" s="259"/>
      <c r="Q388" s="260"/>
      <c r="R388" s="260"/>
      <c r="S388" s="260"/>
      <c r="T388" s="260"/>
      <c r="U388" s="260"/>
      <c r="V388" s="259"/>
      <c r="W388" s="259"/>
      <c r="X388" s="259"/>
      <c r="Y388" s="259"/>
      <c r="Z388" s="259"/>
      <c r="AL388" s="101">
        <f t="shared" si="47"/>
        <v>0</v>
      </c>
      <c r="AM388" s="101">
        <f t="shared" si="42"/>
        <v>0</v>
      </c>
      <c r="AN388" s="101">
        <f t="shared" si="43"/>
        <v>0</v>
      </c>
      <c r="AO388" s="101">
        <f t="shared" si="44"/>
        <v>0</v>
      </c>
      <c r="AP388" s="101">
        <f t="shared" si="45"/>
        <v>0</v>
      </c>
      <c r="AQ388" s="101">
        <f t="shared" si="46"/>
        <v>0</v>
      </c>
      <c r="AR388" s="101">
        <f t="shared" si="41"/>
        <v>0</v>
      </c>
    </row>
    <row r="389" spans="1:44">
      <c r="A389" s="265" t="s">
        <v>646</v>
      </c>
      <c r="B389" s="333"/>
      <c r="C389" s="333"/>
      <c r="D389" s="288"/>
      <c r="E389" s="288"/>
      <c r="F389" s="288"/>
      <c r="G389" s="260"/>
      <c r="H389" s="260"/>
      <c r="I389" s="260"/>
      <c r="J389" s="260"/>
      <c r="K389" s="260"/>
      <c r="L389" s="259"/>
      <c r="M389" s="259"/>
      <c r="N389" s="259"/>
      <c r="O389" s="259"/>
      <c r="P389" s="259"/>
      <c r="Q389" s="260"/>
      <c r="R389" s="260"/>
      <c r="S389" s="260"/>
      <c r="T389" s="260"/>
      <c r="U389" s="260"/>
      <c r="V389" s="259"/>
      <c r="W389" s="259"/>
      <c r="X389" s="259"/>
      <c r="Y389" s="259"/>
      <c r="Z389" s="259">
        <v>1</v>
      </c>
      <c r="AL389" s="101">
        <f t="shared" si="47"/>
        <v>0</v>
      </c>
      <c r="AM389" s="101">
        <f t="shared" si="42"/>
        <v>0</v>
      </c>
      <c r="AN389" s="101">
        <f t="shared" si="43"/>
        <v>0</v>
      </c>
      <c r="AO389" s="101">
        <f t="shared" si="44"/>
        <v>0</v>
      </c>
      <c r="AP389" s="101">
        <f t="shared" si="45"/>
        <v>1</v>
      </c>
      <c r="AQ389" s="101">
        <f t="shared" si="46"/>
        <v>0</v>
      </c>
      <c r="AR389" s="101">
        <f t="shared" si="41"/>
        <v>0</v>
      </c>
    </row>
    <row r="390" spans="1:44">
      <c r="A390" s="265" t="s">
        <v>647</v>
      </c>
      <c r="B390" s="333"/>
      <c r="C390" s="333"/>
      <c r="D390" s="288"/>
      <c r="E390" s="288"/>
      <c r="F390" s="288"/>
      <c r="G390" s="260"/>
      <c r="H390" s="260"/>
      <c r="I390" s="260"/>
      <c r="J390" s="260"/>
      <c r="K390" s="260"/>
      <c r="L390" s="259"/>
      <c r="M390" s="259"/>
      <c r="N390" s="259"/>
      <c r="O390" s="259"/>
      <c r="P390" s="259"/>
      <c r="Q390" s="260">
        <v>1</v>
      </c>
      <c r="R390" s="260"/>
      <c r="S390" s="260"/>
      <c r="T390" s="260"/>
      <c r="U390" s="260"/>
      <c r="V390" s="259"/>
      <c r="W390" s="259"/>
      <c r="X390" s="259"/>
      <c r="Y390" s="259"/>
      <c r="Z390" s="259"/>
      <c r="AL390" s="101">
        <f t="shared" si="47"/>
        <v>0</v>
      </c>
      <c r="AM390" s="101">
        <f t="shared" si="42"/>
        <v>0</v>
      </c>
      <c r="AN390" s="101">
        <f t="shared" si="43"/>
        <v>0</v>
      </c>
      <c r="AO390" s="101">
        <f t="shared" si="44"/>
        <v>1</v>
      </c>
      <c r="AP390" s="101">
        <f t="shared" si="45"/>
        <v>0</v>
      </c>
      <c r="AQ390" s="101">
        <f t="shared" si="46"/>
        <v>0</v>
      </c>
      <c r="AR390" s="101">
        <f t="shared" si="41"/>
        <v>0</v>
      </c>
    </row>
    <row r="391" spans="1:44">
      <c r="A391" s="265" t="s">
        <v>648</v>
      </c>
      <c r="B391" s="333"/>
      <c r="C391" s="333"/>
      <c r="D391" s="288"/>
      <c r="E391" s="288"/>
      <c r="F391" s="288"/>
      <c r="G391" s="260"/>
      <c r="H391" s="260"/>
      <c r="I391" s="260">
        <v>1</v>
      </c>
      <c r="J391" s="260"/>
      <c r="K391" s="260"/>
      <c r="L391" s="259"/>
      <c r="M391" s="259"/>
      <c r="N391" s="259"/>
      <c r="O391" s="259"/>
      <c r="P391" s="259">
        <v>1</v>
      </c>
      <c r="Q391" s="260"/>
      <c r="R391" s="260"/>
      <c r="S391" s="260"/>
      <c r="T391" s="260"/>
      <c r="U391" s="260"/>
      <c r="V391" s="259"/>
      <c r="W391" s="259"/>
      <c r="X391" s="259"/>
      <c r="Y391" s="259"/>
      <c r="Z391" s="259"/>
      <c r="AL391" s="101">
        <f t="shared" si="47"/>
        <v>0</v>
      </c>
      <c r="AM391" s="101">
        <f t="shared" si="42"/>
        <v>1</v>
      </c>
      <c r="AN391" s="101">
        <f t="shared" si="43"/>
        <v>1</v>
      </c>
      <c r="AO391" s="101">
        <f t="shared" si="44"/>
        <v>0</v>
      </c>
      <c r="AP391" s="101">
        <f t="shared" si="45"/>
        <v>0</v>
      </c>
      <c r="AQ391" s="101">
        <f t="shared" si="46"/>
        <v>0</v>
      </c>
      <c r="AR391" s="101">
        <f t="shared" si="41"/>
        <v>0</v>
      </c>
    </row>
    <row r="392" spans="1:44">
      <c r="A392" s="265" t="s">
        <v>649</v>
      </c>
      <c r="B392" s="333"/>
      <c r="C392" s="333"/>
      <c r="D392" s="288"/>
      <c r="E392" s="288"/>
      <c r="F392" s="288"/>
      <c r="G392" s="260"/>
      <c r="H392" s="260"/>
      <c r="I392" s="260"/>
      <c r="J392" s="260"/>
      <c r="K392" s="260"/>
      <c r="L392" s="259"/>
      <c r="M392" s="259"/>
      <c r="N392" s="259"/>
      <c r="O392" s="259"/>
      <c r="P392" s="259"/>
      <c r="Q392" s="260"/>
      <c r="R392" s="260"/>
      <c r="S392" s="260"/>
      <c r="T392" s="260"/>
      <c r="U392" s="260"/>
      <c r="V392" s="259"/>
      <c r="W392" s="259"/>
      <c r="X392" s="259"/>
      <c r="Y392" s="259"/>
      <c r="Z392" s="259"/>
      <c r="AL392" s="101">
        <f t="shared" si="47"/>
        <v>0</v>
      </c>
      <c r="AM392" s="101">
        <f t="shared" si="42"/>
        <v>0</v>
      </c>
      <c r="AN392" s="101">
        <f t="shared" si="43"/>
        <v>0</v>
      </c>
      <c r="AO392" s="101">
        <f t="shared" si="44"/>
        <v>0</v>
      </c>
      <c r="AP392" s="101">
        <f t="shared" si="45"/>
        <v>0</v>
      </c>
      <c r="AQ392" s="101">
        <f t="shared" si="46"/>
        <v>0</v>
      </c>
      <c r="AR392" s="101">
        <f t="shared" si="41"/>
        <v>0</v>
      </c>
    </row>
    <row r="393" spans="1:44">
      <c r="A393" s="265" t="s">
        <v>650</v>
      </c>
      <c r="B393" s="333"/>
      <c r="C393" s="333"/>
      <c r="D393" s="288"/>
      <c r="E393" s="288"/>
      <c r="F393" s="288"/>
      <c r="G393" s="260"/>
      <c r="H393" s="260">
        <v>1</v>
      </c>
      <c r="I393" s="260"/>
      <c r="J393" s="260"/>
      <c r="K393" s="260"/>
      <c r="L393" s="259"/>
      <c r="M393" s="259"/>
      <c r="N393" s="259"/>
      <c r="O393" s="259"/>
      <c r="P393" s="259"/>
      <c r="Q393" s="260"/>
      <c r="R393" s="260"/>
      <c r="S393" s="260"/>
      <c r="T393" s="260"/>
      <c r="U393" s="260"/>
      <c r="V393" s="259"/>
      <c r="W393" s="259"/>
      <c r="X393" s="259"/>
      <c r="Y393" s="259"/>
      <c r="Z393" s="259"/>
      <c r="AL393" s="101">
        <f t="shared" si="47"/>
        <v>0</v>
      </c>
      <c r="AM393" s="101">
        <f t="shared" si="42"/>
        <v>1</v>
      </c>
      <c r="AN393" s="101">
        <f t="shared" si="43"/>
        <v>0</v>
      </c>
      <c r="AO393" s="101">
        <f t="shared" si="44"/>
        <v>0</v>
      </c>
      <c r="AP393" s="101">
        <f t="shared" si="45"/>
        <v>0</v>
      </c>
      <c r="AQ393" s="101">
        <f t="shared" si="46"/>
        <v>0</v>
      </c>
      <c r="AR393" s="101">
        <f t="shared" si="41"/>
        <v>0</v>
      </c>
    </row>
    <row r="394" spans="1:44">
      <c r="A394" s="265" t="s">
        <v>651</v>
      </c>
      <c r="B394" s="333"/>
      <c r="C394" s="333"/>
      <c r="D394" s="288"/>
      <c r="E394" s="288"/>
      <c r="F394" s="288"/>
      <c r="G394" s="260"/>
      <c r="H394" s="260">
        <v>1</v>
      </c>
      <c r="I394" s="260"/>
      <c r="J394" s="260"/>
      <c r="K394" s="260"/>
      <c r="L394" s="259"/>
      <c r="M394" s="259"/>
      <c r="N394" s="259"/>
      <c r="O394" s="259"/>
      <c r="P394" s="259"/>
      <c r="Q394" s="260"/>
      <c r="R394" s="260"/>
      <c r="S394" s="260"/>
      <c r="T394" s="260"/>
      <c r="U394" s="260"/>
      <c r="V394" s="259"/>
      <c r="W394" s="259"/>
      <c r="X394" s="259"/>
      <c r="Y394" s="259"/>
      <c r="Z394" s="259"/>
      <c r="AL394" s="101">
        <f t="shared" si="47"/>
        <v>0</v>
      </c>
      <c r="AM394" s="101">
        <f t="shared" si="42"/>
        <v>1</v>
      </c>
      <c r="AN394" s="101">
        <f t="shared" si="43"/>
        <v>0</v>
      </c>
      <c r="AO394" s="101">
        <f t="shared" si="44"/>
        <v>0</v>
      </c>
      <c r="AP394" s="101">
        <f t="shared" si="45"/>
        <v>0</v>
      </c>
      <c r="AQ394" s="101">
        <f t="shared" si="46"/>
        <v>0</v>
      </c>
      <c r="AR394" s="101">
        <f t="shared" ref="AR394:AR457" si="48">SUM($AF394:$AJ394)</f>
        <v>0</v>
      </c>
    </row>
    <row r="395" spans="1:44">
      <c r="A395" s="265" t="s">
        <v>652</v>
      </c>
      <c r="B395" s="333"/>
      <c r="C395" s="333"/>
      <c r="D395" s="288"/>
      <c r="E395" s="288"/>
      <c r="F395" s="288"/>
      <c r="G395" s="260"/>
      <c r="H395" s="260"/>
      <c r="I395" s="260"/>
      <c r="J395" s="260"/>
      <c r="K395" s="260"/>
      <c r="L395" s="259"/>
      <c r="M395" s="259"/>
      <c r="N395" s="259"/>
      <c r="O395" s="259"/>
      <c r="P395" s="259"/>
      <c r="Q395" s="260">
        <v>1</v>
      </c>
      <c r="R395" s="260"/>
      <c r="S395" s="260"/>
      <c r="T395" s="260"/>
      <c r="U395" s="260"/>
      <c r="V395" s="259"/>
      <c r="W395" s="259"/>
      <c r="X395" s="259"/>
      <c r="Y395" s="259"/>
      <c r="Z395" s="259"/>
      <c r="AL395" s="101">
        <f t="shared" si="47"/>
        <v>0</v>
      </c>
      <c r="AM395" s="101">
        <f t="shared" si="42"/>
        <v>0</v>
      </c>
      <c r="AN395" s="101">
        <f t="shared" si="43"/>
        <v>0</v>
      </c>
      <c r="AO395" s="101">
        <f t="shared" si="44"/>
        <v>1</v>
      </c>
      <c r="AP395" s="101">
        <f t="shared" si="45"/>
        <v>0</v>
      </c>
      <c r="AQ395" s="101">
        <f t="shared" si="46"/>
        <v>0</v>
      </c>
      <c r="AR395" s="101">
        <f t="shared" si="48"/>
        <v>0</v>
      </c>
    </row>
    <row r="396" spans="1:44">
      <c r="A396" s="265" t="s">
        <v>653</v>
      </c>
      <c r="B396" s="333"/>
      <c r="C396" s="333"/>
      <c r="D396" s="288"/>
      <c r="E396" s="288"/>
      <c r="F396" s="288"/>
      <c r="G396" s="260"/>
      <c r="H396" s="260"/>
      <c r="I396" s="260"/>
      <c r="J396" s="260"/>
      <c r="K396" s="260"/>
      <c r="L396" s="259"/>
      <c r="M396" s="259"/>
      <c r="N396" s="259"/>
      <c r="O396" s="259"/>
      <c r="P396" s="259"/>
      <c r="Q396" s="260"/>
      <c r="R396" s="260"/>
      <c r="S396" s="260"/>
      <c r="T396" s="260"/>
      <c r="U396" s="260">
        <v>1</v>
      </c>
      <c r="V396" s="259"/>
      <c r="W396" s="259"/>
      <c r="X396" s="259"/>
      <c r="Y396" s="259"/>
      <c r="Z396" s="259"/>
      <c r="AL396" s="101">
        <f t="shared" si="47"/>
        <v>0</v>
      </c>
      <c r="AM396" s="101">
        <f t="shared" si="42"/>
        <v>0</v>
      </c>
      <c r="AN396" s="101">
        <f t="shared" si="43"/>
        <v>0</v>
      </c>
      <c r="AO396" s="101">
        <f t="shared" si="44"/>
        <v>1</v>
      </c>
      <c r="AP396" s="101">
        <f t="shared" si="45"/>
        <v>0</v>
      </c>
      <c r="AQ396" s="101">
        <f t="shared" si="46"/>
        <v>0</v>
      </c>
      <c r="AR396" s="101">
        <f t="shared" si="48"/>
        <v>0</v>
      </c>
    </row>
    <row r="397" spans="1:44">
      <c r="A397" s="265" t="s">
        <v>654</v>
      </c>
      <c r="B397" s="333"/>
      <c r="C397" s="333"/>
      <c r="D397" s="288"/>
      <c r="E397" s="288"/>
      <c r="F397" s="288"/>
      <c r="G397" s="260"/>
      <c r="H397" s="260"/>
      <c r="I397" s="260"/>
      <c r="J397" s="260"/>
      <c r="K397" s="260"/>
      <c r="L397" s="259"/>
      <c r="M397" s="259"/>
      <c r="N397" s="259">
        <v>1</v>
      </c>
      <c r="O397" s="259"/>
      <c r="P397" s="259"/>
      <c r="Q397" s="260"/>
      <c r="R397" s="260"/>
      <c r="S397" s="260"/>
      <c r="T397" s="260"/>
      <c r="U397" s="260"/>
      <c r="V397" s="259"/>
      <c r="W397" s="259"/>
      <c r="X397" s="259"/>
      <c r="Y397" s="259"/>
      <c r="Z397" s="259"/>
      <c r="AL397" s="101">
        <f t="shared" si="47"/>
        <v>0</v>
      </c>
      <c r="AM397" s="101">
        <f t="shared" si="42"/>
        <v>0</v>
      </c>
      <c r="AN397" s="101">
        <f t="shared" si="43"/>
        <v>1</v>
      </c>
      <c r="AO397" s="101">
        <f t="shared" si="44"/>
        <v>0</v>
      </c>
      <c r="AP397" s="101">
        <f t="shared" si="45"/>
        <v>0</v>
      </c>
      <c r="AQ397" s="101">
        <f t="shared" si="46"/>
        <v>0</v>
      </c>
      <c r="AR397" s="101">
        <f t="shared" si="48"/>
        <v>0</v>
      </c>
    </row>
    <row r="398" spans="1:44">
      <c r="A398" s="265" t="s">
        <v>655</v>
      </c>
      <c r="B398" s="333"/>
      <c r="C398" s="333"/>
      <c r="D398" s="288"/>
      <c r="E398" s="288"/>
      <c r="F398" s="288"/>
      <c r="G398" s="260"/>
      <c r="H398" s="260"/>
      <c r="I398" s="260"/>
      <c r="J398" s="260"/>
      <c r="K398" s="260"/>
      <c r="L398" s="259"/>
      <c r="M398" s="259"/>
      <c r="N398" s="259"/>
      <c r="O398" s="259"/>
      <c r="P398" s="259"/>
      <c r="Q398" s="260"/>
      <c r="R398" s="260"/>
      <c r="S398" s="260"/>
      <c r="T398" s="260"/>
      <c r="U398" s="260"/>
      <c r="V398" s="259"/>
      <c r="W398" s="259"/>
      <c r="X398" s="259"/>
      <c r="Y398" s="259">
        <v>1</v>
      </c>
      <c r="Z398" s="259"/>
      <c r="AL398" s="101">
        <f t="shared" si="47"/>
        <v>0</v>
      </c>
      <c r="AM398" s="101">
        <f t="shared" si="42"/>
        <v>0</v>
      </c>
      <c r="AN398" s="101">
        <f t="shared" si="43"/>
        <v>0</v>
      </c>
      <c r="AO398" s="101">
        <f t="shared" si="44"/>
        <v>0</v>
      </c>
      <c r="AP398" s="101">
        <f t="shared" si="45"/>
        <v>1</v>
      </c>
      <c r="AQ398" s="101">
        <f t="shared" si="46"/>
        <v>0</v>
      </c>
      <c r="AR398" s="101">
        <f t="shared" si="48"/>
        <v>0</v>
      </c>
    </row>
    <row r="399" spans="1:44">
      <c r="A399" s="265" t="s">
        <v>656</v>
      </c>
      <c r="B399" s="333"/>
      <c r="C399" s="333"/>
      <c r="D399" s="288"/>
      <c r="E399" s="288"/>
      <c r="F399" s="288"/>
      <c r="G399" s="260"/>
      <c r="H399" s="260"/>
      <c r="I399" s="260"/>
      <c r="J399" s="260"/>
      <c r="K399" s="260"/>
      <c r="L399" s="259"/>
      <c r="M399" s="259"/>
      <c r="N399" s="259"/>
      <c r="O399" s="259"/>
      <c r="P399" s="259"/>
      <c r="Q399" s="260"/>
      <c r="R399" s="260"/>
      <c r="S399" s="260"/>
      <c r="T399" s="260"/>
      <c r="U399" s="260"/>
      <c r="V399" s="259"/>
      <c r="W399" s="259"/>
      <c r="X399" s="259"/>
      <c r="Y399" s="259"/>
      <c r="Z399" s="259">
        <v>1</v>
      </c>
      <c r="AL399" s="101">
        <f t="shared" si="47"/>
        <v>0</v>
      </c>
      <c r="AM399" s="101">
        <f t="shared" si="42"/>
        <v>0</v>
      </c>
      <c r="AN399" s="101">
        <f t="shared" si="43"/>
        <v>0</v>
      </c>
      <c r="AO399" s="101">
        <f t="shared" si="44"/>
        <v>0</v>
      </c>
      <c r="AP399" s="101">
        <f t="shared" si="45"/>
        <v>1</v>
      </c>
      <c r="AQ399" s="101">
        <f t="shared" si="46"/>
        <v>0</v>
      </c>
      <c r="AR399" s="101">
        <f t="shared" si="48"/>
        <v>0</v>
      </c>
    </row>
    <row r="400" spans="1:44">
      <c r="A400" s="265" t="s">
        <v>657</v>
      </c>
      <c r="B400" s="333"/>
      <c r="C400" s="333"/>
      <c r="D400" s="288"/>
      <c r="E400" s="288"/>
      <c r="F400" s="288"/>
      <c r="G400" s="260"/>
      <c r="H400" s="260"/>
      <c r="I400" s="260"/>
      <c r="J400" s="260"/>
      <c r="K400" s="260"/>
      <c r="L400" s="259"/>
      <c r="M400" s="259"/>
      <c r="N400" s="259"/>
      <c r="O400" s="259"/>
      <c r="P400" s="259"/>
      <c r="Q400" s="260"/>
      <c r="R400" s="260"/>
      <c r="S400" s="260"/>
      <c r="T400" s="260"/>
      <c r="U400" s="260"/>
      <c r="V400" s="259"/>
      <c r="W400" s="259"/>
      <c r="X400" s="259">
        <v>1</v>
      </c>
      <c r="Y400" s="259"/>
      <c r="Z400" s="259"/>
      <c r="AL400" s="101">
        <f t="shared" si="47"/>
        <v>0</v>
      </c>
      <c r="AM400" s="101">
        <f t="shared" si="42"/>
        <v>0</v>
      </c>
      <c r="AN400" s="101">
        <f t="shared" si="43"/>
        <v>0</v>
      </c>
      <c r="AO400" s="101">
        <f t="shared" si="44"/>
        <v>0</v>
      </c>
      <c r="AP400" s="101">
        <f t="shared" si="45"/>
        <v>1</v>
      </c>
      <c r="AQ400" s="101">
        <f t="shared" si="46"/>
        <v>0</v>
      </c>
      <c r="AR400" s="101">
        <f t="shared" si="48"/>
        <v>0</v>
      </c>
    </row>
    <row r="401" spans="1:44">
      <c r="A401" s="265" t="s">
        <v>658</v>
      </c>
      <c r="B401" s="333"/>
      <c r="C401" s="333"/>
      <c r="D401" s="288"/>
      <c r="E401" s="288"/>
      <c r="F401" s="288"/>
      <c r="G401" s="260">
        <v>2</v>
      </c>
      <c r="H401" s="260"/>
      <c r="I401" s="260"/>
      <c r="J401" s="260"/>
      <c r="K401" s="260"/>
      <c r="L401" s="259"/>
      <c r="M401" s="259"/>
      <c r="N401" s="259"/>
      <c r="O401" s="259"/>
      <c r="P401" s="259"/>
      <c r="Q401" s="260"/>
      <c r="R401" s="260"/>
      <c r="S401" s="260"/>
      <c r="T401" s="260"/>
      <c r="U401" s="260"/>
      <c r="V401" s="259"/>
      <c r="W401" s="259"/>
      <c r="X401" s="259"/>
      <c r="Y401" s="259"/>
      <c r="Z401" s="259"/>
      <c r="AL401" s="101">
        <f t="shared" si="47"/>
        <v>0</v>
      </c>
      <c r="AM401" s="101">
        <f t="shared" si="42"/>
        <v>2</v>
      </c>
      <c r="AN401" s="101">
        <f t="shared" si="43"/>
        <v>0</v>
      </c>
      <c r="AO401" s="101">
        <f t="shared" si="44"/>
        <v>0</v>
      </c>
      <c r="AP401" s="101">
        <f t="shared" si="45"/>
        <v>0</v>
      </c>
      <c r="AQ401" s="101">
        <f t="shared" si="46"/>
        <v>0</v>
      </c>
      <c r="AR401" s="101">
        <f t="shared" si="48"/>
        <v>0</v>
      </c>
    </row>
    <row r="402" spans="1:44">
      <c r="A402" s="265" t="s">
        <v>659</v>
      </c>
      <c r="B402" s="333"/>
      <c r="C402" s="333"/>
      <c r="D402" s="288"/>
      <c r="E402" s="288"/>
      <c r="F402" s="288"/>
      <c r="G402" s="260">
        <v>1</v>
      </c>
      <c r="H402" s="260"/>
      <c r="I402" s="260"/>
      <c r="J402" s="260"/>
      <c r="K402" s="260"/>
      <c r="L402" s="259"/>
      <c r="M402" s="259"/>
      <c r="N402" s="259"/>
      <c r="O402" s="259"/>
      <c r="P402" s="259"/>
      <c r="Q402" s="260"/>
      <c r="R402" s="260"/>
      <c r="S402" s="260"/>
      <c r="T402" s="260"/>
      <c r="U402" s="260"/>
      <c r="V402" s="259"/>
      <c r="W402" s="259"/>
      <c r="X402" s="259"/>
      <c r="Y402" s="259"/>
      <c r="Z402" s="259"/>
      <c r="AL402" s="101">
        <f t="shared" si="47"/>
        <v>0</v>
      </c>
      <c r="AM402" s="101">
        <f t="shared" si="42"/>
        <v>1</v>
      </c>
      <c r="AN402" s="101">
        <f t="shared" si="43"/>
        <v>0</v>
      </c>
      <c r="AO402" s="101">
        <f t="shared" si="44"/>
        <v>0</v>
      </c>
      <c r="AP402" s="101">
        <f t="shared" si="45"/>
        <v>0</v>
      </c>
      <c r="AQ402" s="101">
        <f t="shared" si="46"/>
        <v>0</v>
      </c>
      <c r="AR402" s="101">
        <f t="shared" si="48"/>
        <v>0</v>
      </c>
    </row>
    <row r="403" spans="1:44">
      <c r="A403" s="265" t="s">
        <v>264</v>
      </c>
      <c r="B403" s="333"/>
      <c r="C403" s="333"/>
      <c r="D403" s="288"/>
      <c r="E403" s="288"/>
      <c r="F403" s="288"/>
      <c r="G403" s="260"/>
      <c r="H403" s="260"/>
      <c r="I403" s="260">
        <v>1</v>
      </c>
      <c r="J403" s="260"/>
      <c r="K403" s="260">
        <v>3</v>
      </c>
      <c r="L403" s="259"/>
      <c r="M403" s="259">
        <v>1</v>
      </c>
      <c r="N403" s="259">
        <v>2</v>
      </c>
      <c r="O403" s="259">
        <v>1</v>
      </c>
      <c r="P403" s="259"/>
      <c r="Q403" s="260"/>
      <c r="R403" s="260"/>
      <c r="S403" s="260"/>
      <c r="T403" s="260"/>
      <c r="U403" s="260"/>
      <c r="V403" s="259"/>
      <c r="W403" s="259"/>
      <c r="X403" s="259"/>
      <c r="Y403" s="259"/>
      <c r="Z403" s="259"/>
      <c r="AL403" s="101">
        <f t="shared" si="47"/>
        <v>0</v>
      </c>
      <c r="AM403" s="101">
        <f t="shared" si="42"/>
        <v>4</v>
      </c>
      <c r="AN403" s="101">
        <f t="shared" si="43"/>
        <v>4</v>
      </c>
      <c r="AO403" s="101">
        <f t="shared" si="44"/>
        <v>0</v>
      </c>
      <c r="AP403" s="101">
        <f t="shared" si="45"/>
        <v>0</v>
      </c>
      <c r="AQ403" s="101">
        <f t="shared" si="46"/>
        <v>0</v>
      </c>
      <c r="AR403" s="101">
        <f t="shared" si="48"/>
        <v>0</v>
      </c>
    </row>
    <row r="404" spans="1:44">
      <c r="A404" s="265" t="s">
        <v>660</v>
      </c>
      <c r="B404" s="333"/>
      <c r="C404" s="333"/>
      <c r="D404" s="288"/>
      <c r="E404" s="288"/>
      <c r="F404" s="288"/>
      <c r="G404" s="260"/>
      <c r="H404" s="260"/>
      <c r="I404" s="260"/>
      <c r="J404" s="260"/>
      <c r="K404" s="260"/>
      <c r="L404" s="259"/>
      <c r="M404" s="259"/>
      <c r="N404" s="259"/>
      <c r="O404" s="259">
        <v>1</v>
      </c>
      <c r="P404" s="259"/>
      <c r="Q404" s="260"/>
      <c r="R404" s="260"/>
      <c r="S404" s="260"/>
      <c r="T404" s="260"/>
      <c r="U404" s="260"/>
      <c r="V404" s="259"/>
      <c r="W404" s="259"/>
      <c r="X404" s="259"/>
      <c r="Y404" s="259"/>
      <c r="Z404" s="259"/>
      <c r="AL404" s="101">
        <f t="shared" si="47"/>
        <v>0</v>
      </c>
      <c r="AM404" s="101">
        <f t="shared" si="42"/>
        <v>0</v>
      </c>
      <c r="AN404" s="101">
        <f t="shared" si="43"/>
        <v>1</v>
      </c>
      <c r="AO404" s="101">
        <f t="shared" si="44"/>
        <v>0</v>
      </c>
      <c r="AP404" s="101">
        <f t="shared" si="45"/>
        <v>0</v>
      </c>
      <c r="AQ404" s="101">
        <f t="shared" si="46"/>
        <v>0</v>
      </c>
      <c r="AR404" s="101">
        <f t="shared" si="48"/>
        <v>0</v>
      </c>
    </row>
    <row r="405" spans="1:44">
      <c r="A405" s="265" t="s">
        <v>661</v>
      </c>
      <c r="B405" s="333"/>
      <c r="C405" s="333"/>
      <c r="D405" s="288"/>
      <c r="E405" s="288"/>
      <c r="F405" s="288"/>
      <c r="G405" s="260"/>
      <c r="H405" s="260"/>
      <c r="I405" s="260"/>
      <c r="J405" s="260"/>
      <c r="K405" s="260"/>
      <c r="L405" s="259"/>
      <c r="M405" s="259"/>
      <c r="N405" s="259"/>
      <c r="O405" s="259"/>
      <c r="P405" s="259">
        <v>1</v>
      </c>
      <c r="Q405" s="260"/>
      <c r="R405" s="260"/>
      <c r="S405" s="260"/>
      <c r="T405" s="260">
        <v>1</v>
      </c>
      <c r="U405" s="260"/>
      <c r="V405" s="259"/>
      <c r="W405" s="259"/>
      <c r="X405" s="259"/>
      <c r="Y405" s="259"/>
      <c r="Z405" s="259"/>
      <c r="AL405" s="101">
        <f t="shared" si="47"/>
        <v>0</v>
      </c>
      <c r="AM405" s="101">
        <f t="shared" si="42"/>
        <v>0</v>
      </c>
      <c r="AN405" s="101">
        <f t="shared" si="43"/>
        <v>1</v>
      </c>
      <c r="AO405" s="101">
        <f t="shared" si="44"/>
        <v>1</v>
      </c>
      <c r="AP405" s="101">
        <f t="shared" si="45"/>
        <v>0</v>
      </c>
      <c r="AQ405" s="101">
        <f t="shared" si="46"/>
        <v>0</v>
      </c>
      <c r="AR405" s="101">
        <f t="shared" si="48"/>
        <v>0</v>
      </c>
    </row>
    <row r="406" spans="1:44">
      <c r="A406" s="265" t="s">
        <v>662</v>
      </c>
      <c r="B406" s="333"/>
      <c r="C406" s="333"/>
      <c r="D406" s="288"/>
      <c r="E406" s="288"/>
      <c r="F406" s="288"/>
      <c r="G406" s="260"/>
      <c r="H406" s="260"/>
      <c r="I406" s="260"/>
      <c r="J406" s="260"/>
      <c r="K406" s="260"/>
      <c r="L406" s="259"/>
      <c r="M406" s="259"/>
      <c r="N406" s="259"/>
      <c r="O406" s="259"/>
      <c r="P406" s="259"/>
      <c r="Q406" s="260"/>
      <c r="R406" s="260"/>
      <c r="S406" s="260"/>
      <c r="T406" s="260"/>
      <c r="U406" s="260"/>
      <c r="V406" s="259"/>
      <c r="W406" s="259"/>
      <c r="X406" s="259"/>
      <c r="Y406" s="259"/>
      <c r="Z406" s="259">
        <v>1</v>
      </c>
      <c r="AL406" s="101">
        <f t="shared" si="47"/>
        <v>0</v>
      </c>
      <c r="AM406" s="101">
        <f t="shared" si="42"/>
        <v>0</v>
      </c>
      <c r="AN406" s="101">
        <f t="shared" si="43"/>
        <v>0</v>
      </c>
      <c r="AO406" s="101">
        <f t="shared" si="44"/>
        <v>0</v>
      </c>
      <c r="AP406" s="101">
        <f t="shared" si="45"/>
        <v>1</v>
      </c>
      <c r="AQ406" s="101">
        <f t="shared" si="46"/>
        <v>0</v>
      </c>
      <c r="AR406" s="101">
        <f t="shared" si="48"/>
        <v>0</v>
      </c>
    </row>
    <row r="407" spans="1:44">
      <c r="A407" s="265" t="s">
        <v>663</v>
      </c>
      <c r="B407" s="333"/>
      <c r="C407" s="333"/>
      <c r="D407" s="288"/>
      <c r="E407" s="288"/>
      <c r="F407" s="288"/>
      <c r="G407" s="260"/>
      <c r="H407" s="260"/>
      <c r="I407" s="260"/>
      <c r="J407" s="260"/>
      <c r="K407" s="260"/>
      <c r="L407" s="259"/>
      <c r="M407" s="259"/>
      <c r="N407" s="259"/>
      <c r="O407" s="259"/>
      <c r="P407" s="259"/>
      <c r="Q407" s="260"/>
      <c r="R407" s="260"/>
      <c r="S407" s="260"/>
      <c r="T407" s="260"/>
      <c r="U407" s="260"/>
      <c r="V407" s="259"/>
      <c r="W407" s="259"/>
      <c r="X407" s="259">
        <v>1</v>
      </c>
      <c r="Y407" s="259"/>
      <c r="Z407" s="259"/>
      <c r="AL407" s="101">
        <f t="shared" si="47"/>
        <v>0</v>
      </c>
      <c r="AM407" s="101">
        <f t="shared" si="42"/>
        <v>0</v>
      </c>
      <c r="AN407" s="101">
        <f t="shared" si="43"/>
        <v>0</v>
      </c>
      <c r="AO407" s="101">
        <f t="shared" si="44"/>
        <v>0</v>
      </c>
      <c r="AP407" s="101">
        <f t="shared" si="45"/>
        <v>1</v>
      </c>
      <c r="AQ407" s="101">
        <f t="shared" si="46"/>
        <v>0</v>
      </c>
      <c r="AR407" s="101">
        <f t="shared" si="48"/>
        <v>0</v>
      </c>
    </row>
    <row r="408" spans="1:44">
      <c r="A408" s="265" t="s">
        <v>664</v>
      </c>
      <c r="B408" s="333"/>
      <c r="C408" s="333"/>
      <c r="D408" s="288"/>
      <c r="E408" s="288"/>
      <c r="F408" s="288"/>
      <c r="G408" s="260"/>
      <c r="H408" s="260"/>
      <c r="I408" s="260"/>
      <c r="J408" s="260"/>
      <c r="K408" s="260"/>
      <c r="L408" s="259"/>
      <c r="M408" s="259"/>
      <c r="N408" s="259"/>
      <c r="O408" s="259">
        <v>1</v>
      </c>
      <c r="P408" s="259"/>
      <c r="Q408" s="260"/>
      <c r="R408" s="260"/>
      <c r="S408" s="260"/>
      <c r="T408" s="260"/>
      <c r="U408" s="260"/>
      <c r="V408" s="259"/>
      <c r="W408" s="259"/>
      <c r="X408" s="259"/>
      <c r="Y408" s="259"/>
      <c r="Z408" s="259"/>
      <c r="AL408" s="101">
        <f t="shared" si="47"/>
        <v>0</v>
      </c>
      <c r="AM408" s="101">
        <f t="shared" si="42"/>
        <v>0</v>
      </c>
      <c r="AN408" s="101">
        <f t="shared" si="43"/>
        <v>1</v>
      </c>
      <c r="AO408" s="101">
        <f t="shared" si="44"/>
        <v>0</v>
      </c>
      <c r="AP408" s="101">
        <f t="shared" si="45"/>
        <v>0</v>
      </c>
      <c r="AQ408" s="101">
        <f t="shared" si="46"/>
        <v>0</v>
      </c>
      <c r="AR408" s="101">
        <f t="shared" si="48"/>
        <v>0</v>
      </c>
    </row>
    <row r="409" spans="1:44">
      <c r="A409" s="265" t="s">
        <v>665</v>
      </c>
      <c r="B409" s="333"/>
      <c r="C409" s="333"/>
      <c r="D409" s="288"/>
      <c r="E409" s="288"/>
      <c r="F409" s="288"/>
      <c r="G409" s="260"/>
      <c r="H409" s="260"/>
      <c r="I409" s="260"/>
      <c r="J409" s="260"/>
      <c r="K409" s="260"/>
      <c r="L409" s="259"/>
      <c r="M409" s="259"/>
      <c r="N409" s="259"/>
      <c r="O409" s="259"/>
      <c r="P409" s="259"/>
      <c r="Q409" s="260"/>
      <c r="R409" s="260"/>
      <c r="S409" s="260"/>
      <c r="T409" s="260"/>
      <c r="U409" s="260"/>
      <c r="V409" s="259"/>
      <c r="W409" s="259"/>
      <c r="X409" s="259"/>
      <c r="Y409" s="259">
        <v>1</v>
      </c>
      <c r="Z409" s="259"/>
      <c r="AL409" s="101">
        <f t="shared" si="47"/>
        <v>0</v>
      </c>
      <c r="AM409" s="101">
        <f t="shared" si="42"/>
        <v>0</v>
      </c>
      <c r="AN409" s="101">
        <f t="shared" si="43"/>
        <v>0</v>
      </c>
      <c r="AO409" s="101">
        <f t="shared" si="44"/>
        <v>0</v>
      </c>
      <c r="AP409" s="101">
        <f t="shared" si="45"/>
        <v>1</v>
      </c>
      <c r="AQ409" s="101">
        <f t="shared" si="46"/>
        <v>0</v>
      </c>
      <c r="AR409" s="101">
        <f t="shared" si="48"/>
        <v>0</v>
      </c>
    </row>
    <row r="410" spans="1:44">
      <c r="A410" s="265" t="s">
        <v>666</v>
      </c>
      <c r="B410" s="333"/>
      <c r="C410" s="333"/>
      <c r="D410" s="288"/>
      <c r="E410" s="288"/>
      <c r="F410" s="288"/>
      <c r="G410" s="260"/>
      <c r="H410" s="260"/>
      <c r="I410" s="260"/>
      <c r="J410" s="260"/>
      <c r="K410" s="260"/>
      <c r="L410" s="259"/>
      <c r="M410" s="259"/>
      <c r="N410" s="259"/>
      <c r="O410" s="259"/>
      <c r="P410" s="259"/>
      <c r="Q410" s="260"/>
      <c r="R410" s="260"/>
      <c r="S410" s="260"/>
      <c r="T410" s="260"/>
      <c r="U410" s="260"/>
      <c r="V410" s="259"/>
      <c r="W410" s="259"/>
      <c r="X410" s="259"/>
      <c r="Y410" s="259">
        <v>2</v>
      </c>
      <c r="Z410" s="259"/>
      <c r="AL410" s="101">
        <f t="shared" si="47"/>
        <v>0</v>
      </c>
      <c r="AM410" s="101">
        <f t="shared" si="42"/>
        <v>0</v>
      </c>
      <c r="AN410" s="101">
        <f t="shared" si="43"/>
        <v>0</v>
      </c>
      <c r="AO410" s="101">
        <f t="shared" si="44"/>
        <v>0</v>
      </c>
      <c r="AP410" s="101">
        <f t="shared" si="45"/>
        <v>2</v>
      </c>
      <c r="AQ410" s="101">
        <f t="shared" si="46"/>
        <v>0</v>
      </c>
      <c r="AR410" s="101">
        <f t="shared" si="48"/>
        <v>0</v>
      </c>
    </row>
    <row r="411" spans="1:44">
      <c r="A411" s="265" t="s">
        <v>667</v>
      </c>
      <c r="B411" s="333"/>
      <c r="C411" s="333"/>
      <c r="D411" s="288"/>
      <c r="E411" s="288"/>
      <c r="F411" s="288"/>
      <c r="G411" s="260"/>
      <c r="H411" s="260"/>
      <c r="I411" s="260"/>
      <c r="J411" s="260"/>
      <c r="K411" s="260"/>
      <c r="L411" s="259"/>
      <c r="M411" s="259"/>
      <c r="N411" s="259"/>
      <c r="O411" s="259"/>
      <c r="P411" s="259"/>
      <c r="Q411" s="260"/>
      <c r="R411" s="260"/>
      <c r="S411" s="260"/>
      <c r="T411" s="260"/>
      <c r="U411" s="260"/>
      <c r="V411" s="259"/>
      <c r="W411" s="259"/>
      <c r="X411" s="259">
        <v>1</v>
      </c>
      <c r="Y411" s="259"/>
      <c r="Z411" s="259">
        <v>1</v>
      </c>
      <c r="AL411" s="101">
        <f t="shared" si="47"/>
        <v>0</v>
      </c>
      <c r="AM411" s="101">
        <f t="shared" si="42"/>
        <v>0</v>
      </c>
      <c r="AN411" s="101">
        <f t="shared" si="43"/>
        <v>0</v>
      </c>
      <c r="AO411" s="101">
        <f t="shared" si="44"/>
        <v>0</v>
      </c>
      <c r="AP411" s="101">
        <f t="shared" si="45"/>
        <v>2</v>
      </c>
      <c r="AQ411" s="101">
        <f t="shared" si="46"/>
        <v>0</v>
      </c>
      <c r="AR411" s="101">
        <f t="shared" si="48"/>
        <v>0</v>
      </c>
    </row>
    <row r="412" spans="1:44">
      <c r="A412" s="265" t="s">
        <v>668</v>
      </c>
      <c r="B412" s="333"/>
      <c r="C412" s="333"/>
      <c r="D412" s="288"/>
      <c r="E412" s="288"/>
      <c r="F412" s="288"/>
      <c r="G412" s="260"/>
      <c r="H412" s="260"/>
      <c r="I412" s="260"/>
      <c r="J412" s="260"/>
      <c r="K412" s="260"/>
      <c r="L412" s="259"/>
      <c r="M412" s="259"/>
      <c r="N412" s="259"/>
      <c r="O412" s="259"/>
      <c r="P412" s="259"/>
      <c r="Q412" s="260"/>
      <c r="R412" s="260"/>
      <c r="S412" s="260"/>
      <c r="T412" s="260"/>
      <c r="U412" s="260"/>
      <c r="V412" s="259"/>
      <c r="W412" s="259">
        <v>1</v>
      </c>
      <c r="X412" s="259"/>
      <c r="Y412" s="259"/>
      <c r="Z412" s="259"/>
      <c r="AL412" s="101">
        <f t="shared" si="47"/>
        <v>0</v>
      </c>
      <c r="AM412" s="101">
        <f t="shared" si="42"/>
        <v>0</v>
      </c>
      <c r="AN412" s="101">
        <f t="shared" si="43"/>
        <v>0</v>
      </c>
      <c r="AO412" s="101">
        <f t="shared" si="44"/>
        <v>0</v>
      </c>
      <c r="AP412" s="101">
        <f t="shared" si="45"/>
        <v>1</v>
      </c>
      <c r="AQ412" s="101">
        <f t="shared" si="46"/>
        <v>0</v>
      </c>
      <c r="AR412" s="101">
        <f t="shared" si="48"/>
        <v>0</v>
      </c>
    </row>
    <row r="413" spans="1:44">
      <c r="A413" s="265" t="s">
        <v>669</v>
      </c>
      <c r="B413" s="333"/>
      <c r="C413" s="333"/>
      <c r="D413" s="288"/>
      <c r="E413" s="288"/>
      <c r="F413" s="288"/>
      <c r="G413" s="260"/>
      <c r="H413" s="260"/>
      <c r="I413" s="260"/>
      <c r="J413" s="260"/>
      <c r="K413" s="260"/>
      <c r="L413" s="259"/>
      <c r="M413" s="259"/>
      <c r="N413" s="259"/>
      <c r="O413" s="259"/>
      <c r="P413" s="259"/>
      <c r="Q413" s="260"/>
      <c r="R413" s="260"/>
      <c r="S413" s="260"/>
      <c r="T413" s="260"/>
      <c r="U413" s="260"/>
      <c r="V413" s="259"/>
      <c r="W413" s="259">
        <v>1</v>
      </c>
      <c r="X413" s="259">
        <v>1</v>
      </c>
      <c r="Y413" s="259"/>
      <c r="Z413" s="259"/>
      <c r="AL413" s="101">
        <f t="shared" si="47"/>
        <v>0</v>
      </c>
      <c r="AM413" s="101">
        <f t="shared" si="42"/>
        <v>0</v>
      </c>
      <c r="AN413" s="101">
        <f t="shared" si="43"/>
        <v>0</v>
      </c>
      <c r="AO413" s="101">
        <f t="shared" si="44"/>
        <v>0</v>
      </c>
      <c r="AP413" s="101">
        <f t="shared" si="45"/>
        <v>2</v>
      </c>
      <c r="AQ413" s="101">
        <f t="shared" si="46"/>
        <v>0</v>
      </c>
      <c r="AR413" s="101">
        <f t="shared" si="48"/>
        <v>0</v>
      </c>
    </row>
    <row r="414" spans="1:44">
      <c r="A414" s="265" t="s">
        <v>670</v>
      </c>
      <c r="B414" s="333"/>
      <c r="C414" s="333"/>
      <c r="D414" s="288"/>
      <c r="E414" s="288"/>
      <c r="F414" s="288"/>
      <c r="G414" s="260"/>
      <c r="H414" s="260"/>
      <c r="I414" s="260"/>
      <c r="J414" s="260"/>
      <c r="K414" s="260"/>
      <c r="L414" s="259"/>
      <c r="M414" s="259"/>
      <c r="N414" s="259"/>
      <c r="O414" s="259"/>
      <c r="P414" s="259"/>
      <c r="Q414" s="260"/>
      <c r="R414" s="260">
        <v>1</v>
      </c>
      <c r="S414" s="260"/>
      <c r="T414" s="260"/>
      <c r="U414" s="260"/>
      <c r="V414" s="259"/>
      <c r="W414" s="259"/>
      <c r="X414" s="259"/>
      <c r="Y414" s="259"/>
      <c r="Z414" s="259"/>
      <c r="AL414" s="101">
        <f t="shared" si="47"/>
        <v>0</v>
      </c>
      <c r="AM414" s="101">
        <f t="shared" si="42"/>
        <v>0</v>
      </c>
      <c r="AN414" s="101">
        <f t="shared" si="43"/>
        <v>0</v>
      </c>
      <c r="AO414" s="101">
        <f t="shared" si="44"/>
        <v>1</v>
      </c>
      <c r="AP414" s="101">
        <f t="shared" si="45"/>
        <v>0</v>
      </c>
      <c r="AQ414" s="101">
        <f t="shared" si="46"/>
        <v>0</v>
      </c>
      <c r="AR414" s="101">
        <f t="shared" si="48"/>
        <v>0</v>
      </c>
    </row>
    <row r="415" spans="1:44">
      <c r="A415" s="265" t="s">
        <v>671</v>
      </c>
      <c r="B415" s="333"/>
      <c r="C415" s="333"/>
      <c r="D415" s="288"/>
      <c r="E415" s="288"/>
      <c r="F415" s="288"/>
      <c r="G415" s="260"/>
      <c r="H415" s="260"/>
      <c r="I415" s="260"/>
      <c r="J415" s="260"/>
      <c r="K415" s="260"/>
      <c r="L415" s="259"/>
      <c r="M415" s="259"/>
      <c r="N415" s="259"/>
      <c r="O415" s="259"/>
      <c r="P415" s="259"/>
      <c r="Q415" s="260"/>
      <c r="R415" s="260"/>
      <c r="S415" s="260"/>
      <c r="T415" s="260"/>
      <c r="U415" s="260"/>
      <c r="V415" s="259"/>
      <c r="W415" s="259"/>
      <c r="X415" s="259"/>
      <c r="Y415" s="259"/>
      <c r="Z415" s="259">
        <v>1</v>
      </c>
      <c r="AL415" s="101">
        <f t="shared" si="47"/>
        <v>0</v>
      </c>
      <c r="AM415" s="101">
        <f t="shared" si="42"/>
        <v>0</v>
      </c>
      <c r="AN415" s="101">
        <f t="shared" si="43"/>
        <v>0</v>
      </c>
      <c r="AO415" s="101">
        <f t="shared" si="44"/>
        <v>0</v>
      </c>
      <c r="AP415" s="101">
        <f t="shared" si="45"/>
        <v>1</v>
      </c>
      <c r="AQ415" s="101">
        <f t="shared" si="46"/>
        <v>0</v>
      </c>
      <c r="AR415" s="101">
        <f t="shared" si="48"/>
        <v>0</v>
      </c>
    </row>
    <row r="416" spans="1:44">
      <c r="A416" s="265" t="s">
        <v>672</v>
      </c>
      <c r="B416" s="333"/>
      <c r="C416" s="333"/>
      <c r="D416" s="288"/>
      <c r="E416" s="288"/>
      <c r="F416" s="288"/>
      <c r="G416" s="260"/>
      <c r="H416" s="260"/>
      <c r="I416" s="260"/>
      <c r="J416" s="260"/>
      <c r="K416" s="260"/>
      <c r="L416" s="259"/>
      <c r="M416" s="259"/>
      <c r="N416" s="259"/>
      <c r="O416" s="259"/>
      <c r="P416" s="259"/>
      <c r="Q416" s="260"/>
      <c r="R416" s="260"/>
      <c r="S416" s="260"/>
      <c r="T416" s="260"/>
      <c r="U416" s="260"/>
      <c r="V416" s="259"/>
      <c r="W416" s="259"/>
      <c r="X416" s="259"/>
      <c r="Y416" s="259"/>
      <c r="Z416" s="259">
        <v>1</v>
      </c>
      <c r="AL416" s="101">
        <f t="shared" si="47"/>
        <v>0</v>
      </c>
      <c r="AM416" s="101">
        <f t="shared" si="42"/>
        <v>0</v>
      </c>
      <c r="AN416" s="101">
        <f t="shared" si="43"/>
        <v>0</v>
      </c>
      <c r="AO416" s="101">
        <f t="shared" si="44"/>
        <v>0</v>
      </c>
      <c r="AP416" s="101">
        <f t="shared" si="45"/>
        <v>1</v>
      </c>
      <c r="AQ416" s="101">
        <f t="shared" si="46"/>
        <v>0</v>
      </c>
      <c r="AR416" s="101">
        <f t="shared" si="48"/>
        <v>0</v>
      </c>
    </row>
    <row r="417" spans="1:44">
      <c r="A417" s="265" t="s">
        <v>673</v>
      </c>
      <c r="B417" s="333"/>
      <c r="C417" s="333"/>
      <c r="D417" s="288"/>
      <c r="E417" s="288"/>
      <c r="F417" s="288"/>
      <c r="G417" s="260"/>
      <c r="H417" s="260"/>
      <c r="I417" s="260"/>
      <c r="J417" s="260"/>
      <c r="K417" s="260"/>
      <c r="L417" s="259"/>
      <c r="M417" s="259"/>
      <c r="N417" s="259"/>
      <c r="O417" s="259"/>
      <c r="P417" s="259"/>
      <c r="Q417" s="260"/>
      <c r="R417" s="260"/>
      <c r="S417" s="260"/>
      <c r="T417" s="260"/>
      <c r="U417" s="260"/>
      <c r="V417" s="259"/>
      <c r="W417" s="259"/>
      <c r="X417" s="259"/>
      <c r="Y417" s="259"/>
      <c r="Z417" s="259"/>
      <c r="AL417" s="101">
        <f t="shared" si="47"/>
        <v>0</v>
      </c>
      <c r="AM417" s="101">
        <f t="shared" si="42"/>
        <v>0</v>
      </c>
      <c r="AN417" s="101">
        <f t="shared" si="43"/>
        <v>0</v>
      </c>
      <c r="AO417" s="101">
        <f t="shared" si="44"/>
        <v>0</v>
      </c>
      <c r="AP417" s="101">
        <f t="shared" si="45"/>
        <v>0</v>
      </c>
      <c r="AQ417" s="101">
        <f t="shared" si="46"/>
        <v>0</v>
      </c>
      <c r="AR417" s="101">
        <f t="shared" si="48"/>
        <v>0</v>
      </c>
    </row>
    <row r="418" spans="1:44">
      <c r="A418" s="265" t="s">
        <v>674</v>
      </c>
      <c r="B418" s="333"/>
      <c r="C418" s="333"/>
      <c r="D418" s="288"/>
      <c r="E418" s="288"/>
      <c r="F418" s="288"/>
      <c r="G418" s="260"/>
      <c r="H418" s="260"/>
      <c r="I418" s="260"/>
      <c r="J418" s="260"/>
      <c r="K418" s="260"/>
      <c r="L418" s="259"/>
      <c r="M418" s="259"/>
      <c r="N418" s="259"/>
      <c r="O418" s="259"/>
      <c r="P418" s="259"/>
      <c r="Q418" s="260"/>
      <c r="R418" s="260"/>
      <c r="S418" s="260">
        <v>1</v>
      </c>
      <c r="T418" s="260"/>
      <c r="U418" s="260"/>
      <c r="V418" s="259"/>
      <c r="W418" s="259"/>
      <c r="X418" s="259"/>
      <c r="Y418" s="259"/>
      <c r="Z418" s="259"/>
      <c r="AL418" s="101">
        <f t="shared" si="47"/>
        <v>0</v>
      </c>
      <c r="AM418" s="101">
        <f t="shared" si="42"/>
        <v>0</v>
      </c>
      <c r="AN418" s="101">
        <f t="shared" si="43"/>
        <v>0</v>
      </c>
      <c r="AO418" s="101">
        <f t="shared" si="44"/>
        <v>1</v>
      </c>
      <c r="AP418" s="101">
        <f t="shared" si="45"/>
        <v>0</v>
      </c>
      <c r="AQ418" s="101">
        <f t="shared" si="46"/>
        <v>0</v>
      </c>
      <c r="AR418" s="101">
        <f t="shared" si="48"/>
        <v>0</v>
      </c>
    </row>
    <row r="419" spans="1:44">
      <c r="A419" s="265" t="s">
        <v>675</v>
      </c>
      <c r="B419" s="333"/>
      <c r="C419" s="333"/>
      <c r="D419" s="288"/>
      <c r="E419" s="288"/>
      <c r="F419" s="288"/>
      <c r="G419" s="260"/>
      <c r="H419" s="260"/>
      <c r="I419" s="260"/>
      <c r="J419" s="260"/>
      <c r="K419" s="260"/>
      <c r="L419" s="259"/>
      <c r="M419" s="259"/>
      <c r="N419" s="259"/>
      <c r="O419" s="259"/>
      <c r="P419" s="259"/>
      <c r="Q419" s="260"/>
      <c r="R419" s="260"/>
      <c r="S419" s="260"/>
      <c r="T419" s="260"/>
      <c r="U419" s="260"/>
      <c r="V419" s="259"/>
      <c r="W419" s="259"/>
      <c r="X419" s="259">
        <v>1</v>
      </c>
      <c r="Y419" s="259"/>
      <c r="Z419" s="259"/>
      <c r="AL419" s="101">
        <f t="shared" si="47"/>
        <v>0</v>
      </c>
      <c r="AM419" s="101">
        <f t="shared" si="42"/>
        <v>0</v>
      </c>
      <c r="AN419" s="101">
        <f t="shared" si="43"/>
        <v>0</v>
      </c>
      <c r="AO419" s="101">
        <f t="shared" si="44"/>
        <v>0</v>
      </c>
      <c r="AP419" s="101">
        <f t="shared" si="45"/>
        <v>1</v>
      </c>
      <c r="AQ419" s="101">
        <f t="shared" si="46"/>
        <v>0</v>
      </c>
      <c r="AR419" s="101">
        <f t="shared" si="48"/>
        <v>0</v>
      </c>
    </row>
    <row r="420" spans="1:44">
      <c r="A420" s="265" t="s">
        <v>676</v>
      </c>
      <c r="B420" s="333"/>
      <c r="C420" s="333"/>
      <c r="D420" s="288"/>
      <c r="E420" s="288"/>
      <c r="F420" s="288"/>
      <c r="G420" s="260"/>
      <c r="H420" s="260"/>
      <c r="I420" s="260"/>
      <c r="J420" s="260"/>
      <c r="K420" s="260"/>
      <c r="L420" s="259"/>
      <c r="M420" s="259"/>
      <c r="N420" s="259"/>
      <c r="O420" s="259"/>
      <c r="P420" s="259"/>
      <c r="Q420" s="260"/>
      <c r="R420" s="260"/>
      <c r="S420" s="260"/>
      <c r="T420" s="260"/>
      <c r="U420" s="260"/>
      <c r="V420" s="259"/>
      <c r="W420" s="259">
        <v>1</v>
      </c>
      <c r="X420" s="259"/>
      <c r="Y420" s="259"/>
      <c r="Z420" s="259"/>
      <c r="AL420" s="101">
        <f t="shared" si="47"/>
        <v>0</v>
      </c>
      <c r="AM420" s="101">
        <f t="shared" si="42"/>
        <v>0</v>
      </c>
      <c r="AN420" s="101">
        <f t="shared" si="43"/>
        <v>0</v>
      </c>
      <c r="AO420" s="101">
        <f t="shared" si="44"/>
        <v>0</v>
      </c>
      <c r="AP420" s="101">
        <f t="shared" si="45"/>
        <v>1</v>
      </c>
      <c r="AQ420" s="101">
        <f t="shared" si="46"/>
        <v>0</v>
      </c>
      <c r="AR420" s="101">
        <f t="shared" si="48"/>
        <v>0</v>
      </c>
    </row>
    <row r="421" spans="1:44">
      <c r="A421" s="265" t="s">
        <v>677</v>
      </c>
      <c r="B421" s="333"/>
      <c r="C421" s="333"/>
      <c r="D421" s="288"/>
      <c r="E421" s="288"/>
      <c r="F421" s="288"/>
      <c r="G421" s="260"/>
      <c r="H421" s="260"/>
      <c r="I421" s="260"/>
      <c r="J421" s="260"/>
      <c r="K421" s="260"/>
      <c r="L421" s="259"/>
      <c r="M421" s="259"/>
      <c r="N421" s="259"/>
      <c r="O421" s="259"/>
      <c r="P421" s="259"/>
      <c r="Q421" s="260"/>
      <c r="R421" s="260"/>
      <c r="S421" s="260"/>
      <c r="T421" s="260"/>
      <c r="U421" s="260"/>
      <c r="V421" s="259">
        <v>1</v>
      </c>
      <c r="W421" s="259"/>
      <c r="X421" s="259"/>
      <c r="Y421" s="259"/>
      <c r="Z421" s="259"/>
      <c r="AL421" s="101">
        <f t="shared" si="47"/>
        <v>0</v>
      </c>
      <c r="AM421" s="101">
        <f t="shared" si="42"/>
        <v>0</v>
      </c>
      <c r="AN421" s="101">
        <f t="shared" si="43"/>
        <v>0</v>
      </c>
      <c r="AO421" s="101">
        <f t="shared" si="44"/>
        <v>0</v>
      </c>
      <c r="AP421" s="101">
        <f t="shared" si="45"/>
        <v>1</v>
      </c>
      <c r="AQ421" s="101">
        <f t="shared" si="46"/>
        <v>0</v>
      </c>
      <c r="AR421" s="101">
        <f t="shared" si="48"/>
        <v>0</v>
      </c>
    </row>
    <row r="422" spans="1:44">
      <c r="A422" s="265" t="s">
        <v>678</v>
      </c>
      <c r="B422" s="333"/>
      <c r="C422" s="333"/>
      <c r="D422" s="288"/>
      <c r="E422" s="288"/>
      <c r="F422" s="288"/>
      <c r="G422" s="260"/>
      <c r="H422" s="260"/>
      <c r="I422" s="260"/>
      <c r="J422" s="260"/>
      <c r="K422" s="260"/>
      <c r="L422" s="259"/>
      <c r="M422" s="259"/>
      <c r="N422" s="259"/>
      <c r="O422" s="259"/>
      <c r="P422" s="259"/>
      <c r="Q422" s="260">
        <v>1</v>
      </c>
      <c r="R422" s="260"/>
      <c r="S422" s="260"/>
      <c r="T422" s="260"/>
      <c r="U422" s="260"/>
      <c r="V422" s="259"/>
      <c r="W422" s="259"/>
      <c r="X422" s="259"/>
      <c r="Y422" s="259"/>
      <c r="Z422" s="259"/>
      <c r="AL422" s="101">
        <f t="shared" si="47"/>
        <v>0</v>
      </c>
      <c r="AM422" s="101">
        <f t="shared" si="42"/>
        <v>0</v>
      </c>
      <c r="AN422" s="101">
        <f t="shared" si="43"/>
        <v>0</v>
      </c>
      <c r="AO422" s="101">
        <f t="shared" si="44"/>
        <v>1</v>
      </c>
      <c r="AP422" s="101">
        <f t="shared" si="45"/>
        <v>0</v>
      </c>
      <c r="AQ422" s="101">
        <f t="shared" si="46"/>
        <v>0</v>
      </c>
      <c r="AR422" s="101">
        <f t="shared" si="48"/>
        <v>0</v>
      </c>
    </row>
    <row r="423" spans="1:44">
      <c r="A423" s="265" t="s">
        <v>679</v>
      </c>
      <c r="B423" s="333"/>
      <c r="C423" s="333"/>
      <c r="D423" s="288"/>
      <c r="E423" s="288"/>
      <c r="F423" s="288"/>
      <c r="G423" s="260"/>
      <c r="H423" s="260"/>
      <c r="I423" s="260"/>
      <c r="J423" s="260"/>
      <c r="K423" s="260">
        <v>1</v>
      </c>
      <c r="L423" s="259"/>
      <c r="M423" s="259"/>
      <c r="N423" s="259"/>
      <c r="O423" s="259"/>
      <c r="P423" s="259"/>
      <c r="Q423" s="260"/>
      <c r="R423" s="260"/>
      <c r="S423" s="260"/>
      <c r="T423" s="260"/>
      <c r="U423" s="260"/>
      <c r="V423" s="259"/>
      <c r="W423" s="259"/>
      <c r="X423" s="259"/>
      <c r="Y423" s="259"/>
      <c r="Z423" s="259"/>
      <c r="AL423" s="101">
        <f t="shared" si="47"/>
        <v>0</v>
      </c>
      <c r="AM423" s="101">
        <f t="shared" si="42"/>
        <v>1</v>
      </c>
      <c r="AN423" s="101">
        <f t="shared" si="43"/>
        <v>0</v>
      </c>
      <c r="AO423" s="101">
        <f t="shared" si="44"/>
        <v>0</v>
      </c>
      <c r="AP423" s="101">
        <f t="shared" si="45"/>
        <v>0</v>
      </c>
      <c r="AQ423" s="101">
        <f t="shared" si="46"/>
        <v>0</v>
      </c>
      <c r="AR423" s="101">
        <f t="shared" si="48"/>
        <v>0</v>
      </c>
    </row>
    <row r="424" spans="1:44">
      <c r="A424" s="265" t="s">
        <v>680</v>
      </c>
      <c r="B424" s="333"/>
      <c r="C424" s="333"/>
      <c r="D424" s="288"/>
      <c r="E424" s="288"/>
      <c r="F424" s="288"/>
      <c r="G424" s="260"/>
      <c r="H424" s="260"/>
      <c r="I424" s="260"/>
      <c r="J424" s="260"/>
      <c r="K424" s="260"/>
      <c r="L424" s="259"/>
      <c r="M424" s="259"/>
      <c r="N424" s="259"/>
      <c r="O424" s="259"/>
      <c r="P424" s="259"/>
      <c r="Q424" s="260"/>
      <c r="R424" s="260"/>
      <c r="S424" s="260"/>
      <c r="T424" s="260"/>
      <c r="U424" s="260">
        <v>1</v>
      </c>
      <c r="V424" s="259"/>
      <c r="W424" s="259"/>
      <c r="X424" s="259"/>
      <c r="Y424" s="259"/>
      <c r="Z424" s="259"/>
      <c r="AL424" s="101">
        <f t="shared" si="47"/>
        <v>0</v>
      </c>
      <c r="AM424" s="101">
        <f t="shared" si="42"/>
        <v>0</v>
      </c>
      <c r="AN424" s="101">
        <f t="shared" si="43"/>
        <v>0</v>
      </c>
      <c r="AO424" s="101">
        <f t="shared" si="44"/>
        <v>1</v>
      </c>
      <c r="AP424" s="101">
        <f t="shared" si="45"/>
        <v>0</v>
      </c>
      <c r="AQ424" s="101">
        <f t="shared" si="46"/>
        <v>0</v>
      </c>
      <c r="AR424" s="101">
        <f t="shared" si="48"/>
        <v>0</v>
      </c>
    </row>
    <row r="425" spans="1:44">
      <c r="A425" s="265" t="s">
        <v>681</v>
      </c>
      <c r="B425" s="333"/>
      <c r="C425" s="333"/>
      <c r="D425" s="288"/>
      <c r="E425" s="288"/>
      <c r="F425" s="288"/>
      <c r="G425" s="260"/>
      <c r="H425" s="260"/>
      <c r="I425" s="260"/>
      <c r="J425" s="260"/>
      <c r="K425" s="260"/>
      <c r="L425" s="259"/>
      <c r="M425" s="259"/>
      <c r="N425" s="259"/>
      <c r="O425" s="259"/>
      <c r="P425" s="259"/>
      <c r="Q425" s="260"/>
      <c r="R425" s="260"/>
      <c r="S425" s="260"/>
      <c r="T425" s="260"/>
      <c r="U425" s="260"/>
      <c r="V425" s="259"/>
      <c r="W425" s="259"/>
      <c r="X425" s="259">
        <v>1</v>
      </c>
      <c r="Y425" s="259"/>
      <c r="Z425" s="259"/>
      <c r="AL425" s="101">
        <f t="shared" si="47"/>
        <v>0</v>
      </c>
      <c r="AM425" s="101">
        <f t="shared" si="42"/>
        <v>0</v>
      </c>
      <c r="AN425" s="101">
        <f t="shared" si="43"/>
        <v>0</v>
      </c>
      <c r="AO425" s="101">
        <f t="shared" si="44"/>
        <v>0</v>
      </c>
      <c r="AP425" s="101">
        <f t="shared" si="45"/>
        <v>1</v>
      </c>
      <c r="AQ425" s="101">
        <f t="shared" si="46"/>
        <v>0</v>
      </c>
      <c r="AR425" s="101">
        <f t="shared" si="48"/>
        <v>0</v>
      </c>
    </row>
    <row r="426" spans="1:44">
      <c r="A426" s="265" t="s">
        <v>682</v>
      </c>
      <c r="B426" s="333"/>
      <c r="C426" s="333"/>
      <c r="D426" s="288"/>
      <c r="E426" s="288"/>
      <c r="F426" s="288"/>
      <c r="G426" s="260"/>
      <c r="H426" s="260"/>
      <c r="I426" s="260"/>
      <c r="J426" s="260"/>
      <c r="K426" s="260"/>
      <c r="L426" s="259"/>
      <c r="M426" s="259"/>
      <c r="N426" s="259"/>
      <c r="O426" s="259"/>
      <c r="P426" s="259"/>
      <c r="Q426" s="260"/>
      <c r="R426" s="260"/>
      <c r="S426" s="260"/>
      <c r="T426" s="260"/>
      <c r="U426" s="260"/>
      <c r="V426" s="259">
        <v>1</v>
      </c>
      <c r="W426" s="259"/>
      <c r="X426" s="259"/>
      <c r="Y426" s="259"/>
      <c r="Z426" s="259"/>
      <c r="AL426" s="101">
        <f t="shared" si="47"/>
        <v>0</v>
      </c>
      <c r="AM426" s="101">
        <f t="shared" si="42"/>
        <v>0</v>
      </c>
      <c r="AN426" s="101">
        <f t="shared" si="43"/>
        <v>0</v>
      </c>
      <c r="AO426" s="101">
        <f t="shared" si="44"/>
        <v>0</v>
      </c>
      <c r="AP426" s="101">
        <f t="shared" si="45"/>
        <v>1</v>
      </c>
      <c r="AQ426" s="101">
        <f t="shared" si="46"/>
        <v>0</v>
      </c>
      <c r="AR426" s="101">
        <f t="shared" si="48"/>
        <v>0</v>
      </c>
    </row>
    <row r="427" spans="1:44">
      <c r="A427" s="265" t="s">
        <v>223</v>
      </c>
      <c r="B427" s="333"/>
      <c r="C427" s="333"/>
      <c r="D427" s="288"/>
      <c r="E427" s="288"/>
      <c r="F427" s="288"/>
      <c r="G427" s="260"/>
      <c r="H427" s="260"/>
      <c r="I427" s="260"/>
      <c r="J427" s="260"/>
      <c r="K427" s="260"/>
      <c r="L427" s="259"/>
      <c r="M427" s="259"/>
      <c r="N427" s="259"/>
      <c r="O427" s="259"/>
      <c r="P427" s="259"/>
      <c r="Q427" s="260"/>
      <c r="R427" s="260"/>
      <c r="S427" s="260"/>
      <c r="T427" s="260"/>
      <c r="U427" s="260"/>
      <c r="V427" s="259"/>
      <c r="W427" s="259"/>
      <c r="X427" s="259">
        <v>110</v>
      </c>
      <c r="Y427" s="259"/>
      <c r="Z427" s="259"/>
      <c r="AL427" s="101">
        <f t="shared" si="47"/>
        <v>0</v>
      </c>
      <c r="AM427" s="101">
        <f t="shared" si="42"/>
        <v>0</v>
      </c>
      <c r="AN427" s="101">
        <f t="shared" si="43"/>
        <v>0</v>
      </c>
      <c r="AO427" s="101">
        <f t="shared" si="44"/>
        <v>0</v>
      </c>
      <c r="AP427" s="101">
        <f t="shared" si="45"/>
        <v>110</v>
      </c>
      <c r="AQ427" s="101">
        <f t="shared" si="46"/>
        <v>0</v>
      </c>
      <c r="AR427" s="101">
        <f t="shared" si="48"/>
        <v>0</v>
      </c>
    </row>
    <row r="428" spans="1:44">
      <c r="A428" s="265" t="s">
        <v>683</v>
      </c>
      <c r="B428" s="333"/>
      <c r="C428" s="333"/>
      <c r="D428" s="288"/>
      <c r="E428" s="288"/>
      <c r="F428" s="288"/>
      <c r="G428" s="260"/>
      <c r="H428" s="260"/>
      <c r="I428" s="260"/>
      <c r="J428" s="260"/>
      <c r="K428" s="260"/>
      <c r="L428" s="259"/>
      <c r="M428" s="259"/>
      <c r="N428" s="259"/>
      <c r="O428" s="259"/>
      <c r="P428" s="259"/>
      <c r="Q428" s="260"/>
      <c r="R428" s="260"/>
      <c r="S428" s="260"/>
      <c r="T428" s="260"/>
      <c r="U428" s="260"/>
      <c r="V428" s="259"/>
      <c r="W428" s="259"/>
      <c r="X428" s="259"/>
      <c r="Y428" s="259"/>
      <c r="Z428" s="259"/>
      <c r="AL428" s="101">
        <f t="shared" si="47"/>
        <v>0</v>
      </c>
      <c r="AM428" s="101">
        <f t="shared" si="42"/>
        <v>0</v>
      </c>
      <c r="AN428" s="101">
        <f t="shared" si="43"/>
        <v>0</v>
      </c>
      <c r="AO428" s="101">
        <f t="shared" si="44"/>
        <v>0</v>
      </c>
      <c r="AP428" s="101">
        <f t="shared" si="45"/>
        <v>0</v>
      </c>
      <c r="AQ428" s="101">
        <f t="shared" si="46"/>
        <v>0</v>
      </c>
      <c r="AR428" s="101">
        <f t="shared" si="48"/>
        <v>0</v>
      </c>
    </row>
    <row r="429" spans="1:44">
      <c r="A429" s="265" t="s">
        <v>684</v>
      </c>
      <c r="B429" s="333"/>
      <c r="C429" s="333"/>
      <c r="D429" s="288"/>
      <c r="E429" s="288"/>
      <c r="F429" s="288"/>
      <c r="G429" s="260"/>
      <c r="H429" s="260"/>
      <c r="I429" s="260"/>
      <c r="J429" s="260"/>
      <c r="K429" s="260"/>
      <c r="L429" s="259"/>
      <c r="M429" s="259"/>
      <c r="N429" s="259"/>
      <c r="O429" s="259"/>
      <c r="P429" s="259"/>
      <c r="Q429" s="260"/>
      <c r="R429" s="260"/>
      <c r="S429" s="260"/>
      <c r="T429" s="260"/>
      <c r="U429" s="260"/>
      <c r="V429" s="259"/>
      <c r="W429" s="259"/>
      <c r="X429" s="259"/>
      <c r="Y429" s="259">
        <v>1</v>
      </c>
      <c r="Z429" s="259">
        <v>1</v>
      </c>
      <c r="AL429" s="101">
        <f t="shared" si="47"/>
        <v>0</v>
      </c>
      <c r="AM429" s="101">
        <f t="shared" si="42"/>
        <v>0</v>
      </c>
      <c r="AN429" s="101">
        <f t="shared" si="43"/>
        <v>0</v>
      </c>
      <c r="AO429" s="101">
        <f t="shared" si="44"/>
        <v>0</v>
      </c>
      <c r="AP429" s="101">
        <f t="shared" si="45"/>
        <v>2</v>
      </c>
      <c r="AQ429" s="101">
        <f t="shared" si="46"/>
        <v>0</v>
      </c>
      <c r="AR429" s="101">
        <f t="shared" si="48"/>
        <v>0</v>
      </c>
    </row>
    <row r="430" spans="1:44">
      <c r="A430" s="265" t="s">
        <v>685</v>
      </c>
      <c r="B430" s="333"/>
      <c r="C430" s="333"/>
      <c r="D430" s="288"/>
      <c r="E430" s="288"/>
      <c r="F430" s="288"/>
      <c r="G430" s="260"/>
      <c r="H430" s="260"/>
      <c r="I430" s="260"/>
      <c r="J430" s="260"/>
      <c r="K430" s="260"/>
      <c r="L430" s="259"/>
      <c r="M430" s="259"/>
      <c r="N430" s="259"/>
      <c r="O430" s="259"/>
      <c r="P430" s="259"/>
      <c r="Q430" s="260"/>
      <c r="R430" s="260"/>
      <c r="S430" s="260"/>
      <c r="T430" s="260"/>
      <c r="U430" s="260"/>
      <c r="V430" s="259"/>
      <c r="W430" s="259"/>
      <c r="X430" s="259"/>
      <c r="Y430" s="259"/>
      <c r="Z430" s="259"/>
      <c r="AL430" s="101">
        <f t="shared" si="47"/>
        <v>0</v>
      </c>
      <c r="AM430" s="101">
        <f t="shared" si="42"/>
        <v>0</v>
      </c>
      <c r="AN430" s="101">
        <f t="shared" si="43"/>
        <v>0</v>
      </c>
      <c r="AO430" s="101">
        <f t="shared" si="44"/>
        <v>0</v>
      </c>
      <c r="AP430" s="101">
        <f t="shared" si="45"/>
        <v>0</v>
      </c>
      <c r="AQ430" s="101">
        <f t="shared" si="46"/>
        <v>0</v>
      </c>
      <c r="AR430" s="101">
        <f t="shared" si="48"/>
        <v>0</v>
      </c>
    </row>
    <row r="431" spans="1:44">
      <c r="A431" s="265" t="s">
        <v>686</v>
      </c>
      <c r="B431" s="333"/>
      <c r="C431" s="333"/>
      <c r="D431" s="288"/>
      <c r="E431" s="288"/>
      <c r="F431" s="288"/>
      <c r="G431" s="260"/>
      <c r="H431" s="260"/>
      <c r="I431" s="260"/>
      <c r="J431" s="260"/>
      <c r="K431" s="260"/>
      <c r="L431" s="259"/>
      <c r="M431" s="259"/>
      <c r="N431" s="259"/>
      <c r="O431" s="259"/>
      <c r="P431" s="259"/>
      <c r="Q431" s="260"/>
      <c r="R431" s="260"/>
      <c r="S431" s="260"/>
      <c r="T431" s="260"/>
      <c r="U431" s="260">
        <v>1</v>
      </c>
      <c r="V431" s="259"/>
      <c r="W431" s="259"/>
      <c r="X431" s="259"/>
      <c r="Y431" s="259"/>
      <c r="Z431" s="259"/>
      <c r="AL431" s="101">
        <f t="shared" si="47"/>
        <v>0</v>
      </c>
      <c r="AM431" s="101">
        <f t="shared" si="42"/>
        <v>0</v>
      </c>
      <c r="AN431" s="101">
        <f t="shared" si="43"/>
        <v>0</v>
      </c>
      <c r="AO431" s="101">
        <f t="shared" si="44"/>
        <v>1</v>
      </c>
      <c r="AP431" s="101">
        <f t="shared" si="45"/>
        <v>0</v>
      </c>
      <c r="AQ431" s="101">
        <f t="shared" si="46"/>
        <v>0</v>
      </c>
      <c r="AR431" s="101">
        <f t="shared" si="48"/>
        <v>0</v>
      </c>
    </row>
    <row r="432" spans="1:44">
      <c r="A432" s="265" t="s">
        <v>687</v>
      </c>
      <c r="B432" s="333"/>
      <c r="C432" s="333"/>
      <c r="D432" s="288"/>
      <c r="E432" s="288"/>
      <c r="F432" s="288"/>
      <c r="G432" s="260"/>
      <c r="H432" s="260"/>
      <c r="I432" s="260"/>
      <c r="J432" s="260"/>
      <c r="K432" s="260"/>
      <c r="L432" s="259"/>
      <c r="M432" s="259"/>
      <c r="N432" s="259"/>
      <c r="O432" s="259"/>
      <c r="P432" s="259"/>
      <c r="Q432" s="260"/>
      <c r="R432" s="260"/>
      <c r="S432" s="260"/>
      <c r="T432" s="260"/>
      <c r="U432" s="260"/>
      <c r="V432" s="259"/>
      <c r="W432" s="259"/>
      <c r="X432" s="259"/>
      <c r="Y432" s="259"/>
      <c r="Z432" s="259"/>
      <c r="AL432" s="101">
        <f t="shared" si="47"/>
        <v>0</v>
      </c>
      <c r="AM432" s="101">
        <f t="shared" si="42"/>
        <v>0</v>
      </c>
      <c r="AN432" s="101">
        <f t="shared" si="43"/>
        <v>0</v>
      </c>
      <c r="AO432" s="101">
        <f t="shared" si="44"/>
        <v>0</v>
      </c>
      <c r="AP432" s="101">
        <f t="shared" si="45"/>
        <v>0</v>
      </c>
      <c r="AQ432" s="101">
        <f t="shared" si="46"/>
        <v>0</v>
      </c>
      <c r="AR432" s="101">
        <f t="shared" si="48"/>
        <v>0</v>
      </c>
    </row>
    <row r="433" spans="1:44">
      <c r="A433" s="265" t="s">
        <v>688</v>
      </c>
      <c r="B433" s="333"/>
      <c r="C433" s="333"/>
      <c r="D433" s="288"/>
      <c r="E433" s="288"/>
      <c r="F433" s="288"/>
      <c r="G433" s="260"/>
      <c r="H433" s="260"/>
      <c r="I433" s="260"/>
      <c r="J433" s="260"/>
      <c r="K433" s="260"/>
      <c r="L433" s="259"/>
      <c r="M433" s="259"/>
      <c r="N433" s="259"/>
      <c r="O433" s="259"/>
      <c r="P433" s="259"/>
      <c r="Q433" s="260"/>
      <c r="R433" s="260"/>
      <c r="S433" s="260"/>
      <c r="T433" s="260"/>
      <c r="U433" s="260"/>
      <c r="V433" s="259"/>
      <c r="W433" s="259">
        <v>2</v>
      </c>
      <c r="X433" s="259"/>
      <c r="Y433" s="259">
        <v>1</v>
      </c>
      <c r="Z433" s="259"/>
      <c r="AL433" s="101">
        <f t="shared" si="47"/>
        <v>0</v>
      </c>
      <c r="AM433" s="101">
        <f t="shared" si="42"/>
        <v>0</v>
      </c>
      <c r="AN433" s="101">
        <f t="shared" si="43"/>
        <v>0</v>
      </c>
      <c r="AO433" s="101">
        <f t="shared" si="44"/>
        <v>0</v>
      </c>
      <c r="AP433" s="101">
        <f t="shared" si="45"/>
        <v>3</v>
      </c>
      <c r="AQ433" s="101">
        <f t="shared" si="46"/>
        <v>0</v>
      </c>
      <c r="AR433" s="101">
        <f t="shared" si="48"/>
        <v>0</v>
      </c>
    </row>
    <row r="434" spans="1:44">
      <c r="A434" s="265" t="s">
        <v>689</v>
      </c>
      <c r="B434" s="333"/>
      <c r="C434" s="333"/>
      <c r="D434" s="288"/>
      <c r="E434" s="288"/>
      <c r="F434" s="288"/>
      <c r="G434" s="260"/>
      <c r="H434" s="260"/>
      <c r="I434" s="260"/>
      <c r="J434" s="260">
        <v>1</v>
      </c>
      <c r="K434" s="260"/>
      <c r="L434" s="259"/>
      <c r="M434" s="259"/>
      <c r="N434" s="259"/>
      <c r="O434" s="259"/>
      <c r="P434" s="259"/>
      <c r="Q434" s="260"/>
      <c r="R434" s="260"/>
      <c r="S434" s="260"/>
      <c r="T434" s="260"/>
      <c r="U434" s="260"/>
      <c r="V434" s="259"/>
      <c r="W434" s="259"/>
      <c r="X434" s="259"/>
      <c r="Y434" s="259"/>
      <c r="Z434" s="259"/>
      <c r="AL434" s="101">
        <f t="shared" si="47"/>
        <v>0</v>
      </c>
      <c r="AM434" s="101">
        <f t="shared" si="42"/>
        <v>1</v>
      </c>
      <c r="AN434" s="101">
        <f t="shared" si="43"/>
        <v>0</v>
      </c>
      <c r="AO434" s="101">
        <f t="shared" si="44"/>
        <v>0</v>
      </c>
      <c r="AP434" s="101">
        <f t="shared" si="45"/>
        <v>0</v>
      </c>
      <c r="AQ434" s="101">
        <f t="shared" si="46"/>
        <v>0</v>
      </c>
      <c r="AR434" s="101">
        <f t="shared" si="48"/>
        <v>0</v>
      </c>
    </row>
    <row r="435" spans="1:44">
      <c r="A435" s="265" t="s">
        <v>690</v>
      </c>
      <c r="B435" s="333"/>
      <c r="C435" s="333"/>
      <c r="D435" s="288"/>
      <c r="E435" s="288"/>
      <c r="F435" s="288"/>
      <c r="G435" s="260"/>
      <c r="H435" s="260"/>
      <c r="I435" s="260"/>
      <c r="J435" s="260"/>
      <c r="K435" s="260"/>
      <c r="L435" s="259"/>
      <c r="M435" s="259"/>
      <c r="N435" s="259"/>
      <c r="O435" s="259"/>
      <c r="P435" s="259"/>
      <c r="Q435" s="260"/>
      <c r="R435" s="260"/>
      <c r="S435" s="260"/>
      <c r="T435" s="260"/>
      <c r="U435" s="260"/>
      <c r="V435" s="259">
        <v>1</v>
      </c>
      <c r="W435" s="259"/>
      <c r="X435" s="259"/>
      <c r="Y435" s="259"/>
      <c r="Z435" s="259"/>
      <c r="AL435" s="101">
        <f t="shared" si="47"/>
        <v>0</v>
      </c>
      <c r="AM435" s="101">
        <f t="shared" si="42"/>
        <v>0</v>
      </c>
      <c r="AN435" s="101">
        <f t="shared" si="43"/>
        <v>0</v>
      </c>
      <c r="AO435" s="101">
        <f t="shared" si="44"/>
        <v>0</v>
      </c>
      <c r="AP435" s="101">
        <f t="shared" si="45"/>
        <v>1</v>
      </c>
      <c r="AQ435" s="101">
        <f t="shared" si="46"/>
        <v>0</v>
      </c>
      <c r="AR435" s="101">
        <f t="shared" si="48"/>
        <v>0</v>
      </c>
    </row>
    <row r="436" spans="1:44">
      <c r="A436" s="265" t="s">
        <v>691</v>
      </c>
      <c r="B436" s="333"/>
      <c r="C436" s="333"/>
      <c r="D436" s="288"/>
      <c r="E436" s="288"/>
      <c r="F436" s="288"/>
      <c r="G436" s="260"/>
      <c r="H436" s="260"/>
      <c r="I436" s="260"/>
      <c r="J436" s="260"/>
      <c r="K436" s="260"/>
      <c r="L436" s="259"/>
      <c r="M436" s="259"/>
      <c r="N436" s="259"/>
      <c r="O436" s="259"/>
      <c r="P436" s="259"/>
      <c r="Q436" s="260"/>
      <c r="R436" s="260"/>
      <c r="S436" s="260">
        <v>1</v>
      </c>
      <c r="T436" s="260"/>
      <c r="U436" s="260"/>
      <c r="V436" s="259"/>
      <c r="W436" s="259"/>
      <c r="X436" s="259"/>
      <c r="Y436" s="259"/>
      <c r="Z436" s="259"/>
      <c r="AL436" s="101">
        <f t="shared" si="47"/>
        <v>0</v>
      </c>
      <c r="AM436" s="101">
        <f t="shared" si="42"/>
        <v>0</v>
      </c>
      <c r="AN436" s="101">
        <f t="shared" si="43"/>
        <v>0</v>
      </c>
      <c r="AO436" s="101">
        <f t="shared" si="44"/>
        <v>1</v>
      </c>
      <c r="AP436" s="101">
        <f t="shared" si="45"/>
        <v>0</v>
      </c>
      <c r="AQ436" s="101">
        <f t="shared" si="46"/>
        <v>0</v>
      </c>
      <c r="AR436" s="101">
        <f t="shared" si="48"/>
        <v>0</v>
      </c>
    </row>
    <row r="437" spans="1:44">
      <c r="A437" s="265" t="s">
        <v>692</v>
      </c>
      <c r="B437" s="333"/>
      <c r="C437" s="333"/>
      <c r="D437" s="288"/>
      <c r="E437" s="288"/>
      <c r="F437" s="288"/>
      <c r="G437" s="260"/>
      <c r="H437" s="260"/>
      <c r="I437" s="260"/>
      <c r="J437" s="260"/>
      <c r="K437" s="260"/>
      <c r="L437" s="259"/>
      <c r="M437" s="259"/>
      <c r="N437" s="259"/>
      <c r="O437" s="259"/>
      <c r="P437" s="259"/>
      <c r="Q437" s="260"/>
      <c r="R437" s="260"/>
      <c r="S437" s="260"/>
      <c r="T437" s="260"/>
      <c r="U437" s="260"/>
      <c r="V437" s="259"/>
      <c r="W437" s="259"/>
      <c r="X437" s="259"/>
      <c r="Y437" s="259"/>
      <c r="Z437" s="259"/>
      <c r="AL437" s="101">
        <f t="shared" si="47"/>
        <v>0</v>
      </c>
      <c r="AM437" s="101">
        <f t="shared" si="42"/>
        <v>0</v>
      </c>
      <c r="AN437" s="101">
        <f t="shared" si="43"/>
        <v>0</v>
      </c>
      <c r="AO437" s="101">
        <f t="shared" si="44"/>
        <v>0</v>
      </c>
      <c r="AP437" s="101">
        <f t="shared" si="45"/>
        <v>0</v>
      </c>
      <c r="AQ437" s="101">
        <f t="shared" si="46"/>
        <v>0</v>
      </c>
      <c r="AR437" s="101">
        <f t="shared" si="48"/>
        <v>0</v>
      </c>
    </row>
    <row r="438" spans="1:44">
      <c r="A438" s="265" t="s">
        <v>693</v>
      </c>
      <c r="B438" s="333"/>
      <c r="C438" s="333"/>
      <c r="D438" s="288"/>
      <c r="E438" s="288"/>
      <c r="F438" s="288"/>
      <c r="G438" s="260"/>
      <c r="H438" s="260"/>
      <c r="I438" s="260"/>
      <c r="J438" s="260"/>
      <c r="K438" s="260"/>
      <c r="L438" s="259"/>
      <c r="M438" s="259"/>
      <c r="N438" s="259"/>
      <c r="O438" s="259"/>
      <c r="P438" s="259"/>
      <c r="Q438" s="260"/>
      <c r="R438" s="260"/>
      <c r="S438" s="260"/>
      <c r="T438" s="260"/>
      <c r="U438" s="260"/>
      <c r="V438" s="259"/>
      <c r="W438" s="259"/>
      <c r="X438" s="259">
        <v>1</v>
      </c>
      <c r="Y438" s="259"/>
      <c r="Z438" s="259"/>
      <c r="AL438" s="101">
        <f t="shared" si="47"/>
        <v>0</v>
      </c>
      <c r="AM438" s="101">
        <f t="shared" si="42"/>
        <v>0</v>
      </c>
      <c r="AN438" s="101">
        <f t="shared" si="43"/>
        <v>0</v>
      </c>
      <c r="AO438" s="101">
        <f t="shared" si="44"/>
        <v>0</v>
      </c>
      <c r="AP438" s="101">
        <f t="shared" si="45"/>
        <v>1</v>
      </c>
      <c r="AQ438" s="101">
        <f t="shared" si="46"/>
        <v>0</v>
      </c>
      <c r="AR438" s="101">
        <f t="shared" si="48"/>
        <v>0</v>
      </c>
    </row>
    <row r="439" spans="1:44">
      <c r="A439" s="265" t="s">
        <v>694</v>
      </c>
      <c r="B439" s="333"/>
      <c r="C439" s="333"/>
      <c r="D439" s="288"/>
      <c r="E439" s="288"/>
      <c r="F439" s="288"/>
      <c r="G439" s="260"/>
      <c r="H439" s="260"/>
      <c r="I439" s="260"/>
      <c r="J439" s="260"/>
      <c r="K439" s="260"/>
      <c r="L439" s="259"/>
      <c r="M439" s="259"/>
      <c r="N439" s="259"/>
      <c r="O439" s="259"/>
      <c r="P439" s="259"/>
      <c r="Q439" s="260"/>
      <c r="R439" s="260"/>
      <c r="S439" s="260"/>
      <c r="T439" s="260"/>
      <c r="U439" s="260"/>
      <c r="V439" s="259"/>
      <c r="W439" s="259"/>
      <c r="X439" s="259"/>
      <c r="Y439" s="259"/>
      <c r="Z439" s="259"/>
      <c r="AL439" s="101">
        <f t="shared" si="47"/>
        <v>0</v>
      </c>
      <c r="AM439" s="101">
        <f t="shared" si="42"/>
        <v>0</v>
      </c>
      <c r="AN439" s="101">
        <f t="shared" si="43"/>
        <v>0</v>
      </c>
      <c r="AO439" s="101">
        <f t="shared" si="44"/>
        <v>0</v>
      </c>
      <c r="AP439" s="101">
        <f t="shared" si="45"/>
        <v>0</v>
      </c>
      <c r="AQ439" s="101">
        <f t="shared" si="46"/>
        <v>0</v>
      </c>
      <c r="AR439" s="101">
        <f t="shared" si="48"/>
        <v>0</v>
      </c>
    </row>
    <row r="440" spans="1:44">
      <c r="A440" s="265" t="s">
        <v>695</v>
      </c>
      <c r="B440" s="333"/>
      <c r="C440" s="333"/>
      <c r="D440" s="288"/>
      <c r="E440" s="288"/>
      <c r="F440" s="288"/>
      <c r="G440" s="260"/>
      <c r="H440" s="260"/>
      <c r="I440" s="260"/>
      <c r="J440" s="260"/>
      <c r="K440" s="260"/>
      <c r="L440" s="259"/>
      <c r="M440" s="259"/>
      <c r="N440" s="259"/>
      <c r="O440" s="259">
        <v>1</v>
      </c>
      <c r="P440" s="259"/>
      <c r="Q440" s="260"/>
      <c r="R440" s="260"/>
      <c r="S440" s="260"/>
      <c r="T440" s="260"/>
      <c r="U440" s="260"/>
      <c r="V440" s="259"/>
      <c r="W440" s="259"/>
      <c r="X440" s="259"/>
      <c r="Y440" s="259"/>
      <c r="Z440" s="259"/>
      <c r="AL440" s="101">
        <f t="shared" si="47"/>
        <v>0</v>
      </c>
      <c r="AM440" s="101">
        <f t="shared" si="42"/>
        <v>0</v>
      </c>
      <c r="AN440" s="101">
        <f t="shared" si="43"/>
        <v>1</v>
      </c>
      <c r="AO440" s="101">
        <f t="shared" si="44"/>
        <v>0</v>
      </c>
      <c r="AP440" s="101">
        <f t="shared" si="45"/>
        <v>0</v>
      </c>
      <c r="AQ440" s="101">
        <f t="shared" si="46"/>
        <v>0</v>
      </c>
      <c r="AR440" s="101">
        <f t="shared" si="48"/>
        <v>0</v>
      </c>
    </row>
    <row r="441" spans="1:44">
      <c r="A441" s="265" t="s">
        <v>696</v>
      </c>
      <c r="B441" s="333"/>
      <c r="C441" s="333"/>
      <c r="D441" s="288"/>
      <c r="E441" s="288"/>
      <c r="F441" s="288"/>
      <c r="G441" s="260"/>
      <c r="H441" s="260"/>
      <c r="I441" s="260"/>
      <c r="J441" s="260"/>
      <c r="K441" s="260"/>
      <c r="L441" s="259"/>
      <c r="M441" s="259"/>
      <c r="N441" s="259"/>
      <c r="O441" s="259"/>
      <c r="P441" s="259"/>
      <c r="Q441" s="260"/>
      <c r="R441" s="260"/>
      <c r="S441" s="260"/>
      <c r="T441" s="260"/>
      <c r="U441" s="260">
        <v>1</v>
      </c>
      <c r="V441" s="259"/>
      <c r="W441" s="259"/>
      <c r="X441" s="259"/>
      <c r="Y441" s="259"/>
      <c r="Z441" s="259"/>
      <c r="AL441" s="101">
        <f t="shared" si="47"/>
        <v>0</v>
      </c>
      <c r="AM441" s="101">
        <f t="shared" ref="AM441:AM504" si="49">SUM($G441:$K441)</f>
        <v>0</v>
      </c>
      <c r="AN441" s="101">
        <f t="shared" ref="AN441:AN504" si="50">SUM($L441:$P441)</f>
        <v>0</v>
      </c>
      <c r="AO441" s="101">
        <f t="shared" ref="AO441:AO504" si="51">SUM($Q441:$U441)</f>
        <v>1</v>
      </c>
      <c r="AP441" s="101">
        <f t="shared" ref="AP441:AP504" si="52">SUM($V441:$Z441)</f>
        <v>0</v>
      </c>
      <c r="AQ441" s="101">
        <f t="shared" ref="AQ441:AQ504" si="53">SUM($AA441:$AE441)</f>
        <v>0</v>
      </c>
      <c r="AR441" s="101">
        <f t="shared" si="48"/>
        <v>0</v>
      </c>
    </row>
    <row r="442" spans="1:44">
      <c r="A442" s="265" t="s">
        <v>697</v>
      </c>
      <c r="B442" s="333"/>
      <c r="C442" s="333"/>
      <c r="D442" s="288"/>
      <c r="E442" s="288"/>
      <c r="F442" s="288"/>
      <c r="G442" s="260"/>
      <c r="H442" s="260"/>
      <c r="I442" s="260"/>
      <c r="J442" s="260"/>
      <c r="K442" s="260"/>
      <c r="L442" s="259"/>
      <c r="M442" s="259"/>
      <c r="N442" s="259"/>
      <c r="O442" s="259"/>
      <c r="P442" s="259"/>
      <c r="Q442" s="260"/>
      <c r="R442" s="260"/>
      <c r="S442" s="260"/>
      <c r="T442" s="260"/>
      <c r="U442" s="260"/>
      <c r="V442" s="259"/>
      <c r="W442" s="259"/>
      <c r="X442" s="259"/>
      <c r="Y442" s="259">
        <v>1</v>
      </c>
      <c r="Z442" s="259"/>
      <c r="AL442" s="101">
        <f t="shared" ref="AL442:AL505" si="54">SUM($B442:$F442)</f>
        <v>0</v>
      </c>
      <c r="AM442" s="101">
        <f t="shared" si="49"/>
        <v>0</v>
      </c>
      <c r="AN442" s="101">
        <f t="shared" si="50"/>
        <v>0</v>
      </c>
      <c r="AO442" s="101">
        <f t="shared" si="51"/>
        <v>0</v>
      </c>
      <c r="AP442" s="101">
        <f t="shared" si="52"/>
        <v>1</v>
      </c>
      <c r="AQ442" s="101">
        <f t="shared" si="53"/>
        <v>0</v>
      </c>
      <c r="AR442" s="101">
        <f t="shared" si="48"/>
        <v>0</v>
      </c>
    </row>
    <row r="443" spans="1:44">
      <c r="A443" s="265" t="s">
        <v>698</v>
      </c>
      <c r="B443" s="333"/>
      <c r="C443" s="333"/>
      <c r="D443" s="288"/>
      <c r="E443" s="288"/>
      <c r="F443" s="288"/>
      <c r="G443" s="260"/>
      <c r="H443" s="260"/>
      <c r="I443" s="260"/>
      <c r="J443" s="260"/>
      <c r="K443" s="260"/>
      <c r="L443" s="259"/>
      <c r="M443" s="259"/>
      <c r="N443" s="259"/>
      <c r="O443" s="259"/>
      <c r="P443" s="259"/>
      <c r="Q443" s="260"/>
      <c r="R443" s="260"/>
      <c r="S443" s="260"/>
      <c r="T443" s="260"/>
      <c r="U443" s="260"/>
      <c r="V443" s="259"/>
      <c r="W443" s="259">
        <v>1</v>
      </c>
      <c r="X443" s="259">
        <v>1</v>
      </c>
      <c r="Y443" s="259"/>
      <c r="Z443" s="259"/>
      <c r="AL443" s="101">
        <f t="shared" si="54"/>
        <v>0</v>
      </c>
      <c r="AM443" s="101">
        <f t="shared" si="49"/>
        <v>0</v>
      </c>
      <c r="AN443" s="101">
        <f t="shared" si="50"/>
        <v>0</v>
      </c>
      <c r="AO443" s="101">
        <f t="shared" si="51"/>
        <v>0</v>
      </c>
      <c r="AP443" s="101">
        <f t="shared" si="52"/>
        <v>2</v>
      </c>
      <c r="AQ443" s="101">
        <f t="shared" si="53"/>
        <v>0</v>
      </c>
      <c r="AR443" s="101">
        <f t="shared" si="48"/>
        <v>0</v>
      </c>
    </row>
    <row r="444" spans="1:44">
      <c r="A444" s="265" t="s">
        <v>699</v>
      </c>
      <c r="B444" s="333"/>
      <c r="C444" s="333"/>
      <c r="D444" s="288"/>
      <c r="E444" s="288"/>
      <c r="F444" s="288"/>
      <c r="G444" s="260"/>
      <c r="H444" s="260"/>
      <c r="I444" s="260"/>
      <c r="J444" s="260"/>
      <c r="K444" s="260"/>
      <c r="L444" s="259"/>
      <c r="M444" s="259"/>
      <c r="N444" s="259"/>
      <c r="O444" s="259"/>
      <c r="P444" s="259"/>
      <c r="Q444" s="260"/>
      <c r="R444" s="260"/>
      <c r="S444" s="260"/>
      <c r="T444" s="260"/>
      <c r="U444" s="260"/>
      <c r="V444" s="259"/>
      <c r="W444" s="259"/>
      <c r="X444" s="259"/>
      <c r="Y444" s="259"/>
      <c r="Z444" s="259"/>
      <c r="AL444" s="101">
        <f t="shared" si="54"/>
        <v>0</v>
      </c>
      <c r="AM444" s="101">
        <f t="shared" si="49"/>
        <v>0</v>
      </c>
      <c r="AN444" s="101">
        <f t="shared" si="50"/>
        <v>0</v>
      </c>
      <c r="AO444" s="101">
        <f t="shared" si="51"/>
        <v>0</v>
      </c>
      <c r="AP444" s="101">
        <f t="shared" si="52"/>
        <v>0</v>
      </c>
      <c r="AQ444" s="101">
        <f t="shared" si="53"/>
        <v>0</v>
      </c>
      <c r="AR444" s="101">
        <f t="shared" si="48"/>
        <v>0</v>
      </c>
    </row>
    <row r="445" spans="1:44">
      <c r="A445" s="265" t="s">
        <v>700</v>
      </c>
      <c r="B445" s="333"/>
      <c r="C445" s="333"/>
      <c r="D445" s="288"/>
      <c r="E445" s="288"/>
      <c r="F445" s="288"/>
      <c r="G445" s="260"/>
      <c r="H445" s="260"/>
      <c r="I445" s="260"/>
      <c r="J445" s="260"/>
      <c r="K445" s="260"/>
      <c r="L445" s="259"/>
      <c r="M445" s="259"/>
      <c r="N445" s="259"/>
      <c r="O445" s="259"/>
      <c r="P445" s="259"/>
      <c r="Q445" s="260"/>
      <c r="R445" s="260"/>
      <c r="S445" s="260"/>
      <c r="T445" s="260"/>
      <c r="U445" s="260"/>
      <c r="V445" s="259"/>
      <c r="W445" s="259"/>
      <c r="X445" s="259"/>
      <c r="Y445" s="259">
        <v>1</v>
      </c>
      <c r="Z445" s="259"/>
      <c r="AL445" s="101">
        <f t="shared" si="54"/>
        <v>0</v>
      </c>
      <c r="AM445" s="101">
        <f t="shared" si="49"/>
        <v>0</v>
      </c>
      <c r="AN445" s="101">
        <f t="shared" si="50"/>
        <v>0</v>
      </c>
      <c r="AO445" s="101">
        <f t="shared" si="51"/>
        <v>0</v>
      </c>
      <c r="AP445" s="101">
        <f t="shared" si="52"/>
        <v>1</v>
      </c>
      <c r="AQ445" s="101">
        <f t="shared" si="53"/>
        <v>0</v>
      </c>
      <c r="AR445" s="101">
        <f t="shared" si="48"/>
        <v>0</v>
      </c>
    </row>
    <row r="446" spans="1:44">
      <c r="A446" s="265" t="s">
        <v>701</v>
      </c>
      <c r="B446" s="333"/>
      <c r="C446" s="333"/>
      <c r="D446" s="288"/>
      <c r="E446" s="288"/>
      <c r="F446" s="288"/>
      <c r="G446" s="260"/>
      <c r="H446" s="260"/>
      <c r="I446" s="260"/>
      <c r="J446" s="260"/>
      <c r="K446" s="260"/>
      <c r="L446" s="259"/>
      <c r="M446" s="259"/>
      <c r="N446" s="259"/>
      <c r="O446" s="259"/>
      <c r="P446" s="259"/>
      <c r="Q446" s="260"/>
      <c r="R446" s="260"/>
      <c r="S446" s="260"/>
      <c r="T446" s="260"/>
      <c r="U446" s="260"/>
      <c r="V446" s="259"/>
      <c r="W446" s="259"/>
      <c r="X446" s="259"/>
      <c r="Y446" s="259"/>
      <c r="Z446" s="259">
        <v>1</v>
      </c>
      <c r="AL446" s="101">
        <f t="shared" si="54"/>
        <v>0</v>
      </c>
      <c r="AM446" s="101">
        <f t="shared" si="49"/>
        <v>0</v>
      </c>
      <c r="AN446" s="101">
        <f t="shared" si="50"/>
        <v>0</v>
      </c>
      <c r="AO446" s="101">
        <f t="shared" si="51"/>
        <v>0</v>
      </c>
      <c r="AP446" s="101">
        <f t="shared" si="52"/>
        <v>1</v>
      </c>
      <c r="AQ446" s="101">
        <f t="shared" si="53"/>
        <v>0</v>
      </c>
      <c r="AR446" s="101">
        <f t="shared" si="48"/>
        <v>0</v>
      </c>
    </row>
    <row r="447" spans="1:44">
      <c r="A447" s="265" t="s">
        <v>702</v>
      </c>
      <c r="B447" s="333"/>
      <c r="C447" s="333"/>
      <c r="D447" s="288"/>
      <c r="E447" s="288"/>
      <c r="F447" s="288"/>
      <c r="G447" s="260"/>
      <c r="H447" s="260"/>
      <c r="I447" s="260"/>
      <c r="J447" s="260"/>
      <c r="K447" s="260">
        <v>2</v>
      </c>
      <c r="L447" s="259"/>
      <c r="M447" s="259"/>
      <c r="N447" s="259">
        <v>1</v>
      </c>
      <c r="O447" s="259"/>
      <c r="P447" s="259"/>
      <c r="Q447" s="260"/>
      <c r="R447" s="260"/>
      <c r="S447" s="260"/>
      <c r="T447" s="260"/>
      <c r="U447" s="260"/>
      <c r="V447" s="259"/>
      <c r="W447" s="259"/>
      <c r="X447" s="259"/>
      <c r="Y447" s="259"/>
      <c r="Z447" s="259"/>
      <c r="AL447" s="101">
        <f t="shared" si="54"/>
        <v>0</v>
      </c>
      <c r="AM447" s="101">
        <f t="shared" si="49"/>
        <v>2</v>
      </c>
      <c r="AN447" s="101">
        <f t="shared" si="50"/>
        <v>1</v>
      </c>
      <c r="AO447" s="101">
        <f t="shared" si="51"/>
        <v>0</v>
      </c>
      <c r="AP447" s="101">
        <f t="shared" si="52"/>
        <v>0</v>
      </c>
      <c r="AQ447" s="101">
        <f t="shared" si="53"/>
        <v>0</v>
      </c>
      <c r="AR447" s="101">
        <f t="shared" si="48"/>
        <v>0</v>
      </c>
    </row>
    <row r="448" spans="1:44">
      <c r="A448" s="265" t="s">
        <v>703</v>
      </c>
      <c r="B448" s="333"/>
      <c r="C448" s="333"/>
      <c r="D448" s="288"/>
      <c r="E448" s="288"/>
      <c r="F448" s="288"/>
      <c r="G448" s="260"/>
      <c r="H448" s="260"/>
      <c r="I448" s="260"/>
      <c r="J448" s="260"/>
      <c r="K448" s="260"/>
      <c r="L448" s="259"/>
      <c r="M448" s="259">
        <v>1</v>
      </c>
      <c r="N448" s="259"/>
      <c r="O448" s="259"/>
      <c r="P448" s="259"/>
      <c r="Q448" s="260"/>
      <c r="R448" s="260"/>
      <c r="S448" s="260"/>
      <c r="T448" s="260"/>
      <c r="U448" s="260"/>
      <c r="V448" s="259"/>
      <c r="W448" s="259"/>
      <c r="X448" s="259"/>
      <c r="Y448" s="259"/>
      <c r="Z448" s="259"/>
      <c r="AL448" s="101">
        <f t="shared" si="54"/>
        <v>0</v>
      </c>
      <c r="AM448" s="101">
        <f t="shared" si="49"/>
        <v>0</v>
      </c>
      <c r="AN448" s="101">
        <f t="shared" si="50"/>
        <v>1</v>
      </c>
      <c r="AO448" s="101">
        <f t="shared" si="51"/>
        <v>0</v>
      </c>
      <c r="AP448" s="101">
        <f t="shared" si="52"/>
        <v>0</v>
      </c>
      <c r="AQ448" s="101">
        <f t="shared" si="53"/>
        <v>0</v>
      </c>
      <c r="AR448" s="101">
        <f t="shared" si="48"/>
        <v>0</v>
      </c>
    </row>
    <row r="449" spans="1:44">
      <c r="A449" s="265" t="s">
        <v>704</v>
      </c>
      <c r="B449" s="333"/>
      <c r="C449" s="333"/>
      <c r="D449" s="288"/>
      <c r="E449" s="288"/>
      <c r="F449" s="288"/>
      <c r="G449" s="260"/>
      <c r="H449" s="260"/>
      <c r="I449" s="260"/>
      <c r="J449" s="260"/>
      <c r="K449" s="260"/>
      <c r="L449" s="259"/>
      <c r="M449" s="259"/>
      <c r="N449" s="259"/>
      <c r="O449" s="259"/>
      <c r="P449" s="259"/>
      <c r="Q449" s="260"/>
      <c r="R449" s="260"/>
      <c r="S449" s="260"/>
      <c r="T449" s="260"/>
      <c r="U449" s="260"/>
      <c r="V449" s="259"/>
      <c r="W449" s="259">
        <v>1</v>
      </c>
      <c r="X449" s="259"/>
      <c r="Y449" s="259"/>
      <c r="Z449" s="259"/>
      <c r="AL449" s="101">
        <f t="shared" si="54"/>
        <v>0</v>
      </c>
      <c r="AM449" s="101">
        <f t="shared" si="49"/>
        <v>0</v>
      </c>
      <c r="AN449" s="101">
        <f t="shared" si="50"/>
        <v>0</v>
      </c>
      <c r="AO449" s="101">
        <f t="shared" si="51"/>
        <v>0</v>
      </c>
      <c r="AP449" s="101">
        <f t="shared" si="52"/>
        <v>1</v>
      </c>
      <c r="AQ449" s="101">
        <f t="shared" si="53"/>
        <v>0</v>
      </c>
      <c r="AR449" s="101">
        <f t="shared" si="48"/>
        <v>0</v>
      </c>
    </row>
    <row r="450" spans="1:44">
      <c r="A450" s="265" t="s">
        <v>705</v>
      </c>
      <c r="B450" s="333"/>
      <c r="C450" s="333"/>
      <c r="D450" s="288"/>
      <c r="E450" s="288"/>
      <c r="F450" s="288"/>
      <c r="G450" s="260"/>
      <c r="H450" s="260"/>
      <c r="I450" s="260"/>
      <c r="J450" s="260"/>
      <c r="K450" s="260"/>
      <c r="L450" s="259"/>
      <c r="M450" s="259"/>
      <c r="N450" s="259"/>
      <c r="O450" s="259"/>
      <c r="P450" s="259"/>
      <c r="Q450" s="260"/>
      <c r="R450" s="260"/>
      <c r="S450" s="260"/>
      <c r="T450" s="260"/>
      <c r="U450" s="260"/>
      <c r="V450" s="259"/>
      <c r="W450" s="259"/>
      <c r="X450" s="259"/>
      <c r="Y450" s="259"/>
      <c r="Z450" s="259">
        <v>1</v>
      </c>
      <c r="AL450" s="101">
        <f t="shared" si="54"/>
        <v>0</v>
      </c>
      <c r="AM450" s="101">
        <f t="shared" si="49"/>
        <v>0</v>
      </c>
      <c r="AN450" s="101">
        <f t="shared" si="50"/>
        <v>0</v>
      </c>
      <c r="AO450" s="101">
        <f t="shared" si="51"/>
        <v>0</v>
      </c>
      <c r="AP450" s="101">
        <f t="shared" si="52"/>
        <v>1</v>
      </c>
      <c r="AQ450" s="101">
        <f t="shared" si="53"/>
        <v>0</v>
      </c>
      <c r="AR450" s="101">
        <f t="shared" si="48"/>
        <v>0</v>
      </c>
    </row>
    <row r="451" spans="1:44">
      <c r="A451" s="265" t="s">
        <v>706</v>
      </c>
      <c r="B451" s="333"/>
      <c r="C451" s="333"/>
      <c r="D451" s="288"/>
      <c r="E451" s="288"/>
      <c r="F451" s="288"/>
      <c r="G451" s="260"/>
      <c r="H451" s="260"/>
      <c r="I451" s="260"/>
      <c r="J451" s="260"/>
      <c r="K451" s="260"/>
      <c r="L451" s="259"/>
      <c r="M451" s="259"/>
      <c r="N451" s="259"/>
      <c r="O451" s="259"/>
      <c r="P451" s="259"/>
      <c r="Q451" s="260"/>
      <c r="R451" s="260"/>
      <c r="S451" s="260"/>
      <c r="T451" s="260"/>
      <c r="U451" s="260"/>
      <c r="V451" s="259"/>
      <c r="W451" s="259"/>
      <c r="X451" s="259"/>
      <c r="Y451" s="259"/>
      <c r="Z451" s="259"/>
      <c r="AL451" s="101">
        <f t="shared" si="54"/>
        <v>0</v>
      </c>
      <c r="AM451" s="101">
        <f t="shared" si="49"/>
        <v>0</v>
      </c>
      <c r="AN451" s="101">
        <f t="shared" si="50"/>
        <v>0</v>
      </c>
      <c r="AO451" s="101">
        <f t="shared" si="51"/>
        <v>0</v>
      </c>
      <c r="AP451" s="101">
        <f t="shared" si="52"/>
        <v>0</v>
      </c>
      <c r="AQ451" s="101">
        <f t="shared" si="53"/>
        <v>0</v>
      </c>
      <c r="AR451" s="101">
        <f t="shared" si="48"/>
        <v>0</v>
      </c>
    </row>
    <row r="452" spans="1:44">
      <c r="A452" s="265" t="s">
        <v>707</v>
      </c>
      <c r="B452" s="333"/>
      <c r="C452" s="333"/>
      <c r="D452" s="288"/>
      <c r="E452" s="288"/>
      <c r="F452" s="288"/>
      <c r="G452" s="260"/>
      <c r="H452" s="260"/>
      <c r="I452" s="260"/>
      <c r="J452" s="260"/>
      <c r="K452" s="260"/>
      <c r="L452" s="259"/>
      <c r="M452" s="259"/>
      <c r="N452" s="259"/>
      <c r="O452" s="259"/>
      <c r="P452" s="259"/>
      <c r="Q452" s="260"/>
      <c r="R452" s="260"/>
      <c r="S452" s="260"/>
      <c r="T452" s="260"/>
      <c r="U452" s="260"/>
      <c r="V452" s="259"/>
      <c r="W452" s="259">
        <v>1</v>
      </c>
      <c r="X452" s="259"/>
      <c r="Y452" s="259"/>
      <c r="Z452" s="259"/>
      <c r="AL452" s="101">
        <f t="shared" si="54"/>
        <v>0</v>
      </c>
      <c r="AM452" s="101">
        <f t="shared" si="49"/>
        <v>0</v>
      </c>
      <c r="AN452" s="101">
        <f t="shared" si="50"/>
        <v>0</v>
      </c>
      <c r="AO452" s="101">
        <f t="shared" si="51"/>
        <v>0</v>
      </c>
      <c r="AP452" s="101">
        <f t="shared" si="52"/>
        <v>1</v>
      </c>
      <c r="AQ452" s="101">
        <f t="shared" si="53"/>
        <v>0</v>
      </c>
      <c r="AR452" s="101">
        <f t="shared" si="48"/>
        <v>0</v>
      </c>
    </row>
    <row r="453" spans="1:44">
      <c r="A453" s="265" t="s">
        <v>708</v>
      </c>
      <c r="B453" s="333"/>
      <c r="C453" s="333"/>
      <c r="D453" s="288"/>
      <c r="E453" s="288"/>
      <c r="F453" s="288"/>
      <c r="G453" s="260"/>
      <c r="H453" s="260"/>
      <c r="I453" s="260"/>
      <c r="J453" s="260"/>
      <c r="K453" s="260"/>
      <c r="L453" s="259"/>
      <c r="M453" s="259"/>
      <c r="N453" s="259"/>
      <c r="O453" s="259"/>
      <c r="P453" s="259">
        <v>1</v>
      </c>
      <c r="Q453" s="260"/>
      <c r="R453" s="260"/>
      <c r="S453" s="260"/>
      <c r="T453" s="260"/>
      <c r="U453" s="260"/>
      <c r="V453" s="259"/>
      <c r="W453" s="259"/>
      <c r="X453" s="259"/>
      <c r="Y453" s="259"/>
      <c r="Z453" s="259"/>
      <c r="AL453" s="101">
        <f t="shared" si="54"/>
        <v>0</v>
      </c>
      <c r="AM453" s="101">
        <f t="shared" si="49"/>
        <v>0</v>
      </c>
      <c r="AN453" s="101">
        <f t="shared" si="50"/>
        <v>1</v>
      </c>
      <c r="AO453" s="101">
        <f t="shared" si="51"/>
        <v>0</v>
      </c>
      <c r="AP453" s="101">
        <f t="shared" si="52"/>
        <v>0</v>
      </c>
      <c r="AQ453" s="101">
        <f t="shared" si="53"/>
        <v>0</v>
      </c>
      <c r="AR453" s="101">
        <f t="shared" si="48"/>
        <v>0</v>
      </c>
    </row>
    <row r="454" spans="1:44">
      <c r="A454" s="265" t="s">
        <v>709</v>
      </c>
      <c r="B454" s="333"/>
      <c r="C454" s="333"/>
      <c r="D454" s="288"/>
      <c r="E454" s="288"/>
      <c r="F454" s="288"/>
      <c r="G454" s="260"/>
      <c r="H454" s="260"/>
      <c r="I454" s="260"/>
      <c r="J454" s="260"/>
      <c r="K454" s="260"/>
      <c r="L454" s="259"/>
      <c r="M454" s="259"/>
      <c r="N454" s="259"/>
      <c r="O454" s="259"/>
      <c r="P454" s="259"/>
      <c r="Q454" s="260"/>
      <c r="R454" s="260"/>
      <c r="S454" s="260"/>
      <c r="T454" s="260"/>
      <c r="U454" s="260"/>
      <c r="V454" s="259"/>
      <c r="W454" s="259"/>
      <c r="X454" s="259"/>
      <c r="Y454" s="259"/>
      <c r="Z454" s="259"/>
      <c r="AL454" s="101">
        <f t="shared" si="54"/>
        <v>0</v>
      </c>
      <c r="AM454" s="101">
        <f t="shared" si="49"/>
        <v>0</v>
      </c>
      <c r="AN454" s="101">
        <f t="shared" si="50"/>
        <v>0</v>
      </c>
      <c r="AO454" s="101">
        <f t="shared" si="51"/>
        <v>0</v>
      </c>
      <c r="AP454" s="101">
        <f t="shared" si="52"/>
        <v>0</v>
      </c>
      <c r="AQ454" s="101">
        <f t="shared" si="53"/>
        <v>0</v>
      </c>
      <c r="AR454" s="101">
        <f t="shared" si="48"/>
        <v>0</v>
      </c>
    </row>
    <row r="455" spans="1:44">
      <c r="A455" s="265" t="s">
        <v>710</v>
      </c>
      <c r="B455" s="333"/>
      <c r="C455" s="333"/>
      <c r="D455" s="288"/>
      <c r="E455" s="288"/>
      <c r="F455" s="288"/>
      <c r="G455" s="260"/>
      <c r="H455" s="260"/>
      <c r="I455" s="260"/>
      <c r="J455" s="260"/>
      <c r="K455" s="260"/>
      <c r="L455" s="259"/>
      <c r="M455" s="259"/>
      <c r="N455" s="259"/>
      <c r="O455" s="259"/>
      <c r="P455" s="259"/>
      <c r="Q455" s="260"/>
      <c r="R455" s="260"/>
      <c r="S455" s="260"/>
      <c r="T455" s="260"/>
      <c r="U455" s="260"/>
      <c r="V455" s="259"/>
      <c r="W455" s="259">
        <v>1</v>
      </c>
      <c r="X455" s="259"/>
      <c r="Y455" s="259"/>
      <c r="Z455" s="259"/>
      <c r="AL455" s="101">
        <f t="shared" si="54"/>
        <v>0</v>
      </c>
      <c r="AM455" s="101">
        <f t="shared" si="49"/>
        <v>0</v>
      </c>
      <c r="AN455" s="101">
        <f t="shared" si="50"/>
        <v>0</v>
      </c>
      <c r="AO455" s="101">
        <f t="shared" si="51"/>
        <v>0</v>
      </c>
      <c r="AP455" s="101">
        <f t="shared" si="52"/>
        <v>1</v>
      </c>
      <c r="AQ455" s="101">
        <f t="shared" si="53"/>
        <v>0</v>
      </c>
      <c r="AR455" s="101">
        <f t="shared" si="48"/>
        <v>0</v>
      </c>
    </row>
    <row r="456" spans="1:44">
      <c r="A456" s="265" t="s">
        <v>711</v>
      </c>
      <c r="B456" s="333"/>
      <c r="C456" s="333"/>
      <c r="D456" s="288"/>
      <c r="E456" s="288"/>
      <c r="F456" s="288"/>
      <c r="G456" s="260"/>
      <c r="H456" s="260"/>
      <c r="I456" s="260"/>
      <c r="J456" s="260"/>
      <c r="K456" s="260"/>
      <c r="L456" s="259"/>
      <c r="M456" s="259"/>
      <c r="N456" s="259"/>
      <c r="O456" s="259"/>
      <c r="P456" s="259"/>
      <c r="Q456" s="260"/>
      <c r="R456" s="260"/>
      <c r="S456" s="260"/>
      <c r="T456" s="260"/>
      <c r="U456" s="260"/>
      <c r="V456" s="259"/>
      <c r="W456" s="259">
        <v>1</v>
      </c>
      <c r="X456" s="259"/>
      <c r="Y456" s="259"/>
      <c r="Z456" s="259"/>
      <c r="AL456" s="101">
        <f t="shared" si="54"/>
        <v>0</v>
      </c>
      <c r="AM456" s="101">
        <f t="shared" si="49"/>
        <v>0</v>
      </c>
      <c r="AN456" s="101">
        <f t="shared" si="50"/>
        <v>0</v>
      </c>
      <c r="AO456" s="101">
        <f t="shared" si="51"/>
        <v>0</v>
      </c>
      <c r="AP456" s="101">
        <f t="shared" si="52"/>
        <v>1</v>
      </c>
      <c r="AQ456" s="101">
        <f t="shared" si="53"/>
        <v>0</v>
      </c>
      <c r="AR456" s="101">
        <f t="shared" si="48"/>
        <v>0</v>
      </c>
    </row>
    <row r="457" spans="1:44">
      <c r="A457" s="265" t="s">
        <v>712</v>
      </c>
      <c r="B457" s="333"/>
      <c r="C457" s="333"/>
      <c r="D457" s="288"/>
      <c r="E457" s="288"/>
      <c r="F457" s="288"/>
      <c r="G457" s="260"/>
      <c r="H457" s="260"/>
      <c r="I457" s="260"/>
      <c r="J457" s="260"/>
      <c r="K457" s="260"/>
      <c r="L457" s="259"/>
      <c r="M457" s="259"/>
      <c r="N457" s="259"/>
      <c r="O457" s="259"/>
      <c r="P457" s="259"/>
      <c r="Q457" s="260"/>
      <c r="R457" s="260"/>
      <c r="S457" s="260"/>
      <c r="T457" s="260"/>
      <c r="U457" s="260">
        <v>1</v>
      </c>
      <c r="V457" s="259"/>
      <c r="W457" s="259"/>
      <c r="X457" s="259"/>
      <c r="Y457" s="259"/>
      <c r="Z457" s="259"/>
      <c r="AL457" s="101">
        <f t="shared" si="54"/>
        <v>0</v>
      </c>
      <c r="AM457" s="101">
        <f t="shared" si="49"/>
        <v>0</v>
      </c>
      <c r="AN457" s="101">
        <f t="shared" si="50"/>
        <v>0</v>
      </c>
      <c r="AO457" s="101">
        <f t="shared" si="51"/>
        <v>1</v>
      </c>
      <c r="AP457" s="101">
        <f t="shared" si="52"/>
        <v>0</v>
      </c>
      <c r="AQ457" s="101">
        <f t="shared" si="53"/>
        <v>0</v>
      </c>
      <c r="AR457" s="101">
        <f t="shared" si="48"/>
        <v>0</v>
      </c>
    </row>
    <row r="458" spans="1:44">
      <c r="A458" s="265" t="s">
        <v>713</v>
      </c>
      <c r="B458" s="333"/>
      <c r="C458" s="333"/>
      <c r="D458" s="288"/>
      <c r="E458" s="288"/>
      <c r="F458" s="288"/>
      <c r="G458" s="260"/>
      <c r="H458" s="260"/>
      <c r="I458" s="260"/>
      <c r="J458" s="260"/>
      <c r="K458" s="260"/>
      <c r="L458" s="259"/>
      <c r="M458" s="259"/>
      <c r="N458" s="259"/>
      <c r="O458" s="259"/>
      <c r="P458" s="259"/>
      <c r="Q458" s="260"/>
      <c r="R458" s="260"/>
      <c r="S458" s="260"/>
      <c r="T458" s="260"/>
      <c r="U458" s="260"/>
      <c r="V458" s="259"/>
      <c r="W458" s="259"/>
      <c r="X458" s="259"/>
      <c r="Y458" s="259"/>
      <c r="Z458" s="259"/>
      <c r="AL458" s="101">
        <f t="shared" si="54"/>
        <v>0</v>
      </c>
      <c r="AM458" s="101">
        <f t="shared" si="49"/>
        <v>0</v>
      </c>
      <c r="AN458" s="101">
        <f t="shared" si="50"/>
        <v>0</v>
      </c>
      <c r="AO458" s="101">
        <f t="shared" si="51"/>
        <v>0</v>
      </c>
      <c r="AP458" s="101">
        <f t="shared" si="52"/>
        <v>0</v>
      </c>
      <c r="AQ458" s="101">
        <f t="shared" si="53"/>
        <v>0</v>
      </c>
      <c r="AR458" s="101">
        <f t="shared" ref="AR458:AR521" si="55">SUM($AF458:$AJ458)</f>
        <v>0</v>
      </c>
    </row>
    <row r="459" spans="1:44">
      <c r="A459" s="265" t="s">
        <v>714</v>
      </c>
      <c r="B459" s="333"/>
      <c r="C459" s="333"/>
      <c r="D459" s="288"/>
      <c r="E459" s="288"/>
      <c r="F459" s="288"/>
      <c r="G459" s="260"/>
      <c r="H459" s="260"/>
      <c r="I459" s="260"/>
      <c r="J459" s="260"/>
      <c r="K459" s="260"/>
      <c r="L459" s="259">
        <v>1</v>
      </c>
      <c r="M459" s="259"/>
      <c r="N459" s="259"/>
      <c r="O459" s="259"/>
      <c r="P459" s="259"/>
      <c r="Q459" s="260"/>
      <c r="R459" s="260"/>
      <c r="S459" s="260"/>
      <c r="T459" s="260"/>
      <c r="U459" s="260"/>
      <c r="V459" s="259"/>
      <c r="W459" s="259"/>
      <c r="X459" s="259"/>
      <c r="Y459" s="259"/>
      <c r="Z459" s="259"/>
      <c r="AL459" s="101">
        <f t="shared" si="54"/>
        <v>0</v>
      </c>
      <c r="AM459" s="101">
        <f t="shared" si="49"/>
        <v>0</v>
      </c>
      <c r="AN459" s="101">
        <f t="shared" si="50"/>
        <v>1</v>
      </c>
      <c r="AO459" s="101">
        <f t="shared" si="51"/>
        <v>0</v>
      </c>
      <c r="AP459" s="101">
        <f t="shared" si="52"/>
        <v>0</v>
      </c>
      <c r="AQ459" s="101">
        <f t="shared" si="53"/>
        <v>0</v>
      </c>
      <c r="AR459" s="101">
        <f t="shared" si="55"/>
        <v>0</v>
      </c>
    </row>
    <row r="460" spans="1:44">
      <c r="A460" s="265" t="s">
        <v>715</v>
      </c>
      <c r="B460" s="333"/>
      <c r="C460" s="333"/>
      <c r="D460" s="288"/>
      <c r="E460" s="288"/>
      <c r="F460" s="288"/>
      <c r="G460" s="260"/>
      <c r="H460" s="260"/>
      <c r="I460" s="260"/>
      <c r="J460" s="260"/>
      <c r="K460" s="260"/>
      <c r="L460" s="259"/>
      <c r="M460" s="259"/>
      <c r="N460" s="259"/>
      <c r="O460" s="259"/>
      <c r="P460" s="259"/>
      <c r="Q460" s="260"/>
      <c r="R460" s="260"/>
      <c r="S460" s="260"/>
      <c r="T460" s="260"/>
      <c r="U460" s="260"/>
      <c r="V460" s="259"/>
      <c r="W460" s="259">
        <v>1</v>
      </c>
      <c r="X460" s="259"/>
      <c r="Y460" s="259"/>
      <c r="Z460" s="259"/>
      <c r="AL460" s="101">
        <f t="shared" si="54"/>
        <v>0</v>
      </c>
      <c r="AM460" s="101">
        <f t="shared" si="49"/>
        <v>0</v>
      </c>
      <c r="AN460" s="101">
        <f t="shared" si="50"/>
        <v>0</v>
      </c>
      <c r="AO460" s="101">
        <f t="shared" si="51"/>
        <v>0</v>
      </c>
      <c r="AP460" s="101">
        <f t="shared" si="52"/>
        <v>1</v>
      </c>
      <c r="AQ460" s="101">
        <f t="shared" si="53"/>
        <v>0</v>
      </c>
      <c r="AR460" s="101">
        <f t="shared" si="55"/>
        <v>0</v>
      </c>
    </row>
    <row r="461" spans="1:44">
      <c r="A461" s="265" t="s">
        <v>716</v>
      </c>
      <c r="B461" s="333"/>
      <c r="C461" s="333"/>
      <c r="D461" s="288"/>
      <c r="E461" s="288"/>
      <c r="F461" s="288"/>
      <c r="G461" s="260"/>
      <c r="H461" s="260"/>
      <c r="I461" s="260"/>
      <c r="J461" s="260"/>
      <c r="K461" s="260"/>
      <c r="L461" s="259"/>
      <c r="M461" s="259"/>
      <c r="N461" s="259"/>
      <c r="O461" s="259"/>
      <c r="P461" s="259"/>
      <c r="Q461" s="260"/>
      <c r="R461" s="260"/>
      <c r="S461" s="260"/>
      <c r="T461" s="260">
        <v>1</v>
      </c>
      <c r="U461" s="260"/>
      <c r="V461" s="259"/>
      <c r="W461" s="259"/>
      <c r="X461" s="259"/>
      <c r="Y461" s="259"/>
      <c r="Z461" s="259"/>
      <c r="AL461" s="101">
        <f t="shared" si="54"/>
        <v>0</v>
      </c>
      <c r="AM461" s="101">
        <f t="shared" si="49"/>
        <v>0</v>
      </c>
      <c r="AN461" s="101">
        <f t="shared" si="50"/>
        <v>0</v>
      </c>
      <c r="AO461" s="101">
        <f t="shared" si="51"/>
        <v>1</v>
      </c>
      <c r="AP461" s="101">
        <f t="shared" si="52"/>
        <v>0</v>
      </c>
      <c r="AQ461" s="101">
        <f t="shared" si="53"/>
        <v>0</v>
      </c>
      <c r="AR461" s="101">
        <f t="shared" si="55"/>
        <v>0</v>
      </c>
    </row>
    <row r="462" spans="1:44">
      <c r="A462" s="265" t="s">
        <v>717</v>
      </c>
      <c r="B462" s="333"/>
      <c r="C462" s="333"/>
      <c r="D462" s="288"/>
      <c r="E462" s="288"/>
      <c r="F462" s="288"/>
      <c r="G462" s="260"/>
      <c r="H462" s="260"/>
      <c r="I462" s="260"/>
      <c r="J462" s="260"/>
      <c r="K462" s="260"/>
      <c r="L462" s="259"/>
      <c r="M462" s="259"/>
      <c r="N462" s="259"/>
      <c r="O462" s="259"/>
      <c r="P462" s="259"/>
      <c r="Q462" s="260"/>
      <c r="R462" s="260">
        <v>1</v>
      </c>
      <c r="S462" s="260"/>
      <c r="T462" s="260"/>
      <c r="U462" s="260"/>
      <c r="V462" s="259"/>
      <c r="W462" s="259"/>
      <c r="X462" s="259"/>
      <c r="Y462" s="259"/>
      <c r="Z462" s="259"/>
      <c r="AL462" s="101">
        <f t="shared" si="54"/>
        <v>0</v>
      </c>
      <c r="AM462" s="101">
        <f t="shared" si="49"/>
        <v>0</v>
      </c>
      <c r="AN462" s="101">
        <f t="shared" si="50"/>
        <v>0</v>
      </c>
      <c r="AO462" s="101">
        <f t="shared" si="51"/>
        <v>1</v>
      </c>
      <c r="AP462" s="101">
        <f t="shared" si="52"/>
        <v>0</v>
      </c>
      <c r="AQ462" s="101">
        <f t="shared" si="53"/>
        <v>0</v>
      </c>
      <c r="AR462" s="101">
        <f t="shared" si="55"/>
        <v>0</v>
      </c>
    </row>
    <row r="463" spans="1:44">
      <c r="A463" s="265" t="s">
        <v>718</v>
      </c>
      <c r="B463" s="333"/>
      <c r="C463" s="333"/>
      <c r="D463" s="288"/>
      <c r="E463" s="288"/>
      <c r="F463" s="288"/>
      <c r="G463" s="260"/>
      <c r="H463" s="260"/>
      <c r="I463" s="260"/>
      <c r="J463" s="260"/>
      <c r="K463" s="260"/>
      <c r="L463" s="259"/>
      <c r="M463" s="259"/>
      <c r="N463" s="259"/>
      <c r="O463" s="259"/>
      <c r="P463" s="259"/>
      <c r="Q463" s="260"/>
      <c r="R463" s="260">
        <v>1</v>
      </c>
      <c r="S463" s="260"/>
      <c r="T463" s="260"/>
      <c r="U463" s="260"/>
      <c r="V463" s="259"/>
      <c r="W463" s="259"/>
      <c r="X463" s="259"/>
      <c r="Y463" s="259"/>
      <c r="Z463" s="259"/>
      <c r="AL463" s="101">
        <f t="shared" si="54"/>
        <v>0</v>
      </c>
      <c r="AM463" s="101">
        <f t="shared" si="49"/>
        <v>0</v>
      </c>
      <c r="AN463" s="101">
        <f t="shared" si="50"/>
        <v>0</v>
      </c>
      <c r="AO463" s="101">
        <f t="shared" si="51"/>
        <v>1</v>
      </c>
      <c r="AP463" s="101">
        <f t="shared" si="52"/>
        <v>0</v>
      </c>
      <c r="AQ463" s="101">
        <f t="shared" si="53"/>
        <v>0</v>
      </c>
      <c r="AR463" s="101">
        <f t="shared" si="55"/>
        <v>0</v>
      </c>
    </row>
    <row r="464" spans="1:44">
      <c r="A464" s="265" t="s">
        <v>719</v>
      </c>
      <c r="B464" s="333"/>
      <c r="C464" s="333"/>
      <c r="D464" s="288"/>
      <c r="E464" s="288"/>
      <c r="F464" s="288"/>
      <c r="G464" s="260"/>
      <c r="H464" s="260"/>
      <c r="I464" s="260"/>
      <c r="J464" s="260"/>
      <c r="K464" s="260"/>
      <c r="L464" s="259"/>
      <c r="M464" s="259"/>
      <c r="N464" s="259"/>
      <c r="O464" s="259"/>
      <c r="P464" s="259"/>
      <c r="Q464" s="260"/>
      <c r="R464" s="260"/>
      <c r="S464" s="260"/>
      <c r="T464" s="260"/>
      <c r="U464" s="260"/>
      <c r="V464" s="259"/>
      <c r="W464" s="259"/>
      <c r="X464" s="259"/>
      <c r="Y464" s="259"/>
      <c r="Z464" s="259">
        <v>1</v>
      </c>
      <c r="AL464" s="101">
        <f t="shared" si="54"/>
        <v>0</v>
      </c>
      <c r="AM464" s="101">
        <f t="shared" si="49"/>
        <v>0</v>
      </c>
      <c r="AN464" s="101">
        <f t="shared" si="50"/>
        <v>0</v>
      </c>
      <c r="AO464" s="101">
        <f t="shared" si="51"/>
        <v>0</v>
      </c>
      <c r="AP464" s="101">
        <f t="shared" si="52"/>
        <v>1</v>
      </c>
      <c r="AQ464" s="101">
        <f t="shared" si="53"/>
        <v>0</v>
      </c>
      <c r="AR464" s="101">
        <f t="shared" si="55"/>
        <v>0</v>
      </c>
    </row>
    <row r="465" spans="1:44">
      <c r="A465" s="265" t="s">
        <v>720</v>
      </c>
      <c r="B465" s="333"/>
      <c r="C465" s="333"/>
      <c r="D465" s="288"/>
      <c r="E465" s="288"/>
      <c r="F465" s="288"/>
      <c r="G465" s="260"/>
      <c r="H465" s="260"/>
      <c r="I465" s="260"/>
      <c r="J465" s="260"/>
      <c r="K465" s="260"/>
      <c r="L465" s="259"/>
      <c r="M465" s="259"/>
      <c r="N465" s="259"/>
      <c r="O465" s="259"/>
      <c r="P465" s="259"/>
      <c r="Q465" s="260"/>
      <c r="R465" s="260"/>
      <c r="S465" s="260"/>
      <c r="T465" s="260"/>
      <c r="U465" s="260"/>
      <c r="V465" s="259"/>
      <c r="W465" s="259"/>
      <c r="X465" s="259"/>
      <c r="Y465" s="259"/>
      <c r="Z465" s="259"/>
      <c r="AL465" s="101">
        <f t="shared" si="54"/>
        <v>0</v>
      </c>
      <c r="AM465" s="101">
        <f t="shared" si="49"/>
        <v>0</v>
      </c>
      <c r="AN465" s="101">
        <f t="shared" si="50"/>
        <v>0</v>
      </c>
      <c r="AO465" s="101">
        <f t="shared" si="51"/>
        <v>0</v>
      </c>
      <c r="AP465" s="101">
        <f t="shared" si="52"/>
        <v>0</v>
      </c>
      <c r="AQ465" s="101">
        <f t="shared" si="53"/>
        <v>0</v>
      </c>
      <c r="AR465" s="101">
        <f t="shared" si="55"/>
        <v>0</v>
      </c>
    </row>
    <row r="466" spans="1:44">
      <c r="A466" s="265" t="s">
        <v>721</v>
      </c>
      <c r="B466" s="333"/>
      <c r="C466" s="333"/>
      <c r="D466" s="288"/>
      <c r="E466" s="288"/>
      <c r="F466" s="288"/>
      <c r="G466" s="260"/>
      <c r="H466" s="260"/>
      <c r="I466" s="260"/>
      <c r="J466" s="260"/>
      <c r="K466" s="260"/>
      <c r="L466" s="259"/>
      <c r="M466" s="259"/>
      <c r="N466" s="259"/>
      <c r="O466" s="259"/>
      <c r="P466" s="259"/>
      <c r="Q466" s="260"/>
      <c r="R466" s="260"/>
      <c r="S466" s="260"/>
      <c r="T466" s="260"/>
      <c r="U466" s="260"/>
      <c r="V466" s="259"/>
      <c r="W466" s="259"/>
      <c r="X466" s="259"/>
      <c r="Y466" s="259"/>
      <c r="Z466" s="259"/>
      <c r="AL466" s="101">
        <f t="shared" si="54"/>
        <v>0</v>
      </c>
      <c r="AM466" s="101">
        <f t="shared" si="49"/>
        <v>0</v>
      </c>
      <c r="AN466" s="101">
        <f t="shared" si="50"/>
        <v>0</v>
      </c>
      <c r="AO466" s="101">
        <f t="shared" si="51"/>
        <v>0</v>
      </c>
      <c r="AP466" s="101">
        <f t="shared" si="52"/>
        <v>0</v>
      </c>
      <c r="AQ466" s="101">
        <f t="shared" si="53"/>
        <v>0</v>
      </c>
      <c r="AR466" s="101">
        <f t="shared" si="55"/>
        <v>0</v>
      </c>
    </row>
    <row r="467" spans="1:44">
      <c r="A467" s="265" t="s">
        <v>722</v>
      </c>
      <c r="B467" s="333"/>
      <c r="C467" s="333"/>
      <c r="D467" s="288"/>
      <c r="E467" s="288"/>
      <c r="F467" s="288"/>
      <c r="G467" s="260"/>
      <c r="H467" s="260"/>
      <c r="I467" s="260"/>
      <c r="J467" s="260"/>
      <c r="K467" s="260"/>
      <c r="L467" s="259">
        <v>1</v>
      </c>
      <c r="M467" s="259"/>
      <c r="N467" s="259"/>
      <c r="O467" s="259"/>
      <c r="P467" s="259"/>
      <c r="Q467" s="260"/>
      <c r="R467" s="260"/>
      <c r="S467" s="260"/>
      <c r="T467" s="260"/>
      <c r="U467" s="260"/>
      <c r="V467" s="259"/>
      <c r="W467" s="259"/>
      <c r="X467" s="259"/>
      <c r="Y467" s="259"/>
      <c r="Z467" s="259"/>
      <c r="AL467" s="101">
        <f t="shared" si="54"/>
        <v>0</v>
      </c>
      <c r="AM467" s="101">
        <f t="shared" si="49"/>
        <v>0</v>
      </c>
      <c r="AN467" s="101">
        <f t="shared" si="50"/>
        <v>1</v>
      </c>
      <c r="AO467" s="101">
        <f t="shared" si="51"/>
        <v>0</v>
      </c>
      <c r="AP467" s="101">
        <f t="shared" si="52"/>
        <v>0</v>
      </c>
      <c r="AQ467" s="101">
        <f t="shared" si="53"/>
        <v>0</v>
      </c>
      <c r="AR467" s="101">
        <f t="shared" si="55"/>
        <v>0</v>
      </c>
    </row>
    <row r="468" spans="1:44">
      <c r="A468" s="265" t="s">
        <v>723</v>
      </c>
      <c r="B468" s="333"/>
      <c r="C468" s="333"/>
      <c r="D468" s="288"/>
      <c r="E468" s="288"/>
      <c r="F468" s="288"/>
      <c r="G468" s="260"/>
      <c r="H468" s="260"/>
      <c r="I468" s="260"/>
      <c r="J468" s="260"/>
      <c r="K468" s="260"/>
      <c r="L468" s="259"/>
      <c r="M468" s="259"/>
      <c r="N468" s="259"/>
      <c r="O468" s="259"/>
      <c r="P468" s="259"/>
      <c r="Q468" s="260"/>
      <c r="R468" s="260"/>
      <c r="S468" s="260"/>
      <c r="T468" s="260"/>
      <c r="U468" s="260"/>
      <c r="V468" s="259"/>
      <c r="W468" s="259"/>
      <c r="X468" s="259"/>
      <c r="Y468" s="259"/>
      <c r="Z468" s="259">
        <v>1</v>
      </c>
      <c r="AL468" s="101">
        <f t="shared" si="54"/>
        <v>0</v>
      </c>
      <c r="AM468" s="101">
        <f t="shared" si="49"/>
        <v>0</v>
      </c>
      <c r="AN468" s="101">
        <f t="shared" si="50"/>
        <v>0</v>
      </c>
      <c r="AO468" s="101">
        <f t="shared" si="51"/>
        <v>0</v>
      </c>
      <c r="AP468" s="101">
        <f t="shared" si="52"/>
        <v>1</v>
      </c>
      <c r="AQ468" s="101">
        <f t="shared" si="53"/>
        <v>0</v>
      </c>
      <c r="AR468" s="101">
        <f t="shared" si="55"/>
        <v>0</v>
      </c>
    </row>
    <row r="469" spans="1:44">
      <c r="A469" s="265" t="s">
        <v>724</v>
      </c>
      <c r="B469" s="333"/>
      <c r="C469" s="333"/>
      <c r="D469" s="288"/>
      <c r="E469" s="288"/>
      <c r="F469" s="288"/>
      <c r="G469" s="260"/>
      <c r="H469" s="260"/>
      <c r="I469" s="260"/>
      <c r="J469" s="260"/>
      <c r="K469" s="260"/>
      <c r="L469" s="259"/>
      <c r="M469" s="259"/>
      <c r="N469" s="259"/>
      <c r="O469" s="259">
        <v>1</v>
      </c>
      <c r="P469" s="259"/>
      <c r="Q469" s="260"/>
      <c r="R469" s="260"/>
      <c r="S469" s="260">
        <v>1</v>
      </c>
      <c r="T469" s="260"/>
      <c r="U469" s="260"/>
      <c r="V469" s="259"/>
      <c r="W469" s="259"/>
      <c r="X469" s="259"/>
      <c r="Y469" s="259"/>
      <c r="Z469" s="259"/>
      <c r="AL469" s="101">
        <f t="shared" si="54"/>
        <v>0</v>
      </c>
      <c r="AM469" s="101">
        <f t="shared" si="49"/>
        <v>0</v>
      </c>
      <c r="AN469" s="101">
        <f t="shared" si="50"/>
        <v>1</v>
      </c>
      <c r="AO469" s="101">
        <f t="shared" si="51"/>
        <v>1</v>
      </c>
      <c r="AP469" s="101">
        <f t="shared" si="52"/>
        <v>0</v>
      </c>
      <c r="AQ469" s="101">
        <f t="shared" si="53"/>
        <v>0</v>
      </c>
      <c r="AR469" s="101">
        <f t="shared" si="55"/>
        <v>0</v>
      </c>
    </row>
    <row r="470" spans="1:44">
      <c r="A470" s="265" t="s">
        <v>725</v>
      </c>
      <c r="B470" s="333"/>
      <c r="C470" s="333"/>
      <c r="D470" s="288"/>
      <c r="E470" s="288"/>
      <c r="F470" s="288"/>
      <c r="G470" s="260"/>
      <c r="H470" s="260"/>
      <c r="I470" s="260"/>
      <c r="J470" s="260"/>
      <c r="K470" s="260"/>
      <c r="L470" s="259"/>
      <c r="M470" s="259"/>
      <c r="N470" s="259"/>
      <c r="O470" s="259"/>
      <c r="P470" s="259"/>
      <c r="Q470" s="260"/>
      <c r="R470" s="260"/>
      <c r="S470" s="260"/>
      <c r="T470" s="260"/>
      <c r="U470" s="260"/>
      <c r="V470" s="259"/>
      <c r="W470" s="259"/>
      <c r="X470" s="259"/>
      <c r="Y470" s="259"/>
      <c r="Z470" s="259">
        <v>1</v>
      </c>
      <c r="AL470" s="101">
        <f t="shared" si="54"/>
        <v>0</v>
      </c>
      <c r="AM470" s="101">
        <f t="shared" si="49"/>
        <v>0</v>
      </c>
      <c r="AN470" s="101">
        <f t="shared" si="50"/>
        <v>0</v>
      </c>
      <c r="AO470" s="101">
        <f t="shared" si="51"/>
        <v>0</v>
      </c>
      <c r="AP470" s="101">
        <f t="shared" si="52"/>
        <v>1</v>
      </c>
      <c r="AQ470" s="101">
        <f t="shared" si="53"/>
        <v>0</v>
      </c>
      <c r="AR470" s="101">
        <f t="shared" si="55"/>
        <v>0</v>
      </c>
    </row>
    <row r="471" spans="1:44">
      <c r="A471" s="265" t="s">
        <v>726</v>
      </c>
      <c r="B471" s="333"/>
      <c r="C471" s="333"/>
      <c r="D471" s="288"/>
      <c r="E471" s="288"/>
      <c r="F471" s="288"/>
      <c r="G471" s="260"/>
      <c r="H471" s="260"/>
      <c r="I471" s="260"/>
      <c r="J471" s="260"/>
      <c r="K471" s="260"/>
      <c r="L471" s="259"/>
      <c r="M471" s="259"/>
      <c r="N471" s="259"/>
      <c r="O471" s="259"/>
      <c r="P471" s="259"/>
      <c r="Q471" s="260"/>
      <c r="R471" s="260"/>
      <c r="S471" s="260"/>
      <c r="T471" s="260"/>
      <c r="U471" s="260"/>
      <c r="V471" s="259"/>
      <c r="W471" s="259"/>
      <c r="X471" s="259"/>
      <c r="Y471" s="259"/>
      <c r="Z471" s="259"/>
      <c r="AL471" s="101">
        <f t="shared" si="54"/>
        <v>0</v>
      </c>
      <c r="AM471" s="101">
        <f t="shared" si="49"/>
        <v>0</v>
      </c>
      <c r="AN471" s="101">
        <f t="shared" si="50"/>
        <v>0</v>
      </c>
      <c r="AO471" s="101">
        <f t="shared" si="51"/>
        <v>0</v>
      </c>
      <c r="AP471" s="101">
        <f t="shared" si="52"/>
        <v>0</v>
      </c>
      <c r="AQ471" s="101">
        <f t="shared" si="53"/>
        <v>0</v>
      </c>
      <c r="AR471" s="101">
        <f t="shared" si="55"/>
        <v>0</v>
      </c>
    </row>
    <row r="472" spans="1:44">
      <c r="A472" s="265" t="s">
        <v>727</v>
      </c>
      <c r="B472" s="333"/>
      <c r="C472" s="333"/>
      <c r="D472" s="288"/>
      <c r="E472" s="288"/>
      <c r="F472" s="288"/>
      <c r="G472" s="260"/>
      <c r="H472" s="260"/>
      <c r="I472" s="260"/>
      <c r="J472" s="260"/>
      <c r="K472" s="260"/>
      <c r="L472" s="259"/>
      <c r="M472" s="259"/>
      <c r="N472" s="259"/>
      <c r="O472" s="259"/>
      <c r="P472" s="259"/>
      <c r="Q472" s="260"/>
      <c r="R472" s="260"/>
      <c r="S472" s="260"/>
      <c r="T472" s="260"/>
      <c r="U472" s="260"/>
      <c r="V472" s="259"/>
      <c r="W472" s="259"/>
      <c r="X472" s="259"/>
      <c r="Y472" s="259">
        <v>1</v>
      </c>
      <c r="Z472" s="259"/>
      <c r="AL472" s="101">
        <f t="shared" si="54"/>
        <v>0</v>
      </c>
      <c r="AM472" s="101">
        <f t="shared" si="49"/>
        <v>0</v>
      </c>
      <c r="AN472" s="101">
        <f t="shared" si="50"/>
        <v>0</v>
      </c>
      <c r="AO472" s="101">
        <f t="shared" si="51"/>
        <v>0</v>
      </c>
      <c r="AP472" s="101">
        <f t="shared" si="52"/>
        <v>1</v>
      </c>
      <c r="AQ472" s="101">
        <f t="shared" si="53"/>
        <v>0</v>
      </c>
      <c r="AR472" s="101">
        <f t="shared" si="55"/>
        <v>0</v>
      </c>
    </row>
    <row r="473" spans="1:44">
      <c r="A473" s="265" t="s">
        <v>728</v>
      </c>
      <c r="B473" s="333"/>
      <c r="C473" s="333"/>
      <c r="D473" s="288"/>
      <c r="E473" s="288"/>
      <c r="F473" s="288"/>
      <c r="G473" s="260"/>
      <c r="H473" s="260"/>
      <c r="I473" s="260"/>
      <c r="J473" s="260"/>
      <c r="K473" s="260"/>
      <c r="L473" s="259"/>
      <c r="M473" s="259"/>
      <c r="N473" s="259"/>
      <c r="O473" s="259"/>
      <c r="P473" s="259"/>
      <c r="Q473" s="260"/>
      <c r="R473" s="260"/>
      <c r="S473" s="260"/>
      <c r="T473" s="260"/>
      <c r="U473" s="260"/>
      <c r="V473" s="259"/>
      <c r="W473" s="259"/>
      <c r="X473" s="259"/>
      <c r="Y473" s="259"/>
      <c r="Z473" s="259">
        <v>1</v>
      </c>
      <c r="AL473" s="101">
        <f t="shared" si="54"/>
        <v>0</v>
      </c>
      <c r="AM473" s="101">
        <f t="shared" si="49"/>
        <v>0</v>
      </c>
      <c r="AN473" s="101">
        <f t="shared" si="50"/>
        <v>0</v>
      </c>
      <c r="AO473" s="101">
        <f t="shared" si="51"/>
        <v>0</v>
      </c>
      <c r="AP473" s="101">
        <f t="shared" si="52"/>
        <v>1</v>
      </c>
      <c r="AQ473" s="101">
        <f t="shared" si="53"/>
        <v>0</v>
      </c>
      <c r="AR473" s="101">
        <f t="shared" si="55"/>
        <v>0</v>
      </c>
    </row>
    <row r="474" spans="1:44">
      <c r="A474" s="265" t="s">
        <v>729</v>
      </c>
      <c r="B474" s="333"/>
      <c r="C474" s="333"/>
      <c r="D474" s="288"/>
      <c r="E474" s="288"/>
      <c r="F474" s="288"/>
      <c r="G474" s="260"/>
      <c r="H474" s="260"/>
      <c r="I474" s="260"/>
      <c r="J474" s="260"/>
      <c r="K474" s="260"/>
      <c r="L474" s="259"/>
      <c r="M474" s="259"/>
      <c r="N474" s="259"/>
      <c r="O474" s="259"/>
      <c r="P474" s="259">
        <v>1</v>
      </c>
      <c r="Q474" s="260"/>
      <c r="R474" s="260"/>
      <c r="S474" s="260"/>
      <c r="T474" s="260"/>
      <c r="U474" s="260"/>
      <c r="V474" s="259"/>
      <c r="W474" s="259"/>
      <c r="X474" s="259"/>
      <c r="Y474" s="259"/>
      <c r="Z474" s="259"/>
      <c r="AL474" s="101">
        <f t="shared" si="54"/>
        <v>0</v>
      </c>
      <c r="AM474" s="101">
        <f t="shared" si="49"/>
        <v>0</v>
      </c>
      <c r="AN474" s="101">
        <f t="shared" si="50"/>
        <v>1</v>
      </c>
      <c r="AO474" s="101">
        <f t="shared" si="51"/>
        <v>0</v>
      </c>
      <c r="AP474" s="101">
        <f t="shared" si="52"/>
        <v>0</v>
      </c>
      <c r="AQ474" s="101">
        <f t="shared" si="53"/>
        <v>0</v>
      </c>
      <c r="AR474" s="101">
        <f t="shared" si="55"/>
        <v>0</v>
      </c>
    </row>
    <row r="475" spans="1:44">
      <c r="A475" s="265" t="s">
        <v>730</v>
      </c>
      <c r="B475" s="333"/>
      <c r="C475" s="333"/>
      <c r="D475" s="288"/>
      <c r="E475" s="288"/>
      <c r="F475" s="288"/>
      <c r="G475" s="260"/>
      <c r="H475" s="260"/>
      <c r="I475" s="260"/>
      <c r="J475" s="260"/>
      <c r="K475" s="260">
        <v>3</v>
      </c>
      <c r="L475" s="259"/>
      <c r="M475" s="259"/>
      <c r="N475" s="259"/>
      <c r="O475" s="259"/>
      <c r="P475" s="259"/>
      <c r="Q475" s="260"/>
      <c r="R475" s="260"/>
      <c r="S475" s="260"/>
      <c r="T475" s="260"/>
      <c r="U475" s="260"/>
      <c r="V475" s="259"/>
      <c r="W475" s="259"/>
      <c r="X475" s="259"/>
      <c r="Y475" s="259"/>
      <c r="Z475" s="259"/>
      <c r="AL475" s="101">
        <f t="shared" si="54"/>
        <v>0</v>
      </c>
      <c r="AM475" s="101">
        <f t="shared" si="49"/>
        <v>3</v>
      </c>
      <c r="AN475" s="101">
        <f t="shared" si="50"/>
        <v>0</v>
      </c>
      <c r="AO475" s="101">
        <f t="shared" si="51"/>
        <v>0</v>
      </c>
      <c r="AP475" s="101">
        <f t="shared" si="52"/>
        <v>0</v>
      </c>
      <c r="AQ475" s="101">
        <f t="shared" si="53"/>
        <v>0</v>
      </c>
      <c r="AR475" s="101">
        <f t="shared" si="55"/>
        <v>0</v>
      </c>
    </row>
    <row r="476" spans="1:44">
      <c r="A476" s="265" t="s">
        <v>731</v>
      </c>
      <c r="B476" s="333"/>
      <c r="C476" s="333"/>
      <c r="D476" s="288"/>
      <c r="E476" s="288"/>
      <c r="F476" s="288"/>
      <c r="G476" s="260"/>
      <c r="H476" s="260"/>
      <c r="I476" s="260"/>
      <c r="J476" s="260"/>
      <c r="K476" s="260"/>
      <c r="L476" s="259"/>
      <c r="M476" s="259"/>
      <c r="N476" s="259"/>
      <c r="O476" s="259"/>
      <c r="P476" s="259"/>
      <c r="Q476" s="260"/>
      <c r="R476" s="260"/>
      <c r="S476" s="260"/>
      <c r="T476" s="260"/>
      <c r="U476" s="260"/>
      <c r="V476" s="259"/>
      <c r="W476" s="259"/>
      <c r="X476" s="259"/>
      <c r="Y476" s="259"/>
      <c r="Z476" s="259">
        <v>1</v>
      </c>
      <c r="AL476" s="101">
        <f t="shared" si="54"/>
        <v>0</v>
      </c>
      <c r="AM476" s="101">
        <f t="shared" si="49"/>
        <v>0</v>
      </c>
      <c r="AN476" s="101">
        <f t="shared" si="50"/>
        <v>0</v>
      </c>
      <c r="AO476" s="101">
        <f t="shared" si="51"/>
        <v>0</v>
      </c>
      <c r="AP476" s="101">
        <f t="shared" si="52"/>
        <v>1</v>
      </c>
      <c r="AQ476" s="101">
        <f t="shared" si="53"/>
        <v>0</v>
      </c>
      <c r="AR476" s="101">
        <f t="shared" si="55"/>
        <v>0</v>
      </c>
    </row>
    <row r="477" spans="1:44">
      <c r="A477" s="265" t="s">
        <v>732</v>
      </c>
      <c r="B477" s="333"/>
      <c r="C477" s="333"/>
      <c r="D477" s="288"/>
      <c r="E477" s="288"/>
      <c r="F477" s="288"/>
      <c r="G477" s="260"/>
      <c r="H477" s="260"/>
      <c r="I477" s="260"/>
      <c r="J477" s="260"/>
      <c r="K477" s="260"/>
      <c r="L477" s="259"/>
      <c r="M477" s="259"/>
      <c r="N477" s="259"/>
      <c r="O477" s="259"/>
      <c r="P477" s="259"/>
      <c r="Q477" s="260"/>
      <c r="R477" s="260"/>
      <c r="S477" s="260"/>
      <c r="T477" s="260"/>
      <c r="U477" s="260"/>
      <c r="V477" s="259"/>
      <c r="W477" s="259"/>
      <c r="X477" s="259"/>
      <c r="Y477" s="259"/>
      <c r="Z477" s="259"/>
      <c r="AL477" s="101">
        <f t="shared" si="54"/>
        <v>0</v>
      </c>
      <c r="AM477" s="101">
        <f t="shared" si="49"/>
        <v>0</v>
      </c>
      <c r="AN477" s="101">
        <f t="shared" si="50"/>
        <v>0</v>
      </c>
      <c r="AO477" s="101">
        <f t="shared" si="51"/>
        <v>0</v>
      </c>
      <c r="AP477" s="101">
        <f t="shared" si="52"/>
        <v>0</v>
      </c>
      <c r="AQ477" s="101">
        <f t="shared" si="53"/>
        <v>0</v>
      </c>
      <c r="AR477" s="101">
        <f t="shared" si="55"/>
        <v>0</v>
      </c>
    </row>
    <row r="478" spans="1:44">
      <c r="A478" s="265" t="s">
        <v>733</v>
      </c>
      <c r="B478" s="333"/>
      <c r="C478" s="333"/>
      <c r="D478" s="288"/>
      <c r="E478" s="288"/>
      <c r="F478" s="288"/>
      <c r="G478" s="260"/>
      <c r="H478" s="260"/>
      <c r="I478" s="260"/>
      <c r="J478" s="260"/>
      <c r="K478" s="260"/>
      <c r="L478" s="259"/>
      <c r="M478" s="259"/>
      <c r="N478" s="259"/>
      <c r="O478" s="259"/>
      <c r="P478" s="259"/>
      <c r="Q478" s="260"/>
      <c r="R478" s="260"/>
      <c r="S478" s="260"/>
      <c r="T478" s="260"/>
      <c r="U478" s="260"/>
      <c r="V478" s="259"/>
      <c r="W478" s="259"/>
      <c r="X478" s="259"/>
      <c r="Y478" s="259"/>
      <c r="Z478" s="259"/>
      <c r="AL478" s="101">
        <f t="shared" si="54"/>
        <v>0</v>
      </c>
      <c r="AM478" s="101">
        <f t="shared" si="49"/>
        <v>0</v>
      </c>
      <c r="AN478" s="101">
        <f t="shared" si="50"/>
        <v>0</v>
      </c>
      <c r="AO478" s="101">
        <f t="shared" si="51"/>
        <v>0</v>
      </c>
      <c r="AP478" s="101">
        <f t="shared" si="52"/>
        <v>0</v>
      </c>
      <c r="AQ478" s="101">
        <f t="shared" si="53"/>
        <v>0</v>
      </c>
      <c r="AR478" s="101">
        <f t="shared" si="55"/>
        <v>0</v>
      </c>
    </row>
    <row r="479" spans="1:44">
      <c r="A479" s="265" t="s">
        <v>734</v>
      </c>
      <c r="B479" s="333"/>
      <c r="C479" s="333"/>
      <c r="D479" s="288"/>
      <c r="E479" s="288"/>
      <c r="F479" s="288"/>
      <c r="G479" s="260"/>
      <c r="H479" s="260"/>
      <c r="I479" s="260"/>
      <c r="J479" s="260"/>
      <c r="K479" s="260"/>
      <c r="L479" s="259"/>
      <c r="M479" s="259"/>
      <c r="N479" s="259"/>
      <c r="O479" s="259"/>
      <c r="P479" s="259"/>
      <c r="Q479" s="260"/>
      <c r="R479" s="260"/>
      <c r="S479" s="260"/>
      <c r="T479" s="260"/>
      <c r="U479" s="260"/>
      <c r="V479" s="259"/>
      <c r="W479" s="259"/>
      <c r="X479" s="259"/>
      <c r="Y479" s="259"/>
      <c r="Z479" s="259"/>
      <c r="AL479" s="101">
        <f t="shared" si="54"/>
        <v>0</v>
      </c>
      <c r="AM479" s="101">
        <f t="shared" si="49"/>
        <v>0</v>
      </c>
      <c r="AN479" s="101">
        <f t="shared" si="50"/>
        <v>0</v>
      </c>
      <c r="AO479" s="101">
        <f t="shared" si="51"/>
        <v>0</v>
      </c>
      <c r="AP479" s="101">
        <f t="shared" si="52"/>
        <v>0</v>
      </c>
      <c r="AQ479" s="101">
        <f t="shared" si="53"/>
        <v>0</v>
      </c>
      <c r="AR479" s="101">
        <f t="shared" si="55"/>
        <v>0</v>
      </c>
    </row>
    <row r="480" spans="1:44">
      <c r="A480" s="265" t="s">
        <v>735</v>
      </c>
      <c r="B480" s="333"/>
      <c r="C480" s="333"/>
      <c r="D480" s="288"/>
      <c r="E480" s="288"/>
      <c r="F480" s="288"/>
      <c r="G480" s="260"/>
      <c r="H480" s="260"/>
      <c r="I480" s="260"/>
      <c r="J480" s="260"/>
      <c r="K480" s="260"/>
      <c r="L480" s="259"/>
      <c r="M480" s="259"/>
      <c r="N480" s="259"/>
      <c r="O480" s="259"/>
      <c r="P480" s="259"/>
      <c r="Q480" s="260"/>
      <c r="R480" s="260"/>
      <c r="S480" s="260"/>
      <c r="T480" s="260"/>
      <c r="U480" s="260"/>
      <c r="V480" s="259"/>
      <c r="W480" s="259"/>
      <c r="X480" s="259"/>
      <c r="Y480" s="259"/>
      <c r="Z480" s="259"/>
      <c r="AL480" s="101">
        <f t="shared" si="54"/>
        <v>0</v>
      </c>
      <c r="AM480" s="101">
        <f t="shared" si="49"/>
        <v>0</v>
      </c>
      <c r="AN480" s="101">
        <f t="shared" si="50"/>
        <v>0</v>
      </c>
      <c r="AO480" s="101">
        <f t="shared" si="51"/>
        <v>0</v>
      </c>
      <c r="AP480" s="101">
        <f t="shared" si="52"/>
        <v>0</v>
      </c>
      <c r="AQ480" s="101">
        <f t="shared" si="53"/>
        <v>0</v>
      </c>
      <c r="AR480" s="101">
        <f t="shared" si="55"/>
        <v>0</v>
      </c>
    </row>
    <row r="481" spans="1:44">
      <c r="A481" s="265" t="s">
        <v>736</v>
      </c>
      <c r="B481" s="333"/>
      <c r="C481" s="333"/>
      <c r="D481" s="288"/>
      <c r="E481" s="288"/>
      <c r="F481" s="288"/>
      <c r="G481" s="260"/>
      <c r="H481" s="260"/>
      <c r="I481" s="260"/>
      <c r="J481" s="260"/>
      <c r="K481" s="260"/>
      <c r="L481" s="259"/>
      <c r="M481" s="259"/>
      <c r="N481" s="259"/>
      <c r="O481" s="259"/>
      <c r="P481" s="259"/>
      <c r="Q481" s="260"/>
      <c r="R481" s="260"/>
      <c r="S481" s="260"/>
      <c r="T481" s="260"/>
      <c r="U481" s="260"/>
      <c r="V481" s="259"/>
      <c r="W481" s="259">
        <v>1</v>
      </c>
      <c r="X481" s="259"/>
      <c r="Y481" s="259"/>
      <c r="Z481" s="259"/>
      <c r="AL481" s="101">
        <f t="shared" si="54"/>
        <v>0</v>
      </c>
      <c r="AM481" s="101">
        <f t="shared" si="49"/>
        <v>0</v>
      </c>
      <c r="AN481" s="101">
        <f t="shared" si="50"/>
        <v>0</v>
      </c>
      <c r="AO481" s="101">
        <f t="shared" si="51"/>
        <v>0</v>
      </c>
      <c r="AP481" s="101">
        <f t="shared" si="52"/>
        <v>1</v>
      </c>
      <c r="AQ481" s="101">
        <f t="shared" si="53"/>
        <v>0</v>
      </c>
      <c r="AR481" s="101">
        <f t="shared" si="55"/>
        <v>0</v>
      </c>
    </row>
    <row r="482" spans="1:44">
      <c r="A482" s="265" t="s">
        <v>737</v>
      </c>
      <c r="B482" s="333"/>
      <c r="C482" s="333"/>
      <c r="D482" s="288"/>
      <c r="E482" s="288"/>
      <c r="F482" s="288"/>
      <c r="G482" s="260"/>
      <c r="H482" s="260"/>
      <c r="I482" s="260"/>
      <c r="J482" s="260"/>
      <c r="K482" s="260"/>
      <c r="L482" s="259"/>
      <c r="M482" s="259"/>
      <c r="N482" s="259"/>
      <c r="O482" s="259"/>
      <c r="P482" s="259"/>
      <c r="Q482" s="260"/>
      <c r="R482" s="260"/>
      <c r="S482" s="260"/>
      <c r="T482" s="260"/>
      <c r="U482" s="260"/>
      <c r="V482" s="259"/>
      <c r="W482" s="259"/>
      <c r="X482" s="259"/>
      <c r="Y482" s="259"/>
      <c r="Z482" s="259">
        <v>2</v>
      </c>
      <c r="AL482" s="101">
        <f t="shared" si="54"/>
        <v>0</v>
      </c>
      <c r="AM482" s="101">
        <f t="shared" si="49"/>
        <v>0</v>
      </c>
      <c r="AN482" s="101">
        <f t="shared" si="50"/>
        <v>0</v>
      </c>
      <c r="AO482" s="101">
        <f t="shared" si="51"/>
        <v>0</v>
      </c>
      <c r="AP482" s="101">
        <f t="shared" si="52"/>
        <v>2</v>
      </c>
      <c r="AQ482" s="101">
        <f t="shared" si="53"/>
        <v>0</v>
      </c>
      <c r="AR482" s="101">
        <f t="shared" si="55"/>
        <v>0</v>
      </c>
    </row>
    <row r="483" spans="1:44">
      <c r="A483" s="265" t="s">
        <v>738</v>
      </c>
      <c r="B483" s="333"/>
      <c r="C483" s="333"/>
      <c r="D483" s="288"/>
      <c r="E483" s="288"/>
      <c r="F483" s="288"/>
      <c r="G483" s="260"/>
      <c r="H483" s="260"/>
      <c r="I483" s="260"/>
      <c r="J483" s="260"/>
      <c r="K483" s="260"/>
      <c r="L483" s="259"/>
      <c r="M483" s="259"/>
      <c r="N483" s="259"/>
      <c r="O483" s="259"/>
      <c r="P483" s="259"/>
      <c r="Q483" s="260"/>
      <c r="R483" s="260"/>
      <c r="S483" s="260"/>
      <c r="T483" s="260"/>
      <c r="U483" s="260"/>
      <c r="V483" s="259"/>
      <c r="W483" s="259"/>
      <c r="X483" s="259"/>
      <c r="Y483" s="259"/>
      <c r="Z483" s="259">
        <v>5</v>
      </c>
      <c r="AL483" s="101">
        <f t="shared" si="54"/>
        <v>0</v>
      </c>
      <c r="AM483" s="101">
        <f t="shared" si="49"/>
        <v>0</v>
      </c>
      <c r="AN483" s="101">
        <f t="shared" si="50"/>
        <v>0</v>
      </c>
      <c r="AO483" s="101">
        <f t="shared" si="51"/>
        <v>0</v>
      </c>
      <c r="AP483" s="101">
        <f t="shared" si="52"/>
        <v>5</v>
      </c>
      <c r="AQ483" s="101">
        <f t="shared" si="53"/>
        <v>0</v>
      </c>
      <c r="AR483" s="101">
        <f t="shared" si="55"/>
        <v>0</v>
      </c>
    </row>
    <row r="484" spans="1:44">
      <c r="A484" s="265" t="s">
        <v>739</v>
      </c>
      <c r="B484" s="333"/>
      <c r="C484" s="333"/>
      <c r="D484" s="288"/>
      <c r="E484" s="288"/>
      <c r="F484" s="288"/>
      <c r="G484" s="260"/>
      <c r="H484" s="260"/>
      <c r="I484" s="260"/>
      <c r="J484" s="260"/>
      <c r="K484" s="260"/>
      <c r="L484" s="259"/>
      <c r="M484" s="259"/>
      <c r="N484" s="259"/>
      <c r="O484" s="259"/>
      <c r="P484" s="259"/>
      <c r="Q484" s="260"/>
      <c r="R484" s="260"/>
      <c r="S484" s="260"/>
      <c r="T484" s="260"/>
      <c r="U484" s="260"/>
      <c r="V484" s="259"/>
      <c r="W484" s="259"/>
      <c r="X484" s="259"/>
      <c r="Y484" s="259"/>
      <c r="Z484" s="259">
        <v>1</v>
      </c>
      <c r="AL484" s="101">
        <f t="shared" si="54"/>
        <v>0</v>
      </c>
      <c r="AM484" s="101">
        <f t="shared" si="49"/>
        <v>0</v>
      </c>
      <c r="AN484" s="101">
        <f t="shared" si="50"/>
        <v>0</v>
      </c>
      <c r="AO484" s="101">
        <f t="shared" si="51"/>
        <v>0</v>
      </c>
      <c r="AP484" s="101">
        <f t="shared" si="52"/>
        <v>1</v>
      </c>
      <c r="AQ484" s="101">
        <f t="shared" si="53"/>
        <v>0</v>
      </c>
      <c r="AR484" s="101">
        <f t="shared" si="55"/>
        <v>0</v>
      </c>
    </row>
    <row r="485" spans="1:44">
      <c r="A485" s="265" t="s">
        <v>740</v>
      </c>
      <c r="B485" s="333"/>
      <c r="C485" s="333"/>
      <c r="D485" s="288"/>
      <c r="E485" s="288"/>
      <c r="F485" s="288"/>
      <c r="G485" s="260"/>
      <c r="H485" s="260"/>
      <c r="I485" s="260"/>
      <c r="J485" s="260"/>
      <c r="K485" s="260"/>
      <c r="L485" s="259"/>
      <c r="M485" s="259"/>
      <c r="N485" s="259"/>
      <c r="O485" s="259"/>
      <c r="P485" s="259"/>
      <c r="Q485" s="260"/>
      <c r="R485" s="260"/>
      <c r="S485" s="260"/>
      <c r="T485" s="260"/>
      <c r="U485" s="260"/>
      <c r="V485" s="259"/>
      <c r="W485" s="259"/>
      <c r="X485" s="259"/>
      <c r="Y485" s="259"/>
      <c r="Z485" s="259">
        <v>1</v>
      </c>
      <c r="AL485" s="101">
        <f t="shared" si="54"/>
        <v>0</v>
      </c>
      <c r="AM485" s="101">
        <f t="shared" si="49"/>
        <v>0</v>
      </c>
      <c r="AN485" s="101">
        <f t="shared" si="50"/>
        <v>0</v>
      </c>
      <c r="AO485" s="101">
        <f t="shared" si="51"/>
        <v>0</v>
      </c>
      <c r="AP485" s="101">
        <f t="shared" si="52"/>
        <v>1</v>
      </c>
      <c r="AQ485" s="101">
        <f t="shared" si="53"/>
        <v>0</v>
      </c>
      <c r="AR485" s="101">
        <f t="shared" si="55"/>
        <v>0</v>
      </c>
    </row>
    <row r="486" spans="1:44">
      <c r="A486" s="265" t="s">
        <v>741</v>
      </c>
      <c r="B486" s="333"/>
      <c r="C486" s="333"/>
      <c r="D486" s="288"/>
      <c r="E486" s="288"/>
      <c r="F486" s="288"/>
      <c r="G486" s="260"/>
      <c r="H486" s="260"/>
      <c r="I486" s="260"/>
      <c r="J486" s="260"/>
      <c r="K486" s="260"/>
      <c r="L486" s="259"/>
      <c r="M486" s="259"/>
      <c r="N486" s="259"/>
      <c r="O486" s="259"/>
      <c r="P486" s="259"/>
      <c r="Q486" s="260"/>
      <c r="R486" s="260"/>
      <c r="S486" s="260"/>
      <c r="T486" s="260"/>
      <c r="U486" s="260"/>
      <c r="V486" s="259"/>
      <c r="W486" s="259"/>
      <c r="X486" s="259"/>
      <c r="Y486" s="259"/>
      <c r="Z486" s="259"/>
      <c r="AL486" s="101">
        <f t="shared" si="54"/>
        <v>0</v>
      </c>
      <c r="AM486" s="101">
        <f t="shared" si="49"/>
        <v>0</v>
      </c>
      <c r="AN486" s="101">
        <f t="shared" si="50"/>
        <v>0</v>
      </c>
      <c r="AO486" s="101">
        <f t="shared" si="51"/>
        <v>0</v>
      </c>
      <c r="AP486" s="101">
        <f t="shared" si="52"/>
        <v>0</v>
      </c>
      <c r="AQ486" s="101">
        <f t="shared" si="53"/>
        <v>0</v>
      </c>
      <c r="AR486" s="101">
        <f t="shared" si="55"/>
        <v>0</v>
      </c>
    </row>
    <row r="487" spans="1:44">
      <c r="A487" s="265" t="s">
        <v>742</v>
      </c>
      <c r="B487" s="333"/>
      <c r="C487" s="333"/>
      <c r="D487" s="288"/>
      <c r="E487" s="288"/>
      <c r="F487" s="288"/>
      <c r="G487" s="260"/>
      <c r="H487" s="260"/>
      <c r="I487" s="260"/>
      <c r="J487" s="260"/>
      <c r="K487" s="260"/>
      <c r="L487" s="259"/>
      <c r="M487" s="259"/>
      <c r="N487" s="259"/>
      <c r="O487" s="259"/>
      <c r="P487" s="259"/>
      <c r="Q487" s="260"/>
      <c r="R487" s="260"/>
      <c r="S487" s="260"/>
      <c r="T487" s="260"/>
      <c r="U487" s="260"/>
      <c r="V487" s="259"/>
      <c r="W487" s="259">
        <v>1</v>
      </c>
      <c r="X487" s="259"/>
      <c r="Y487" s="259"/>
      <c r="Z487" s="259"/>
      <c r="AL487" s="101">
        <f t="shared" si="54"/>
        <v>0</v>
      </c>
      <c r="AM487" s="101">
        <f t="shared" si="49"/>
        <v>0</v>
      </c>
      <c r="AN487" s="101">
        <f t="shared" si="50"/>
        <v>0</v>
      </c>
      <c r="AO487" s="101">
        <f t="shared" si="51"/>
        <v>0</v>
      </c>
      <c r="AP487" s="101">
        <f t="shared" si="52"/>
        <v>1</v>
      </c>
      <c r="AQ487" s="101">
        <f t="shared" si="53"/>
        <v>0</v>
      </c>
      <c r="AR487" s="101">
        <f t="shared" si="55"/>
        <v>0</v>
      </c>
    </row>
    <row r="488" spans="1:44">
      <c r="A488" s="265" t="s">
        <v>743</v>
      </c>
      <c r="B488" s="333"/>
      <c r="C488" s="333"/>
      <c r="D488" s="288"/>
      <c r="E488" s="288"/>
      <c r="F488" s="288"/>
      <c r="G488" s="260"/>
      <c r="H488" s="260"/>
      <c r="I488" s="260"/>
      <c r="J488" s="260"/>
      <c r="K488" s="260"/>
      <c r="L488" s="259"/>
      <c r="M488" s="259"/>
      <c r="N488" s="259"/>
      <c r="O488" s="259"/>
      <c r="P488" s="259"/>
      <c r="Q488" s="260"/>
      <c r="R488" s="260"/>
      <c r="S488" s="260"/>
      <c r="T488" s="260"/>
      <c r="U488" s="260"/>
      <c r="V488" s="259"/>
      <c r="W488" s="259"/>
      <c r="X488" s="259"/>
      <c r="Y488" s="259"/>
      <c r="Z488" s="259"/>
      <c r="AL488" s="101">
        <f t="shared" si="54"/>
        <v>0</v>
      </c>
      <c r="AM488" s="101">
        <f t="shared" si="49"/>
        <v>0</v>
      </c>
      <c r="AN488" s="101">
        <f t="shared" si="50"/>
        <v>0</v>
      </c>
      <c r="AO488" s="101">
        <f t="shared" si="51"/>
        <v>0</v>
      </c>
      <c r="AP488" s="101">
        <f t="shared" si="52"/>
        <v>0</v>
      </c>
      <c r="AQ488" s="101">
        <f t="shared" si="53"/>
        <v>0</v>
      </c>
      <c r="AR488" s="101">
        <f t="shared" si="55"/>
        <v>0</v>
      </c>
    </row>
    <row r="489" spans="1:44">
      <c r="A489" s="265" t="s">
        <v>744</v>
      </c>
      <c r="B489" s="333"/>
      <c r="C489" s="333"/>
      <c r="D489" s="288"/>
      <c r="E489" s="288"/>
      <c r="F489" s="288"/>
      <c r="G489" s="260"/>
      <c r="H489" s="260"/>
      <c r="I489" s="260"/>
      <c r="J489" s="260"/>
      <c r="K489" s="260"/>
      <c r="L489" s="259"/>
      <c r="M489" s="259"/>
      <c r="N489" s="259"/>
      <c r="O489" s="259"/>
      <c r="P489" s="259"/>
      <c r="Q489" s="260"/>
      <c r="R489" s="260"/>
      <c r="S489" s="260"/>
      <c r="T489" s="260"/>
      <c r="U489" s="260"/>
      <c r="V489" s="259"/>
      <c r="W489" s="259"/>
      <c r="X489" s="259"/>
      <c r="Y489" s="259">
        <v>3</v>
      </c>
      <c r="Z489" s="259"/>
      <c r="AL489" s="101">
        <f t="shared" si="54"/>
        <v>0</v>
      </c>
      <c r="AM489" s="101">
        <f t="shared" si="49"/>
        <v>0</v>
      </c>
      <c r="AN489" s="101">
        <f t="shared" si="50"/>
        <v>0</v>
      </c>
      <c r="AO489" s="101">
        <f t="shared" si="51"/>
        <v>0</v>
      </c>
      <c r="AP489" s="101">
        <f t="shared" si="52"/>
        <v>3</v>
      </c>
      <c r="AQ489" s="101">
        <f t="shared" si="53"/>
        <v>0</v>
      </c>
      <c r="AR489" s="101">
        <f t="shared" si="55"/>
        <v>0</v>
      </c>
    </row>
    <row r="490" spans="1:44">
      <c r="A490" s="265" t="s">
        <v>745</v>
      </c>
      <c r="B490" s="333"/>
      <c r="C490" s="333"/>
      <c r="D490" s="288"/>
      <c r="E490" s="288"/>
      <c r="F490" s="288"/>
      <c r="G490" s="260"/>
      <c r="H490" s="260"/>
      <c r="I490" s="260"/>
      <c r="J490" s="260"/>
      <c r="K490" s="260"/>
      <c r="L490" s="259"/>
      <c r="M490" s="259"/>
      <c r="N490" s="259"/>
      <c r="O490" s="259"/>
      <c r="P490" s="259"/>
      <c r="Q490" s="260"/>
      <c r="R490" s="260"/>
      <c r="S490" s="260"/>
      <c r="T490" s="260"/>
      <c r="U490" s="260"/>
      <c r="V490" s="259">
        <v>1</v>
      </c>
      <c r="W490" s="259"/>
      <c r="X490" s="259"/>
      <c r="Y490" s="259"/>
      <c r="Z490" s="259"/>
      <c r="AL490" s="101">
        <f t="shared" si="54"/>
        <v>0</v>
      </c>
      <c r="AM490" s="101">
        <f t="shared" si="49"/>
        <v>0</v>
      </c>
      <c r="AN490" s="101">
        <f t="shared" si="50"/>
        <v>0</v>
      </c>
      <c r="AO490" s="101">
        <f t="shared" si="51"/>
        <v>0</v>
      </c>
      <c r="AP490" s="101">
        <f t="shared" si="52"/>
        <v>1</v>
      </c>
      <c r="AQ490" s="101">
        <f t="shared" si="53"/>
        <v>0</v>
      </c>
      <c r="AR490" s="101">
        <f t="shared" si="55"/>
        <v>0</v>
      </c>
    </row>
    <row r="491" spans="1:44">
      <c r="A491" s="265" t="s">
        <v>746</v>
      </c>
      <c r="B491" s="333"/>
      <c r="C491" s="333"/>
      <c r="D491" s="288"/>
      <c r="E491" s="288"/>
      <c r="F491" s="288"/>
      <c r="G491" s="260"/>
      <c r="H491" s="260"/>
      <c r="I491" s="260"/>
      <c r="J491" s="260"/>
      <c r="K491" s="260"/>
      <c r="L491" s="259"/>
      <c r="M491" s="259"/>
      <c r="N491" s="259"/>
      <c r="O491" s="259"/>
      <c r="P491" s="259"/>
      <c r="Q491" s="260"/>
      <c r="R491" s="260"/>
      <c r="S491" s="260"/>
      <c r="T491" s="260"/>
      <c r="U491" s="260"/>
      <c r="V491" s="259"/>
      <c r="W491" s="259"/>
      <c r="X491" s="259"/>
      <c r="Y491" s="259">
        <v>1</v>
      </c>
      <c r="Z491" s="259"/>
      <c r="AL491" s="101">
        <f t="shared" si="54"/>
        <v>0</v>
      </c>
      <c r="AM491" s="101">
        <f t="shared" si="49"/>
        <v>0</v>
      </c>
      <c r="AN491" s="101">
        <f t="shared" si="50"/>
        <v>0</v>
      </c>
      <c r="AO491" s="101">
        <f t="shared" si="51"/>
        <v>0</v>
      </c>
      <c r="AP491" s="101">
        <f t="shared" si="52"/>
        <v>1</v>
      </c>
      <c r="AQ491" s="101">
        <f t="shared" si="53"/>
        <v>0</v>
      </c>
      <c r="AR491" s="101">
        <f t="shared" si="55"/>
        <v>0</v>
      </c>
    </row>
    <row r="492" spans="1:44">
      <c r="A492" s="265" t="s">
        <v>747</v>
      </c>
      <c r="B492" s="333"/>
      <c r="C492" s="333"/>
      <c r="D492" s="288"/>
      <c r="E492" s="288"/>
      <c r="F492" s="288"/>
      <c r="G492" s="260"/>
      <c r="H492" s="260"/>
      <c r="I492" s="260"/>
      <c r="J492" s="260"/>
      <c r="K492" s="260"/>
      <c r="L492" s="259"/>
      <c r="M492" s="259"/>
      <c r="N492" s="259"/>
      <c r="O492" s="259"/>
      <c r="P492" s="259"/>
      <c r="Q492" s="260"/>
      <c r="R492" s="260"/>
      <c r="S492" s="260"/>
      <c r="T492" s="260"/>
      <c r="U492" s="260"/>
      <c r="V492" s="259"/>
      <c r="W492" s="259"/>
      <c r="X492" s="259"/>
      <c r="Y492" s="259">
        <v>1</v>
      </c>
      <c r="Z492" s="259"/>
      <c r="AL492" s="101">
        <f t="shared" si="54"/>
        <v>0</v>
      </c>
      <c r="AM492" s="101">
        <f t="shared" si="49"/>
        <v>0</v>
      </c>
      <c r="AN492" s="101">
        <f t="shared" si="50"/>
        <v>0</v>
      </c>
      <c r="AO492" s="101">
        <f t="shared" si="51"/>
        <v>0</v>
      </c>
      <c r="AP492" s="101">
        <f t="shared" si="52"/>
        <v>1</v>
      </c>
      <c r="AQ492" s="101">
        <f t="shared" si="53"/>
        <v>0</v>
      </c>
      <c r="AR492" s="101">
        <f t="shared" si="55"/>
        <v>0</v>
      </c>
    </row>
    <row r="493" spans="1:44">
      <c r="A493" s="265" t="s">
        <v>748</v>
      </c>
      <c r="B493" s="333"/>
      <c r="C493" s="333"/>
      <c r="D493" s="288"/>
      <c r="E493" s="288"/>
      <c r="F493" s="288"/>
      <c r="G493" s="260"/>
      <c r="H493" s="260"/>
      <c r="I493" s="260"/>
      <c r="J493" s="260"/>
      <c r="K493" s="260"/>
      <c r="L493" s="259"/>
      <c r="M493" s="259"/>
      <c r="N493" s="259"/>
      <c r="O493" s="259"/>
      <c r="P493" s="259"/>
      <c r="Q493" s="260"/>
      <c r="R493" s="260"/>
      <c r="S493" s="260"/>
      <c r="T493" s="260"/>
      <c r="U493" s="260"/>
      <c r="V493" s="259">
        <v>5</v>
      </c>
      <c r="W493" s="259"/>
      <c r="X493" s="259"/>
      <c r="Y493" s="259"/>
      <c r="Z493" s="259"/>
      <c r="AL493" s="101">
        <f t="shared" si="54"/>
        <v>0</v>
      </c>
      <c r="AM493" s="101">
        <f t="shared" si="49"/>
        <v>0</v>
      </c>
      <c r="AN493" s="101">
        <f t="shared" si="50"/>
        <v>0</v>
      </c>
      <c r="AO493" s="101">
        <f t="shared" si="51"/>
        <v>0</v>
      </c>
      <c r="AP493" s="101">
        <f t="shared" si="52"/>
        <v>5</v>
      </c>
      <c r="AQ493" s="101">
        <f t="shared" si="53"/>
        <v>0</v>
      </c>
      <c r="AR493" s="101">
        <f t="shared" si="55"/>
        <v>0</v>
      </c>
    </row>
    <row r="494" spans="1:44">
      <c r="A494" s="265" t="s">
        <v>749</v>
      </c>
      <c r="B494" s="333"/>
      <c r="C494" s="333"/>
      <c r="D494" s="288"/>
      <c r="E494" s="288"/>
      <c r="F494" s="288"/>
      <c r="G494" s="260"/>
      <c r="H494" s="260"/>
      <c r="I494" s="260"/>
      <c r="J494" s="260"/>
      <c r="K494" s="260"/>
      <c r="L494" s="259"/>
      <c r="M494" s="259"/>
      <c r="N494" s="259">
        <v>1</v>
      </c>
      <c r="O494" s="259"/>
      <c r="P494" s="259"/>
      <c r="Q494" s="260"/>
      <c r="R494" s="260"/>
      <c r="S494" s="260"/>
      <c r="T494" s="260"/>
      <c r="U494" s="260"/>
      <c r="V494" s="259"/>
      <c r="W494" s="259"/>
      <c r="X494" s="259"/>
      <c r="Y494" s="259"/>
      <c r="Z494" s="259"/>
      <c r="AL494" s="101">
        <f t="shared" si="54"/>
        <v>0</v>
      </c>
      <c r="AM494" s="101">
        <f t="shared" si="49"/>
        <v>0</v>
      </c>
      <c r="AN494" s="101">
        <f t="shared" si="50"/>
        <v>1</v>
      </c>
      <c r="AO494" s="101">
        <f t="shared" si="51"/>
        <v>0</v>
      </c>
      <c r="AP494" s="101">
        <f t="shared" si="52"/>
        <v>0</v>
      </c>
      <c r="AQ494" s="101">
        <f t="shared" si="53"/>
        <v>0</v>
      </c>
      <c r="AR494" s="101">
        <f t="shared" si="55"/>
        <v>0</v>
      </c>
    </row>
    <row r="495" spans="1:44">
      <c r="A495" s="265" t="s">
        <v>236</v>
      </c>
      <c r="B495" s="333"/>
      <c r="C495" s="333"/>
      <c r="D495" s="288">
        <v>1</v>
      </c>
      <c r="E495" s="288">
        <v>1</v>
      </c>
      <c r="F495" s="288"/>
      <c r="G495" s="260"/>
      <c r="H495" s="260">
        <v>1</v>
      </c>
      <c r="I495" s="260"/>
      <c r="J495" s="260"/>
      <c r="K495" s="260">
        <v>4</v>
      </c>
      <c r="L495" s="259">
        <v>1</v>
      </c>
      <c r="M495" s="259">
        <v>1</v>
      </c>
      <c r="N495" s="259">
        <v>3</v>
      </c>
      <c r="O495" s="259"/>
      <c r="P495" s="259"/>
      <c r="Q495" s="260">
        <v>2</v>
      </c>
      <c r="R495" s="260">
        <v>2</v>
      </c>
      <c r="S495" s="260"/>
      <c r="T495" s="260"/>
      <c r="U495" s="260">
        <v>1</v>
      </c>
      <c r="V495" s="259"/>
      <c r="W495" s="259"/>
      <c r="X495" s="259"/>
      <c r="Y495" s="259"/>
      <c r="Z495" s="259"/>
      <c r="AL495" s="101">
        <f t="shared" si="54"/>
        <v>2</v>
      </c>
      <c r="AM495" s="101">
        <f t="shared" si="49"/>
        <v>5</v>
      </c>
      <c r="AN495" s="101">
        <f t="shared" si="50"/>
        <v>5</v>
      </c>
      <c r="AO495" s="101">
        <f t="shared" si="51"/>
        <v>5</v>
      </c>
      <c r="AP495" s="101">
        <f t="shared" si="52"/>
        <v>0</v>
      </c>
      <c r="AQ495" s="101">
        <f t="shared" si="53"/>
        <v>0</v>
      </c>
      <c r="AR495" s="101">
        <f t="shared" si="55"/>
        <v>0</v>
      </c>
    </row>
    <row r="496" spans="1:44">
      <c r="A496" s="265" t="s">
        <v>750</v>
      </c>
      <c r="B496" s="333"/>
      <c r="C496" s="333"/>
      <c r="D496" s="288"/>
      <c r="E496" s="288"/>
      <c r="F496" s="288"/>
      <c r="G496" s="260"/>
      <c r="H496" s="260"/>
      <c r="I496" s="260"/>
      <c r="J496" s="260"/>
      <c r="K496" s="260"/>
      <c r="L496" s="259">
        <v>2</v>
      </c>
      <c r="M496" s="259"/>
      <c r="N496" s="259"/>
      <c r="O496" s="259"/>
      <c r="P496" s="259"/>
      <c r="Q496" s="260"/>
      <c r="R496" s="260"/>
      <c r="S496" s="260"/>
      <c r="T496" s="260"/>
      <c r="U496" s="260"/>
      <c r="V496" s="259"/>
      <c r="W496" s="259"/>
      <c r="X496" s="259"/>
      <c r="Y496" s="259"/>
      <c r="Z496" s="259"/>
      <c r="AL496" s="101">
        <f t="shared" si="54"/>
        <v>0</v>
      </c>
      <c r="AM496" s="101">
        <f t="shared" si="49"/>
        <v>0</v>
      </c>
      <c r="AN496" s="101">
        <f t="shared" si="50"/>
        <v>2</v>
      </c>
      <c r="AO496" s="101">
        <f t="shared" si="51"/>
        <v>0</v>
      </c>
      <c r="AP496" s="101">
        <f t="shared" si="52"/>
        <v>0</v>
      </c>
      <c r="AQ496" s="101">
        <f t="shared" si="53"/>
        <v>0</v>
      </c>
      <c r="AR496" s="101">
        <f t="shared" si="55"/>
        <v>0</v>
      </c>
    </row>
    <row r="497" spans="1:44">
      <c r="A497" s="265" t="s">
        <v>751</v>
      </c>
      <c r="B497" s="333"/>
      <c r="C497" s="333"/>
      <c r="D497" s="288"/>
      <c r="E497" s="288"/>
      <c r="F497" s="288"/>
      <c r="G497" s="260"/>
      <c r="H497" s="260"/>
      <c r="I497" s="260"/>
      <c r="J497" s="260"/>
      <c r="K497" s="260"/>
      <c r="L497" s="259">
        <v>1</v>
      </c>
      <c r="M497" s="259"/>
      <c r="N497" s="259"/>
      <c r="O497" s="259"/>
      <c r="P497" s="259"/>
      <c r="Q497" s="260"/>
      <c r="R497" s="260"/>
      <c r="S497" s="260"/>
      <c r="T497" s="260"/>
      <c r="U497" s="260"/>
      <c r="V497" s="259"/>
      <c r="W497" s="259"/>
      <c r="X497" s="259"/>
      <c r="Y497" s="259"/>
      <c r="Z497" s="259"/>
      <c r="AL497" s="101">
        <f t="shared" si="54"/>
        <v>0</v>
      </c>
      <c r="AM497" s="101">
        <f t="shared" si="49"/>
        <v>0</v>
      </c>
      <c r="AN497" s="101">
        <f t="shared" si="50"/>
        <v>1</v>
      </c>
      <c r="AO497" s="101">
        <f t="shared" si="51"/>
        <v>0</v>
      </c>
      <c r="AP497" s="101">
        <f t="shared" si="52"/>
        <v>0</v>
      </c>
      <c r="AQ497" s="101">
        <f t="shared" si="53"/>
        <v>0</v>
      </c>
      <c r="AR497" s="101">
        <f t="shared" si="55"/>
        <v>0</v>
      </c>
    </row>
    <row r="498" spans="1:44">
      <c r="A498" s="265" t="s">
        <v>752</v>
      </c>
      <c r="B498" s="333"/>
      <c r="C498" s="333"/>
      <c r="D498" s="288"/>
      <c r="E498" s="288"/>
      <c r="F498" s="288"/>
      <c r="G498" s="260"/>
      <c r="H498" s="260"/>
      <c r="I498" s="260"/>
      <c r="J498" s="260"/>
      <c r="K498" s="260"/>
      <c r="L498" s="259"/>
      <c r="M498" s="259"/>
      <c r="N498" s="259"/>
      <c r="O498" s="259"/>
      <c r="P498" s="259"/>
      <c r="Q498" s="260">
        <v>1</v>
      </c>
      <c r="R498" s="260"/>
      <c r="S498" s="260"/>
      <c r="T498" s="260"/>
      <c r="U498" s="260"/>
      <c r="V498" s="259"/>
      <c r="W498" s="259"/>
      <c r="X498" s="259"/>
      <c r="Y498" s="259"/>
      <c r="Z498" s="259"/>
      <c r="AL498" s="101">
        <f t="shared" si="54"/>
        <v>0</v>
      </c>
      <c r="AM498" s="101">
        <f t="shared" si="49"/>
        <v>0</v>
      </c>
      <c r="AN498" s="101">
        <f t="shared" si="50"/>
        <v>0</v>
      </c>
      <c r="AO498" s="101">
        <f t="shared" si="51"/>
        <v>1</v>
      </c>
      <c r="AP498" s="101">
        <f t="shared" si="52"/>
        <v>0</v>
      </c>
      <c r="AQ498" s="101">
        <f t="shared" si="53"/>
        <v>0</v>
      </c>
      <c r="AR498" s="101">
        <f t="shared" si="55"/>
        <v>0</v>
      </c>
    </row>
    <row r="499" spans="1:44">
      <c r="A499" s="265" t="s">
        <v>753</v>
      </c>
      <c r="B499" s="333"/>
      <c r="C499" s="333"/>
      <c r="D499" s="288"/>
      <c r="E499" s="288"/>
      <c r="F499" s="288"/>
      <c r="G499" s="260"/>
      <c r="H499" s="260"/>
      <c r="I499" s="260"/>
      <c r="J499" s="260"/>
      <c r="K499" s="260"/>
      <c r="L499" s="259">
        <v>1</v>
      </c>
      <c r="M499" s="259"/>
      <c r="N499" s="259"/>
      <c r="O499" s="259"/>
      <c r="P499" s="259"/>
      <c r="Q499" s="260"/>
      <c r="R499" s="260"/>
      <c r="S499" s="260"/>
      <c r="T499" s="260"/>
      <c r="U499" s="260"/>
      <c r="V499" s="259"/>
      <c r="W499" s="259"/>
      <c r="X499" s="259"/>
      <c r="Y499" s="259"/>
      <c r="Z499" s="259"/>
      <c r="AL499" s="101">
        <f t="shared" si="54"/>
        <v>0</v>
      </c>
      <c r="AM499" s="101">
        <f t="shared" si="49"/>
        <v>0</v>
      </c>
      <c r="AN499" s="101">
        <f t="shared" si="50"/>
        <v>1</v>
      </c>
      <c r="AO499" s="101">
        <f t="shared" si="51"/>
        <v>0</v>
      </c>
      <c r="AP499" s="101">
        <f t="shared" si="52"/>
        <v>0</v>
      </c>
      <c r="AQ499" s="101">
        <f t="shared" si="53"/>
        <v>0</v>
      </c>
      <c r="AR499" s="101">
        <f t="shared" si="55"/>
        <v>0</v>
      </c>
    </row>
    <row r="500" spans="1:44">
      <c r="A500" s="265" t="s">
        <v>253</v>
      </c>
      <c r="B500" s="333"/>
      <c r="C500" s="333"/>
      <c r="D500" s="288"/>
      <c r="E500" s="288"/>
      <c r="F500" s="288"/>
      <c r="G500" s="260"/>
      <c r="H500" s="260"/>
      <c r="I500" s="260"/>
      <c r="J500" s="260"/>
      <c r="K500" s="260"/>
      <c r="L500" s="259"/>
      <c r="M500" s="259"/>
      <c r="N500" s="259"/>
      <c r="O500" s="259"/>
      <c r="P500" s="259">
        <v>1</v>
      </c>
      <c r="Q500" s="260"/>
      <c r="R500" s="260"/>
      <c r="S500" s="260">
        <v>1</v>
      </c>
      <c r="T500" s="260"/>
      <c r="U500" s="260">
        <v>1</v>
      </c>
      <c r="V500" s="259">
        <v>3</v>
      </c>
      <c r="W500" s="259">
        <v>2</v>
      </c>
      <c r="X500" s="259"/>
      <c r="Y500" s="259"/>
      <c r="Z500" s="259"/>
      <c r="AL500" s="101">
        <f t="shared" si="54"/>
        <v>0</v>
      </c>
      <c r="AM500" s="101">
        <f t="shared" si="49"/>
        <v>0</v>
      </c>
      <c r="AN500" s="101">
        <f t="shared" si="50"/>
        <v>1</v>
      </c>
      <c r="AO500" s="101">
        <f t="shared" si="51"/>
        <v>2</v>
      </c>
      <c r="AP500" s="101">
        <f t="shared" si="52"/>
        <v>5</v>
      </c>
      <c r="AQ500" s="101">
        <f t="shared" si="53"/>
        <v>0</v>
      </c>
      <c r="AR500" s="101">
        <f t="shared" si="55"/>
        <v>0</v>
      </c>
    </row>
    <row r="501" spans="1:44">
      <c r="A501" s="265" t="s">
        <v>754</v>
      </c>
      <c r="B501" s="333"/>
      <c r="C501" s="333"/>
      <c r="D501" s="288"/>
      <c r="E501" s="288"/>
      <c r="F501" s="288"/>
      <c r="G501" s="260"/>
      <c r="H501" s="260"/>
      <c r="I501" s="260"/>
      <c r="J501" s="260"/>
      <c r="K501" s="260"/>
      <c r="L501" s="259"/>
      <c r="M501" s="259"/>
      <c r="N501" s="259"/>
      <c r="O501" s="259">
        <v>1</v>
      </c>
      <c r="P501" s="259"/>
      <c r="Q501" s="260"/>
      <c r="R501" s="260"/>
      <c r="S501" s="260"/>
      <c r="T501" s="260"/>
      <c r="U501" s="260"/>
      <c r="V501" s="259"/>
      <c r="W501" s="259"/>
      <c r="X501" s="259"/>
      <c r="Y501" s="259"/>
      <c r="Z501" s="259"/>
      <c r="AL501" s="101">
        <f t="shared" si="54"/>
        <v>0</v>
      </c>
      <c r="AM501" s="101">
        <f t="shared" si="49"/>
        <v>0</v>
      </c>
      <c r="AN501" s="101">
        <f t="shared" si="50"/>
        <v>1</v>
      </c>
      <c r="AO501" s="101">
        <f t="shared" si="51"/>
        <v>0</v>
      </c>
      <c r="AP501" s="101">
        <f t="shared" si="52"/>
        <v>0</v>
      </c>
      <c r="AQ501" s="101">
        <f t="shared" si="53"/>
        <v>0</v>
      </c>
      <c r="AR501" s="101">
        <f t="shared" si="55"/>
        <v>0</v>
      </c>
    </row>
    <row r="502" spans="1:44">
      <c r="A502" s="265" t="s">
        <v>755</v>
      </c>
      <c r="B502" s="333"/>
      <c r="C502" s="333"/>
      <c r="D502" s="288"/>
      <c r="E502" s="288"/>
      <c r="F502" s="288"/>
      <c r="G502" s="260"/>
      <c r="H502" s="260"/>
      <c r="I502" s="260"/>
      <c r="J502" s="260"/>
      <c r="K502" s="260"/>
      <c r="L502" s="259"/>
      <c r="M502" s="259"/>
      <c r="N502" s="259"/>
      <c r="O502" s="259"/>
      <c r="P502" s="259"/>
      <c r="Q502" s="260"/>
      <c r="R502" s="260"/>
      <c r="S502" s="260"/>
      <c r="T502" s="260"/>
      <c r="U502" s="260"/>
      <c r="V502" s="259"/>
      <c r="W502" s="259"/>
      <c r="X502" s="259"/>
      <c r="Y502" s="259"/>
      <c r="Z502" s="259"/>
      <c r="AL502" s="101">
        <f t="shared" si="54"/>
        <v>0</v>
      </c>
      <c r="AM502" s="101">
        <f t="shared" si="49"/>
        <v>0</v>
      </c>
      <c r="AN502" s="101">
        <f t="shared" si="50"/>
        <v>0</v>
      </c>
      <c r="AO502" s="101">
        <f t="shared" si="51"/>
        <v>0</v>
      </c>
      <c r="AP502" s="101">
        <f t="shared" si="52"/>
        <v>0</v>
      </c>
      <c r="AQ502" s="101">
        <f t="shared" si="53"/>
        <v>0</v>
      </c>
      <c r="AR502" s="101">
        <f t="shared" si="55"/>
        <v>0</v>
      </c>
    </row>
    <row r="503" spans="1:44">
      <c r="A503" s="265" t="s">
        <v>756</v>
      </c>
      <c r="B503" s="333"/>
      <c r="C503" s="333"/>
      <c r="D503" s="288"/>
      <c r="E503" s="288"/>
      <c r="F503" s="288"/>
      <c r="G503" s="260"/>
      <c r="H503" s="260"/>
      <c r="I503" s="260"/>
      <c r="J503" s="260"/>
      <c r="K503" s="260"/>
      <c r="L503" s="259"/>
      <c r="M503" s="259"/>
      <c r="N503" s="259"/>
      <c r="O503" s="259"/>
      <c r="P503" s="259"/>
      <c r="Q503" s="260"/>
      <c r="R503" s="260"/>
      <c r="S503" s="260"/>
      <c r="T503" s="260"/>
      <c r="U503" s="260"/>
      <c r="V503" s="259"/>
      <c r="W503" s="259"/>
      <c r="X503" s="259">
        <v>2</v>
      </c>
      <c r="Y503" s="259"/>
      <c r="Z503" s="259"/>
      <c r="AL503" s="101">
        <f t="shared" si="54"/>
        <v>0</v>
      </c>
      <c r="AM503" s="101">
        <f t="shared" si="49"/>
        <v>0</v>
      </c>
      <c r="AN503" s="101">
        <f t="shared" si="50"/>
        <v>0</v>
      </c>
      <c r="AO503" s="101">
        <f t="shared" si="51"/>
        <v>0</v>
      </c>
      <c r="AP503" s="101">
        <f t="shared" si="52"/>
        <v>2</v>
      </c>
      <c r="AQ503" s="101">
        <f t="shared" si="53"/>
        <v>0</v>
      </c>
      <c r="AR503" s="101">
        <f t="shared" si="55"/>
        <v>0</v>
      </c>
    </row>
    <row r="504" spans="1:44">
      <c r="A504" s="265" t="s">
        <v>757</v>
      </c>
      <c r="B504" s="333"/>
      <c r="C504" s="333"/>
      <c r="D504" s="288"/>
      <c r="E504" s="288"/>
      <c r="F504" s="288"/>
      <c r="G504" s="260"/>
      <c r="H504" s="260"/>
      <c r="I504" s="260"/>
      <c r="J504" s="260"/>
      <c r="K504" s="260"/>
      <c r="L504" s="259"/>
      <c r="M504" s="259"/>
      <c r="N504" s="259"/>
      <c r="O504" s="259"/>
      <c r="P504" s="259"/>
      <c r="Q504" s="260"/>
      <c r="R504" s="260"/>
      <c r="S504" s="260"/>
      <c r="T504" s="260"/>
      <c r="U504" s="260"/>
      <c r="V504" s="259"/>
      <c r="W504" s="259"/>
      <c r="X504" s="259"/>
      <c r="Y504" s="259"/>
      <c r="Z504" s="259">
        <v>1</v>
      </c>
      <c r="AL504" s="101">
        <f t="shared" si="54"/>
        <v>0</v>
      </c>
      <c r="AM504" s="101">
        <f t="shared" si="49"/>
        <v>0</v>
      </c>
      <c r="AN504" s="101">
        <f t="shared" si="50"/>
        <v>0</v>
      </c>
      <c r="AO504" s="101">
        <f t="shared" si="51"/>
        <v>0</v>
      </c>
      <c r="AP504" s="101">
        <f t="shared" si="52"/>
        <v>1</v>
      </c>
      <c r="AQ504" s="101">
        <f t="shared" si="53"/>
        <v>0</v>
      </c>
      <c r="AR504" s="101">
        <f t="shared" si="55"/>
        <v>0</v>
      </c>
    </row>
    <row r="505" spans="1:44">
      <c r="A505" s="265" t="s">
        <v>758</v>
      </c>
      <c r="B505" s="333"/>
      <c r="C505" s="333"/>
      <c r="D505" s="288"/>
      <c r="E505" s="288"/>
      <c r="F505" s="288"/>
      <c r="G505" s="260"/>
      <c r="H505" s="260"/>
      <c r="I505" s="260"/>
      <c r="J505" s="260"/>
      <c r="K505" s="260"/>
      <c r="L505" s="259"/>
      <c r="M505" s="259"/>
      <c r="N505" s="259"/>
      <c r="O505" s="259"/>
      <c r="P505" s="259">
        <v>1</v>
      </c>
      <c r="Q505" s="260"/>
      <c r="R505" s="260"/>
      <c r="S505" s="260"/>
      <c r="T505" s="260"/>
      <c r="U505" s="260"/>
      <c r="V505" s="259"/>
      <c r="W505" s="259"/>
      <c r="X505" s="259"/>
      <c r="Y505" s="259"/>
      <c r="Z505" s="259"/>
      <c r="AL505" s="101">
        <f t="shared" si="54"/>
        <v>0</v>
      </c>
      <c r="AM505" s="101">
        <f t="shared" ref="AM505:AM568" si="56">SUM($G505:$K505)</f>
        <v>0</v>
      </c>
      <c r="AN505" s="101">
        <f t="shared" ref="AN505:AN568" si="57">SUM($L505:$P505)</f>
        <v>1</v>
      </c>
      <c r="AO505" s="101">
        <f t="shared" ref="AO505:AO568" si="58">SUM($Q505:$U505)</f>
        <v>0</v>
      </c>
      <c r="AP505" s="101">
        <f t="shared" ref="AP505:AP568" si="59">SUM($V505:$Z505)</f>
        <v>0</v>
      </c>
      <c r="AQ505" s="101">
        <f t="shared" ref="AQ505:AQ568" si="60">SUM($AA505:$AE505)</f>
        <v>0</v>
      </c>
      <c r="AR505" s="101">
        <f t="shared" si="55"/>
        <v>0</v>
      </c>
    </row>
    <row r="506" spans="1:44">
      <c r="A506" s="265" t="s">
        <v>759</v>
      </c>
      <c r="B506" s="333"/>
      <c r="C506" s="333"/>
      <c r="D506" s="288"/>
      <c r="E506" s="288"/>
      <c r="F506" s="288"/>
      <c r="G506" s="260"/>
      <c r="H506" s="260"/>
      <c r="I506" s="260"/>
      <c r="J506" s="260"/>
      <c r="K506" s="260"/>
      <c r="L506" s="259"/>
      <c r="M506" s="259"/>
      <c r="N506" s="259"/>
      <c r="O506" s="259"/>
      <c r="P506" s="259"/>
      <c r="Q506" s="260"/>
      <c r="R506" s="260"/>
      <c r="S506" s="260"/>
      <c r="T506" s="260"/>
      <c r="U506" s="260"/>
      <c r="V506" s="259">
        <v>1</v>
      </c>
      <c r="W506" s="259"/>
      <c r="X506" s="259"/>
      <c r="Y506" s="259"/>
      <c r="Z506" s="259"/>
      <c r="AL506" s="101">
        <f t="shared" ref="AL506:AL569" si="61">SUM($B506:$F506)</f>
        <v>0</v>
      </c>
      <c r="AM506" s="101">
        <f t="shared" si="56"/>
        <v>0</v>
      </c>
      <c r="AN506" s="101">
        <f t="shared" si="57"/>
        <v>0</v>
      </c>
      <c r="AO506" s="101">
        <f t="shared" si="58"/>
        <v>0</v>
      </c>
      <c r="AP506" s="101">
        <f t="shared" si="59"/>
        <v>1</v>
      </c>
      <c r="AQ506" s="101">
        <f t="shared" si="60"/>
        <v>0</v>
      </c>
      <c r="AR506" s="101">
        <f t="shared" si="55"/>
        <v>0</v>
      </c>
    </row>
    <row r="507" spans="1:44">
      <c r="A507" s="265" t="s">
        <v>760</v>
      </c>
      <c r="B507" s="333"/>
      <c r="C507" s="333"/>
      <c r="D507" s="288"/>
      <c r="E507" s="288"/>
      <c r="F507" s="288"/>
      <c r="G507" s="260"/>
      <c r="H507" s="260"/>
      <c r="I507" s="260"/>
      <c r="J507" s="260"/>
      <c r="K507" s="260"/>
      <c r="L507" s="259"/>
      <c r="M507" s="259"/>
      <c r="N507" s="259"/>
      <c r="O507" s="259"/>
      <c r="P507" s="259"/>
      <c r="Q507" s="260"/>
      <c r="R507" s="260"/>
      <c r="S507" s="260"/>
      <c r="T507" s="260"/>
      <c r="U507" s="260"/>
      <c r="V507" s="259"/>
      <c r="W507" s="259">
        <v>1</v>
      </c>
      <c r="X507" s="259"/>
      <c r="Y507" s="259"/>
      <c r="Z507" s="259"/>
      <c r="AL507" s="101">
        <f t="shared" si="61"/>
        <v>0</v>
      </c>
      <c r="AM507" s="101">
        <f t="shared" si="56"/>
        <v>0</v>
      </c>
      <c r="AN507" s="101">
        <f t="shared" si="57"/>
        <v>0</v>
      </c>
      <c r="AO507" s="101">
        <f t="shared" si="58"/>
        <v>0</v>
      </c>
      <c r="AP507" s="101">
        <f t="shared" si="59"/>
        <v>1</v>
      </c>
      <c r="AQ507" s="101">
        <f t="shared" si="60"/>
        <v>0</v>
      </c>
      <c r="AR507" s="101">
        <f t="shared" si="55"/>
        <v>0</v>
      </c>
    </row>
    <row r="508" spans="1:44">
      <c r="A508" s="265" t="s">
        <v>761</v>
      </c>
      <c r="B508" s="333"/>
      <c r="C508" s="333"/>
      <c r="D508" s="288"/>
      <c r="E508" s="288"/>
      <c r="F508" s="288"/>
      <c r="G508" s="260"/>
      <c r="H508" s="260"/>
      <c r="I508" s="260"/>
      <c r="J508" s="260"/>
      <c r="K508" s="260"/>
      <c r="L508" s="259"/>
      <c r="M508" s="259"/>
      <c r="N508" s="259">
        <v>1</v>
      </c>
      <c r="O508" s="259"/>
      <c r="P508" s="259"/>
      <c r="Q508" s="260"/>
      <c r="R508" s="260"/>
      <c r="S508" s="260">
        <v>1</v>
      </c>
      <c r="T508" s="260"/>
      <c r="U508" s="260"/>
      <c r="V508" s="259">
        <v>1</v>
      </c>
      <c r="W508" s="259"/>
      <c r="X508" s="259"/>
      <c r="Y508" s="259"/>
      <c r="Z508" s="259"/>
      <c r="AL508" s="101">
        <f t="shared" si="61"/>
        <v>0</v>
      </c>
      <c r="AM508" s="101">
        <f t="shared" si="56"/>
        <v>0</v>
      </c>
      <c r="AN508" s="101">
        <f t="shared" si="57"/>
        <v>1</v>
      </c>
      <c r="AO508" s="101">
        <f t="shared" si="58"/>
        <v>1</v>
      </c>
      <c r="AP508" s="101">
        <f t="shared" si="59"/>
        <v>1</v>
      </c>
      <c r="AQ508" s="101">
        <f t="shared" si="60"/>
        <v>0</v>
      </c>
      <c r="AR508" s="101">
        <f t="shared" si="55"/>
        <v>0</v>
      </c>
    </row>
    <row r="509" spans="1:44">
      <c r="A509" s="265" t="s">
        <v>762</v>
      </c>
      <c r="B509" s="333"/>
      <c r="C509" s="333"/>
      <c r="D509" s="288">
        <v>1</v>
      </c>
      <c r="E509" s="288"/>
      <c r="F509" s="288">
        <v>1</v>
      </c>
      <c r="G509" s="260"/>
      <c r="H509" s="260"/>
      <c r="I509" s="260"/>
      <c r="J509" s="260"/>
      <c r="K509" s="260"/>
      <c r="L509" s="259"/>
      <c r="M509" s="259"/>
      <c r="N509" s="259"/>
      <c r="O509" s="259"/>
      <c r="P509" s="259"/>
      <c r="Q509" s="260"/>
      <c r="R509" s="260"/>
      <c r="S509" s="260"/>
      <c r="T509" s="260"/>
      <c r="U509" s="260"/>
      <c r="V509" s="259"/>
      <c r="W509" s="259"/>
      <c r="X509" s="259"/>
      <c r="Y509" s="259"/>
      <c r="Z509" s="259"/>
      <c r="AL509" s="101">
        <f t="shared" si="61"/>
        <v>2</v>
      </c>
      <c r="AM509" s="101">
        <f t="shared" si="56"/>
        <v>0</v>
      </c>
      <c r="AN509" s="101">
        <f t="shared" si="57"/>
        <v>0</v>
      </c>
      <c r="AO509" s="101">
        <f t="shared" si="58"/>
        <v>0</v>
      </c>
      <c r="AP509" s="101">
        <f t="shared" si="59"/>
        <v>0</v>
      </c>
      <c r="AQ509" s="101">
        <f t="shared" si="60"/>
        <v>0</v>
      </c>
      <c r="AR509" s="101">
        <f t="shared" si="55"/>
        <v>0</v>
      </c>
    </row>
    <row r="510" spans="1:44">
      <c r="A510" s="265" t="s">
        <v>249</v>
      </c>
      <c r="B510" s="333"/>
      <c r="C510" s="333"/>
      <c r="D510" s="288"/>
      <c r="E510" s="288"/>
      <c r="F510" s="288"/>
      <c r="G510" s="260"/>
      <c r="H510" s="260">
        <v>1</v>
      </c>
      <c r="I510" s="260">
        <v>2</v>
      </c>
      <c r="J510" s="260">
        <v>1</v>
      </c>
      <c r="K510" s="260">
        <v>3</v>
      </c>
      <c r="L510" s="259">
        <v>1</v>
      </c>
      <c r="M510" s="259"/>
      <c r="N510" s="259"/>
      <c r="O510" s="259"/>
      <c r="P510" s="259">
        <v>1</v>
      </c>
      <c r="Q510" s="260"/>
      <c r="R510" s="260"/>
      <c r="S510" s="260"/>
      <c r="T510" s="260"/>
      <c r="U510" s="260"/>
      <c r="V510" s="259"/>
      <c r="W510" s="259"/>
      <c r="X510" s="259"/>
      <c r="Y510" s="259"/>
      <c r="Z510" s="259"/>
      <c r="AL510" s="101">
        <f t="shared" si="61"/>
        <v>0</v>
      </c>
      <c r="AM510" s="101">
        <f t="shared" si="56"/>
        <v>7</v>
      </c>
      <c r="AN510" s="101">
        <f t="shared" si="57"/>
        <v>2</v>
      </c>
      <c r="AO510" s="101">
        <f t="shared" si="58"/>
        <v>0</v>
      </c>
      <c r="AP510" s="101">
        <f t="shared" si="59"/>
        <v>0</v>
      </c>
      <c r="AQ510" s="101">
        <f t="shared" si="60"/>
        <v>0</v>
      </c>
      <c r="AR510" s="101">
        <f t="shared" si="55"/>
        <v>0</v>
      </c>
    </row>
    <row r="511" spans="1:44">
      <c r="A511" s="265" t="s">
        <v>763</v>
      </c>
      <c r="B511" s="333"/>
      <c r="C511" s="333"/>
      <c r="D511" s="288"/>
      <c r="E511" s="288"/>
      <c r="F511" s="288"/>
      <c r="G511" s="260"/>
      <c r="H511" s="260"/>
      <c r="I511" s="260"/>
      <c r="J511" s="260"/>
      <c r="K511" s="260"/>
      <c r="L511" s="259"/>
      <c r="M511" s="259"/>
      <c r="N511" s="259"/>
      <c r="O511" s="259"/>
      <c r="P511" s="259"/>
      <c r="Q511" s="260"/>
      <c r="R511" s="260"/>
      <c r="S511" s="260"/>
      <c r="T511" s="260"/>
      <c r="U511" s="260"/>
      <c r="V511" s="259"/>
      <c r="W511" s="259"/>
      <c r="X511" s="259"/>
      <c r="Y511" s="259"/>
      <c r="Z511" s="259"/>
      <c r="AL511" s="101">
        <f t="shared" si="61"/>
        <v>0</v>
      </c>
      <c r="AM511" s="101">
        <f t="shared" si="56"/>
        <v>0</v>
      </c>
      <c r="AN511" s="101">
        <f t="shared" si="57"/>
        <v>0</v>
      </c>
      <c r="AO511" s="101">
        <f t="shared" si="58"/>
        <v>0</v>
      </c>
      <c r="AP511" s="101">
        <f t="shared" si="59"/>
        <v>0</v>
      </c>
      <c r="AQ511" s="101">
        <f t="shared" si="60"/>
        <v>0</v>
      </c>
      <c r="AR511" s="101">
        <f t="shared" si="55"/>
        <v>0</v>
      </c>
    </row>
    <row r="512" spans="1:44">
      <c r="A512" s="265" t="s">
        <v>764</v>
      </c>
      <c r="B512" s="333"/>
      <c r="C512" s="333"/>
      <c r="D512" s="288"/>
      <c r="E512" s="288"/>
      <c r="F512" s="288"/>
      <c r="G512" s="260"/>
      <c r="H512" s="260"/>
      <c r="I512" s="260"/>
      <c r="J512" s="260"/>
      <c r="K512" s="260"/>
      <c r="L512" s="259">
        <v>1</v>
      </c>
      <c r="M512" s="259"/>
      <c r="N512" s="259"/>
      <c r="O512" s="259"/>
      <c r="P512" s="259"/>
      <c r="Q512" s="260"/>
      <c r="R512" s="260"/>
      <c r="S512" s="260"/>
      <c r="T512" s="260"/>
      <c r="U512" s="260"/>
      <c r="V512" s="259"/>
      <c r="W512" s="259"/>
      <c r="X512" s="259"/>
      <c r="Y512" s="259"/>
      <c r="Z512" s="259"/>
      <c r="AL512" s="101">
        <f t="shared" si="61"/>
        <v>0</v>
      </c>
      <c r="AM512" s="101">
        <f t="shared" si="56"/>
        <v>0</v>
      </c>
      <c r="AN512" s="101">
        <f t="shared" si="57"/>
        <v>1</v>
      </c>
      <c r="AO512" s="101">
        <f t="shared" si="58"/>
        <v>0</v>
      </c>
      <c r="AP512" s="101">
        <f t="shared" si="59"/>
        <v>0</v>
      </c>
      <c r="AQ512" s="101">
        <f t="shared" si="60"/>
        <v>0</v>
      </c>
      <c r="AR512" s="101">
        <f t="shared" si="55"/>
        <v>0</v>
      </c>
    </row>
    <row r="513" spans="1:44">
      <c r="A513" s="265" t="s">
        <v>765</v>
      </c>
      <c r="B513" s="333"/>
      <c r="C513" s="333"/>
      <c r="D513" s="288"/>
      <c r="E513" s="288"/>
      <c r="F513" s="288"/>
      <c r="G513" s="260"/>
      <c r="H513" s="260"/>
      <c r="I513" s="260"/>
      <c r="J513" s="260"/>
      <c r="K513" s="260"/>
      <c r="L513" s="259"/>
      <c r="M513" s="259"/>
      <c r="N513" s="259"/>
      <c r="O513" s="259"/>
      <c r="P513" s="259"/>
      <c r="Q513" s="260"/>
      <c r="R513" s="260"/>
      <c r="S513" s="260"/>
      <c r="T513" s="260"/>
      <c r="U513" s="260"/>
      <c r="V513" s="259"/>
      <c r="W513" s="259"/>
      <c r="X513" s="259">
        <v>1</v>
      </c>
      <c r="Y513" s="259"/>
      <c r="Z513" s="259"/>
      <c r="AL513" s="101">
        <f t="shared" si="61"/>
        <v>0</v>
      </c>
      <c r="AM513" s="101">
        <f t="shared" si="56"/>
        <v>0</v>
      </c>
      <c r="AN513" s="101">
        <f t="shared" si="57"/>
        <v>0</v>
      </c>
      <c r="AO513" s="101">
        <f t="shared" si="58"/>
        <v>0</v>
      </c>
      <c r="AP513" s="101">
        <f t="shared" si="59"/>
        <v>1</v>
      </c>
      <c r="AQ513" s="101">
        <f t="shared" si="60"/>
        <v>0</v>
      </c>
      <c r="AR513" s="101">
        <f t="shared" si="55"/>
        <v>0</v>
      </c>
    </row>
    <row r="514" spans="1:44">
      <c r="A514" s="265" t="s">
        <v>766</v>
      </c>
      <c r="B514" s="333"/>
      <c r="C514" s="333"/>
      <c r="D514" s="288"/>
      <c r="E514" s="288"/>
      <c r="F514" s="288"/>
      <c r="G514" s="260"/>
      <c r="H514" s="260"/>
      <c r="I514" s="260"/>
      <c r="J514" s="260"/>
      <c r="K514" s="260"/>
      <c r="L514" s="259"/>
      <c r="M514" s="259"/>
      <c r="N514" s="259"/>
      <c r="O514" s="259"/>
      <c r="P514" s="259"/>
      <c r="Q514" s="260"/>
      <c r="R514" s="260"/>
      <c r="S514" s="260"/>
      <c r="T514" s="260"/>
      <c r="U514" s="260">
        <v>1</v>
      </c>
      <c r="V514" s="259"/>
      <c r="W514" s="259"/>
      <c r="X514" s="259"/>
      <c r="Y514" s="259"/>
      <c r="Z514" s="259"/>
      <c r="AL514" s="101">
        <f t="shared" si="61"/>
        <v>0</v>
      </c>
      <c r="AM514" s="101">
        <f t="shared" si="56"/>
        <v>0</v>
      </c>
      <c r="AN514" s="101">
        <f t="shared" si="57"/>
        <v>0</v>
      </c>
      <c r="AO514" s="101">
        <f t="shared" si="58"/>
        <v>1</v>
      </c>
      <c r="AP514" s="101">
        <f t="shared" si="59"/>
        <v>0</v>
      </c>
      <c r="AQ514" s="101">
        <f t="shared" si="60"/>
        <v>0</v>
      </c>
      <c r="AR514" s="101">
        <f t="shared" si="55"/>
        <v>0</v>
      </c>
    </row>
    <row r="515" spans="1:44">
      <c r="A515" s="265" t="s">
        <v>767</v>
      </c>
      <c r="B515" s="333"/>
      <c r="C515" s="333"/>
      <c r="D515" s="288"/>
      <c r="E515" s="288"/>
      <c r="F515" s="288"/>
      <c r="G515" s="260"/>
      <c r="H515" s="260"/>
      <c r="I515" s="260"/>
      <c r="J515" s="260"/>
      <c r="K515" s="260"/>
      <c r="L515" s="259"/>
      <c r="M515" s="259"/>
      <c r="N515" s="259"/>
      <c r="O515" s="259"/>
      <c r="P515" s="259"/>
      <c r="Q515" s="260"/>
      <c r="R515" s="260"/>
      <c r="S515" s="260"/>
      <c r="T515" s="260"/>
      <c r="U515" s="260"/>
      <c r="V515" s="259"/>
      <c r="W515" s="259"/>
      <c r="X515" s="259">
        <v>1</v>
      </c>
      <c r="Y515" s="259"/>
      <c r="Z515" s="259"/>
      <c r="AL515" s="101">
        <f t="shared" si="61"/>
        <v>0</v>
      </c>
      <c r="AM515" s="101">
        <f t="shared" si="56"/>
        <v>0</v>
      </c>
      <c r="AN515" s="101">
        <f t="shared" si="57"/>
        <v>0</v>
      </c>
      <c r="AO515" s="101">
        <f t="shared" si="58"/>
        <v>0</v>
      </c>
      <c r="AP515" s="101">
        <f t="shared" si="59"/>
        <v>1</v>
      </c>
      <c r="AQ515" s="101">
        <f t="shared" si="60"/>
        <v>0</v>
      </c>
      <c r="AR515" s="101">
        <f t="shared" si="55"/>
        <v>0</v>
      </c>
    </row>
    <row r="516" spans="1:44">
      <c r="A516" s="265" t="s">
        <v>247</v>
      </c>
      <c r="B516" s="333"/>
      <c r="C516" s="333"/>
      <c r="D516" s="288"/>
      <c r="E516" s="288"/>
      <c r="F516" s="288"/>
      <c r="G516" s="260"/>
      <c r="H516" s="260">
        <v>1</v>
      </c>
      <c r="I516" s="260"/>
      <c r="J516" s="260">
        <v>1</v>
      </c>
      <c r="K516" s="260">
        <v>1</v>
      </c>
      <c r="L516" s="259"/>
      <c r="M516" s="259"/>
      <c r="N516" s="259"/>
      <c r="O516" s="259"/>
      <c r="P516" s="259">
        <v>2</v>
      </c>
      <c r="Q516" s="260">
        <v>4</v>
      </c>
      <c r="R516" s="260"/>
      <c r="S516" s="260">
        <v>1</v>
      </c>
      <c r="T516" s="260"/>
      <c r="U516" s="260"/>
      <c r="V516" s="259"/>
      <c r="W516" s="259"/>
      <c r="X516" s="259"/>
      <c r="Y516" s="259"/>
      <c r="Z516" s="259"/>
      <c r="AL516" s="101">
        <f t="shared" si="61"/>
        <v>0</v>
      </c>
      <c r="AM516" s="101">
        <f t="shared" si="56"/>
        <v>3</v>
      </c>
      <c r="AN516" s="101">
        <f t="shared" si="57"/>
        <v>2</v>
      </c>
      <c r="AO516" s="101">
        <f t="shared" si="58"/>
        <v>5</v>
      </c>
      <c r="AP516" s="101">
        <f t="shared" si="59"/>
        <v>0</v>
      </c>
      <c r="AQ516" s="101">
        <f t="shared" si="60"/>
        <v>0</v>
      </c>
      <c r="AR516" s="101">
        <f t="shared" si="55"/>
        <v>0</v>
      </c>
    </row>
    <row r="517" spans="1:44">
      <c r="A517" s="265" t="s">
        <v>256</v>
      </c>
      <c r="B517" s="333"/>
      <c r="C517" s="333"/>
      <c r="D517" s="288"/>
      <c r="E517" s="288"/>
      <c r="F517" s="288"/>
      <c r="G517" s="260">
        <v>1</v>
      </c>
      <c r="H517" s="260">
        <v>1</v>
      </c>
      <c r="I517" s="260">
        <v>2</v>
      </c>
      <c r="J517" s="260"/>
      <c r="K517" s="260"/>
      <c r="L517" s="259"/>
      <c r="M517" s="259"/>
      <c r="N517" s="259"/>
      <c r="O517" s="259"/>
      <c r="P517" s="259"/>
      <c r="Q517" s="260"/>
      <c r="R517" s="260"/>
      <c r="S517" s="260"/>
      <c r="T517" s="260"/>
      <c r="U517" s="260"/>
      <c r="V517" s="259"/>
      <c r="W517" s="259"/>
      <c r="X517" s="259"/>
      <c r="Y517" s="259"/>
      <c r="Z517" s="259"/>
      <c r="AL517" s="101">
        <f t="shared" si="61"/>
        <v>0</v>
      </c>
      <c r="AM517" s="101">
        <f t="shared" si="56"/>
        <v>4</v>
      </c>
      <c r="AN517" s="101">
        <f t="shared" si="57"/>
        <v>0</v>
      </c>
      <c r="AO517" s="101">
        <f t="shared" si="58"/>
        <v>0</v>
      </c>
      <c r="AP517" s="101">
        <f t="shared" si="59"/>
        <v>0</v>
      </c>
      <c r="AQ517" s="101">
        <f t="shared" si="60"/>
        <v>0</v>
      </c>
      <c r="AR517" s="101">
        <f t="shared" si="55"/>
        <v>0</v>
      </c>
    </row>
    <row r="518" spans="1:44">
      <c r="A518" s="265" t="s">
        <v>768</v>
      </c>
      <c r="B518" s="333"/>
      <c r="C518" s="333"/>
      <c r="D518" s="288"/>
      <c r="E518" s="288"/>
      <c r="F518" s="288"/>
      <c r="G518" s="260"/>
      <c r="H518" s="260">
        <v>1</v>
      </c>
      <c r="I518" s="260">
        <v>1</v>
      </c>
      <c r="J518" s="260"/>
      <c r="K518" s="260"/>
      <c r="L518" s="259"/>
      <c r="M518" s="259"/>
      <c r="N518" s="259"/>
      <c r="O518" s="259"/>
      <c r="P518" s="259"/>
      <c r="Q518" s="260"/>
      <c r="R518" s="260"/>
      <c r="S518" s="260"/>
      <c r="T518" s="260"/>
      <c r="U518" s="260"/>
      <c r="V518" s="259"/>
      <c r="W518" s="259"/>
      <c r="X518" s="259"/>
      <c r="Y518" s="259"/>
      <c r="Z518" s="259"/>
      <c r="AL518" s="101">
        <f t="shared" si="61"/>
        <v>0</v>
      </c>
      <c r="AM518" s="101">
        <f t="shared" si="56"/>
        <v>2</v>
      </c>
      <c r="AN518" s="101">
        <f t="shared" si="57"/>
        <v>0</v>
      </c>
      <c r="AO518" s="101">
        <f t="shared" si="58"/>
        <v>0</v>
      </c>
      <c r="AP518" s="101">
        <f t="shared" si="59"/>
        <v>0</v>
      </c>
      <c r="AQ518" s="101">
        <f t="shared" si="60"/>
        <v>0</v>
      </c>
      <c r="AR518" s="101">
        <f t="shared" si="55"/>
        <v>0</v>
      </c>
    </row>
    <row r="519" spans="1:44">
      <c r="A519" s="265" t="s">
        <v>769</v>
      </c>
      <c r="B519" s="333"/>
      <c r="C519" s="333"/>
      <c r="D519" s="288"/>
      <c r="E519" s="288"/>
      <c r="F519" s="288"/>
      <c r="G519" s="260"/>
      <c r="H519" s="260"/>
      <c r="I519" s="260"/>
      <c r="J519" s="260"/>
      <c r="K519" s="260"/>
      <c r="L519" s="259"/>
      <c r="M519" s="259"/>
      <c r="N519" s="259"/>
      <c r="O519" s="259">
        <v>1</v>
      </c>
      <c r="P519" s="259"/>
      <c r="Q519" s="260"/>
      <c r="R519" s="260"/>
      <c r="S519" s="260"/>
      <c r="T519" s="260"/>
      <c r="U519" s="260"/>
      <c r="V519" s="259"/>
      <c r="W519" s="259"/>
      <c r="X519" s="259"/>
      <c r="Y519" s="259"/>
      <c r="Z519" s="259"/>
      <c r="AL519" s="101">
        <f t="shared" si="61"/>
        <v>0</v>
      </c>
      <c r="AM519" s="101">
        <f t="shared" si="56"/>
        <v>0</v>
      </c>
      <c r="AN519" s="101">
        <f t="shared" si="57"/>
        <v>1</v>
      </c>
      <c r="AO519" s="101">
        <f t="shared" si="58"/>
        <v>0</v>
      </c>
      <c r="AP519" s="101">
        <f t="shared" si="59"/>
        <v>0</v>
      </c>
      <c r="AQ519" s="101">
        <f t="shared" si="60"/>
        <v>0</v>
      </c>
      <c r="AR519" s="101">
        <f t="shared" si="55"/>
        <v>0</v>
      </c>
    </row>
    <row r="520" spans="1:44">
      <c r="A520" s="265" t="s">
        <v>770</v>
      </c>
      <c r="B520" s="333"/>
      <c r="C520" s="333"/>
      <c r="D520" s="288"/>
      <c r="E520" s="288"/>
      <c r="F520" s="288"/>
      <c r="G520" s="260"/>
      <c r="H520" s="260"/>
      <c r="I520" s="260"/>
      <c r="J520" s="260"/>
      <c r="K520" s="260"/>
      <c r="L520" s="259"/>
      <c r="M520" s="259"/>
      <c r="N520" s="259"/>
      <c r="O520" s="259"/>
      <c r="P520" s="259"/>
      <c r="Q520" s="260"/>
      <c r="R520" s="260">
        <v>1</v>
      </c>
      <c r="S520" s="260"/>
      <c r="T520" s="260"/>
      <c r="U520" s="260"/>
      <c r="V520" s="259"/>
      <c r="W520" s="259"/>
      <c r="X520" s="259"/>
      <c r="Y520" s="259"/>
      <c r="Z520" s="259"/>
      <c r="AL520" s="101">
        <f t="shared" si="61"/>
        <v>0</v>
      </c>
      <c r="AM520" s="101">
        <f t="shared" si="56"/>
        <v>0</v>
      </c>
      <c r="AN520" s="101">
        <f t="shared" si="57"/>
        <v>0</v>
      </c>
      <c r="AO520" s="101">
        <f t="shared" si="58"/>
        <v>1</v>
      </c>
      <c r="AP520" s="101">
        <f t="shared" si="59"/>
        <v>0</v>
      </c>
      <c r="AQ520" s="101">
        <f t="shared" si="60"/>
        <v>0</v>
      </c>
      <c r="AR520" s="101">
        <f t="shared" si="55"/>
        <v>0</v>
      </c>
    </row>
    <row r="521" spans="1:44">
      <c r="A521" s="265" t="s">
        <v>771</v>
      </c>
      <c r="B521" s="333"/>
      <c r="C521" s="333"/>
      <c r="D521" s="288"/>
      <c r="E521" s="288"/>
      <c r="F521" s="288"/>
      <c r="G521" s="260"/>
      <c r="H521" s="260"/>
      <c r="I521" s="260"/>
      <c r="J521" s="260"/>
      <c r="K521" s="260"/>
      <c r="L521" s="259"/>
      <c r="M521" s="259"/>
      <c r="N521" s="259"/>
      <c r="O521" s="259">
        <v>1</v>
      </c>
      <c r="P521" s="259"/>
      <c r="Q521" s="260"/>
      <c r="R521" s="260"/>
      <c r="S521" s="260"/>
      <c r="T521" s="260"/>
      <c r="U521" s="260"/>
      <c r="V521" s="259"/>
      <c r="W521" s="259"/>
      <c r="X521" s="259">
        <v>1</v>
      </c>
      <c r="Y521" s="259"/>
      <c r="Z521" s="259"/>
      <c r="AL521" s="101">
        <f t="shared" si="61"/>
        <v>0</v>
      </c>
      <c r="AM521" s="101">
        <f t="shared" si="56"/>
        <v>0</v>
      </c>
      <c r="AN521" s="101">
        <f t="shared" si="57"/>
        <v>1</v>
      </c>
      <c r="AO521" s="101">
        <f t="shared" si="58"/>
        <v>0</v>
      </c>
      <c r="AP521" s="101">
        <f t="shared" si="59"/>
        <v>1</v>
      </c>
      <c r="AQ521" s="101">
        <f t="shared" si="60"/>
        <v>0</v>
      </c>
      <c r="AR521" s="101">
        <f t="shared" si="55"/>
        <v>0</v>
      </c>
    </row>
    <row r="522" spans="1:44">
      <c r="A522" s="265" t="s">
        <v>772</v>
      </c>
      <c r="B522" s="333"/>
      <c r="C522" s="333"/>
      <c r="D522" s="288"/>
      <c r="E522" s="288"/>
      <c r="F522" s="288"/>
      <c r="G522" s="260"/>
      <c r="H522" s="260"/>
      <c r="I522" s="260"/>
      <c r="J522" s="260"/>
      <c r="K522" s="260"/>
      <c r="L522" s="259"/>
      <c r="M522" s="259"/>
      <c r="N522" s="259"/>
      <c r="O522" s="259"/>
      <c r="P522" s="259"/>
      <c r="Q522" s="260"/>
      <c r="R522" s="260"/>
      <c r="S522" s="260"/>
      <c r="T522" s="260"/>
      <c r="U522" s="260"/>
      <c r="V522" s="259"/>
      <c r="W522" s="259">
        <v>1</v>
      </c>
      <c r="X522" s="259"/>
      <c r="Y522" s="259"/>
      <c r="Z522" s="259"/>
      <c r="AL522" s="101">
        <f t="shared" si="61"/>
        <v>0</v>
      </c>
      <c r="AM522" s="101">
        <f t="shared" si="56"/>
        <v>0</v>
      </c>
      <c r="AN522" s="101">
        <f t="shared" si="57"/>
        <v>0</v>
      </c>
      <c r="AO522" s="101">
        <f t="shared" si="58"/>
        <v>0</v>
      </c>
      <c r="AP522" s="101">
        <f t="shared" si="59"/>
        <v>1</v>
      </c>
      <c r="AQ522" s="101">
        <f t="shared" si="60"/>
        <v>0</v>
      </c>
      <c r="AR522" s="101">
        <f t="shared" ref="AR522:AR585" si="62">SUM($AF522:$AJ522)</f>
        <v>0</v>
      </c>
    </row>
    <row r="523" spans="1:44">
      <c r="A523" s="265" t="s">
        <v>773</v>
      </c>
      <c r="B523" s="333"/>
      <c r="C523" s="333"/>
      <c r="D523" s="288"/>
      <c r="E523" s="288"/>
      <c r="F523" s="288"/>
      <c r="G523" s="260"/>
      <c r="H523" s="260"/>
      <c r="I523" s="260"/>
      <c r="J523" s="260"/>
      <c r="K523" s="260"/>
      <c r="L523" s="259"/>
      <c r="M523" s="259"/>
      <c r="N523" s="259"/>
      <c r="O523" s="259"/>
      <c r="P523" s="259"/>
      <c r="Q523" s="260"/>
      <c r="R523" s="260"/>
      <c r="S523" s="260"/>
      <c r="T523" s="260"/>
      <c r="U523" s="260">
        <v>1</v>
      </c>
      <c r="V523" s="259"/>
      <c r="W523" s="259"/>
      <c r="X523" s="259"/>
      <c r="Y523" s="259"/>
      <c r="Z523" s="259"/>
      <c r="AL523" s="101">
        <f t="shared" si="61"/>
        <v>0</v>
      </c>
      <c r="AM523" s="101">
        <f t="shared" si="56"/>
        <v>0</v>
      </c>
      <c r="AN523" s="101">
        <f t="shared" si="57"/>
        <v>0</v>
      </c>
      <c r="AO523" s="101">
        <f t="shared" si="58"/>
        <v>1</v>
      </c>
      <c r="AP523" s="101">
        <f t="shared" si="59"/>
        <v>0</v>
      </c>
      <c r="AQ523" s="101">
        <f t="shared" si="60"/>
        <v>0</v>
      </c>
      <c r="AR523" s="101">
        <f t="shared" si="62"/>
        <v>0</v>
      </c>
    </row>
    <row r="524" spans="1:44">
      <c r="A524" s="265" t="s">
        <v>774</v>
      </c>
      <c r="B524" s="333"/>
      <c r="C524" s="333"/>
      <c r="D524" s="288"/>
      <c r="E524" s="288"/>
      <c r="F524" s="288"/>
      <c r="G524" s="260"/>
      <c r="H524" s="260"/>
      <c r="I524" s="260"/>
      <c r="J524" s="260"/>
      <c r="K524" s="260"/>
      <c r="L524" s="259"/>
      <c r="M524" s="259"/>
      <c r="N524" s="259"/>
      <c r="O524" s="259"/>
      <c r="P524" s="259"/>
      <c r="Q524" s="260"/>
      <c r="R524" s="260"/>
      <c r="S524" s="260"/>
      <c r="T524" s="260"/>
      <c r="U524" s="260"/>
      <c r="V524" s="259"/>
      <c r="W524" s="259"/>
      <c r="X524" s="259"/>
      <c r="Y524" s="259"/>
      <c r="Z524" s="259"/>
      <c r="AL524" s="101">
        <f t="shared" si="61"/>
        <v>0</v>
      </c>
      <c r="AM524" s="101">
        <f t="shared" si="56"/>
        <v>0</v>
      </c>
      <c r="AN524" s="101">
        <f t="shared" si="57"/>
        <v>0</v>
      </c>
      <c r="AO524" s="101">
        <f t="shared" si="58"/>
        <v>0</v>
      </c>
      <c r="AP524" s="101">
        <f t="shared" si="59"/>
        <v>0</v>
      </c>
      <c r="AQ524" s="101">
        <f t="shared" si="60"/>
        <v>0</v>
      </c>
      <c r="AR524" s="101">
        <f t="shared" si="62"/>
        <v>0</v>
      </c>
    </row>
    <row r="525" spans="1:44">
      <c r="A525" s="265" t="s">
        <v>775</v>
      </c>
      <c r="B525" s="333"/>
      <c r="C525" s="333"/>
      <c r="D525" s="288"/>
      <c r="E525" s="288"/>
      <c r="F525" s="288"/>
      <c r="G525" s="260"/>
      <c r="H525" s="260"/>
      <c r="I525" s="260"/>
      <c r="J525" s="260"/>
      <c r="K525" s="260"/>
      <c r="L525" s="259"/>
      <c r="M525" s="259"/>
      <c r="N525" s="259"/>
      <c r="O525" s="259"/>
      <c r="P525" s="259"/>
      <c r="Q525" s="260"/>
      <c r="R525" s="260"/>
      <c r="S525" s="260"/>
      <c r="T525" s="260">
        <v>1</v>
      </c>
      <c r="U525" s="260"/>
      <c r="V525" s="259"/>
      <c r="W525" s="259"/>
      <c r="X525" s="259"/>
      <c r="Y525" s="259"/>
      <c r="Z525" s="259"/>
      <c r="AL525" s="101">
        <f t="shared" si="61"/>
        <v>0</v>
      </c>
      <c r="AM525" s="101">
        <f t="shared" si="56"/>
        <v>0</v>
      </c>
      <c r="AN525" s="101">
        <f t="shared" si="57"/>
        <v>0</v>
      </c>
      <c r="AO525" s="101">
        <f t="shared" si="58"/>
        <v>1</v>
      </c>
      <c r="AP525" s="101">
        <f t="shared" si="59"/>
        <v>0</v>
      </c>
      <c r="AQ525" s="101">
        <f t="shared" si="60"/>
        <v>0</v>
      </c>
      <c r="AR525" s="101">
        <f t="shared" si="62"/>
        <v>0</v>
      </c>
    </row>
    <row r="526" spans="1:44">
      <c r="A526" s="265" t="s">
        <v>776</v>
      </c>
      <c r="B526" s="333"/>
      <c r="C526" s="333"/>
      <c r="D526" s="288"/>
      <c r="E526" s="288"/>
      <c r="F526" s="288"/>
      <c r="G526" s="260"/>
      <c r="H526" s="260"/>
      <c r="I526" s="260"/>
      <c r="J526" s="260"/>
      <c r="K526" s="260"/>
      <c r="L526" s="259"/>
      <c r="M526" s="259"/>
      <c r="N526" s="259"/>
      <c r="O526" s="259"/>
      <c r="P526" s="259"/>
      <c r="Q526" s="260"/>
      <c r="R526" s="260"/>
      <c r="S526" s="260"/>
      <c r="T526" s="260"/>
      <c r="U526" s="260"/>
      <c r="V526" s="259"/>
      <c r="W526" s="259"/>
      <c r="X526" s="259"/>
      <c r="Y526" s="259">
        <v>1</v>
      </c>
      <c r="Z526" s="259"/>
      <c r="AL526" s="101">
        <f t="shared" si="61"/>
        <v>0</v>
      </c>
      <c r="AM526" s="101">
        <f t="shared" si="56"/>
        <v>0</v>
      </c>
      <c r="AN526" s="101">
        <f t="shared" si="57"/>
        <v>0</v>
      </c>
      <c r="AO526" s="101">
        <f t="shared" si="58"/>
        <v>0</v>
      </c>
      <c r="AP526" s="101">
        <f t="shared" si="59"/>
        <v>1</v>
      </c>
      <c r="AQ526" s="101">
        <f t="shared" si="60"/>
        <v>0</v>
      </c>
      <c r="AR526" s="101">
        <f t="shared" si="62"/>
        <v>0</v>
      </c>
    </row>
    <row r="527" spans="1:44">
      <c r="A527" s="265" t="s">
        <v>777</v>
      </c>
      <c r="B527" s="333"/>
      <c r="C527" s="333"/>
      <c r="D527" s="288"/>
      <c r="E527" s="288"/>
      <c r="F527" s="288"/>
      <c r="G527" s="260"/>
      <c r="H527" s="260"/>
      <c r="I527" s="260"/>
      <c r="J527" s="260"/>
      <c r="K527" s="260"/>
      <c r="L527" s="259"/>
      <c r="M527" s="259"/>
      <c r="N527" s="259"/>
      <c r="O527" s="259"/>
      <c r="P527" s="259"/>
      <c r="Q527" s="260"/>
      <c r="R527" s="260"/>
      <c r="S527" s="260"/>
      <c r="T527" s="260"/>
      <c r="U527" s="260"/>
      <c r="V527" s="259"/>
      <c r="W527" s="259"/>
      <c r="X527" s="259"/>
      <c r="Y527" s="259"/>
      <c r="Z527" s="259">
        <v>1</v>
      </c>
      <c r="AL527" s="101">
        <f t="shared" si="61"/>
        <v>0</v>
      </c>
      <c r="AM527" s="101">
        <f t="shared" si="56"/>
        <v>0</v>
      </c>
      <c r="AN527" s="101">
        <f t="shared" si="57"/>
        <v>0</v>
      </c>
      <c r="AO527" s="101">
        <f t="shared" si="58"/>
        <v>0</v>
      </c>
      <c r="AP527" s="101">
        <f t="shared" si="59"/>
        <v>1</v>
      </c>
      <c r="AQ527" s="101">
        <f t="shared" si="60"/>
        <v>0</v>
      </c>
      <c r="AR527" s="101">
        <f t="shared" si="62"/>
        <v>0</v>
      </c>
    </row>
    <row r="528" spans="1:44">
      <c r="A528" s="265" t="s">
        <v>778</v>
      </c>
      <c r="B528" s="333"/>
      <c r="C528" s="333"/>
      <c r="D528" s="288"/>
      <c r="E528" s="288"/>
      <c r="F528" s="288"/>
      <c r="G528" s="260"/>
      <c r="H528" s="260"/>
      <c r="I528" s="260">
        <v>1</v>
      </c>
      <c r="J528" s="260"/>
      <c r="K528" s="260"/>
      <c r="L528" s="259"/>
      <c r="M528" s="259"/>
      <c r="N528" s="259"/>
      <c r="O528" s="259"/>
      <c r="P528" s="259"/>
      <c r="Q528" s="260"/>
      <c r="R528" s="260"/>
      <c r="S528" s="260"/>
      <c r="T528" s="260"/>
      <c r="U528" s="260"/>
      <c r="V528" s="259"/>
      <c r="W528" s="259"/>
      <c r="X528" s="259"/>
      <c r="Y528" s="259"/>
      <c r="Z528" s="259"/>
      <c r="AL528" s="101">
        <f t="shared" si="61"/>
        <v>0</v>
      </c>
      <c r="AM528" s="101">
        <f t="shared" si="56"/>
        <v>1</v>
      </c>
      <c r="AN528" s="101">
        <f t="shared" si="57"/>
        <v>0</v>
      </c>
      <c r="AO528" s="101">
        <f t="shared" si="58"/>
        <v>0</v>
      </c>
      <c r="AP528" s="101">
        <f t="shared" si="59"/>
        <v>0</v>
      </c>
      <c r="AQ528" s="101">
        <f t="shared" si="60"/>
        <v>0</v>
      </c>
      <c r="AR528" s="101">
        <f t="shared" si="62"/>
        <v>0</v>
      </c>
    </row>
    <row r="529" spans="1:44">
      <c r="A529" s="265" t="s">
        <v>779</v>
      </c>
      <c r="B529" s="333"/>
      <c r="C529" s="333"/>
      <c r="D529" s="288"/>
      <c r="E529" s="288"/>
      <c r="F529" s="288"/>
      <c r="G529" s="260"/>
      <c r="H529" s="260"/>
      <c r="I529" s="260"/>
      <c r="J529" s="260"/>
      <c r="K529" s="260"/>
      <c r="L529" s="259"/>
      <c r="M529" s="259"/>
      <c r="N529" s="259"/>
      <c r="O529" s="259"/>
      <c r="P529" s="259"/>
      <c r="Q529" s="260">
        <v>2</v>
      </c>
      <c r="R529" s="260"/>
      <c r="S529" s="260"/>
      <c r="T529" s="260"/>
      <c r="U529" s="260"/>
      <c r="V529" s="259"/>
      <c r="W529" s="259"/>
      <c r="X529" s="259"/>
      <c r="Y529" s="259"/>
      <c r="Z529" s="259"/>
      <c r="AL529" s="101">
        <f t="shared" si="61"/>
        <v>0</v>
      </c>
      <c r="AM529" s="101">
        <f t="shared" si="56"/>
        <v>0</v>
      </c>
      <c r="AN529" s="101">
        <f t="shared" si="57"/>
        <v>0</v>
      </c>
      <c r="AO529" s="101">
        <f t="shared" si="58"/>
        <v>2</v>
      </c>
      <c r="AP529" s="101">
        <f t="shared" si="59"/>
        <v>0</v>
      </c>
      <c r="AQ529" s="101">
        <f t="shared" si="60"/>
        <v>0</v>
      </c>
      <c r="AR529" s="101">
        <f t="shared" si="62"/>
        <v>0</v>
      </c>
    </row>
    <row r="530" spans="1:44">
      <c r="A530" s="265" t="s">
        <v>780</v>
      </c>
      <c r="B530" s="333"/>
      <c r="C530" s="333"/>
      <c r="D530" s="288"/>
      <c r="E530" s="288"/>
      <c r="F530" s="288"/>
      <c r="G530" s="260"/>
      <c r="H530" s="260"/>
      <c r="I530" s="260"/>
      <c r="J530" s="260"/>
      <c r="K530" s="260"/>
      <c r="L530" s="259"/>
      <c r="M530" s="259"/>
      <c r="N530" s="259"/>
      <c r="O530" s="259"/>
      <c r="P530" s="259"/>
      <c r="Q530" s="260"/>
      <c r="R530" s="260"/>
      <c r="S530" s="260"/>
      <c r="T530" s="260"/>
      <c r="U530" s="260">
        <v>1</v>
      </c>
      <c r="V530" s="259"/>
      <c r="W530" s="259"/>
      <c r="X530" s="259"/>
      <c r="Y530" s="259"/>
      <c r="Z530" s="259"/>
      <c r="AL530" s="101">
        <f t="shared" si="61"/>
        <v>0</v>
      </c>
      <c r="AM530" s="101">
        <f t="shared" si="56"/>
        <v>0</v>
      </c>
      <c r="AN530" s="101">
        <f t="shared" si="57"/>
        <v>0</v>
      </c>
      <c r="AO530" s="101">
        <f t="shared" si="58"/>
        <v>1</v>
      </c>
      <c r="AP530" s="101">
        <f t="shared" si="59"/>
        <v>0</v>
      </c>
      <c r="AQ530" s="101">
        <f t="shared" si="60"/>
        <v>0</v>
      </c>
      <c r="AR530" s="101">
        <f t="shared" si="62"/>
        <v>0</v>
      </c>
    </row>
    <row r="531" spans="1:44">
      <c r="A531" s="265" t="s">
        <v>781</v>
      </c>
      <c r="B531" s="333"/>
      <c r="C531" s="333"/>
      <c r="D531" s="288"/>
      <c r="E531" s="288"/>
      <c r="F531" s="288"/>
      <c r="G531" s="260"/>
      <c r="H531" s="260"/>
      <c r="I531" s="260"/>
      <c r="J531" s="260"/>
      <c r="K531" s="260"/>
      <c r="L531" s="259"/>
      <c r="M531" s="259"/>
      <c r="N531" s="259"/>
      <c r="O531" s="259"/>
      <c r="P531" s="259"/>
      <c r="Q531" s="260"/>
      <c r="R531" s="260"/>
      <c r="S531" s="260"/>
      <c r="T531" s="260"/>
      <c r="U531" s="260"/>
      <c r="V531" s="259"/>
      <c r="W531" s="259"/>
      <c r="X531" s="259"/>
      <c r="Y531" s="259"/>
      <c r="Z531" s="259">
        <v>1</v>
      </c>
      <c r="AL531" s="101">
        <f t="shared" si="61"/>
        <v>0</v>
      </c>
      <c r="AM531" s="101">
        <f t="shared" si="56"/>
        <v>0</v>
      </c>
      <c r="AN531" s="101">
        <f t="shared" si="57"/>
        <v>0</v>
      </c>
      <c r="AO531" s="101">
        <f t="shared" si="58"/>
        <v>0</v>
      </c>
      <c r="AP531" s="101">
        <f t="shared" si="59"/>
        <v>1</v>
      </c>
      <c r="AQ531" s="101">
        <f t="shared" si="60"/>
        <v>0</v>
      </c>
      <c r="AR531" s="101">
        <f t="shared" si="62"/>
        <v>0</v>
      </c>
    </row>
    <row r="532" spans="1:44">
      <c r="A532" s="265" t="s">
        <v>782</v>
      </c>
      <c r="B532" s="333"/>
      <c r="C532" s="333"/>
      <c r="D532" s="288"/>
      <c r="E532" s="288"/>
      <c r="F532" s="288"/>
      <c r="G532" s="260"/>
      <c r="H532" s="260"/>
      <c r="I532" s="260"/>
      <c r="J532" s="260"/>
      <c r="K532" s="260"/>
      <c r="L532" s="259"/>
      <c r="M532" s="259"/>
      <c r="N532" s="259"/>
      <c r="O532" s="259"/>
      <c r="P532" s="259"/>
      <c r="Q532" s="260"/>
      <c r="R532" s="260"/>
      <c r="S532" s="260"/>
      <c r="T532" s="260"/>
      <c r="U532" s="260"/>
      <c r="V532" s="259">
        <v>2</v>
      </c>
      <c r="W532" s="259"/>
      <c r="X532" s="259"/>
      <c r="Y532" s="259"/>
      <c r="Z532" s="259"/>
      <c r="AL532" s="101">
        <f t="shared" si="61"/>
        <v>0</v>
      </c>
      <c r="AM532" s="101">
        <f t="shared" si="56"/>
        <v>0</v>
      </c>
      <c r="AN532" s="101">
        <f t="shared" si="57"/>
        <v>0</v>
      </c>
      <c r="AO532" s="101">
        <f t="shared" si="58"/>
        <v>0</v>
      </c>
      <c r="AP532" s="101">
        <f t="shared" si="59"/>
        <v>2</v>
      </c>
      <c r="AQ532" s="101">
        <f t="shared" si="60"/>
        <v>0</v>
      </c>
      <c r="AR532" s="101">
        <f t="shared" si="62"/>
        <v>0</v>
      </c>
    </row>
    <row r="533" spans="1:44">
      <c r="A533" s="265" t="s">
        <v>783</v>
      </c>
      <c r="B533" s="333"/>
      <c r="C533" s="333"/>
      <c r="D533" s="288"/>
      <c r="E533" s="288"/>
      <c r="F533" s="288"/>
      <c r="G533" s="260"/>
      <c r="H533" s="260"/>
      <c r="I533" s="260"/>
      <c r="J533" s="260"/>
      <c r="K533" s="260"/>
      <c r="L533" s="259"/>
      <c r="M533" s="259"/>
      <c r="N533" s="259"/>
      <c r="O533" s="259"/>
      <c r="P533" s="259"/>
      <c r="Q533" s="260"/>
      <c r="R533" s="260"/>
      <c r="S533" s="260"/>
      <c r="T533" s="260"/>
      <c r="U533" s="260"/>
      <c r="V533" s="259">
        <v>1</v>
      </c>
      <c r="W533" s="259"/>
      <c r="X533" s="259"/>
      <c r="Y533" s="259"/>
      <c r="Z533" s="259"/>
      <c r="AL533" s="101">
        <f t="shared" si="61"/>
        <v>0</v>
      </c>
      <c r="AM533" s="101">
        <f t="shared" si="56"/>
        <v>0</v>
      </c>
      <c r="AN533" s="101">
        <f t="shared" si="57"/>
        <v>0</v>
      </c>
      <c r="AO533" s="101">
        <f t="shared" si="58"/>
        <v>0</v>
      </c>
      <c r="AP533" s="101">
        <f t="shared" si="59"/>
        <v>1</v>
      </c>
      <c r="AQ533" s="101">
        <f t="shared" si="60"/>
        <v>0</v>
      </c>
      <c r="AR533" s="101">
        <f t="shared" si="62"/>
        <v>0</v>
      </c>
    </row>
    <row r="534" spans="1:44">
      <c r="A534" s="265" t="s">
        <v>784</v>
      </c>
      <c r="B534" s="333"/>
      <c r="C534" s="333"/>
      <c r="D534" s="288"/>
      <c r="E534" s="288"/>
      <c r="F534" s="288"/>
      <c r="G534" s="260"/>
      <c r="H534" s="260"/>
      <c r="I534" s="260"/>
      <c r="J534" s="260"/>
      <c r="K534" s="260"/>
      <c r="L534" s="259"/>
      <c r="M534" s="259"/>
      <c r="N534" s="259"/>
      <c r="O534" s="259"/>
      <c r="P534" s="259"/>
      <c r="Q534" s="260"/>
      <c r="R534" s="260"/>
      <c r="S534" s="260"/>
      <c r="T534" s="260"/>
      <c r="U534" s="260"/>
      <c r="V534" s="259">
        <v>2</v>
      </c>
      <c r="W534" s="259"/>
      <c r="X534" s="259"/>
      <c r="Y534" s="259"/>
      <c r="Z534" s="259"/>
      <c r="AL534" s="101">
        <f t="shared" si="61"/>
        <v>0</v>
      </c>
      <c r="AM534" s="101">
        <f t="shared" si="56"/>
        <v>0</v>
      </c>
      <c r="AN534" s="101">
        <f t="shared" si="57"/>
        <v>0</v>
      </c>
      <c r="AO534" s="101">
        <f t="shared" si="58"/>
        <v>0</v>
      </c>
      <c r="AP534" s="101">
        <f t="shared" si="59"/>
        <v>2</v>
      </c>
      <c r="AQ534" s="101">
        <f t="shared" si="60"/>
        <v>0</v>
      </c>
      <c r="AR534" s="101">
        <f t="shared" si="62"/>
        <v>0</v>
      </c>
    </row>
    <row r="535" spans="1:44">
      <c r="A535" s="265" t="s">
        <v>785</v>
      </c>
      <c r="B535" s="333"/>
      <c r="C535" s="333"/>
      <c r="D535" s="288"/>
      <c r="E535" s="288"/>
      <c r="F535" s="288"/>
      <c r="G535" s="260"/>
      <c r="H535" s="260"/>
      <c r="I535" s="260"/>
      <c r="J535" s="260"/>
      <c r="K535" s="260"/>
      <c r="L535" s="259"/>
      <c r="M535" s="259"/>
      <c r="N535" s="259"/>
      <c r="O535" s="259"/>
      <c r="P535" s="259"/>
      <c r="Q535" s="260"/>
      <c r="R535" s="260"/>
      <c r="S535" s="260"/>
      <c r="T535" s="260"/>
      <c r="U535" s="260"/>
      <c r="V535" s="259">
        <v>1</v>
      </c>
      <c r="W535" s="259"/>
      <c r="X535" s="259"/>
      <c r="Y535" s="259"/>
      <c r="Z535" s="259"/>
      <c r="AL535" s="101">
        <f t="shared" si="61"/>
        <v>0</v>
      </c>
      <c r="AM535" s="101">
        <f t="shared" si="56"/>
        <v>0</v>
      </c>
      <c r="AN535" s="101">
        <f t="shared" si="57"/>
        <v>0</v>
      </c>
      <c r="AO535" s="101">
        <f t="shared" si="58"/>
        <v>0</v>
      </c>
      <c r="AP535" s="101">
        <f t="shared" si="59"/>
        <v>1</v>
      </c>
      <c r="AQ535" s="101">
        <f t="shared" si="60"/>
        <v>0</v>
      </c>
      <c r="AR535" s="101">
        <f t="shared" si="62"/>
        <v>0</v>
      </c>
    </row>
    <row r="536" spans="1:44">
      <c r="A536" s="265" t="s">
        <v>786</v>
      </c>
      <c r="B536" s="333"/>
      <c r="C536" s="333"/>
      <c r="D536" s="288"/>
      <c r="E536" s="288"/>
      <c r="F536" s="288"/>
      <c r="G536" s="260"/>
      <c r="H536" s="260"/>
      <c r="I536" s="260"/>
      <c r="J536" s="260"/>
      <c r="K536" s="260">
        <v>2</v>
      </c>
      <c r="L536" s="259"/>
      <c r="M536" s="259"/>
      <c r="N536" s="259"/>
      <c r="O536" s="259"/>
      <c r="P536" s="259"/>
      <c r="Q536" s="260"/>
      <c r="R536" s="260"/>
      <c r="S536" s="260"/>
      <c r="T536" s="260"/>
      <c r="U536" s="260"/>
      <c r="V536" s="259"/>
      <c r="W536" s="259"/>
      <c r="X536" s="259"/>
      <c r="Y536" s="259"/>
      <c r="Z536" s="259"/>
      <c r="AL536" s="101">
        <f t="shared" si="61"/>
        <v>0</v>
      </c>
      <c r="AM536" s="101">
        <f t="shared" si="56"/>
        <v>2</v>
      </c>
      <c r="AN536" s="101">
        <f t="shared" si="57"/>
        <v>0</v>
      </c>
      <c r="AO536" s="101">
        <f t="shared" si="58"/>
        <v>0</v>
      </c>
      <c r="AP536" s="101">
        <f t="shared" si="59"/>
        <v>0</v>
      </c>
      <c r="AQ536" s="101">
        <f t="shared" si="60"/>
        <v>0</v>
      </c>
      <c r="AR536" s="101">
        <f t="shared" si="62"/>
        <v>0</v>
      </c>
    </row>
    <row r="537" spans="1:44">
      <c r="A537" s="265" t="s">
        <v>787</v>
      </c>
      <c r="B537" s="333"/>
      <c r="C537" s="333"/>
      <c r="D537" s="288"/>
      <c r="E537" s="288"/>
      <c r="F537" s="288"/>
      <c r="G537" s="260"/>
      <c r="H537" s="260"/>
      <c r="I537" s="260"/>
      <c r="J537" s="260"/>
      <c r="K537" s="260"/>
      <c r="L537" s="259"/>
      <c r="M537" s="259"/>
      <c r="N537" s="259"/>
      <c r="O537" s="259">
        <v>2</v>
      </c>
      <c r="P537" s="259"/>
      <c r="Q537" s="260"/>
      <c r="R537" s="260"/>
      <c r="S537" s="260"/>
      <c r="T537" s="260"/>
      <c r="U537" s="260"/>
      <c r="V537" s="259"/>
      <c r="W537" s="259"/>
      <c r="X537" s="259"/>
      <c r="Y537" s="259"/>
      <c r="Z537" s="259"/>
      <c r="AL537" s="101">
        <f t="shared" si="61"/>
        <v>0</v>
      </c>
      <c r="AM537" s="101">
        <f t="shared" si="56"/>
        <v>0</v>
      </c>
      <c r="AN537" s="101">
        <f t="shared" si="57"/>
        <v>2</v>
      </c>
      <c r="AO537" s="101">
        <f t="shared" si="58"/>
        <v>0</v>
      </c>
      <c r="AP537" s="101">
        <f t="shared" si="59"/>
        <v>0</v>
      </c>
      <c r="AQ537" s="101">
        <f t="shared" si="60"/>
        <v>0</v>
      </c>
      <c r="AR537" s="101">
        <f t="shared" si="62"/>
        <v>0</v>
      </c>
    </row>
    <row r="538" spans="1:44">
      <c r="A538" s="265" t="s">
        <v>788</v>
      </c>
      <c r="B538" s="333"/>
      <c r="C538" s="333"/>
      <c r="D538" s="288"/>
      <c r="E538" s="288"/>
      <c r="F538" s="288"/>
      <c r="G538" s="260"/>
      <c r="H538" s="260"/>
      <c r="I538" s="260"/>
      <c r="J538" s="260"/>
      <c r="K538" s="260"/>
      <c r="L538" s="259"/>
      <c r="M538" s="259"/>
      <c r="N538" s="259"/>
      <c r="O538" s="259"/>
      <c r="P538" s="259"/>
      <c r="Q538" s="260"/>
      <c r="R538" s="260"/>
      <c r="S538" s="260"/>
      <c r="T538" s="260"/>
      <c r="U538" s="260"/>
      <c r="V538" s="259"/>
      <c r="W538" s="259"/>
      <c r="X538" s="259"/>
      <c r="Y538" s="259">
        <v>1</v>
      </c>
      <c r="Z538" s="259"/>
      <c r="AL538" s="101">
        <f t="shared" si="61"/>
        <v>0</v>
      </c>
      <c r="AM538" s="101">
        <f t="shared" si="56"/>
        <v>0</v>
      </c>
      <c r="AN538" s="101">
        <f t="shared" si="57"/>
        <v>0</v>
      </c>
      <c r="AO538" s="101">
        <f t="shared" si="58"/>
        <v>0</v>
      </c>
      <c r="AP538" s="101">
        <f t="shared" si="59"/>
        <v>1</v>
      </c>
      <c r="AQ538" s="101">
        <f t="shared" si="60"/>
        <v>0</v>
      </c>
      <c r="AR538" s="101">
        <f t="shared" si="62"/>
        <v>0</v>
      </c>
    </row>
    <row r="539" spans="1:44">
      <c r="A539" s="265" t="s">
        <v>789</v>
      </c>
      <c r="B539" s="333"/>
      <c r="C539" s="333"/>
      <c r="D539" s="288"/>
      <c r="E539" s="288"/>
      <c r="F539" s="288"/>
      <c r="G539" s="260"/>
      <c r="H539" s="260"/>
      <c r="I539" s="260"/>
      <c r="J539" s="260"/>
      <c r="K539" s="260">
        <v>1</v>
      </c>
      <c r="L539" s="259"/>
      <c r="M539" s="259"/>
      <c r="N539" s="259"/>
      <c r="O539" s="259"/>
      <c r="P539" s="259"/>
      <c r="Q539" s="260"/>
      <c r="R539" s="260"/>
      <c r="S539" s="260"/>
      <c r="T539" s="260"/>
      <c r="U539" s="260"/>
      <c r="V539" s="259"/>
      <c r="W539" s="259"/>
      <c r="X539" s="259"/>
      <c r="Y539" s="259"/>
      <c r="Z539" s="259"/>
      <c r="AL539" s="101">
        <f t="shared" si="61"/>
        <v>0</v>
      </c>
      <c r="AM539" s="101">
        <f t="shared" si="56"/>
        <v>1</v>
      </c>
      <c r="AN539" s="101">
        <f t="shared" si="57"/>
        <v>0</v>
      </c>
      <c r="AO539" s="101">
        <f t="shared" si="58"/>
        <v>0</v>
      </c>
      <c r="AP539" s="101">
        <f t="shared" si="59"/>
        <v>0</v>
      </c>
      <c r="AQ539" s="101">
        <f t="shared" si="60"/>
        <v>0</v>
      </c>
      <c r="AR539" s="101">
        <f t="shared" si="62"/>
        <v>0</v>
      </c>
    </row>
    <row r="540" spans="1:44">
      <c r="A540" s="265" t="s">
        <v>790</v>
      </c>
      <c r="B540" s="333"/>
      <c r="C540" s="333"/>
      <c r="D540" s="288"/>
      <c r="E540" s="288"/>
      <c r="F540" s="288"/>
      <c r="G540" s="260"/>
      <c r="H540" s="260"/>
      <c r="I540" s="260"/>
      <c r="J540" s="260"/>
      <c r="K540" s="260"/>
      <c r="L540" s="259"/>
      <c r="M540" s="259"/>
      <c r="N540" s="259"/>
      <c r="O540" s="259"/>
      <c r="P540" s="259"/>
      <c r="Q540" s="260"/>
      <c r="R540" s="260"/>
      <c r="S540" s="260"/>
      <c r="T540" s="260"/>
      <c r="U540" s="260"/>
      <c r="V540" s="259">
        <v>1</v>
      </c>
      <c r="W540" s="259"/>
      <c r="X540" s="259"/>
      <c r="Y540" s="259"/>
      <c r="Z540" s="259"/>
      <c r="AL540" s="101">
        <f t="shared" si="61"/>
        <v>0</v>
      </c>
      <c r="AM540" s="101">
        <f t="shared" si="56"/>
        <v>0</v>
      </c>
      <c r="AN540" s="101">
        <f t="shared" si="57"/>
        <v>0</v>
      </c>
      <c r="AO540" s="101">
        <f t="shared" si="58"/>
        <v>0</v>
      </c>
      <c r="AP540" s="101">
        <f t="shared" si="59"/>
        <v>1</v>
      </c>
      <c r="AQ540" s="101">
        <f t="shared" si="60"/>
        <v>0</v>
      </c>
      <c r="AR540" s="101">
        <f t="shared" si="62"/>
        <v>0</v>
      </c>
    </row>
    <row r="541" spans="1:44">
      <c r="A541" s="265" t="s">
        <v>791</v>
      </c>
      <c r="B541" s="333"/>
      <c r="C541" s="333"/>
      <c r="D541" s="288"/>
      <c r="E541" s="288"/>
      <c r="F541" s="288"/>
      <c r="G541" s="260"/>
      <c r="H541" s="260"/>
      <c r="I541" s="260"/>
      <c r="J541" s="260"/>
      <c r="K541" s="260"/>
      <c r="L541" s="259"/>
      <c r="M541" s="259"/>
      <c r="N541" s="259"/>
      <c r="O541" s="259"/>
      <c r="P541" s="259"/>
      <c r="Q541" s="260"/>
      <c r="R541" s="260"/>
      <c r="S541" s="260"/>
      <c r="T541" s="260"/>
      <c r="U541" s="260"/>
      <c r="V541" s="259"/>
      <c r="W541" s="259"/>
      <c r="X541" s="259"/>
      <c r="Y541" s="259"/>
      <c r="Z541" s="259"/>
      <c r="AL541" s="101">
        <f t="shared" si="61"/>
        <v>0</v>
      </c>
      <c r="AM541" s="101">
        <f t="shared" si="56"/>
        <v>0</v>
      </c>
      <c r="AN541" s="101">
        <f t="shared" si="57"/>
        <v>0</v>
      </c>
      <c r="AO541" s="101">
        <f t="shared" si="58"/>
        <v>0</v>
      </c>
      <c r="AP541" s="101">
        <f t="shared" si="59"/>
        <v>0</v>
      </c>
      <c r="AQ541" s="101">
        <f t="shared" si="60"/>
        <v>0</v>
      </c>
      <c r="AR541" s="101">
        <f t="shared" si="62"/>
        <v>0</v>
      </c>
    </row>
    <row r="542" spans="1:44">
      <c r="A542" s="265" t="s">
        <v>792</v>
      </c>
      <c r="B542" s="333"/>
      <c r="C542" s="333"/>
      <c r="D542" s="288"/>
      <c r="E542" s="288"/>
      <c r="F542" s="288">
        <v>1</v>
      </c>
      <c r="G542" s="260"/>
      <c r="H542" s="260"/>
      <c r="I542" s="260"/>
      <c r="J542" s="260"/>
      <c r="K542" s="260"/>
      <c r="L542" s="259"/>
      <c r="M542" s="259"/>
      <c r="N542" s="259"/>
      <c r="O542" s="259"/>
      <c r="P542" s="259"/>
      <c r="Q542" s="260"/>
      <c r="R542" s="260"/>
      <c r="S542" s="260"/>
      <c r="T542" s="260"/>
      <c r="U542" s="260"/>
      <c r="V542" s="259"/>
      <c r="W542" s="259"/>
      <c r="X542" s="259"/>
      <c r="Y542" s="259"/>
      <c r="Z542" s="259"/>
      <c r="AL542" s="101">
        <f t="shared" si="61"/>
        <v>1</v>
      </c>
      <c r="AM542" s="101">
        <f t="shared" si="56"/>
        <v>0</v>
      </c>
      <c r="AN542" s="101">
        <f t="shared" si="57"/>
        <v>0</v>
      </c>
      <c r="AO542" s="101">
        <f t="shared" si="58"/>
        <v>0</v>
      </c>
      <c r="AP542" s="101">
        <f t="shared" si="59"/>
        <v>0</v>
      </c>
      <c r="AQ542" s="101">
        <f t="shared" si="60"/>
        <v>0</v>
      </c>
      <c r="AR542" s="101">
        <f t="shared" si="62"/>
        <v>0</v>
      </c>
    </row>
    <row r="543" spans="1:44">
      <c r="A543" s="265" t="s">
        <v>793</v>
      </c>
      <c r="B543" s="333"/>
      <c r="C543" s="333"/>
      <c r="D543" s="288"/>
      <c r="E543" s="288"/>
      <c r="F543" s="288"/>
      <c r="G543" s="260"/>
      <c r="H543" s="260"/>
      <c r="I543" s="260"/>
      <c r="J543" s="260"/>
      <c r="K543" s="260"/>
      <c r="L543" s="259"/>
      <c r="M543" s="259"/>
      <c r="N543" s="259"/>
      <c r="O543" s="259"/>
      <c r="P543" s="259"/>
      <c r="Q543" s="260">
        <v>1</v>
      </c>
      <c r="R543" s="260"/>
      <c r="S543" s="260"/>
      <c r="T543" s="260"/>
      <c r="U543" s="260"/>
      <c r="V543" s="259"/>
      <c r="W543" s="259"/>
      <c r="X543" s="259"/>
      <c r="Y543" s="259"/>
      <c r="Z543" s="259"/>
      <c r="AL543" s="101">
        <f t="shared" si="61"/>
        <v>0</v>
      </c>
      <c r="AM543" s="101">
        <f t="shared" si="56"/>
        <v>0</v>
      </c>
      <c r="AN543" s="101">
        <f t="shared" si="57"/>
        <v>0</v>
      </c>
      <c r="AO543" s="101">
        <f t="shared" si="58"/>
        <v>1</v>
      </c>
      <c r="AP543" s="101">
        <f t="shared" si="59"/>
        <v>0</v>
      </c>
      <c r="AQ543" s="101">
        <f t="shared" si="60"/>
        <v>0</v>
      </c>
      <c r="AR543" s="101">
        <f t="shared" si="62"/>
        <v>0</v>
      </c>
    </row>
    <row r="544" spans="1:44">
      <c r="A544" s="265" t="s">
        <v>794</v>
      </c>
      <c r="B544" s="333"/>
      <c r="C544" s="333"/>
      <c r="D544" s="288"/>
      <c r="E544" s="288"/>
      <c r="F544" s="288"/>
      <c r="G544" s="260"/>
      <c r="H544" s="260"/>
      <c r="I544" s="260"/>
      <c r="J544" s="260"/>
      <c r="K544" s="260"/>
      <c r="L544" s="259"/>
      <c r="M544" s="259"/>
      <c r="N544" s="259"/>
      <c r="O544" s="259"/>
      <c r="P544" s="259"/>
      <c r="Q544" s="260"/>
      <c r="R544" s="260"/>
      <c r="S544" s="260"/>
      <c r="T544" s="260"/>
      <c r="U544" s="260"/>
      <c r="V544" s="259"/>
      <c r="W544" s="259"/>
      <c r="X544" s="259"/>
      <c r="Y544" s="259"/>
      <c r="Z544" s="259">
        <v>1</v>
      </c>
      <c r="AL544" s="101">
        <f t="shared" si="61"/>
        <v>0</v>
      </c>
      <c r="AM544" s="101">
        <f t="shared" si="56"/>
        <v>0</v>
      </c>
      <c r="AN544" s="101">
        <f t="shared" si="57"/>
        <v>0</v>
      </c>
      <c r="AO544" s="101">
        <f t="shared" si="58"/>
        <v>0</v>
      </c>
      <c r="AP544" s="101">
        <f t="shared" si="59"/>
        <v>1</v>
      </c>
      <c r="AQ544" s="101">
        <f t="shared" si="60"/>
        <v>0</v>
      </c>
      <c r="AR544" s="101">
        <f t="shared" si="62"/>
        <v>0</v>
      </c>
    </row>
    <row r="545" spans="1:44">
      <c r="A545" s="265" t="s">
        <v>795</v>
      </c>
      <c r="B545" s="333"/>
      <c r="C545" s="333"/>
      <c r="D545" s="288"/>
      <c r="E545" s="288"/>
      <c r="F545" s="288"/>
      <c r="G545" s="260"/>
      <c r="H545" s="260"/>
      <c r="I545" s="260"/>
      <c r="J545" s="260"/>
      <c r="K545" s="260"/>
      <c r="L545" s="259"/>
      <c r="M545" s="259"/>
      <c r="N545" s="259"/>
      <c r="O545" s="259"/>
      <c r="P545" s="259"/>
      <c r="Q545" s="260"/>
      <c r="R545" s="260"/>
      <c r="S545" s="260"/>
      <c r="T545" s="260"/>
      <c r="U545" s="260"/>
      <c r="V545" s="259"/>
      <c r="W545" s="259"/>
      <c r="X545" s="259"/>
      <c r="Y545" s="259"/>
      <c r="Z545" s="259"/>
      <c r="AL545" s="101">
        <f t="shared" si="61"/>
        <v>0</v>
      </c>
      <c r="AM545" s="101">
        <f t="shared" si="56"/>
        <v>0</v>
      </c>
      <c r="AN545" s="101">
        <f t="shared" si="57"/>
        <v>0</v>
      </c>
      <c r="AO545" s="101">
        <f t="shared" si="58"/>
        <v>0</v>
      </c>
      <c r="AP545" s="101">
        <f t="shared" si="59"/>
        <v>0</v>
      </c>
      <c r="AQ545" s="101">
        <f t="shared" si="60"/>
        <v>0</v>
      </c>
      <c r="AR545" s="101">
        <f t="shared" si="62"/>
        <v>0</v>
      </c>
    </row>
    <row r="546" spans="1:44">
      <c r="A546" s="265" t="s">
        <v>796</v>
      </c>
      <c r="B546" s="333"/>
      <c r="C546" s="333"/>
      <c r="D546" s="288"/>
      <c r="E546" s="288"/>
      <c r="F546" s="288"/>
      <c r="G546" s="260"/>
      <c r="H546" s="260"/>
      <c r="I546" s="260"/>
      <c r="J546" s="260"/>
      <c r="K546" s="260"/>
      <c r="L546" s="259"/>
      <c r="M546" s="259"/>
      <c r="N546" s="259"/>
      <c r="O546" s="259"/>
      <c r="P546" s="259">
        <v>1</v>
      </c>
      <c r="Q546" s="260"/>
      <c r="R546" s="260"/>
      <c r="S546" s="260"/>
      <c r="T546" s="260"/>
      <c r="U546" s="260"/>
      <c r="V546" s="259"/>
      <c r="W546" s="259"/>
      <c r="X546" s="259"/>
      <c r="Y546" s="259"/>
      <c r="Z546" s="259"/>
      <c r="AL546" s="101">
        <f t="shared" si="61"/>
        <v>0</v>
      </c>
      <c r="AM546" s="101">
        <f t="shared" si="56"/>
        <v>0</v>
      </c>
      <c r="AN546" s="101">
        <f t="shared" si="57"/>
        <v>1</v>
      </c>
      <c r="AO546" s="101">
        <f t="shared" si="58"/>
        <v>0</v>
      </c>
      <c r="AP546" s="101">
        <f t="shared" si="59"/>
        <v>0</v>
      </c>
      <c r="AQ546" s="101">
        <f t="shared" si="60"/>
        <v>0</v>
      </c>
      <c r="AR546" s="101">
        <f t="shared" si="62"/>
        <v>0</v>
      </c>
    </row>
    <row r="547" spans="1:44">
      <c r="A547" s="265" t="s">
        <v>797</v>
      </c>
      <c r="B547" s="333"/>
      <c r="C547" s="333"/>
      <c r="D547" s="288"/>
      <c r="E547" s="288"/>
      <c r="F547" s="288"/>
      <c r="G547" s="260"/>
      <c r="H547" s="260"/>
      <c r="I547" s="260"/>
      <c r="J547" s="260"/>
      <c r="K547" s="260"/>
      <c r="L547" s="259"/>
      <c r="M547" s="259"/>
      <c r="N547" s="259"/>
      <c r="O547" s="259"/>
      <c r="P547" s="259"/>
      <c r="Q547" s="260"/>
      <c r="R547" s="260"/>
      <c r="S547" s="260"/>
      <c r="T547" s="260"/>
      <c r="U547" s="260"/>
      <c r="V547" s="259"/>
      <c r="W547" s="259"/>
      <c r="X547" s="259"/>
      <c r="Y547" s="259"/>
      <c r="Z547" s="259"/>
      <c r="AL547" s="101">
        <f t="shared" si="61"/>
        <v>0</v>
      </c>
      <c r="AM547" s="101">
        <f t="shared" si="56"/>
        <v>0</v>
      </c>
      <c r="AN547" s="101">
        <f t="shared" si="57"/>
        <v>0</v>
      </c>
      <c r="AO547" s="101">
        <f t="shared" si="58"/>
        <v>0</v>
      </c>
      <c r="AP547" s="101">
        <f t="shared" si="59"/>
        <v>0</v>
      </c>
      <c r="AQ547" s="101">
        <f t="shared" si="60"/>
        <v>0</v>
      </c>
      <c r="AR547" s="101">
        <f t="shared" si="62"/>
        <v>0</v>
      </c>
    </row>
    <row r="548" spans="1:44">
      <c r="A548" s="265" t="s">
        <v>798</v>
      </c>
      <c r="B548" s="333"/>
      <c r="C548" s="333"/>
      <c r="D548" s="288"/>
      <c r="E548" s="288"/>
      <c r="F548" s="288"/>
      <c r="G548" s="260"/>
      <c r="H548" s="260"/>
      <c r="I548" s="260"/>
      <c r="J548" s="260"/>
      <c r="K548" s="260"/>
      <c r="L548" s="259"/>
      <c r="M548" s="259"/>
      <c r="N548" s="259"/>
      <c r="O548" s="259"/>
      <c r="P548" s="259"/>
      <c r="Q548" s="260"/>
      <c r="R548" s="260"/>
      <c r="S548" s="260"/>
      <c r="T548" s="260"/>
      <c r="U548" s="260"/>
      <c r="V548" s="259"/>
      <c r="W548" s="259"/>
      <c r="X548" s="259"/>
      <c r="Y548" s="259"/>
      <c r="Z548" s="259"/>
      <c r="AL548" s="101">
        <f t="shared" si="61"/>
        <v>0</v>
      </c>
      <c r="AM548" s="101">
        <f t="shared" si="56"/>
        <v>0</v>
      </c>
      <c r="AN548" s="101">
        <f t="shared" si="57"/>
        <v>0</v>
      </c>
      <c r="AO548" s="101">
        <f t="shared" si="58"/>
        <v>0</v>
      </c>
      <c r="AP548" s="101">
        <f t="shared" si="59"/>
        <v>0</v>
      </c>
      <c r="AQ548" s="101">
        <f t="shared" si="60"/>
        <v>0</v>
      </c>
      <c r="AR548" s="101">
        <f t="shared" si="62"/>
        <v>0</v>
      </c>
    </row>
    <row r="549" spans="1:44">
      <c r="A549" s="265" t="s">
        <v>799</v>
      </c>
      <c r="B549" s="333"/>
      <c r="C549" s="333"/>
      <c r="D549" s="288"/>
      <c r="E549" s="288"/>
      <c r="F549" s="288"/>
      <c r="G549" s="260"/>
      <c r="H549" s="260"/>
      <c r="I549" s="260"/>
      <c r="J549" s="260"/>
      <c r="K549" s="260"/>
      <c r="L549" s="259"/>
      <c r="M549" s="259"/>
      <c r="N549" s="259"/>
      <c r="O549" s="259"/>
      <c r="P549" s="259"/>
      <c r="Q549" s="260"/>
      <c r="R549" s="260"/>
      <c r="S549" s="260"/>
      <c r="T549" s="260"/>
      <c r="U549" s="260"/>
      <c r="V549" s="259"/>
      <c r="W549" s="259"/>
      <c r="X549" s="259"/>
      <c r="Y549" s="259"/>
      <c r="Z549" s="259"/>
      <c r="AL549" s="101">
        <f t="shared" si="61"/>
        <v>0</v>
      </c>
      <c r="AM549" s="101">
        <f t="shared" si="56"/>
        <v>0</v>
      </c>
      <c r="AN549" s="101">
        <f t="shared" si="57"/>
        <v>0</v>
      </c>
      <c r="AO549" s="101">
        <f t="shared" si="58"/>
        <v>0</v>
      </c>
      <c r="AP549" s="101">
        <f t="shared" si="59"/>
        <v>0</v>
      </c>
      <c r="AQ549" s="101">
        <f t="shared" si="60"/>
        <v>0</v>
      </c>
      <c r="AR549" s="101">
        <f t="shared" si="62"/>
        <v>0</v>
      </c>
    </row>
    <row r="550" spans="1:44">
      <c r="A550" s="265" t="s">
        <v>800</v>
      </c>
      <c r="B550" s="333"/>
      <c r="C550" s="333"/>
      <c r="D550" s="288"/>
      <c r="E550" s="288"/>
      <c r="F550" s="288"/>
      <c r="G550" s="260"/>
      <c r="H550" s="260"/>
      <c r="I550" s="260"/>
      <c r="J550" s="260"/>
      <c r="K550" s="260"/>
      <c r="L550" s="259"/>
      <c r="M550" s="259"/>
      <c r="N550" s="259"/>
      <c r="O550" s="259"/>
      <c r="P550" s="259"/>
      <c r="Q550" s="260"/>
      <c r="R550" s="260"/>
      <c r="S550" s="260"/>
      <c r="T550" s="260"/>
      <c r="U550" s="260"/>
      <c r="V550" s="259"/>
      <c r="W550" s="259"/>
      <c r="X550" s="259"/>
      <c r="Y550" s="259"/>
      <c r="Z550" s="259">
        <v>1</v>
      </c>
      <c r="AL550" s="101">
        <f t="shared" si="61"/>
        <v>0</v>
      </c>
      <c r="AM550" s="101">
        <f t="shared" si="56"/>
        <v>0</v>
      </c>
      <c r="AN550" s="101">
        <f t="shared" si="57"/>
        <v>0</v>
      </c>
      <c r="AO550" s="101">
        <f t="shared" si="58"/>
        <v>0</v>
      </c>
      <c r="AP550" s="101">
        <f t="shared" si="59"/>
        <v>1</v>
      </c>
      <c r="AQ550" s="101">
        <f t="shared" si="60"/>
        <v>0</v>
      </c>
      <c r="AR550" s="101">
        <f t="shared" si="62"/>
        <v>0</v>
      </c>
    </row>
    <row r="551" spans="1:44">
      <c r="A551" s="265" t="s">
        <v>801</v>
      </c>
      <c r="B551" s="333"/>
      <c r="C551" s="333"/>
      <c r="D551" s="288"/>
      <c r="E551" s="288"/>
      <c r="F551" s="288"/>
      <c r="G551" s="260"/>
      <c r="H551" s="260"/>
      <c r="I551" s="260"/>
      <c r="J551" s="260"/>
      <c r="K551" s="260"/>
      <c r="L551" s="259"/>
      <c r="M551" s="259"/>
      <c r="N551" s="259"/>
      <c r="O551" s="259"/>
      <c r="P551" s="259"/>
      <c r="Q551" s="260"/>
      <c r="R551" s="260"/>
      <c r="S551" s="260"/>
      <c r="T551" s="260"/>
      <c r="U551" s="260"/>
      <c r="V551" s="259"/>
      <c r="W551" s="259"/>
      <c r="X551" s="259"/>
      <c r="Y551" s="259"/>
      <c r="Z551" s="259">
        <v>1</v>
      </c>
      <c r="AL551" s="101">
        <f t="shared" si="61"/>
        <v>0</v>
      </c>
      <c r="AM551" s="101">
        <f t="shared" si="56"/>
        <v>0</v>
      </c>
      <c r="AN551" s="101">
        <f t="shared" si="57"/>
        <v>0</v>
      </c>
      <c r="AO551" s="101">
        <f t="shared" si="58"/>
        <v>0</v>
      </c>
      <c r="AP551" s="101">
        <f t="shared" si="59"/>
        <v>1</v>
      </c>
      <c r="AQ551" s="101">
        <f t="shared" si="60"/>
        <v>0</v>
      </c>
      <c r="AR551" s="101">
        <f t="shared" si="62"/>
        <v>0</v>
      </c>
    </row>
    <row r="552" spans="1:44">
      <c r="A552" s="265" t="s">
        <v>802</v>
      </c>
      <c r="B552" s="333"/>
      <c r="C552" s="333"/>
      <c r="D552" s="288"/>
      <c r="E552" s="288"/>
      <c r="F552" s="288"/>
      <c r="G552" s="260"/>
      <c r="H552" s="260"/>
      <c r="I552" s="260"/>
      <c r="J552" s="260"/>
      <c r="K552" s="260"/>
      <c r="L552" s="259"/>
      <c r="M552" s="259"/>
      <c r="N552" s="259"/>
      <c r="O552" s="259"/>
      <c r="P552" s="259"/>
      <c r="Q552" s="260"/>
      <c r="R552" s="260"/>
      <c r="S552" s="260"/>
      <c r="T552" s="260"/>
      <c r="U552" s="260"/>
      <c r="V552" s="259"/>
      <c r="W552" s="259"/>
      <c r="X552" s="259"/>
      <c r="Y552" s="259"/>
      <c r="Z552" s="259">
        <v>1</v>
      </c>
      <c r="AL552" s="101">
        <f t="shared" si="61"/>
        <v>0</v>
      </c>
      <c r="AM552" s="101">
        <f t="shared" si="56"/>
        <v>0</v>
      </c>
      <c r="AN552" s="101">
        <f t="shared" si="57"/>
        <v>0</v>
      </c>
      <c r="AO552" s="101">
        <f t="shared" si="58"/>
        <v>0</v>
      </c>
      <c r="AP552" s="101">
        <f t="shared" si="59"/>
        <v>1</v>
      </c>
      <c r="AQ552" s="101">
        <f t="shared" si="60"/>
        <v>0</v>
      </c>
      <c r="AR552" s="101">
        <f t="shared" si="62"/>
        <v>0</v>
      </c>
    </row>
    <row r="553" spans="1:44">
      <c r="A553" s="265" t="s">
        <v>803</v>
      </c>
      <c r="B553" s="333"/>
      <c r="C553" s="333"/>
      <c r="D553" s="288"/>
      <c r="E553" s="288"/>
      <c r="F553" s="288"/>
      <c r="G553" s="260"/>
      <c r="H553" s="260"/>
      <c r="I553" s="260"/>
      <c r="J553" s="260"/>
      <c r="K553" s="260"/>
      <c r="L553" s="259"/>
      <c r="M553" s="259"/>
      <c r="N553" s="259"/>
      <c r="O553" s="259"/>
      <c r="P553" s="259"/>
      <c r="Q553" s="260"/>
      <c r="R553" s="260"/>
      <c r="S553" s="260"/>
      <c r="T553" s="260"/>
      <c r="U553" s="260"/>
      <c r="V553" s="259"/>
      <c r="W553" s="259"/>
      <c r="X553" s="259"/>
      <c r="Y553" s="259"/>
      <c r="Z553" s="259">
        <v>1</v>
      </c>
      <c r="AL553" s="101">
        <f t="shared" si="61"/>
        <v>0</v>
      </c>
      <c r="AM553" s="101">
        <f t="shared" si="56"/>
        <v>0</v>
      </c>
      <c r="AN553" s="101">
        <f t="shared" si="57"/>
        <v>0</v>
      </c>
      <c r="AO553" s="101">
        <f t="shared" si="58"/>
        <v>0</v>
      </c>
      <c r="AP553" s="101">
        <f t="shared" si="59"/>
        <v>1</v>
      </c>
      <c r="AQ553" s="101">
        <f t="shared" si="60"/>
        <v>0</v>
      </c>
      <c r="AR553" s="101">
        <f t="shared" si="62"/>
        <v>0</v>
      </c>
    </row>
    <row r="554" spans="1:44">
      <c r="A554" s="265" t="s">
        <v>804</v>
      </c>
      <c r="B554" s="333"/>
      <c r="C554" s="333"/>
      <c r="D554" s="288"/>
      <c r="E554" s="288"/>
      <c r="F554" s="288"/>
      <c r="G554" s="260"/>
      <c r="H554" s="260"/>
      <c r="I554" s="260"/>
      <c r="J554" s="260"/>
      <c r="K554" s="260"/>
      <c r="L554" s="259"/>
      <c r="M554" s="259"/>
      <c r="N554" s="259"/>
      <c r="O554" s="259"/>
      <c r="P554" s="259"/>
      <c r="Q554" s="260"/>
      <c r="R554" s="260"/>
      <c r="S554" s="260"/>
      <c r="T554" s="260"/>
      <c r="U554" s="260"/>
      <c r="V554" s="259"/>
      <c r="W554" s="259"/>
      <c r="X554" s="259"/>
      <c r="Y554" s="259"/>
      <c r="Z554" s="259"/>
      <c r="AL554" s="101">
        <f t="shared" si="61"/>
        <v>0</v>
      </c>
      <c r="AM554" s="101">
        <f t="shared" si="56"/>
        <v>0</v>
      </c>
      <c r="AN554" s="101">
        <f t="shared" si="57"/>
        <v>0</v>
      </c>
      <c r="AO554" s="101">
        <f t="shared" si="58"/>
        <v>0</v>
      </c>
      <c r="AP554" s="101">
        <f t="shared" si="59"/>
        <v>0</v>
      </c>
      <c r="AQ554" s="101">
        <f t="shared" si="60"/>
        <v>0</v>
      </c>
      <c r="AR554" s="101">
        <f t="shared" si="62"/>
        <v>0</v>
      </c>
    </row>
    <row r="555" spans="1:44">
      <c r="A555" s="265" t="s">
        <v>805</v>
      </c>
      <c r="B555" s="333"/>
      <c r="C555" s="333"/>
      <c r="D555" s="288"/>
      <c r="E555" s="288"/>
      <c r="F555" s="288"/>
      <c r="G555" s="260"/>
      <c r="H555" s="260"/>
      <c r="I555" s="260"/>
      <c r="J555" s="260"/>
      <c r="K555" s="260"/>
      <c r="L555" s="259"/>
      <c r="M555" s="259"/>
      <c r="N555" s="259"/>
      <c r="O555" s="259"/>
      <c r="P555" s="259"/>
      <c r="Q555" s="260"/>
      <c r="R555" s="260"/>
      <c r="S555" s="260"/>
      <c r="T555" s="260"/>
      <c r="U555" s="260"/>
      <c r="V555" s="259"/>
      <c r="W555" s="259"/>
      <c r="X555" s="259"/>
      <c r="Y555" s="259"/>
      <c r="Z555" s="259">
        <v>2</v>
      </c>
      <c r="AL555" s="101">
        <f t="shared" si="61"/>
        <v>0</v>
      </c>
      <c r="AM555" s="101">
        <f t="shared" si="56"/>
        <v>0</v>
      </c>
      <c r="AN555" s="101">
        <f t="shared" si="57"/>
        <v>0</v>
      </c>
      <c r="AO555" s="101">
        <f t="shared" si="58"/>
        <v>0</v>
      </c>
      <c r="AP555" s="101">
        <f t="shared" si="59"/>
        <v>2</v>
      </c>
      <c r="AQ555" s="101">
        <f t="shared" si="60"/>
        <v>0</v>
      </c>
      <c r="AR555" s="101">
        <f t="shared" si="62"/>
        <v>0</v>
      </c>
    </row>
    <row r="556" spans="1:44">
      <c r="A556" s="265" t="s">
        <v>806</v>
      </c>
      <c r="B556" s="333"/>
      <c r="C556" s="333"/>
      <c r="D556" s="288"/>
      <c r="E556" s="288"/>
      <c r="F556" s="288"/>
      <c r="G556" s="260"/>
      <c r="H556" s="260"/>
      <c r="I556" s="260"/>
      <c r="J556" s="260"/>
      <c r="K556" s="260"/>
      <c r="L556" s="259"/>
      <c r="M556" s="259"/>
      <c r="N556" s="259"/>
      <c r="O556" s="259"/>
      <c r="P556" s="259"/>
      <c r="Q556" s="260"/>
      <c r="R556" s="260"/>
      <c r="S556" s="260"/>
      <c r="T556" s="260"/>
      <c r="U556" s="260"/>
      <c r="V556" s="259"/>
      <c r="W556" s="259"/>
      <c r="X556" s="259"/>
      <c r="Y556" s="259"/>
      <c r="Z556" s="259">
        <v>1</v>
      </c>
      <c r="AL556" s="101">
        <f t="shared" si="61"/>
        <v>0</v>
      </c>
      <c r="AM556" s="101">
        <f t="shared" si="56"/>
        <v>0</v>
      </c>
      <c r="AN556" s="101">
        <f t="shared" si="57"/>
        <v>0</v>
      </c>
      <c r="AO556" s="101">
        <f t="shared" si="58"/>
        <v>0</v>
      </c>
      <c r="AP556" s="101">
        <f t="shared" si="59"/>
        <v>1</v>
      </c>
      <c r="AQ556" s="101">
        <f t="shared" si="60"/>
        <v>0</v>
      </c>
      <c r="AR556" s="101">
        <f t="shared" si="62"/>
        <v>0</v>
      </c>
    </row>
    <row r="557" spans="1:44">
      <c r="A557" s="265" t="s">
        <v>807</v>
      </c>
      <c r="B557" s="333"/>
      <c r="C557" s="333"/>
      <c r="D557" s="288"/>
      <c r="E557" s="288"/>
      <c r="F557" s="288"/>
      <c r="G557" s="260"/>
      <c r="H557" s="260"/>
      <c r="I557" s="260"/>
      <c r="J557" s="260"/>
      <c r="K557" s="260"/>
      <c r="L557" s="259"/>
      <c r="M557" s="259"/>
      <c r="N557" s="259"/>
      <c r="O557" s="259"/>
      <c r="P557" s="259"/>
      <c r="Q557" s="260"/>
      <c r="R557" s="260"/>
      <c r="S557" s="260"/>
      <c r="T557" s="260"/>
      <c r="U557" s="260"/>
      <c r="V557" s="259"/>
      <c r="W557" s="259"/>
      <c r="X557" s="259"/>
      <c r="Y557" s="259"/>
      <c r="Z557" s="259">
        <v>1</v>
      </c>
      <c r="AL557" s="101">
        <f t="shared" si="61"/>
        <v>0</v>
      </c>
      <c r="AM557" s="101">
        <f t="shared" si="56"/>
        <v>0</v>
      </c>
      <c r="AN557" s="101">
        <f t="shared" si="57"/>
        <v>0</v>
      </c>
      <c r="AO557" s="101">
        <f t="shared" si="58"/>
        <v>0</v>
      </c>
      <c r="AP557" s="101">
        <f t="shared" si="59"/>
        <v>1</v>
      </c>
      <c r="AQ557" s="101">
        <f t="shared" si="60"/>
        <v>0</v>
      </c>
      <c r="AR557" s="101">
        <f t="shared" si="62"/>
        <v>0</v>
      </c>
    </row>
    <row r="558" spans="1:44">
      <c r="A558" s="265" t="s">
        <v>808</v>
      </c>
      <c r="B558" s="333"/>
      <c r="C558" s="333"/>
      <c r="D558" s="288"/>
      <c r="E558" s="288"/>
      <c r="F558" s="288"/>
      <c r="G558" s="260"/>
      <c r="H558" s="260"/>
      <c r="I558" s="260"/>
      <c r="J558" s="260"/>
      <c r="K558" s="260"/>
      <c r="L558" s="259"/>
      <c r="M558" s="259"/>
      <c r="N558" s="259"/>
      <c r="O558" s="259"/>
      <c r="P558" s="259"/>
      <c r="Q558" s="260"/>
      <c r="R558" s="260"/>
      <c r="S558" s="260"/>
      <c r="T558" s="260"/>
      <c r="U558" s="260"/>
      <c r="V558" s="259">
        <v>1</v>
      </c>
      <c r="W558" s="259"/>
      <c r="X558" s="259"/>
      <c r="Y558" s="259"/>
      <c r="Z558" s="259"/>
      <c r="AL558" s="101">
        <f t="shared" si="61"/>
        <v>0</v>
      </c>
      <c r="AM558" s="101">
        <f t="shared" si="56"/>
        <v>0</v>
      </c>
      <c r="AN558" s="101">
        <f t="shared" si="57"/>
        <v>0</v>
      </c>
      <c r="AO558" s="101">
        <f t="shared" si="58"/>
        <v>0</v>
      </c>
      <c r="AP558" s="101">
        <f t="shared" si="59"/>
        <v>1</v>
      </c>
      <c r="AQ558" s="101">
        <f t="shared" si="60"/>
        <v>0</v>
      </c>
      <c r="AR558" s="101">
        <f t="shared" si="62"/>
        <v>0</v>
      </c>
    </row>
    <row r="559" spans="1:44">
      <c r="A559" s="265" t="s">
        <v>809</v>
      </c>
      <c r="B559" s="333"/>
      <c r="C559" s="333"/>
      <c r="D559" s="288"/>
      <c r="E559" s="288"/>
      <c r="F559" s="288"/>
      <c r="G559" s="260"/>
      <c r="H559" s="260"/>
      <c r="I559" s="260"/>
      <c r="J559" s="260"/>
      <c r="K559" s="260"/>
      <c r="L559" s="259"/>
      <c r="M559" s="259"/>
      <c r="N559" s="259"/>
      <c r="O559" s="259"/>
      <c r="P559" s="259"/>
      <c r="Q559" s="260"/>
      <c r="R559" s="260"/>
      <c r="S559" s="260"/>
      <c r="T559" s="260"/>
      <c r="U559" s="260"/>
      <c r="V559" s="259"/>
      <c r="W559" s="259">
        <v>1</v>
      </c>
      <c r="X559" s="259"/>
      <c r="Y559" s="259"/>
      <c r="Z559" s="259"/>
      <c r="AL559" s="101">
        <f t="shared" si="61"/>
        <v>0</v>
      </c>
      <c r="AM559" s="101">
        <f t="shared" si="56"/>
        <v>0</v>
      </c>
      <c r="AN559" s="101">
        <f t="shared" si="57"/>
        <v>0</v>
      </c>
      <c r="AO559" s="101">
        <f t="shared" si="58"/>
        <v>0</v>
      </c>
      <c r="AP559" s="101">
        <f t="shared" si="59"/>
        <v>1</v>
      </c>
      <c r="AQ559" s="101">
        <f t="shared" si="60"/>
        <v>0</v>
      </c>
      <c r="AR559" s="101">
        <f t="shared" si="62"/>
        <v>0</v>
      </c>
    </row>
    <row r="560" spans="1:44">
      <c r="A560" s="265" t="s">
        <v>810</v>
      </c>
      <c r="B560" s="333"/>
      <c r="C560" s="333"/>
      <c r="D560" s="288"/>
      <c r="E560" s="288"/>
      <c r="F560" s="288"/>
      <c r="G560" s="260"/>
      <c r="H560" s="260"/>
      <c r="I560" s="260"/>
      <c r="J560" s="260"/>
      <c r="K560" s="260"/>
      <c r="L560" s="259"/>
      <c r="M560" s="259"/>
      <c r="N560" s="259"/>
      <c r="O560" s="259"/>
      <c r="P560" s="259"/>
      <c r="Q560" s="260"/>
      <c r="R560" s="260"/>
      <c r="S560" s="260"/>
      <c r="T560" s="260"/>
      <c r="U560" s="260"/>
      <c r="V560" s="259"/>
      <c r="W560" s="259">
        <v>2</v>
      </c>
      <c r="X560" s="259"/>
      <c r="Y560" s="259"/>
      <c r="Z560" s="259"/>
      <c r="AL560" s="101">
        <f t="shared" si="61"/>
        <v>0</v>
      </c>
      <c r="AM560" s="101">
        <f t="shared" si="56"/>
        <v>0</v>
      </c>
      <c r="AN560" s="101">
        <f t="shared" si="57"/>
        <v>0</v>
      </c>
      <c r="AO560" s="101">
        <f t="shared" si="58"/>
        <v>0</v>
      </c>
      <c r="AP560" s="101">
        <f t="shared" si="59"/>
        <v>2</v>
      </c>
      <c r="AQ560" s="101">
        <f t="shared" si="60"/>
        <v>0</v>
      </c>
      <c r="AR560" s="101">
        <f t="shared" si="62"/>
        <v>0</v>
      </c>
    </row>
    <row r="561" spans="1:44">
      <c r="A561" s="265" t="s">
        <v>811</v>
      </c>
      <c r="B561" s="333"/>
      <c r="C561" s="333"/>
      <c r="D561" s="288"/>
      <c r="E561" s="288"/>
      <c r="F561" s="288"/>
      <c r="G561" s="260"/>
      <c r="H561" s="260"/>
      <c r="I561" s="260"/>
      <c r="J561" s="260"/>
      <c r="K561" s="260"/>
      <c r="L561" s="259"/>
      <c r="M561" s="259"/>
      <c r="N561" s="259"/>
      <c r="O561" s="259"/>
      <c r="P561" s="259"/>
      <c r="Q561" s="260"/>
      <c r="R561" s="260"/>
      <c r="S561" s="260"/>
      <c r="T561" s="260"/>
      <c r="U561" s="260"/>
      <c r="V561" s="259"/>
      <c r="W561" s="259">
        <v>1</v>
      </c>
      <c r="X561" s="259"/>
      <c r="Y561" s="259"/>
      <c r="Z561" s="259"/>
      <c r="AL561" s="101">
        <f t="shared" si="61"/>
        <v>0</v>
      </c>
      <c r="AM561" s="101">
        <f t="shared" si="56"/>
        <v>0</v>
      </c>
      <c r="AN561" s="101">
        <f t="shared" si="57"/>
        <v>0</v>
      </c>
      <c r="AO561" s="101">
        <f t="shared" si="58"/>
        <v>0</v>
      </c>
      <c r="AP561" s="101">
        <f t="shared" si="59"/>
        <v>1</v>
      </c>
      <c r="AQ561" s="101">
        <f t="shared" si="60"/>
        <v>0</v>
      </c>
      <c r="AR561" s="101">
        <f t="shared" si="62"/>
        <v>0</v>
      </c>
    </row>
    <row r="562" spans="1:44">
      <c r="A562" s="265" t="s">
        <v>812</v>
      </c>
      <c r="B562" s="333"/>
      <c r="C562" s="333"/>
      <c r="D562" s="288"/>
      <c r="E562" s="288"/>
      <c r="F562" s="288"/>
      <c r="G562" s="260"/>
      <c r="H562" s="260"/>
      <c r="I562" s="260"/>
      <c r="J562" s="260"/>
      <c r="K562" s="260"/>
      <c r="L562" s="259"/>
      <c r="M562" s="259"/>
      <c r="N562" s="259"/>
      <c r="O562" s="259"/>
      <c r="P562" s="259"/>
      <c r="Q562" s="260"/>
      <c r="R562" s="260"/>
      <c r="S562" s="260"/>
      <c r="T562" s="260"/>
      <c r="U562" s="260"/>
      <c r="V562" s="259"/>
      <c r="W562" s="259"/>
      <c r="X562" s="259"/>
      <c r="Y562" s="259"/>
      <c r="Z562" s="259">
        <v>1</v>
      </c>
      <c r="AL562" s="101">
        <f t="shared" si="61"/>
        <v>0</v>
      </c>
      <c r="AM562" s="101">
        <f t="shared" si="56"/>
        <v>0</v>
      </c>
      <c r="AN562" s="101">
        <f t="shared" si="57"/>
        <v>0</v>
      </c>
      <c r="AO562" s="101">
        <f t="shared" si="58"/>
        <v>0</v>
      </c>
      <c r="AP562" s="101">
        <f t="shared" si="59"/>
        <v>1</v>
      </c>
      <c r="AQ562" s="101">
        <f t="shared" si="60"/>
        <v>0</v>
      </c>
      <c r="AR562" s="101">
        <f t="shared" si="62"/>
        <v>0</v>
      </c>
    </row>
    <row r="563" spans="1:44">
      <c r="A563" s="265" t="s">
        <v>813</v>
      </c>
      <c r="B563" s="333"/>
      <c r="C563" s="333"/>
      <c r="D563" s="288"/>
      <c r="E563" s="288"/>
      <c r="F563" s="288"/>
      <c r="G563" s="260"/>
      <c r="H563" s="260"/>
      <c r="I563" s="260"/>
      <c r="J563" s="260"/>
      <c r="K563" s="260"/>
      <c r="L563" s="259"/>
      <c r="M563" s="259"/>
      <c r="N563" s="259"/>
      <c r="O563" s="259"/>
      <c r="P563" s="259"/>
      <c r="Q563" s="260"/>
      <c r="R563" s="260"/>
      <c r="S563" s="260"/>
      <c r="T563" s="260">
        <v>1</v>
      </c>
      <c r="U563" s="260"/>
      <c r="V563" s="259"/>
      <c r="W563" s="259"/>
      <c r="X563" s="259"/>
      <c r="Y563" s="259"/>
      <c r="Z563" s="259"/>
      <c r="AL563" s="101">
        <f t="shared" si="61"/>
        <v>0</v>
      </c>
      <c r="AM563" s="101">
        <f t="shared" si="56"/>
        <v>0</v>
      </c>
      <c r="AN563" s="101">
        <f t="shared" si="57"/>
        <v>0</v>
      </c>
      <c r="AO563" s="101">
        <f t="shared" si="58"/>
        <v>1</v>
      </c>
      <c r="AP563" s="101">
        <f t="shared" si="59"/>
        <v>0</v>
      </c>
      <c r="AQ563" s="101">
        <f t="shared" si="60"/>
        <v>0</v>
      </c>
      <c r="AR563" s="101">
        <f t="shared" si="62"/>
        <v>0</v>
      </c>
    </row>
    <row r="564" spans="1:44">
      <c r="A564" s="265" t="s">
        <v>814</v>
      </c>
      <c r="B564" s="333"/>
      <c r="C564" s="333"/>
      <c r="D564" s="288"/>
      <c r="E564" s="288"/>
      <c r="F564" s="288"/>
      <c r="G564" s="260"/>
      <c r="H564" s="260"/>
      <c r="I564" s="260"/>
      <c r="J564" s="260"/>
      <c r="K564" s="260"/>
      <c r="L564" s="259"/>
      <c r="M564" s="259"/>
      <c r="N564" s="259"/>
      <c r="O564" s="259"/>
      <c r="P564" s="259"/>
      <c r="Q564" s="260"/>
      <c r="R564" s="260"/>
      <c r="S564" s="260"/>
      <c r="T564" s="260"/>
      <c r="U564" s="260"/>
      <c r="V564" s="259"/>
      <c r="W564" s="259"/>
      <c r="X564" s="259">
        <v>2</v>
      </c>
      <c r="Y564" s="259"/>
      <c r="Z564" s="259"/>
      <c r="AL564" s="101">
        <f t="shared" si="61"/>
        <v>0</v>
      </c>
      <c r="AM564" s="101">
        <f t="shared" si="56"/>
        <v>0</v>
      </c>
      <c r="AN564" s="101">
        <f t="shared" si="57"/>
        <v>0</v>
      </c>
      <c r="AO564" s="101">
        <f t="shared" si="58"/>
        <v>0</v>
      </c>
      <c r="AP564" s="101">
        <f t="shared" si="59"/>
        <v>2</v>
      </c>
      <c r="AQ564" s="101">
        <f t="shared" si="60"/>
        <v>0</v>
      </c>
      <c r="AR564" s="101">
        <f t="shared" si="62"/>
        <v>0</v>
      </c>
    </row>
    <row r="565" spans="1:44">
      <c r="A565" s="265" t="s">
        <v>815</v>
      </c>
      <c r="B565" s="333"/>
      <c r="C565" s="333"/>
      <c r="D565" s="288"/>
      <c r="E565" s="288"/>
      <c r="F565" s="288"/>
      <c r="G565" s="260"/>
      <c r="H565" s="260"/>
      <c r="I565" s="260"/>
      <c r="J565" s="260"/>
      <c r="K565" s="260"/>
      <c r="L565" s="259"/>
      <c r="M565" s="259"/>
      <c r="N565" s="259"/>
      <c r="O565" s="259"/>
      <c r="P565" s="259"/>
      <c r="Q565" s="260"/>
      <c r="R565" s="260"/>
      <c r="S565" s="260"/>
      <c r="T565" s="260"/>
      <c r="U565" s="260"/>
      <c r="V565" s="259"/>
      <c r="W565" s="259"/>
      <c r="X565" s="259"/>
      <c r="Y565" s="259"/>
      <c r="Z565" s="259">
        <v>1</v>
      </c>
      <c r="AL565" s="101">
        <f t="shared" si="61"/>
        <v>0</v>
      </c>
      <c r="AM565" s="101">
        <f t="shared" si="56"/>
        <v>0</v>
      </c>
      <c r="AN565" s="101">
        <f t="shared" si="57"/>
        <v>0</v>
      </c>
      <c r="AO565" s="101">
        <f t="shared" si="58"/>
        <v>0</v>
      </c>
      <c r="AP565" s="101">
        <f t="shared" si="59"/>
        <v>1</v>
      </c>
      <c r="AQ565" s="101">
        <f t="shared" si="60"/>
        <v>0</v>
      </c>
      <c r="AR565" s="101">
        <f t="shared" si="62"/>
        <v>0</v>
      </c>
    </row>
    <row r="566" spans="1:44">
      <c r="A566" s="265" t="s">
        <v>816</v>
      </c>
      <c r="B566" s="333"/>
      <c r="C566" s="333"/>
      <c r="D566" s="288"/>
      <c r="E566" s="288"/>
      <c r="F566" s="288"/>
      <c r="G566" s="260"/>
      <c r="H566" s="260"/>
      <c r="I566" s="260"/>
      <c r="J566" s="260"/>
      <c r="K566" s="260"/>
      <c r="L566" s="259"/>
      <c r="M566" s="259"/>
      <c r="N566" s="259"/>
      <c r="O566" s="259"/>
      <c r="P566" s="259"/>
      <c r="Q566" s="260"/>
      <c r="R566" s="260"/>
      <c r="S566" s="260"/>
      <c r="T566" s="260"/>
      <c r="U566" s="260"/>
      <c r="V566" s="259"/>
      <c r="W566" s="259"/>
      <c r="X566" s="259">
        <v>1</v>
      </c>
      <c r="Y566" s="259"/>
      <c r="Z566" s="259"/>
      <c r="AL566" s="101">
        <f t="shared" si="61"/>
        <v>0</v>
      </c>
      <c r="AM566" s="101">
        <f t="shared" si="56"/>
        <v>0</v>
      </c>
      <c r="AN566" s="101">
        <f t="shared" si="57"/>
        <v>0</v>
      </c>
      <c r="AO566" s="101">
        <f t="shared" si="58"/>
        <v>0</v>
      </c>
      <c r="AP566" s="101">
        <f t="shared" si="59"/>
        <v>1</v>
      </c>
      <c r="AQ566" s="101">
        <f t="shared" si="60"/>
        <v>0</v>
      </c>
      <c r="AR566" s="101">
        <f t="shared" si="62"/>
        <v>0</v>
      </c>
    </row>
    <row r="567" spans="1:44">
      <c r="A567" s="265" t="s">
        <v>817</v>
      </c>
      <c r="B567" s="333"/>
      <c r="C567" s="333"/>
      <c r="D567" s="288"/>
      <c r="E567" s="288"/>
      <c r="F567" s="288"/>
      <c r="G567" s="260"/>
      <c r="H567" s="260"/>
      <c r="I567" s="260"/>
      <c r="J567" s="260"/>
      <c r="K567" s="260"/>
      <c r="L567" s="259"/>
      <c r="M567" s="259"/>
      <c r="N567" s="259"/>
      <c r="O567" s="259"/>
      <c r="P567" s="259"/>
      <c r="Q567" s="260"/>
      <c r="R567" s="260"/>
      <c r="S567" s="260"/>
      <c r="T567" s="260"/>
      <c r="U567" s="260">
        <v>2</v>
      </c>
      <c r="V567" s="259"/>
      <c r="W567" s="259"/>
      <c r="X567" s="259"/>
      <c r="Y567" s="259"/>
      <c r="Z567" s="259"/>
      <c r="AL567" s="101">
        <f t="shared" si="61"/>
        <v>0</v>
      </c>
      <c r="AM567" s="101">
        <f t="shared" si="56"/>
        <v>0</v>
      </c>
      <c r="AN567" s="101">
        <f t="shared" si="57"/>
        <v>0</v>
      </c>
      <c r="AO567" s="101">
        <f t="shared" si="58"/>
        <v>2</v>
      </c>
      <c r="AP567" s="101">
        <f t="shared" si="59"/>
        <v>0</v>
      </c>
      <c r="AQ567" s="101">
        <f t="shared" si="60"/>
        <v>0</v>
      </c>
      <c r="AR567" s="101">
        <f t="shared" si="62"/>
        <v>0</v>
      </c>
    </row>
    <row r="568" spans="1:44">
      <c r="A568" s="265" t="s">
        <v>818</v>
      </c>
      <c r="B568" s="333"/>
      <c r="C568" s="333"/>
      <c r="D568" s="288"/>
      <c r="E568" s="288"/>
      <c r="F568" s="288"/>
      <c r="G568" s="260"/>
      <c r="H568" s="260"/>
      <c r="I568" s="260"/>
      <c r="J568" s="260"/>
      <c r="K568" s="260"/>
      <c r="L568" s="259"/>
      <c r="M568" s="259"/>
      <c r="N568" s="259"/>
      <c r="O568" s="259"/>
      <c r="P568" s="259"/>
      <c r="Q568" s="260"/>
      <c r="R568" s="260">
        <v>1</v>
      </c>
      <c r="S568" s="260"/>
      <c r="T568" s="260"/>
      <c r="U568" s="260"/>
      <c r="V568" s="259"/>
      <c r="W568" s="259">
        <v>2</v>
      </c>
      <c r="X568" s="259">
        <v>2</v>
      </c>
      <c r="Y568" s="259"/>
      <c r="Z568" s="259"/>
      <c r="AL568" s="101">
        <f t="shared" si="61"/>
        <v>0</v>
      </c>
      <c r="AM568" s="101">
        <f t="shared" si="56"/>
        <v>0</v>
      </c>
      <c r="AN568" s="101">
        <f t="shared" si="57"/>
        <v>0</v>
      </c>
      <c r="AO568" s="101">
        <f t="shared" si="58"/>
        <v>1</v>
      </c>
      <c r="AP568" s="101">
        <f t="shared" si="59"/>
        <v>4</v>
      </c>
      <c r="AQ568" s="101">
        <f t="shared" si="60"/>
        <v>0</v>
      </c>
      <c r="AR568" s="101">
        <f t="shared" si="62"/>
        <v>0</v>
      </c>
    </row>
    <row r="569" spans="1:44">
      <c r="A569" s="265" t="s">
        <v>819</v>
      </c>
      <c r="B569" s="333"/>
      <c r="C569" s="333"/>
      <c r="D569" s="288">
        <v>1</v>
      </c>
      <c r="E569" s="288"/>
      <c r="F569" s="288"/>
      <c r="G569" s="260"/>
      <c r="H569" s="260"/>
      <c r="I569" s="260"/>
      <c r="J569" s="260"/>
      <c r="K569" s="260"/>
      <c r="L569" s="259"/>
      <c r="M569" s="259"/>
      <c r="N569" s="259"/>
      <c r="O569" s="259"/>
      <c r="P569" s="259"/>
      <c r="Q569" s="260"/>
      <c r="R569" s="260"/>
      <c r="S569" s="260"/>
      <c r="T569" s="260"/>
      <c r="U569" s="260"/>
      <c r="V569" s="259"/>
      <c r="W569" s="259"/>
      <c r="X569" s="259"/>
      <c r="Y569" s="259"/>
      <c r="Z569" s="259"/>
      <c r="AL569" s="101">
        <f t="shared" si="61"/>
        <v>1</v>
      </c>
      <c r="AM569" s="101">
        <f t="shared" ref="AM569:AM632" si="63">SUM($G569:$K569)</f>
        <v>0</v>
      </c>
      <c r="AN569" s="101">
        <f t="shared" ref="AN569:AN632" si="64">SUM($L569:$P569)</f>
        <v>0</v>
      </c>
      <c r="AO569" s="101">
        <f t="shared" ref="AO569:AO632" si="65">SUM($Q569:$U569)</f>
        <v>0</v>
      </c>
      <c r="AP569" s="101">
        <f t="shared" ref="AP569:AP632" si="66">SUM($V569:$Z569)</f>
        <v>0</v>
      </c>
      <c r="AQ569" s="101">
        <f t="shared" ref="AQ569:AQ632" si="67">SUM($AA569:$AE569)</f>
        <v>0</v>
      </c>
      <c r="AR569" s="101">
        <f t="shared" si="62"/>
        <v>0</v>
      </c>
    </row>
    <row r="570" spans="1:44">
      <c r="A570" s="265" t="s">
        <v>820</v>
      </c>
      <c r="B570" s="333"/>
      <c r="C570" s="333"/>
      <c r="D570" s="288"/>
      <c r="E570" s="288"/>
      <c r="F570" s="288"/>
      <c r="G570" s="260"/>
      <c r="H570" s="260"/>
      <c r="I570" s="260"/>
      <c r="J570" s="260"/>
      <c r="K570" s="260"/>
      <c r="L570" s="259"/>
      <c r="M570" s="259"/>
      <c r="N570" s="259"/>
      <c r="O570" s="259"/>
      <c r="P570" s="259"/>
      <c r="Q570" s="260"/>
      <c r="R570" s="260"/>
      <c r="S570" s="260"/>
      <c r="T570" s="260"/>
      <c r="U570" s="260">
        <v>1</v>
      </c>
      <c r="V570" s="259"/>
      <c r="W570" s="259"/>
      <c r="X570" s="259"/>
      <c r="Y570" s="259"/>
      <c r="Z570" s="259"/>
      <c r="AL570" s="101">
        <f t="shared" ref="AL570:AL633" si="68">SUM($B570:$F570)</f>
        <v>0</v>
      </c>
      <c r="AM570" s="101">
        <f t="shared" si="63"/>
        <v>0</v>
      </c>
      <c r="AN570" s="101">
        <f t="shared" si="64"/>
        <v>0</v>
      </c>
      <c r="AO570" s="101">
        <f t="shared" si="65"/>
        <v>1</v>
      </c>
      <c r="AP570" s="101">
        <f t="shared" si="66"/>
        <v>0</v>
      </c>
      <c r="AQ570" s="101">
        <f t="shared" si="67"/>
        <v>0</v>
      </c>
      <c r="AR570" s="101">
        <f t="shared" si="62"/>
        <v>0</v>
      </c>
    </row>
    <row r="571" spans="1:44">
      <c r="A571" s="265" t="s">
        <v>821</v>
      </c>
      <c r="B571" s="333"/>
      <c r="C571" s="333"/>
      <c r="D571" s="288"/>
      <c r="E571" s="288"/>
      <c r="F571" s="288"/>
      <c r="G571" s="260"/>
      <c r="H571" s="260"/>
      <c r="I571" s="260"/>
      <c r="J571" s="260"/>
      <c r="K571" s="260"/>
      <c r="L571" s="259"/>
      <c r="M571" s="259"/>
      <c r="N571" s="259"/>
      <c r="O571" s="259"/>
      <c r="P571" s="259"/>
      <c r="Q571" s="260"/>
      <c r="R571" s="260"/>
      <c r="S571" s="260"/>
      <c r="T571" s="260"/>
      <c r="U571" s="260"/>
      <c r="V571" s="259"/>
      <c r="W571" s="259"/>
      <c r="X571" s="259"/>
      <c r="Y571" s="259">
        <v>1</v>
      </c>
      <c r="Z571" s="259"/>
      <c r="AL571" s="101">
        <f t="shared" si="68"/>
        <v>0</v>
      </c>
      <c r="AM571" s="101">
        <f t="shared" si="63"/>
        <v>0</v>
      </c>
      <c r="AN571" s="101">
        <f t="shared" si="64"/>
        <v>0</v>
      </c>
      <c r="AO571" s="101">
        <f t="shared" si="65"/>
        <v>0</v>
      </c>
      <c r="AP571" s="101">
        <f t="shared" si="66"/>
        <v>1</v>
      </c>
      <c r="AQ571" s="101">
        <f t="shared" si="67"/>
        <v>0</v>
      </c>
      <c r="AR571" s="101">
        <f t="shared" si="62"/>
        <v>0</v>
      </c>
    </row>
    <row r="572" spans="1:44">
      <c r="A572" s="265" t="s">
        <v>822</v>
      </c>
      <c r="B572" s="333"/>
      <c r="C572" s="333"/>
      <c r="D572" s="288"/>
      <c r="E572" s="288"/>
      <c r="F572" s="288"/>
      <c r="G572" s="260">
        <v>1</v>
      </c>
      <c r="H572" s="260"/>
      <c r="I572" s="260"/>
      <c r="J572" s="260"/>
      <c r="K572" s="260"/>
      <c r="L572" s="259"/>
      <c r="M572" s="259"/>
      <c r="N572" s="259"/>
      <c r="O572" s="259"/>
      <c r="P572" s="259">
        <v>1</v>
      </c>
      <c r="Q572" s="260"/>
      <c r="R572" s="260"/>
      <c r="S572" s="260"/>
      <c r="T572" s="260">
        <v>1</v>
      </c>
      <c r="U572" s="260"/>
      <c r="V572" s="259"/>
      <c r="W572" s="259"/>
      <c r="X572" s="259"/>
      <c r="Y572" s="259"/>
      <c r="Z572" s="259"/>
      <c r="AL572" s="101">
        <f t="shared" si="68"/>
        <v>0</v>
      </c>
      <c r="AM572" s="101">
        <f t="shared" si="63"/>
        <v>1</v>
      </c>
      <c r="AN572" s="101">
        <f t="shared" si="64"/>
        <v>1</v>
      </c>
      <c r="AO572" s="101">
        <f t="shared" si="65"/>
        <v>1</v>
      </c>
      <c r="AP572" s="101">
        <f t="shared" si="66"/>
        <v>0</v>
      </c>
      <c r="AQ572" s="101">
        <f t="shared" si="67"/>
        <v>0</v>
      </c>
      <c r="AR572" s="101">
        <f t="shared" si="62"/>
        <v>0</v>
      </c>
    </row>
    <row r="573" spans="1:44">
      <c r="A573" s="265" t="s">
        <v>823</v>
      </c>
      <c r="B573" s="333"/>
      <c r="C573" s="333"/>
      <c r="D573" s="288"/>
      <c r="E573" s="288"/>
      <c r="F573" s="288"/>
      <c r="G573" s="260"/>
      <c r="H573" s="260"/>
      <c r="I573" s="260"/>
      <c r="J573" s="260"/>
      <c r="K573" s="260"/>
      <c r="L573" s="259"/>
      <c r="M573" s="259"/>
      <c r="N573" s="259"/>
      <c r="O573" s="259"/>
      <c r="P573" s="259"/>
      <c r="Q573" s="260"/>
      <c r="R573" s="260"/>
      <c r="S573" s="260"/>
      <c r="T573" s="260">
        <v>1</v>
      </c>
      <c r="U573" s="260"/>
      <c r="V573" s="259"/>
      <c r="W573" s="259"/>
      <c r="X573" s="259"/>
      <c r="Y573" s="259"/>
      <c r="Z573" s="259"/>
      <c r="AL573" s="101">
        <f t="shared" si="68"/>
        <v>0</v>
      </c>
      <c r="AM573" s="101">
        <f t="shared" si="63"/>
        <v>0</v>
      </c>
      <c r="AN573" s="101">
        <f t="shared" si="64"/>
        <v>0</v>
      </c>
      <c r="AO573" s="101">
        <f t="shared" si="65"/>
        <v>1</v>
      </c>
      <c r="AP573" s="101">
        <f t="shared" si="66"/>
        <v>0</v>
      </c>
      <c r="AQ573" s="101">
        <f t="shared" si="67"/>
        <v>0</v>
      </c>
      <c r="AR573" s="101">
        <f t="shared" si="62"/>
        <v>0</v>
      </c>
    </row>
    <row r="574" spans="1:44">
      <c r="A574" s="265" t="s">
        <v>824</v>
      </c>
      <c r="B574" s="333"/>
      <c r="C574" s="333"/>
      <c r="D574" s="288"/>
      <c r="E574" s="288"/>
      <c r="F574" s="288"/>
      <c r="G574" s="260"/>
      <c r="H574" s="260"/>
      <c r="I574" s="260">
        <v>1</v>
      </c>
      <c r="J574" s="260"/>
      <c r="K574" s="260"/>
      <c r="L574" s="259"/>
      <c r="M574" s="259"/>
      <c r="N574" s="259"/>
      <c r="O574" s="259"/>
      <c r="P574" s="259"/>
      <c r="Q574" s="260"/>
      <c r="R574" s="260"/>
      <c r="S574" s="260"/>
      <c r="T574" s="260"/>
      <c r="U574" s="260"/>
      <c r="V574" s="259"/>
      <c r="W574" s="259"/>
      <c r="X574" s="259"/>
      <c r="Y574" s="259"/>
      <c r="Z574" s="259"/>
      <c r="AL574" s="101">
        <f t="shared" si="68"/>
        <v>0</v>
      </c>
      <c r="AM574" s="101">
        <f t="shared" si="63"/>
        <v>1</v>
      </c>
      <c r="AN574" s="101">
        <f t="shared" si="64"/>
        <v>0</v>
      </c>
      <c r="AO574" s="101">
        <f t="shared" si="65"/>
        <v>0</v>
      </c>
      <c r="AP574" s="101">
        <f t="shared" si="66"/>
        <v>0</v>
      </c>
      <c r="AQ574" s="101">
        <f t="shared" si="67"/>
        <v>0</v>
      </c>
      <c r="AR574" s="101">
        <f t="shared" si="62"/>
        <v>0</v>
      </c>
    </row>
    <row r="575" spans="1:44">
      <c r="A575" s="265" t="s">
        <v>825</v>
      </c>
      <c r="B575" s="333"/>
      <c r="C575" s="333"/>
      <c r="D575" s="288"/>
      <c r="E575" s="288"/>
      <c r="F575" s="288"/>
      <c r="G575" s="260"/>
      <c r="H575" s="260"/>
      <c r="I575" s="260"/>
      <c r="J575" s="260"/>
      <c r="K575" s="260"/>
      <c r="L575" s="259"/>
      <c r="M575" s="259"/>
      <c r="N575" s="259"/>
      <c r="O575" s="259"/>
      <c r="P575" s="259"/>
      <c r="Q575" s="260"/>
      <c r="R575" s="260"/>
      <c r="S575" s="260"/>
      <c r="T575" s="260"/>
      <c r="U575" s="260"/>
      <c r="V575" s="259"/>
      <c r="W575" s="259">
        <v>1</v>
      </c>
      <c r="X575" s="259"/>
      <c r="Y575" s="259"/>
      <c r="Z575" s="259"/>
      <c r="AL575" s="101">
        <f t="shared" si="68"/>
        <v>0</v>
      </c>
      <c r="AM575" s="101">
        <f t="shared" si="63"/>
        <v>0</v>
      </c>
      <c r="AN575" s="101">
        <f t="shared" si="64"/>
        <v>0</v>
      </c>
      <c r="AO575" s="101">
        <f t="shared" si="65"/>
        <v>0</v>
      </c>
      <c r="AP575" s="101">
        <f t="shared" si="66"/>
        <v>1</v>
      </c>
      <c r="AQ575" s="101">
        <f t="shared" si="67"/>
        <v>0</v>
      </c>
      <c r="AR575" s="101">
        <f t="shared" si="62"/>
        <v>0</v>
      </c>
    </row>
    <row r="576" spans="1:44">
      <c r="A576" s="265" t="s">
        <v>826</v>
      </c>
      <c r="B576" s="333"/>
      <c r="C576" s="333"/>
      <c r="D576" s="288"/>
      <c r="E576" s="288"/>
      <c r="F576" s="288"/>
      <c r="G576" s="260"/>
      <c r="H576" s="260"/>
      <c r="I576" s="260">
        <v>1</v>
      </c>
      <c r="J576" s="260">
        <v>1</v>
      </c>
      <c r="K576" s="260"/>
      <c r="L576" s="259">
        <v>1</v>
      </c>
      <c r="M576" s="259"/>
      <c r="N576" s="259"/>
      <c r="O576" s="259"/>
      <c r="P576" s="259"/>
      <c r="Q576" s="260"/>
      <c r="R576" s="260"/>
      <c r="S576" s="260"/>
      <c r="T576" s="260"/>
      <c r="U576" s="260"/>
      <c r="V576" s="259"/>
      <c r="W576" s="259"/>
      <c r="X576" s="259"/>
      <c r="Y576" s="259"/>
      <c r="Z576" s="259"/>
      <c r="AL576" s="101">
        <f t="shared" si="68"/>
        <v>0</v>
      </c>
      <c r="AM576" s="101">
        <f t="shared" si="63"/>
        <v>2</v>
      </c>
      <c r="AN576" s="101">
        <f t="shared" si="64"/>
        <v>1</v>
      </c>
      <c r="AO576" s="101">
        <f t="shared" si="65"/>
        <v>0</v>
      </c>
      <c r="AP576" s="101">
        <f t="shared" si="66"/>
        <v>0</v>
      </c>
      <c r="AQ576" s="101">
        <f t="shared" si="67"/>
        <v>0</v>
      </c>
      <c r="AR576" s="101">
        <f t="shared" si="62"/>
        <v>0</v>
      </c>
    </row>
    <row r="577" spans="1:44">
      <c r="A577" s="265" t="s">
        <v>827</v>
      </c>
      <c r="B577" s="333"/>
      <c r="C577" s="333"/>
      <c r="D577" s="288"/>
      <c r="E577" s="288"/>
      <c r="F577" s="288"/>
      <c r="G577" s="260"/>
      <c r="H577" s="260"/>
      <c r="I577" s="260"/>
      <c r="J577" s="260"/>
      <c r="K577" s="260"/>
      <c r="L577" s="259"/>
      <c r="M577" s="259"/>
      <c r="N577" s="259"/>
      <c r="O577" s="259"/>
      <c r="P577" s="259"/>
      <c r="Q577" s="260"/>
      <c r="R577" s="260">
        <v>1</v>
      </c>
      <c r="S577" s="260"/>
      <c r="T577" s="260"/>
      <c r="U577" s="260"/>
      <c r="V577" s="259">
        <v>1</v>
      </c>
      <c r="W577" s="259"/>
      <c r="X577" s="259"/>
      <c r="Y577" s="259"/>
      <c r="Z577" s="259"/>
      <c r="AL577" s="101">
        <f t="shared" si="68"/>
        <v>0</v>
      </c>
      <c r="AM577" s="101">
        <f t="shared" si="63"/>
        <v>0</v>
      </c>
      <c r="AN577" s="101">
        <f t="shared" si="64"/>
        <v>0</v>
      </c>
      <c r="AO577" s="101">
        <f t="shared" si="65"/>
        <v>1</v>
      </c>
      <c r="AP577" s="101">
        <f t="shared" si="66"/>
        <v>1</v>
      </c>
      <c r="AQ577" s="101">
        <f t="shared" si="67"/>
        <v>0</v>
      </c>
      <c r="AR577" s="101">
        <f t="shared" si="62"/>
        <v>0</v>
      </c>
    </row>
    <row r="578" spans="1:44">
      <c r="A578" s="265" t="s">
        <v>828</v>
      </c>
      <c r="B578" s="333"/>
      <c r="C578" s="333"/>
      <c r="D578" s="288"/>
      <c r="E578" s="288"/>
      <c r="F578" s="288"/>
      <c r="G578" s="260"/>
      <c r="H578" s="260"/>
      <c r="I578" s="260"/>
      <c r="J578" s="260"/>
      <c r="K578" s="260"/>
      <c r="L578" s="259"/>
      <c r="M578" s="259"/>
      <c r="N578" s="259"/>
      <c r="O578" s="259"/>
      <c r="P578" s="259"/>
      <c r="Q578" s="260"/>
      <c r="R578" s="260"/>
      <c r="S578" s="260"/>
      <c r="T578" s="260"/>
      <c r="U578" s="260"/>
      <c r="V578" s="259"/>
      <c r="W578" s="259"/>
      <c r="X578" s="259">
        <v>1</v>
      </c>
      <c r="Y578" s="259"/>
      <c r="Z578" s="259"/>
      <c r="AL578" s="101">
        <f t="shared" si="68"/>
        <v>0</v>
      </c>
      <c r="AM578" s="101">
        <f t="shared" si="63"/>
        <v>0</v>
      </c>
      <c r="AN578" s="101">
        <f t="shared" si="64"/>
        <v>0</v>
      </c>
      <c r="AO578" s="101">
        <f t="shared" si="65"/>
        <v>0</v>
      </c>
      <c r="AP578" s="101">
        <f t="shared" si="66"/>
        <v>1</v>
      </c>
      <c r="AQ578" s="101">
        <f t="shared" si="67"/>
        <v>0</v>
      </c>
      <c r="AR578" s="101">
        <f t="shared" si="62"/>
        <v>0</v>
      </c>
    </row>
    <row r="579" spans="1:44">
      <c r="A579" s="265" t="s">
        <v>257</v>
      </c>
      <c r="B579" s="333"/>
      <c r="C579" s="333"/>
      <c r="D579" s="288"/>
      <c r="E579" s="288"/>
      <c r="F579" s="288"/>
      <c r="G579" s="260"/>
      <c r="H579" s="260"/>
      <c r="I579" s="260"/>
      <c r="J579" s="260"/>
      <c r="K579" s="260"/>
      <c r="L579" s="259"/>
      <c r="M579" s="259">
        <v>3</v>
      </c>
      <c r="N579" s="259">
        <v>3</v>
      </c>
      <c r="O579" s="259"/>
      <c r="P579" s="259">
        <v>4</v>
      </c>
      <c r="Q579" s="260"/>
      <c r="R579" s="260"/>
      <c r="S579" s="260"/>
      <c r="T579" s="260"/>
      <c r="U579" s="260"/>
      <c r="V579" s="259"/>
      <c r="W579" s="259"/>
      <c r="X579" s="259">
        <v>1</v>
      </c>
      <c r="Y579" s="259"/>
      <c r="Z579" s="259"/>
      <c r="AL579" s="101">
        <f t="shared" si="68"/>
        <v>0</v>
      </c>
      <c r="AM579" s="101">
        <f t="shared" si="63"/>
        <v>0</v>
      </c>
      <c r="AN579" s="101">
        <f t="shared" si="64"/>
        <v>10</v>
      </c>
      <c r="AO579" s="101">
        <f t="shared" si="65"/>
        <v>0</v>
      </c>
      <c r="AP579" s="101">
        <f t="shared" si="66"/>
        <v>1</v>
      </c>
      <c r="AQ579" s="101">
        <f t="shared" si="67"/>
        <v>0</v>
      </c>
      <c r="AR579" s="101">
        <f t="shared" si="62"/>
        <v>0</v>
      </c>
    </row>
    <row r="580" spans="1:44">
      <c r="A580" s="265" t="s">
        <v>829</v>
      </c>
      <c r="B580" s="333"/>
      <c r="C580" s="333"/>
      <c r="D580" s="288"/>
      <c r="E580" s="288"/>
      <c r="F580" s="288"/>
      <c r="G580" s="260"/>
      <c r="H580" s="260"/>
      <c r="I580" s="260"/>
      <c r="J580" s="260"/>
      <c r="K580" s="260"/>
      <c r="L580" s="259"/>
      <c r="M580" s="259">
        <v>1</v>
      </c>
      <c r="N580" s="259">
        <v>1</v>
      </c>
      <c r="O580" s="259"/>
      <c r="P580" s="259"/>
      <c r="Q580" s="260"/>
      <c r="R580" s="260"/>
      <c r="S580" s="260"/>
      <c r="T580" s="260"/>
      <c r="U580" s="260"/>
      <c r="V580" s="259"/>
      <c r="W580" s="259"/>
      <c r="X580" s="259"/>
      <c r="Y580" s="259"/>
      <c r="Z580" s="259"/>
      <c r="AL580" s="101">
        <f t="shared" si="68"/>
        <v>0</v>
      </c>
      <c r="AM580" s="101">
        <f t="shared" si="63"/>
        <v>0</v>
      </c>
      <c r="AN580" s="101">
        <f t="shared" si="64"/>
        <v>2</v>
      </c>
      <c r="AO580" s="101">
        <f t="shared" si="65"/>
        <v>0</v>
      </c>
      <c r="AP580" s="101">
        <f t="shared" si="66"/>
        <v>0</v>
      </c>
      <c r="AQ580" s="101">
        <f t="shared" si="67"/>
        <v>0</v>
      </c>
      <c r="AR580" s="101">
        <f t="shared" si="62"/>
        <v>0</v>
      </c>
    </row>
    <row r="581" spans="1:44">
      <c r="A581" s="265" t="s">
        <v>830</v>
      </c>
      <c r="B581" s="333"/>
      <c r="C581" s="333"/>
      <c r="D581" s="288"/>
      <c r="E581" s="288"/>
      <c r="F581" s="288"/>
      <c r="G581" s="260"/>
      <c r="H581" s="260"/>
      <c r="I581" s="260"/>
      <c r="J581" s="260"/>
      <c r="K581" s="260"/>
      <c r="L581" s="259"/>
      <c r="M581" s="259"/>
      <c r="N581" s="259"/>
      <c r="O581" s="259"/>
      <c r="P581" s="259"/>
      <c r="Q581" s="260"/>
      <c r="R581" s="260"/>
      <c r="S581" s="260"/>
      <c r="T581" s="260"/>
      <c r="U581" s="260"/>
      <c r="V581" s="259"/>
      <c r="W581" s="259"/>
      <c r="X581" s="259"/>
      <c r="Y581" s="259">
        <v>1</v>
      </c>
      <c r="Z581" s="259"/>
      <c r="AL581" s="101">
        <f t="shared" si="68"/>
        <v>0</v>
      </c>
      <c r="AM581" s="101">
        <f t="shared" si="63"/>
        <v>0</v>
      </c>
      <c r="AN581" s="101">
        <f t="shared" si="64"/>
        <v>0</v>
      </c>
      <c r="AO581" s="101">
        <f t="shared" si="65"/>
        <v>0</v>
      </c>
      <c r="AP581" s="101">
        <f t="shared" si="66"/>
        <v>1</v>
      </c>
      <c r="AQ581" s="101">
        <f t="shared" si="67"/>
        <v>0</v>
      </c>
      <c r="AR581" s="101">
        <f t="shared" si="62"/>
        <v>0</v>
      </c>
    </row>
    <row r="582" spans="1:44">
      <c r="A582" s="265" t="s">
        <v>831</v>
      </c>
      <c r="B582" s="333"/>
      <c r="C582" s="333"/>
      <c r="D582" s="288"/>
      <c r="E582" s="288"/>
      <c r="F582" s="288"/>
      <c r="G582" s="260"/>
      <c r="H582" s="260"/>
      <c r="I582" s="260"/>
      <c r="J582" s="260"/>
      <c r="K582" s="260"/>
      <c r="L582" s="259"/>
      <c r="M582" s="259"/>
      <c r="N582" s="259"/>
      <c r="O582" s="259"/>
      <c r="P582" s="259"/>
      <c r="Q582" s="260"/>
      <c r="R582" s="260"/>
      <c r="S582" s="260"/>
      <c r="T582" s="260"/>
      <c r="U582" s="260"/>
      <c r="V582" s="259"/>
      <c r="W582" s="259"/>
      <c r="X582" s="259">
        <v>2</v>
      </c>
      <c r="Y582" s="259"/>
      <c r="Z582" s="259"/>
      <c r="AL582" s="101">
        <f t="shared" si="68"/>
        <v>0</v>
      </c>
      <c r="AM582" s="101">
        <f t="shared" si="63"/>
        <v>0</v>
      </c>
      <c r="AN582" s="101">
        <f t="shared" si="64"/>
        <v>0</v>
      </c>
      <c r="AO582" s="101">
        <f t="shared" si="65"/>
        <v>0</v>
      </c>
      <c r="AP582" s="101">
        <f t="shared" si="66"/>
        <v>2</v>
      </c>
      <c r="AQ582" s="101">
        <f t="shared" si="67"/>
        <v>0</v>
      </c>
      <c r="AR582" s="101">
        <f t="shared" si="62"/>
        <v>0</v>
      </c>
    </row>
    <row r="583" spans="1:44">
      <c r="A583" s="265" t="s">
        <v>238</v>
      </c>
      <c r="B583" s="333"/>
      <c r="C583" s="333"/>
      <c r="D583" s="288"/>
      <c r="E583" s="288"/>
      <c r="F583" s="288"/>
      <c r="G583" s="260"/>
      <c r="H583" s="260"/>
      <c r="I583" s="260"/>
      <c r="J583" s="260"/>
      <c r="K583" s="260"/>
      <c r="L583" s="259"/>
      <c r="M583" s="259">
        <v>2</v>
      </c>
      <c r="N583" s="259"/>
      <c r="O583" s="259"/>
      <c r="P583" s="259"/>
      <c r="Q583" s="260"/>
      <c r="R583" s="260"/>
      <c r="S583" s="260"/>
      <c r="T583" s="260"/>
      <c r="U583" s="260"/>
      <c r="V583" s="259">
        <v>2</v>
      </c>
      <c r="W583" s="259">
        <v>7</v>
      </c>
      <c r="X583" s="259">
        <v>1</v>
      </c>
      <c r="Y583" s="259">
        <v>4</v>
      </c>
      <c r="Z583" s="259"/>
      <c r="AL583" s="101">
        <f t="shared" si="68"/>
        <v>0</v>
      </c>
      <c r="AM583" s="101">
        <f t="shared" si="63"/>
        <v>0</v>
      </c>
      <c r="AN583" s="101">
        <f t="shared" si="64"/>
        <v>2</v>
      </c>
      <c r="AO583" s="101">
        <f t="shared" si="65"/>
        <v>0</v>
      </c>
      <c r="AP583" s="101">
        <f t="shared" si="66"/>
        <v>14</v>
      </c>
      <c r="AQ583" s="101">
        <f t="shared" si="67"/>
        <v>0</v>
      </c>
      <c r="AR583" s="101">
        <f t="shared" si="62"/>
        <v>0</v>
      </c>
    </row>
    <row r="584" spans="1:44">
      <c r="A584" s="265" t="s">
        <v>832</v>
      </c>
      <c r="B584" s="333"/>
      <c r="C584" s="333"/>
      <c r="D584" s="288"/>
      <c r="E584" s="288"/>
      <c r="F584" s="288"/>
      <c r="G584" s="260"/>
      <c r="H584" s="260"/>
      <c r="I584" s="260"/>
      <c r="J584" s="260"/>
      <c r="K584" s="260"/>
      <c r="L584" s="259"/>
      <c r="M584" s="259"/>
      <c r="N584" s="259"/>
      <c r="O584" s="259"/>
      <c r="P584" s="259"/>
      <c r="Q584" s="260"/>
      <c r="R584" s="260"/>
      <c r="S584" s="260"/>
      <c r="T584" s="260"/>
      <c r="U584" s="260"/>
      <c r="V584" s="259"/>
      <c r="W584" s="259">
        <v>1</v>
      </c>
      <c r="X584" s="259"/>
      <c r="Y584" s="259"/>
      <c r="Z584" s="259"/>
      <c r="AL584" s="101">
        <f t="shared" si="68"/>
        <v>0</v>
      </c>
      <c r="AM584" s="101">
        <f t="shared" si="63"/>
        <v>0</v>
      </c>
      <c r="AN584" s="101">
        <f t="shared" si="64"/>
        <v>0</v>
      </c>
      <c r="AO584" s="101">
        <f t="shared" si="65"/>
        <v>0</v>
      </c>
      <c r="AP584" s="101">
        <f t="shared" si="66"/>
        <v>1</v>
      </c>
      <c r="AQ584" s="101">
        <f t="shared" si="67"/>
        <v>0</v>
      </c>
      <c r="AR584" s="101">
        <f t="shared" si="62"/>
        <v>0</v>
      </c>
    </row>
    <row r="585" spans="1:44">
      <c r="A585" s="265" t="s">
        <v>833</v>
      </c>
      <c r="B585" s="333"/>
      <c r="C585" s="333"/>
      <c r="D585" s="288"/>
      <c r="E585" s="288"/>
      <c r="F585" s="288"/>
      <c r="G585" s="260"/>
      <c r="H585" s="260"/>
      <c r="I585" s="260"/>
      <c r="J585" s="260"/>
      <c r="K585" s="260"/>
      <c r="L585" s="259"/>
      <c r="M585" s="259"/>
      <c r="N585" s="259"/>
      <c r="O585" s="259"/>
      <c r="P585" s="259"/>
      <c r="Q585" s="260"/>
      <c r="R585" s="260"/>
      <c r="S585" s="260"/>
      <c r="T585" s="260"/>
      <c r="U585" s="260"/>
      <c r="V585" s="259"/>
      <c r="W585" s="259"/>
      <c r="X585" s="259"/>
      <c r="Y585" s="259">
        <v>1</v>
      </c>
      <c r="Z585" s="259"/>
      <c r="AL585" s="101">
        <f t="shared" si="68"/>
        <v>0</v>
      </c>
      <c r="AM585" s="101">
        <f t="shared" si="63"/>
        <v>0</v>
      </c>
      <c r="AN585" s="101">
        <f t="shared" si="64"/>
        <v>0</v>
      </c>
      <c r="AO585" s="101">
        <f t="shared" si="65"/>
        <v>0</v>
      </c>
      <c r="AP585" s="101">
        <f t="shared" si="66"/>
        <v>1</v>
      </c>
      <c r="AQ585" s="101">
        <f t="shared" si="67"/>
        <v>0</v>
      </c>
      <c r="AR585" s="101">
        <f t="shared" si="62"/>
        <v>0</v>
      </c>
    </row>
    <row r="586" spans="1:44">
      <c r="A586" s="265" t="s">
        <v>834</v>
      </c>
      <c r="B586" s="333"/>
      <c r="C586" s="333"/>
      <c r="D586" s="288"/>
      <c r="E586" s="288"/>
      <c r="F586" s="288"/>
      <c r="G586" s="260"/>
      <c r="H586" s="260"/>
      <c r="I586" s="260">
        <v>1</v>
      </c>
      <c r="J586" s="260"/>
      <c r="K586" s="260"/>
      <c r="L586" s="259"/>
      <c r="M586" s="259"/>
      <c r="N586" s="259"/>
      <c r="O586" s="259"/>
      <c r="P586" s="259"/>
      <c r="Q586" s="260"/>
      <c r="R586" s="260"/>
      <c r="S586" s="260"/>
      <c r="T586" s="260"/>
      <c r="U586" s="260"/>
      <c r="V586" s="259"/>
      <c r="W586" s="259"/>
      <c r="X586" s="259"/>
      <c r="Y586" s="259"/>
      <c r="Z586" s="259"/>
      <c r="AL586" s="101">
        <f t="shared" si="68"/>
        <v>0</v>
      </c>
      <c r="AM586" s="101">
        <f t="shared" si="63"/>
        <v>1</v>
      </c>
      <c r="AN586" s="101">
        <f t="shared" si="64"/>
        <v>0</v>
      </c>
      <c r="AO586" s="101">
        <f t="shared" si="65"/>
        <v>0</v>
      </c>
      <c r="AP586" s="101">
        <f t="shared" si="66"/>
        <v>0</v>
      </c>
      <c r="AQ586" s="101">
        <f t="shared" si="67"/>
        <v>0</v>
      </c>
      <c r="AR586" s="101">
        <f t="shared" ref="AR586:AR649" si="69">SUM($AF586:$AJ586)</f>
        <v>0</v>
      </c>
    </row>
    <row r="587" spans="1:44">
      <c r="A587" s="265" t="s">
        <v>835</v>
      </c>
      <c r="B587" s="333"/>
      <c r="C587" s="333"/>
      <c r="D587" s="288"/>
      <c r="E587" s="288"/>
      <c r="F587" s="288"/>
      <c r="G587" s="260"/>
      <c r="H587" s="260"/>
      <c r="I587" s="260"/>
      <c r="J587" s="260"/>
      <c r="K587" s="260">
        <v>1</v>
      </c>
      <c r="L587" s="259"/>
      <c r="M587" s="259"/>
      <c r="N587" s="259"/>
      <c r="O587" s="259"/>
      <c r="P587" s="259"/>
      <c r="Q587" s="260"/>
      <c r="R587" s="260"/>
      <c r="S587" s="260"/>
      <c r="T587" s="260"/>
      <c r="U587" s="260"/>
      <c r="V587" s="259"/>
      <c r="W587" s="259"/>
      <c r="X587" s="259"/>
      <c r="Y587" s="259"/>
      <c r="Z587" s="259"/>
      <c r="AL587" s="101">
        <f t="shared" si="68"/>
        <v>0</v>
      </c>
      <c r="AM587" s="101">
        <f t="shared" si="63"/>
        <v>1</v>
      </c>
      <c r="AN587" s="101">
        <f t="shared" si="64"/>
        <v>0</v>
      </c>
      <c r="AO587" s="101">
        <f t="shared" si="65"/>
        <v>0</v>
      </c>
      <c r="AP587" s="101">
        <f t="shared" si="66"/>
        <v>0</v>
      </c>
      <c r="AQ587" s="101">
        <f t="shared" si="67"/>
        <v>0</v>
      </c>
      <c r="AR587" s="101">
        <f t="shared" si="69"/>
        <v>0</v>
      </c>
    </row>
    <row r="588" spans="1:44">
      <c r="A588" s="265" t="s">
        <v>836</v>
      </c>
      <c r="B588" s="333"/>
      <c r="C588" s="333"/>
      <c r="D588" s="288"/>
      <c r="E588" s="288"/>
      <c r="F588" s="288"/>
      <c r="G588" s="260"/>
      <c r="H588" s="260"/>
      <c r="I588" s="260"/>
      <c r="J588" s="260"/>
      <c r="K588" s="260"/>
      <c r="L588" s="259"/>
      <c r="M588" s="259"/>
      <c r="N588" s="259">
        <v>1</v>
      </c>
      <c r="O588" s="259"/>
      <c r="P588" s="259"/>
      <c r="Q588" s="260"/>
      <c r="R588" s="260"/>
      <c r="S588" s="260"/>
      <c r="T588" s="260"/>
      <c r="U588" s="260"/>
      <c r="V588" s="259"/>
      <c r="W588" s="259"/>
      <c r="X588" s="259"/>
      <c r="Y588" s="259"/>
      <c r="Z588" s="259"/>
      <c r="AL588" s="101">
        <f t="shared" si="68"/>
        <v>0</v>
      </c>
      <c r="AM588" s="101">
        <f t="shared" si="63"/>
        <v>0</v>
      </c>
      <c r="AN588" s="101">
        <f t="shared" si="64"/>
        <v>1</v>
      </c>
      <c r="AO588" s="101">
        <f t="shared" si="65"/>
        <v>0</v>
      </c>
      <c r="AP588" s="101">
        <f t="shared" si="66"/>
        <v>0</v>
      </c>
      <c r="AQ588" s="101">
        <f t="shared" si="67"/>
        <v>0</v>
      </c>
      <c r="AR588" s="101">
        <f t="shared" si="69"/>
        <v>0</v>
      </c>
    </row>
    <row r="589" spans="1:44">
      <c r="A589" s="265" t="s">
        <v>837</v>
      </c>
      <c r="B589" s="333"/>
      <c r="C589" s="333"/>
      <c r="D589" s="288"/>
      <c r="E589" s="288"/>
      <c r="F589" s="288"/>
      <c r="G589" s="260"/>
      <c r="H589" s="260"/>
      <c r="I589" s="260"/>
      <c r="J589" s="260"/>
      <c r="K589" s="260"/>
      <c r="L589" s="259"/>
      <c r="M589" s="259"/>
      <c r="N589" s="259">
        <v>1</v>
      </c>
      <c r="O589" s="259"/>
      <c r="P589" s="259"/>
      <c r="Q589" s="260"/>
      <c r="R589" s="260"/>
      <c r="S589" s="260"/>
      <c r="T589" s="260"/>
      <c r="U589" s="260"/>
      <c r="V589" s="259"/>
      <c r="W589" s="259"/>
      <c r="X589" s="259"/>
      <c r="Y589" s="259"/>
      <c r="Z589" s="259"/>
      <c r="AL589" s="101">
        <f t="shared" si="68"/>
        <v>0</v>
      </c>
      <c r="AM589" s="101">
        <f t="shared" si="63"/>
        <v>0</v>
      </c>
      <c r="AN589" s="101">
        <f t="shared" si="64"/>
        <v>1</v>
      </c>
      <c r="AO589" s="101">
        <f t="shared" si="65"/>
        <v>0</v>
      </c>
      <c r="AP589" s="101">
        <f t="shared" si="66"/>
        <v>0</v>
      </c>
      <c r="AQ589" s="101">
        <f t="shared" si="67"/>
        <v>0</v>
      </c>
      <c r="AR589" s="101">
        <f t="shared" si="69"/>
        <v>0</v>
      </c>
    </row>
    <row r="590" spans="1:44">
      <c r="A590" s="265" t="s">
        <v>838</v>
      </c>
      <c r="B590" s="333"/>
      <c r="C590" s="333"/>
      <c r="D590" s="288"/>
      <c r="E590" s="288"/>
      <c r="F590" s="288"/>
      <c r="G590" s="260"/>
      <c r="H590" s="260"/>
      <c r="I590" s="260"/>
      <c r="J590" s="260"/>
      <c r="K590" s="260"/>
      <c r="L590" s="259"/>
      <c r="M590" s="259"/>
      <c r="N590" s="259"/>
      <c r="O590" s="259"/>
      <c r="P590" s="259"/>
      <c r="Q590" s="260"/>
      <c r="R590" s="260"/>
      <c r="S590" s="260">
        <v>2</v>
      </c>
      <c r="T590" s="260"/>
      <c r="U590" s="260"/>
      <c r="V590" s="259"/>
      <c r="W590" s="259"/>
      <c r="X590" s="259"/>
      <c r="Y590" s="259"/>
      <c r="Z590" s="259"/>
      <c r="AL590" s="101">
        <f t="shared" si="68"/>
        <v>0</v>
      </c>
      <c r="AM590" s="101">
        <f t="shared" si="63"/>
        <v>0</v>
      </c>
      <c r="AN590" s="101">
        <f t="shared" si="64"/>
        <v>0</v>
      </c>
      <c r="AO590" s="101">
        <f t="shared" si="65"/>
        <v>2</v>
      </c>
      <c r="AP590" s="101">
        <f t="shared" si="66"/>
        <v>0</v>
      </c>
      <c r="AQ590" s="101">
        <f t="shared" si="67"/>
        <v>0</v>
      </c>
      <c r="AR590" s="101">
        <f t="shared" si="69"/>
        <v>0</v>
      </c>
    </row>
    <row r="591" spans="1:44">
      <c r="A591" s="265" t="s">
        <v>839</v>
      </c>
      <c r="B591" s="333"/>
      <c r="C591" s="333"/>
      <c r="D591" s="288"/>
      <c r="E591" s="288"/>
      <c r="F591" s="288"/>
      <c r="G591" s="260"/>
      <c r="H591" s="260"/>
      <c r="I591" s="260"/>
      <c r="J591" s="260"/>
      <c r="K591" s="260"/>
      <c r="L591" s="259"/>
      <c r="M591" s="259"/>
      <c r="N591" s="259"/>
      <c r="O591" s="259"/>
      <c r="P591" s="259"/>
      <c r="Q591" s="260"/>
      <c r="R591" s="260"/>
      <c r="S591" s="260">
        <v>1</v>
      </c>
      <c r="T591" s="260"/>
      <c r="U591" s="260"/>
      <c r="V591" s="259"/>
      <c r="W591" s="259"/>
      <c r="X591" s="259"/>
      <c r="Y591" s="259"/>
      <c r="Z591" s="259"/>
      <c r="AL591" s="101">
        <f t="shared" si="68"/>
        <v>0</v>
      </c>
      <c r="AM591" s="101">
        <f t="shared" si="63"/>
        <v>0</v>
      </c>
      <c r="AN591" s="101">
        <f t="shared" si="64"/>
        <v>0</v>
      </c>
      <c r="AO591" s="101">
        <f t="shared" si="65"/>
        <v>1</v>
      </c>
      <c r="AP591" s="101">
        <f t="shared" si="66"/>
        <v>0</v>
      </c>
      <c r="AQ591" s="101">
        <f t="shared" si="67"/>
        <v>0</v>
      </c>
      <c r="AR591" s="101">
        <f t="shared" si="69"/>
        <v>0</v>
      </c>
    </row>
    <row r="592" spans="1:44">
      <c r="A592" s="265" t="s">
        <v>840</v>
      </c>
      <c r="B592" s="333"/>
      <c r="C592" s="333"/>
      <c r="D592" s="288"/>
      <c r="E592" s="288"/>
      <c r="F592" s="288"/>
      <c r="G592" s="260"/>
      <c r="H592" s="260"/>
      <c r="I592" s="260"/>
      <c r="J592" s="260"/>
      <c r="K592" s="260"/>
      <c r="L592" s="259"/>
      <c r="M592" s="259"/>
      <c r="N592" s="259"/>
      <c r="O592" s="259"/>
      <c r="P592" s="259"/>
      <c r="Q592" s="260"/>
      <c r="R592" s="260"/>
      <c r="S592" s="260"/>
      <c r="T592" s="260"/>
      <c r="U592" s="260"/>
      <c r="V592" s="259"/>
      <c r="W592" s="259"/>
      <c r="X592" s="259">
        <v>1</v>
      </c>
      <c r="Y592" s="259"/>
      <c r="Z592" s="259"/>
      <c r="AL592" s="101">
        <f t="shared" si="68"/>
        <v>0</v>
      </c>
      <c r="AM592" s="101">
        <f t="shared" si="63"/>
        <v>0</v>
      </c>
      <c r="AN592" s="101">
        <f t="shared" si="64"/>
        <v>0</v>
      </c>
      <c r="AO592" s="101">
        <f t="shared" si="65"/>
        <v>0</v>
      </c>
      <c r="AP592" s="101">
        <f t="shared" si="66"/>
        <v>1</v>
      </c>
      <c r="AQ592" s="101">
        <f t="shared" si="67"/>
        <v>0</v>
      </c>
      <c r="AR592" s="101">
        <f t="shared" si="69"/>
        <v>0</v>
      </c>
    </row>
    <row r="593" spans="1:44">
      <c r="A593" s="265" t="s">
        <v>841</v>
      </c>
      <c r="B593" s="333"/>
      <c r="C593" s="333"/>
      <c r="D593" s="288"/>
      <c r="E593" s="288"/>
      <c r="F593" s="288"/>
      <c r="G593" s="260"/>
      <c r="H593" s="260"/>
      <c r="I593" s="260"/>
      <c r="J593" s="260"/>
      <c r="K593" s="260"/>
      <c r="L593" s="259"/>
      <c r="M593" s="259"/>
      <c r="N593" s="259"/>
      <c r="O593" s="259"/>
      <c r="P593" s="259"/>
      <c r="Q593" s="260"/>
      <c r="R593" s="260"/>
      <c r="S593" s="260"/>
      <c r="T593" s="260"/>
      <c r="U593" s="260"/>
      <c r="V593" s="259"/>
      <c r="W593" s="259"/>
      <c r="X593" s="259"/>
      <c r="Y593" s="259"/>
      <c r="Z593" s="259">
        <v>1</v>
      </c>
      <c r="AL593" s="101">
        <f t="shared" si="68"/>
        <v>0</v>
      </c>
      <c r="AM593" s="101">
        <f t="shared" si="63"/>
        <v>0</v>
      </c>
      <c r="AN593" s="101">
        <f t="shared" si="64"/>
        <v>0</v>
      </c>
      <c r="AO593" s="101">
        <f t="shared" si="65"/>
        <v>0</v>
      </c>
      <c r="AP593" s="101">
        <f t="shared" si="66"/>
        <v>1</v>
      </c>
      <c r="AQ593" s="101">
        <f t="shared" si="67"/>
        <v>0</v>
      </c>
      <c r="AR593" s="101">
        <f t="shared" si="69"/>
        <v>0</v>
      </c>
    </row>
    <row r="594" spans="1:44">
      <c r="A594" s="265" t="s">
        <v>842</v>
      </c>
      <c r="B594" s="333"/>
      <c r="C594" s="333"/>
      <c r="D594" s="288"/>
      <c r="E594" s="288"/>
      <c r="F594" s="288"/>
      <c r="G594" s="260"/>
      <c r="H594" s="260"/>
      <c r="I594" s="260"/>
      <c r="J594" s="260"/>
      <c r="K594" s="260"/>
      <c r="L594" s="259"/>
      <c r="M594" s="259"/>
      <c r="N594" s="259"/>
      <c r="O594" s="259"/>
      <c r="P594" s="259"/>
      <c r="Q594" s="260"/>
      <c r="R594" s="260"/>
      <c r="S594" s="260"/>
      <c r="T594" s="260"/>
      <c r="U594" s="260"/>
      <c r="V594" s="259"/>
      <c r="W594" s="259"/>
      <c r="X594" s="259"/>
      <c r="Y594" s="259"/>
      <c r="Z594" s="259"/>
      <c r="AL594" s="101">
        <f t="shared" si="68"/>
        <v>0</v>
      </c>
      <c r="AM594" s="101">
        <f t="shared" si="63"/>
        <v>0</v>
      </c>
      <c r="AN594" s="101">
        <f t="shared" si="64"/>
        <v>0</v>
      </c>
      <c r="AO594" s="101">
        <f t="shared" si="65"/>
        <v>0</v>
      </c>
      <c r="AP594" s="101">
        <f t="shared" si="66"/>
        <v>0</v>
      </c>
      <c r="AQ594" s="101">
        <f t="shared" si="67"/>
        <v>0</v>
      </c>
      <c r="AR594" s="101">
        <f t="shared" si="69"/>
        <v>0</v>
      </c>
    </row>
    <row r="595" spans="1:44">
      <c r="A595" s="265" t="s">
        <v>843</v>
      </c>
      <c r="B595" s="333"/>
      <c r="C595" s="333"/>
      <c r="D595" s="288"/>
      <c r="E595" s="288"/>
      <c r="F595" s="288"/>
      <c r="G595" s="260"/>
      <c r="H595" s="260"/>
      <c r="I595" s="260"/>
      <c r="J595" s="260"/>
      <c r="K595" s="260"/>
      <c r="L595" s="259"/>
      <c r="M595" s="259"/>
      <c r="N595" s="259"/>
      <c r="O595" s="259"/>
      <c r="P595" s="259"/>
      <c r="Q595" s="260"/>
      <c r="R595" s="260"/>
      <c r="S595" s="260"/>
      <c r="T595" s="260"/>
      <c r="U595" s="260"/>
      <c r="V595" s="259"/>
      <c r="W595" s="259"/>
      <c r="X595" s="259"/>
      <c r="Y595" s="259"/>
      <c r="Z595" s="259">
        <v>1</v>
      </c>
      <c r="AL595" s="101">
        <f t="shared" si="68"/>
        <v>0</v>
      </c>
      <c r="AM595" s="101">
        <f t="shared" si="63"/>
        <v>0</v>
      </c>
      <c r="AN595" s="101">
        <f t="shared" si="64"/>
        <v>0</v>
      </c>
      <c r="AO595" s="101">
        <f t="shared" si="65"/>
        <v>0</v>
      </c>
      <c r="AP595" s="101">
        <f t="shared" si="66"/>
        <v>1</v>
      </c>
      <c r="AQ595" s="101">
        <f t="shared" si="67"/>
        <v>0</v>
      </c>
      <c r="AR595" s="101">
        <f t="shared" si="69"/>
        <v>0</v>
      </c>
    </row>
    <row r="596" spans="1:44">
      <c r="A596" s="265" t="s">
        <v>844</v>
      </c>
      <c r="B596" s="333"/>
      <c r="C596" s="333"/>
      <c r="D596" s="288"/>
      <c r="E596" s="288"/>
      <c r="F596" s="288"/>
      <c r="G596" s="260"/>
      <c r="H596" s="260"/>
      <c r="I596" s="260"/>
      <c r="J596" s="260"/>
      <c r="K596" s="260"/>
      <c r="L596" s="259"/>
      <c r="M596" s="259"/>
      <c r="N596" s="259"/>
      <c r="O596" s="259"/>
      <c r="P596" s="259"/>
      <c r="Q596" s="260"/>
      <c r="R596" s="260"/>
      <c r="S596" s="260"/>
      <c r="T596" s="260"/>
      <c r="U596" s="260"/>
      <c r="V596" s="259"/>
      <c r="W596" s="259"/>
      <c r="X596" s="259"/>
      <c r="Y596" s="259"/>
      <c r="Z596" s="259">
        <v>1</v>
      </c>
      <c r="AL596" s="101">
        <f t="shared" si="68"/>
        <v>0</v>
      </c>
      <c r="AM596" s="101">
        <f t="shared" si="63"/>
        <v>0</v>
      </c>
      <c r="AN596" s="101">
        <f t="shared" si="64"/>
        <v>0</v>
      </c>
      <c r="AO596" s="101">
        <f t="shared" si="65"/>
        <v>0</v>
      </c>
      <c r="AP596" s="101">
        <f t="shared" si="66"/>
        <v>1</v>
      </c>
      <c r="AQ596" s="101">
        <f t="shared" si="67"/>
        <v>0</v>
      </c>
      <c r="AR596" s="101">
        <f t="shared" si="69"/>
        <v>0</v>
      </c>
    </row>
    <row r="597" spans="1:44">
      <c r="A597" s="265" t="s">
        <v>845</v>
      </c>
      <c r="B597" s="333"/>
      <c r="C597" s="333"/>
      <c r="D597" s="288"/>
      <c r="E597" s="288"/>
      <c r="F597" s="288"/>
      <c r="G597" s="260"/>
      <c r="H597" s="260"/>
      <c r="I597" s="260"/>
      <c r="J597" s="260"/>
      <c r="K597" s="260"/>
      <c r="L597" s="259"/>
      <c r="M597" s="259"/>
      <c r="N597" s="259"/>
      <c r="O597" s="259"/>
      <c r="P597" s="259"/>
      <c r="Q597" s="260"/>
      <c r="R597" s="260"/>
      <c r="S597" s="260"/>
      <c r="T597" s="260"/>
      <c r="U597" s="260">
        <v>1</v>
      </c>
      <c r="V597" s="259"/>
      <c r="W597" s="259"/>
      <c r="X597" s="259"/>
      <c r="Y597" s="259"/>
      <c r="Z597" s="259"/>
      <c r="AL597" s="101">
        <f t="shared" si="68"/>
        <v>0</v>
      </c>
      <c r="AM597" s="101">
        <f t="shared" si="63"/>
        <v>0</v>
      </c>
      <c r="AN597" s="101">
        <f t="shared" si="64"/>
        <v>0</v>
      </c>
      <c r="AO597" s="101">
        <f t="shared" si="65"/>
        <v>1</v>
      </c>
      <c r="AP597" s="101">
        <f t="shared" si="66"/>
        <v>0</v>
      </c>
      <c r="AQ597" s="101">
        <f t="shared" si="67"/>
        <v>0</v>
      </c>
      <c r="AR597" s="101">
        <f t="shared" si="69"/>
        <v>0</v>
      </c>
    </row>
    <row r="598" spans="1:44">
      <c r="A598" s="265" t="s">
        <v>846</v>
      </c>
      <c r="B598" s="333"/>
      <c r="C598" s="333"/>
      <c r="D598" s="288"/>
      <c r="E598" s="288"/>
      <c r="F598" s="288"/>
      <c r="G598" s="260"/>
      <c r="H598" s="260"/>
      <c r="I598" s="260"/>
      <c r="J598" s="260"/>
      <c r="K598" s="260"/>
      <c r="L598" s="259"/>
      <c r="M598" s="259"/>
      <c r="N598" s="259"/>
      <c r="O598" s="259"/>
      <c r="P598" s="259"/>
      <c r="Q598" s="260"/>
      <c r="R598" s="260"/>
      <c r="S598" s="260"/>
      <c r="T598" s="260"/>
      <c r="U598" s="260"/>
      <c r="V598" s="259"/>
      <c r="W598" s="259"/>
      <c r="X598" s="259"/>
      <c r="Y598" s="259"/>
      <c r="Z598" s="259">
        <v>4</v>
      </c>
      <c r="AL598" s="101">
        <f t="shared" si="68"/>
        <v>0</v>
      </c>
      <c r="AM598" s="101">
        <f t="shared" si="63"/>
        <v>0</v>
      </c>
      <c r="AN598" s="101">
        <f t="shared" si="64"/>
        <v>0</v>
      </c>
      <c r="AO598" s="101">
        <f t="shared" si="65"/>
        <v>0</v>
      </c>
      <c r="AP598" s="101">
        <f t="shared" si="66"/>
        <v>4</v>
      </c>
      <c r="AQ598" s="101">
        <f t="shared" si="67"/>
        <v>0</v>
      </c>
      <c r="AR598" s="101">
        <f t="shared" si="69"/>
        <v>0</v>
      </c>
    </row>
    <row r="599" spans="1:44">
      <c r="A599" s="265" t="s">
        <v>847</v>
      </c>
      <c r="B599" s="333"/>
      <c r="C599" s="333"/>
      <c r="D599" s="288"/>
      <c r="E599" s="288"/>
      <c r="F599" s="288"/>
      <c r="G599" s="260"/>
      <c r="H599" s="260"/>
      <c r="I599" s="260"/>
      <c r="J599" s="260"/>
      <c r="K599" s="260"/>
      <c r="L599" s="259"/>
      <c r="M599" s="259"/>
      <c r="N599" s="259"/>
      <c r="O599" s="259"/>
      <c r="P599" s="259"/>
      <c r="Q599" s="260"/>
      <c r="R599" s="260"/>
      <c r="S599" s="260"/>
      <c r="T599" s="260"/>
      <c r="U599" s="260"/>
      <c r="V599" s="259"/>
      <c r="W599" s="259"/>
      <c r="X599" s="259"/>
      <c r="Y599" s="259"/>
      <c r="Z599" s="259">
        <v>1</v>
      </c>
      <c r="AL599" s="101">
        <f t="shared" si="68"/>
        <v>0</v>
      </c>
      <c r="AM599" s="101">
        <f t="shared" si="63"/>
        <v>0</v>
      </c>
      <c r="AN599" s="101">
        <f t="shared" si="64"/>
        <v>0</v>
      </c>
      <c r="AO599" s="101">
        <f t="shared" si="65"/>
        <v>0</v>
      </c>
      <c r="AP599" s="101">
        <f t="shared" si="66"/>
        <v>1</v>
      </c>
      <c r="AQ599" s="101">
        <f t="shared" si="67"/>
        <v>0</v>
      </c>
      <c r="AR599" s="101">
        <f t="shared" si="69"/>
        <v>0</v>
      </c>
    </row>
    <row r="600" spans="1:44">
      <c r="A600" s="265" t="s">
        <v>848</v>
      </c>
      <c r="B600" s="333"/>
      <c r="C600" s="333"/>
      <c r="D600" s="288"/>
      <c r="E600" s="288"/>
      <c r="F600" s="288"/>
      <c r="G600" s="260"/>
      <c r="H600" s="260"/>
      <c r="I600" s="260"/>
      <c r="J600" s="260"/>
      <c r="K600" s="260"/>
      <c r="L600" s="259"/>
      <c r="M600" s="259"/>
      <c r="N600" s="259"/>
      <c r="O600" s="259"/>
      <c r="P600" s="259"/>
      <c r="Q600" s="260"/>
      <c r="R600" s="260"/>
      <c r="S600" s="260"/>
      <c r="T600" s="260"/>
      <c r="U600" s="260"/>
      <c r="V600" s="259"/>
      <c r="W600" s="259">
        <v>1</v>
      </c>
      <c r="X600" s="259"/>
      <c r="Y600" s="259"/>
      <c r="Z600" s="259"/>
      <c r="AL600" s="101">
        <f t="shared" si="68"/>
        <v>0</v>
      </c>
      <c r="AM600" s="101">
        <f t="shared" si="63"/>
        <v>0</v>
      </c>
      <c r="AN600" s="101">
        <f t="shared" si="64"/>
        <v>0</v>
      </c>
      <c r="AO600" s="101">
        <f t="shared" si="65"/>
        <v>0</v>
      </c>
      <c r="AP600" s="101">
        <f t="shared" si="66"/>
        <v>1</v>
      </c>
      <c r="AQ600" s="101">
        <f t="shared" si="67"/>
        <v>0</v>
      </c>
      <c r="AR600" s="101">
        <f t="shared" si="69"/>
        <v>0</v>
      </c>
    </row>
    <row r="601" spans="1:44">
      <c r="A601" s="265" t="s">
        <v>849</v>
      </c>
      <c r="B601" s="333"/>
      <c r="C601" s="333"/>
      <c r="D601" s="288"/>
      <c r="E601" s="288"/>
      <c r="F601" s="288"/>
      <c r="G601" s="260"/>
      <c r="H601" s="260"/>
      <c r="I601" s="260"/>
      <c r="J601" s="260"/>
      <c r="K601" s="260"/>
      <c r="L601" s="259"/>
      <c r="M601" s="259"/>
      <c r="N601" s="259"/>
      <c r="O601" s="259"/>
      <c r="P601" s="259"/>
      <c r="Q601" s="260"/>
      <c r="R601" s="260"/>
      <c r="S601" s="260"/>
      <c r="T601" s="260"/>
      <c r="U601" s="260"/>
      <c r="V601" s="259"/>
      <c r="W601" s="259"/>
      <c r="X601" s="259"/>
      <c r="Y601" s="259">
        <v>1</v>
      </c>
      <c r="Z601" s="259"/>
      <c r="AL601" s="101">
        <f t="shared" si="68"/>
        <v>0</v>
      </c>
      <c r="AM601" s="101">
        <f t="shared" si="63"/>
        <v>0</v>
      </c>
      <c r="AN601" s="101">
        <f t="shared" si="64"/>
        <v>0</v>
      </c>
      <c r="AO601" s="101">
        <f t="shared" si="65"/>
        <v>0</v>
      </c>
      <c r="AP601" s="101">
        <f t="shared" si="66"/>
        <v>1</v>
      </c>
      <c r="AQ601" s="101">
        <f t="shared" si="67"/>
        <v>0</v>
      </c>
      <c r="AR601" s="101">
        <f t="shared" si="69"/>
        <v>0</v>
      </c>
    </row>
    <row r="602" spans="1:44">
      <c r="A602" s="265" t="s">
        <v>850</v>
      </c>
      <c r="B602" s="333"/>
      <c r="C602" s="333"/>
      <c r="D602" s="288"/>
      <c r="E602" s="288"/>
      <c r="F602" s="288"/>
      <c r="G602" s="260"/>
      <c r="H602" s="260"/>
      <c r="I602" s="260"/>
      <c r="J602" s="260"/>
      <c r="K602" s="260"/>
      <c r="L602" s="259"/>
      <c r="M602" s="259"/>
      <c r="N602" s="259"/>
      <c r="O602" s="259"/>
      <c r="P602" s="259"/>
      <c r="Q602" s="260"/>
      <c r="R602" s="260"/>
      <c r="S602" s="260"/>
      <c r="T602" s="260"/>
      <c r="U602" s="260"/>
      <c r="V602" s="259"/>
      <c r="W602" s="259">
        <v>1</v>
      </c>
      <c r="X602" s="259"/>
      <c r="Y602" s="259"/>
      <c r="Z602" s="259">
        <v>2</v>
      </c>
      <c r="AL602" s="101">
        <f t="shared" si="68"/>
        <v>0</v>
      </c>
      <c r="AM602" s="101">
        <f t="shared" si="63"/>
        <v>0</v>
      </c>
      <c r="AN602" s="101">
        <f t="shared" si="64"/>
        <v>0</v>
      </c>
      <c r="AO602" s="101">
        <f t="shared" si="65"/>
        <v>0</v>
      </c>
      <c r="AP602" s="101">
        <f t="shared" si="66"/>
        <v>3</v>
      </c>
      <c r="AQ602" s="101">
        <f t="shared" si="67"/>
        <v>0</v>
      </c>
      <c r="AR602" s="101">
        <f t="shared" si="69"/>
        <v>0</v>
      </c>
    </row>
    <row r="603" spans="1:44">
      <c r="A603" s="265" t="s">
        <v>851</v>
      </c>
      <c r="B603" s="333"/>
      <c r="C603" s="333"/>
      <c r="D603" s="288"/>
      <c r="E603" s="288"/>
      <c r="F603" s="288"/>
      <c r="G603" s="260"/>
      <c r="H603" s="260"/>
      <c r="I603" s="260"/>
      <c r="J603" s="260"/>
      <c r="K603" s="260"/>
      <c r="L603" s="259"/>
      <c r="M603" s="259"/>
      <c r="N603" s="259"/>
      <c r="O603" s="259"/>
      <c r="P603" s="259"/>
      <c r="Q603" s="260"/>
      <c r="R603" s="260"/>
      <c r="S603" s="260"/>
      <c r="T603" s="260"/>
      <c r="U603" s="260">
        <v>1</v>
      </c>
      <c r="V603" s="259"/>
      <c r="W603" s="259"/>
      <c r="X603" s="259"/>
      <c r="Y603" s="259"/>
      <c r="Z603" s="259"/>
      <c r="AL603" s="101">
        <f t="shared" si="68"/>
        <v>0</v>
      </c>
      <c r="AM603" s="101">
        <f t="shared" si="63"/>
        <v>0</v>
      </c>
      <c r="AN603" s="101">
        <f t="shared" si="64"/>
        <v>0</v>
      </c>
      <c r="AO603" s="101">
        <f t="shared" si="65"/>
        <v>1</v>
      </c>
      <c r="AP603" s="101">
        <f t="shared" si="66"/>
        <v>0</v>
      </c>
      <c r="AQ603" s="101">
        <f t="shared" si="67"/>
        <v>0</v>
      </c>
      <c r="AR603" s="101">
        <f t="shared" si="69"/>
        <v>0</v>
      </c>
    </row>
    <row r="604" spans="1:44">
      <c r="A604" s="265" t="s">
        <v>852</v>
      </c>
      <c r="B604" s="333"/>
      <c r="C604" s="333"/>
      <c r="D604" s="288"/>
      <c r="E604" s="288"/>
      <c r="F604" s="288"/>
      <c r="G604" s="260"/>
      <c r="H604" s="260"/>
      <c r="I604" s="260"/>
      <c r="J604" s="260"/>
      <c r="K604" s="260"/>
      <c r="L604" s="259"/>
      <c r="M604" s="259"/>
      <c r="N604" s="259"/>
      <c r="O604" s="259"/>
      <c r="P604" s="259"/>
      <c r="Q604" s="260"/>
      <c r="R604" s="260"/>
      <c r="S604" s="260"/>
      <c r="T604" s="260"/>
      <c r="U604" s="260"/>
      <c r="V604" s="259"/>
      <c r="W604" s="259"/>
      <c r="X604" s="259"/>
      <c r="Y604" s="259"/>
      <c r="Z604" s="259">
        <v>1</v>
      </c>
      <c r="AL604" s="101">
        <f t="shared" si="68"/>
        <v>0</v>
      </c>
      <c r="AM604" s="101">
        <f t="shared" si="63"/>
        <v>0</v>
      </c>
      <c r="AN604" s="101">
        <f t="shared" si="64"/>
        <v>0</v>
      </c>
      <c r="AO604" s="101">
        <f t="shared" si="65"/>
        <v>0</v>
      </c>
      <c r="AP604" s="101">
        <f t="shared" si="66"/>
        <v>1</v>
      </c>
      <c r="AQ604" s="101">
        <f t="shared" si="67"/>
        <v>0</v>
      </c>
      <c r="AR604" s="101">
        <f t="shared" si="69"/>
        <v>0</v>
      </c>
    </row>
    <row r="605" spans="1:44">
      <c r="A605" s="265" t="s">
        <v>853</v>
      </c>
      <c r="B605" s="333"/>
      <c r="C605" s="333"/>
      <c r="D605" s="288"/>
      <c r="E605" s="288"/>
      <c r="F605" s="288"/>
      <c r="G605" s="260"/>
      <c r="H605" s="260"/>
      <c r="I605" s="260"/>
      <c r="J605" s="260"/>
      <c r="K605" s="260"/>
      <c r="L605" s="259"/>
      <c r="M605" s="259"/>
      <c r="N605" s="259"/>
      <c r="O605" s="259"/>
      <c r="P605" s="259"/>
      <c r="Q605" s="260"/>
      <c r="R605" s="260"/>
      <c r="S605" s="260"/>
      <c r="T605" s="260"/>
      <c r="U605" s="260"/>
      <c r="V605" s="259"/>
      <c r="W605" s="259"/>
      <c r="X605" s="259"/>
      <c r="Y605" s="259"/>
      <c r="Z605" s="259">
        <v>1</v>
      </c>
      <c r="AL605" s="101">
        <f t="shared" si="68"/>
        <v>0</v>
      </c>
      <c r="AM605" s="101">
        <f t="shared" si="63"/>
        <v>0</v>
      </c>
      <c r="AN605" s="101">
        <f t="shared" si="64"/>
        <v>0</v>
      </c>
      <c r="AO605" s="101">
        <f t="shared" si="65"/>
        <v>0</v>
      </c>
      <c r="AP605" s="101">
        <f t="shared" si="66"/>
        <v>1</v>
      </c>
      <c r="AQ605" s="101">
        <f t="shared" si="67"/>
        <v>0</v>
      </c>
      <c r="AR605" s="101">
        <f t="shared" si="69"/>
        <v>0</v>
      </c>
    </row>
    <row r="606" spans="1:44">
      <c r="A606" s="265" t="s">
        <v>854</v>
      </c>
      <c r="B606" s="333"/>
      <c r="C606" s="333"/>
      <c r="D606" s="288"/>
      <c r="E606" s="288"/>
      <c r="F606" s="288"/>
      <c r="G606" s="260"/>
      <c r="H606" s="260"/>
      <c r="I606" s="260"/>
      <c r="J606" s="260"/>
      <c r="K606" s="260"/>
      <c r="L606" s="259"/>
      <c r="M606" s="259"/>
      <c r="N606" s="259"/>
      <c r="O606" s="259"/>
      <c r="P606" s="259"/>
      <c r="Q606" s="260"/>
      <c r="R606" s="260"/>
      <c r="S606" s="260"/>
      <c r="T606" s="260"/>
      <c r="U606" s="260"/>
      <c r="V606" s="259"/>
      <c r="W606" s="259"/>
      <c r="X606" s="259"/>
      <c r="Y606" s="259"/>
      <c r="Z606" s="259">
        <v>1</v>
      </c>
      <c r="AL606" s="101">
        <f t="shared" si="68"/>
        <v>0</v>
      </c>
      <c r="AM606" s="101">
        <f t="shared" si="63"/>
        <v>0</v>
      </c>
      <c r="AN606" s="101">
        <f t="shared" si="64"/>
        <v>0</v>
      </c>
      <c r="AO606" s="101">
        <f t="shared" si="65"/>
        <v>0</v>
      </c>
      <c r="AP606" s="101">
        <f t="shared" si="66"/>
        <v>1</v>
      </c>
      <c r="AQ606" s="101">
        <f t="shared" si="67"/>
        <v>0</v>
      </c>
      <c r="AR606" s="101">
        <f t="shared" si="69"/>
        <v>0</v>
      </c>
    </row>
    <row r="607" spans="1:44">
      <c r="A607" s="265" t="s">
        <v>855</v>
      </c>
      <c r="B607" s="333"/>
      <c r="C607" s="333"/>
      <c r="D607" s="288"/>
      <c r="E607" s="288"/>
      <c r="F607" s="288"/>
      <c r="G607" s="260"/>
      <c r="H607" s="260"/>
      <c r="I607" s="260"/>
      <c r="J607" s="260"/>
      <c r="K607" s="260"/>
      <c r="L607" s="259"/>
      <c r="M607" s="259"/>
      <c r="N607" s="259"/>
      <c r="O607" s="259"/>
      <c r="P607" s="259"/>
      <c r="Q607" s="260"/>
      <c r="R607" s="260"/>
      <c r="S607" s="260"/>
      <c r="T607" s="260"/>
      <c r="U607" s="260"/>
      <c r="V607" s="259"/>
      <c r="W607" s="259"/>
      <c r="X607" s="259"/>
      <c r="Y607" s="259"/>
      <c r="Z607" s="259"/>
      <c r="AL607" s="101">
        <f t="shared" si="68"/>
        <v>0</v>
      </c>
      <c r="AM607" s="101">
        <f t="shared" si="63"/>
        <v>0</v>
      </c>
      <c r="AN607" s="101">
        <f t="shared" si="64"/>
        <v>0</v>
      </c>
      <c r="AO607" s="101">
        <f t="shared" si="65"/>
        <v>0</v>
      </c>
      <c r="AP607" s="101">
        <f t="shared" si="66"/>
        <v>0</v>
      </c>
      <c r="AQ607" s="101">
        <f t="shared" si="67"/>
        <v>0</v>
      </c>
      <c r="AR607" s="101">
        <f t="shared" si="69"/>
        <v>0</v>
      </c>
    </row>
    <row r="608" spans="1:44">
      <c r="A608" s="265" t="s">
        <v>856</v>
      </c>
      <c r="B608" s="333"/>
      <c r="C608" s="333"/>
      <c r="D608" s="288"/>
      <c r="E608" s="288"/>
      <c r="F608" s="288"/>
      <c r="G608" s="260"/>
      <c r="H608" s="260"/>
      <c r="I608" s="260"/>
      <c r="J608" s="260"/>
      <c r="K608" s="260"/>
      <c r="L608" s="259"/>
      <c r="M608" s="259"/>
      <c r="N608" s="259"/>
      <c r="O608" s="259"/>
      <c r="P608" s="259"/>
      <c r="Q608" s="260"/>
      <c r="R608" s="260"/>
      <c r="S608" s="260"/>
      <c r="T608" s="260"/>
      <c r="U608" s="260"/>
      <c r="V608" s="259"/>
      <c r="W608" s="259"/>
      <c r="X608" s="259"/>
      <c r="Y608" s="259"/>
      <c r="Z608" s="259"/>
      <c r="AL608" s="101">
        <f t="shared" si="68"/>
        <v>0</v>
      </c>
      <c r="AM608" s="101">
        <f t="shared" si="63"/>
        <v>0</v>
      </c>
      <c r="AN608" s="101">
        <f t="shared" si="64"/>
        <v>0</v>
      </c>
      <c r="AO608" s="101">
        <f t="shared" si="65"/>
        <v>0</v>
      </c>
      <c r="AP608" s="101">
        <f t="shared" si="66"/>
        <v>0</v>
      </c>
      <c r="AQ608" s="101">
        <f t="shared" si="67"/>
        <v>0</v>
      </c>
      <c r="AR608" s="101">
        <f t="shared" si="69"/>
        <v>0</v>
      </c>
    </row>
    <row r="609" spans="1:44">
      <c r="A609" s="265" t="s">
        <v>857</v>
      </c>
      <c r="B609" s="333"/>
      <c r="C609" s="333"/>
      <c r="D609" s="288"/>
      <c r="E609" s="288"/>
      <c r="F609" s="288"/>
      <c r="G609" s="260"/>
      <c r="H609" s="260"/>
      <c r="I609" s="260"/>
      <c r="J609" s="260"/>
      <c r="K609" s="260"/>
      <c r="L609" s="259"/>
      <c r="M609" s="259"/>
      <c r="N609" s="259"/>
      <c r="O609" s="259"/>
      <c r="P609" s="259"/>
      <c r="Q609" s="260"/>
      <c r="R609" s="260">
        <v>2</v>
      </c>
      <c r="S609" s="260"/>
      <c r="T609" s="260"/>
      <c r="U609" s="260"/>
      <c r="V609" s="259"/>
      <c r="W609" s="259"/>
      <c r="X609" s="259"/>
      <c r="Y609" s="259"/>
      <c r="Z609" s="259"/>
      <c r="AL609" s="101">
        <f t="shared" si="68"/>
        <v>0</v>
      </c>
      <c r="AM609" s="101">
        <f t="shared" si="63"/>
        <v>0</v>
      </c>
      <c r="AN609" s="101">
        <f t="shared" si="64"/>
        <v>0</v>
      </c>
      <c r="AO609" s="101">
        <f t="shared" si="65"/>
        <v>2</v>
      </c>
      <c r="AP609" s="101">
        <f t="shared" si="66"/>
        <v>0</v>
      </c>
      <c r="AQ609" s="101">
        <f t="shared" si="67"/>
        <v>0</v>
      </c>
      <c r="AR609" s="101">
        <f t="shared" si="69"/>
        <v>0</v>
      </c>
    </row>
    <row r="610" spans="1:44">
      <c r="A610" s="265" t="s">
        <v>858</v>
      </c>
      <c r="B610" s="333"/>
      <c r="C610" s="333"/>
      <c r="D610" s="288"/>
      <c r="E610" s="288"/>
      <c r="F610" s="288"/>
      <c r="G610" s="260"/>
      <c r="H610" s="260"/>
      <c r="I610" s="260"/>
      <c r="J610" s="260"/>
      <c r="K610" s="260"/>
      <c r="L610" s="259"/>
      <c r="M610" s="259"/>
      <c r="N610" s="259"/>
      <c r="O610" s="259"/>
      <c r="P610" s="259"/>
      <c r="Q610" s="260"/>
      <c r="R610" s="260">
        <v>1</v>
      </c>
      <c r="S610" s="260"/>
      <c r="T610" s="260"/>
      <c r="U610" s="260"/>
      <c r="V610" s="259"/>
      <c r="W610" s="259"/>
      <c r="X610" s="259"/>
      <c r="Y610" s="259"/>
      <c r="Z610" s="259"/>
      <c r="AL610" s="101">
        <f t="shared" si="68"/>
        <v>0</v>
      </c>
      <c r="AM610" s="101">
        <f t="shared" si="63"/>
        <v>0</v>
      </c>
      <c r="AN610" s="101">
        <f t="shared" si="64"/>
        <v>0</v>
      </c>
      <c r="AO610" s="101">
        <f t="shared" si="65"/>
        <v>1</v>
      </c>
      <c r="AP610" s="101">
        <f t="shared" si="66"/>
        <v>0</v>
      </c>
      <c r="AQ610" s="101">
        <f t="shared" si="67"/>
        <v>0</v>
      </c>
      <c r="AR610" s="101">
        <f t="shared" si="69"/>
        <v>0</v>
      </c>
    </row>
    <row r="611" spans="1:44">
      <c r="A611" s="265" t="s">
        <v>859</v>
      </c>
      <c r="B611" s="333"/>
      <c r="C611" s="333"/>
      <c r="D611" s="288"/>
      <c r="E611" s="288"/>
      <c r="F611" s="288"/>
      <c r="G611" s="260"/>
      <c r="H611" s="260"/>
      <c r="I611" s="260"/>
      <c r="J611" s="260"/>
      <c r="K611" s="260"/>
      <c r="L611" s="259"/>
      <c r="M611" s="259"/>
      <c r="N611" s="259"/>
      <c r="O611" s="259"/>
      <c r="P611" s="259">
        <v>1</v>
      </c>
      <c r="Q611" s="260"/>
      <c r="R611" s="260"/>
      <c r="S611" s="260"/>
      <c r="T611" s="260"/>
      <c r="U611" s="260"/>
      <c r="V611" s="259"/>
      <c r="W611" s="259"/>
      <c r="X611" s="259"/>
      <c r="Y611" s="259"/>
      <c r="Z611" s="259"/>
      <c r="AL611" s="101">
        <f t="shared" si="68"/>
        <v>0</v>
      </c>
      <c r="AM611" s="101">
        <f t="shared" si="63"/>
        <v>0</v>
      </c>
      <c r="AN611" s="101">
        <f t="shared" si="64"/>
        <v>1</v>
      </c>
      <c r="AO611" s="101">
        <f t="shared" si="65"/>
        <v>0</v>
      </c>
      <c r="AP611" s="101">
        <f t="shared" si="66"/>
        <v>0</v>
      </c>
      <c r="AQ611" s="101">
        <f t="shared" si="67"/>
        <v>0</v>
      </c>
      <c r="AR611" s="101">
        <f t="shared" si="69"/>
        <v>0</v>
      </c>
    </row>
    <row r="612" spans="1:44">
      <c r="A612" s="265" t="s">
        <v>860</v>
      </c>
      <c r="B612" s="333"/>
      <c r="C612" s="333"/>
      <c r="D612" s="288"/>
      <c r="E612" s="288"/>
      <c r="F612" s="288"/>
      <c r="G612" s="260"/>
      <c r="H612" s="260"/>
      <c r="I612" s="260"/>
      <c r="J612" s="260"/>
      <c r="K612" s="260"/>
      <c r="L612" s="259"/>
      <c r="M612" s="259"/>
      <c r="N612" s="259"/>
      <c r="O612" s="259"/>
      <c r="P612" s="259"/>
      <c r="Q612" s="260"/>
      <c r="R612" s="260"/>
      <c r="S612" s="260"/>
      <c r="T612" s="260"/>
      <c r="U612" s="260"/>
      <c r="V612" s="259">
        <v>1</v>
      </c>
      <c r="W612" s="259"/>
      <c r="X612" s="259"/>
      <c r="Y612" s="259"/>
      <c r="Z612" s="259"/>
      <c r="AL612" s="101">
        <f t="shared" si="68"/>
        <v>0</v>
      </c>
      <c r="AM612" s="101">
        <f t="shared" si="63"/>
        <v>0</v>
      </c>
      <c r="AN612" s="101">
        <f t="shared" si="64"/>
        <v>0</v>
      </c>
      <c r="AO612" s="101">
        <f t="shared" si="65"/>
        <v>0</v>
      </c>
      <c r="AP612" s="101">
        <f t="shared" si="66"/>
        <v>1</v>
      </c>
      <c r="AQ612" s="101">
        <f t="shared" si="67"/>
        <v>0</v>
      </c>
      <c r="AR612" s="101">
        <f t="shared" si="69"/>
        <v>0</v>
      </c>
    </row>
    <row r="613" spans="1:44">
      <c r="A613" s="265" t="s">
        <v>861</v>
      </c>
      <c r="B613" s="333"/>
      <c r="C613" s="333"/>
      <c r="D613" s="288"/>
      <c r="E613" s="288"/>
      <c r="F613" s="288"/>
      <c r="G613" s="260"/>
      <c r="H613" s="260"/>
      <c r="I613" s="260"/>
      <c r="J613" s="260"/>
      <c r="K613" s="260"/>
      <c r="L613" s="259"/>
      <c r="M613" s="259"/>
      <c r="N613" s="259"/>
      <c r="O613" s="259"/>
      <c r="P613" s="259"/>
      <c r="Q613" s="260"/>
      <c r="R613" s="260"/>
      <c r="S613" s="260"/>
      <c r="T613" s="260"/>
      <c r="U613" s="260"/>
      <c r="V613" s="259"/>
      <c r="W613" s="259"/>
      <c r="X613" s="259"/>
      <c r="Y613" s="259">
        <v>1</v>
      </c>
      <c r="Z613" s="259"/>
      <c r="AL613" s="101">
        <f t="shared" si="68"/>
        <v>0</v>
      </c>
      <c r="AM613" s="101">
        <f t="shared" si="63"/>
        <v>0</v>
      </c>
      <c r="AN613" s="101">
        <f t="shared" si="64"/>
        <v>0</v>
      </c>
      <c r="AO613" s="101">
        <f t="shared" si="65"/>
        <v>0</v>
      </c>
      <c r="AP613" s="101">
        <f t="shared" si="66"/>
        <v>1</v>
      </c>
      <c r="AQ613" s="101">
        <f t="shared" si="67"/>
        <v>0</v>
      </c>
      <c r="AR613" s="101">
        <f t="shared" si="69"/>
        <v>0</v>
      </c>
    </row>
    <row r="614" spans="1:44">
      <c r="A614" s="265" t="s">
        <v>862</v>
      </c>
      <c r="B614" s="333"/>
      <c r="C614" s="333"/>
      <c r="D614" s="288"/>
      <c r="E614" s="288"/>
      <c r="F614" s="288"/>
      <c r="G614" s="260"/>
      <c r="H614" s="260"/>
      <c r="I614" s="260"/>
      <c r="J614" s="260"/>
      <c r="K614" s="260"/>
      <c r="L614" s="259"/>
      <c r="M614" s="259"/>
      <c r="N614" s="259"/>
      <c r="O614" s="259"/>
      <c r="P614" s="259"/>
      <c r="Q614" s="260">
        <v>1</v>
      </c>
      <c r="R614" s="260"/>
      <c r="S614" s="260"/>
      <c r="T614" s="260"/>
      <c r="U614" s="260"/>
      <c r="V614" s="259"/>
      <c r="W614" s="259"/>
      <c r="X614" s="259"/>
      <c r="Y614" s="259"/>
      <c r="Z614" s="259"/>
      <c r="AL614" s="101">
        <f t="shared" si="68"/>
        <v>0</v>
      </c>
      <c r="AM614" s="101">
        <f t="shared" si="63"/>
        <v>0</v>
      </c>
      <c r="AN614" s="101">
        <f t="shared" si="64"/>
        <v>0</v>
      </c>
      <c r="AO614" s="101">
        <f t="shared" si="65"/>
        <v>1</v>
      </c>
      <c r="AP614" s="101">
        <f t="shared" si="66"/>
        <v>0</v>
      </c>
      <c r="AQ614" s="101">
        <f t="shared" si="67"/>
        <v>0</v>
      </c>
      <c r="AR614" s="101">
        <f t="shared" si="69"/>
        <v>0</v>
      </c>
    </row>
    <row r="615" spans="1:44">
      <c r="A615" s="265" t="s">
        <v>863</v>
      </c>
      <c r="B615" s="333"/>
      <c r="C615" s="333"/>
      <c r="D615" s="288"/>
      <c r="E615" s="288"/>
      <c r="F615" s="288"/>
      <c r="G615" s="260"/>
      <c r="H615" s="260"/>
      <c r="I615" s="260"/>
      <c r="J615" s="260"/>
      <c r="K615" s="260"/>
      <c r="L615" s="259"/>
      <c r="M615" s="259"/>
      <c r="N615" s="259"/>
      <c r="O615" s="259"/>
      <c r="P615" s="259"/>
      <c r="Q615" s="260"/>
      <c r="R615" s="260"/>
      <c r="S615" s="260"/>
      <c r="T615" s="260">
        <v>1</v>
      </c>
      <c r="U615" s="260"/>
      <c r="V615" s="259"/>
      <c r="W615" s="259"/>
      <c r="X615" s="259"/>
      <c r="Y615" s="259"/>
      <c r="Z615" s="259"/>
      <c r="AL615" s="101">
        <f t="shared" si="68"/>
        <v>0</v>
      </c>
      <c r="AM615" s="101">
        <f t="shared" si="63"/>
        <v>0</v>
      </c>
      <c r="AN615" s="101">
        <f t="shared" si="64"/>
        <v>0</v>
      </c>
      <c r="AO615" s="101">
        <f t="shared" si="65"/>
        <v>1</v>
      </c>
      <c r="AP615" s="101">
        <f t="shared" si="66"/>
        <v>0</v>
      </c>
      <c r="AQ615" s="101">
        <f t="shared" si="67"/>
        <v>0</v>
      </c>
      <c r="AR615" s="101">
        <f t="shared" si="69"/>
        <v>0</v>
      </c>
    </row>
    <row r="616" spans="1:44">
      <c r="A616" s="265" t="s">
        <v>864</v>
      </c>
      <c r="B616" s="333"/>
      <c r="C616" s="333"/>
      <c r="D616" s="288"/>
      <c r="E616" s="288"/>
      <c r="F616" s="288"/>
      <c r="G616" s="260"/>
      <c r="H616" s="260"/>
      <c r="I616" s="260"/>
      <c r="J616" s="260"/>
      <c r="K616" s="260"/>
      <c r="L616" s="259"/>
      <c r="M616" s="259"/>
      <c r="N616" s="259"/>
      <c r="O616" s="259"/>
      <c r="P616" s="259"/>
      <c r="Q616" s="260"/>
      <c r="R616" s="260"/>
      <c r="S616" s="260"/>
      <c r="T616" s="260"/>
      <c r="U616" s="260"/>
      <c r="V616" s="259"/>
      <c r="W616" s="259"/>
      <c r="X616" s="259">
        <v>1</v>
      </c>
      <c r="Y616" s="259"/>
      <c r="Z616" s="259"/>
      <c r="AL616" s="101">
        <f t="shared" si="68"/>
        <v>0</v>
      </c>
      <c r="AM616" s="101">
        <f t="shared" si="63"/>
        <v>0</v>
      </c>
      <c r="AN616" s="101">
        <f t="shared" si="64"/>
        <v>0</v>
      </c>
      <c r="AO616" s="101">
        <f t="shared" si="65"/>
        <v>0</v>
      </c>
      <c r="AP616" s="101">
        <f t="shared" si="66"/>
        <v>1</v>
      </c>
      <c r="AQ616" s="101">
        <f t="shared" si="67"/>
        <v>0</v>
      </c>
      <c r="AR616" s="101">
        <f t="shared" si="69"/>
        <v>0</v>
      </c>
    </row>
    <row r="617" spans="1:44">
      <c r="A617" s="265" t="s">
        <v>865</v>
      </c>
      <c r="B617" s="333"/>
      <c r="C617" s="333"/>
      <c r="D617" s="288"/>
      <c r="E617" s="288"/>
      <c r="F617" s="288"/>
      <c r="G617" s="260"/>
      <c r="H617" s="260"/>
      <c r="I617" s="260"/>
      <c r="J617" s="260"/>
      <c r="K617" s="260"/>
      <c r="L617" s="259"/>
      <c r="M617" s="259"/>
      <c r="N617" s="259"/>
      <c r="O617" s="259"/>
      <c r="P617" s="259"/>
      <c r="Q617" s="260"/>
      <c r="R617" s="260"/>
      <c r="S617" s="260"/>
      <c r="T617" s="260"/>
      <c r="U617" s="260"/>
      <c r="V617" s="259"/>
      <c r="W617" s="259"/>
      <c r="X617" s="259"/>
      <c r="Y617" s="259">
        <v>1</v>
      </c>
      <c r="Z617" s="259"/>
      <c r="AL617" s="101">
        <f t="shared" si="68"/>
        <v>0</v>
      </c>
      <c r="AM617" s="101">
        <f t="shared" si="63"/>
        <v>0</v>
      </c>
      <c r="AN617" s="101">
        <f t="shared" si="64"/>
        <v>0</v>
      </c>
      <c r="AO617" s="101">
        <f t="shared" si="65"/>
        <v>0</v>
      </c>
      <c r="AP617" s="101">
        <f t="shared" si="66"/>
        <v>1</v>
      </c>
      <c r="AQ617" s="101">
        <f t="shared" si="67"/>
        <v>0</v>
      </c>
      <c r="AR617" s="101">
        <f t="shared" si="69"/>
        <v>0</v>
      </c>
    </row>
    <row r="618" spans="1:44">
      <c r="A618" s="265" t="s">
        <v>866</v>
      </c>
      <c r="B618" s="333"/>
      <c r="C618" s="333"/>
      <c r="D618" s="288"/>
      <c r="E618" s="288"/>
      <c r="F618" s="288"/>
      <c r="G618" s="260"/>
      <c r="H618" s="260"/>
      <c r="I618" s="260"/>
      <c r="J618" s="260"/>
      <c r="K618" s="260"/>
      <c r="L618" s="259"/>
      <c r="M618" s="259"/>
      <c r="N618" s="259"/>
      <c r="O618" s="259"/>
      <c r="P618" s="259"/>
      <c r="Q618" s="260"/>
      <c r="R618" s="260"/>
      <c r="S618" s="260"/>
      <c r="T618" s="260"/>
      <c r="U618" s="260"/>
      <c r="V618" s="259"/>
      <c r="W618" s="259"/>
      <c r="X618" s="259"/>
      <c r="Y618" s="259"/>
      <c r="Z618" s="259">
        <v>1</v>
      </c>
      <c r="AL618" s="101">
        <f t="shared" si="68"/>
        <v>0</v>
      </c>
      <c r="AM618" s="101">
        <f t="shared" si="63"/>
        <v>0</v>
      </c>
      <c r="AN618" s="101">
        <f t="shared" si="64"/>
        <v>0</v>
      </c>
      <c r="AO618" s="101">
        <f t="shared" si="65"/>
        <v>0</v>
      </c>
      <c r="AP618" s="101">
        <f t="shared" si="66"/>
        <v>1</v>
      </c>
      <c r="AQ618" s="101">
        <f t="shared" si="67"/>
        <v>0</v>
      </c>
      <c r="AR618" s="101">
        <f t="shared" si="69"/>
        <v>0</v>
      </c>
    </row>
    <row r="619" spans="1:44">
      <c r="A619" s="265" t="s">
        <v>867</v>
      </c>
      <c r="B619" s="333"/>
      <c r="C619" s="333"/>
      <c r="D619" s="288"/>
      <c r="E619" s="288"/>
      <c r="F619" s="288"/>
      <c r="G619" s="260"/>
      <c r="H619" s="260"/>
      <c r="I619" s="260"/>
      <c r="J619" s="260"/>
      <c r="K619" s="260"/>
      <c r="L619" s="259"/>
      <c r="M619" s="259"/>
      <c r="N619" s="259"/>
      <c r="O619" s="259"/>
      <c r="P619" s="259"/>
      <c r="Q619" s="260"/>
      <c r="R619" s="260"/>
      <c r="S619" s="260"/>
      <c r="T619" s="260"/>
      <c r="U619" s="260"/>
      <c r="V619" s="259">
        <v>1</v>
      </c>
      <c r="W619" s="259"/>
      <c r="X619" s="259"/>
      <c r="Y619" s="259"/>
      <c r="Z619" s="259"/>
      <c r="AL619" s="101">
        <f t="shared" si="68"/>
        <v>0</v>
      </c>
      <c r="AM619" s="101">
        <f t="shared" si="63"/>
        <v>0</v>
      </c>
      <c r="AN619" s="101">
        <f t="shared" si="64"/>
        <v>0</v>
      </c>
      <c r="AO619" s="101">
        <f t="shared" si="65"/>
        <v>0</v>
      </c>
      <c r="AP619" s="101">
        <f t="shared" si="66"/>
        <v>1</v>
      </c>
      <c r="AQ619" s="101">
        <f t="shared" si="67"/>
        <v>0</v>
      </c>
      <c r="AR619" s="101">
        <f t="shared" si="69"/>
        <v>0</v>
      </c>
    </row>
    <row r="620" spans="1:44">
      <c r="A620" s="265" t="s">
        <v>868</v>
      </c>
      <c r="B620" s="333"/>
      <c r="C620" s="333"/>
      <c r="D620" s="288"/>
      <c r="E620" s="288"/>
      <c r="F620" s="288"/>
      <c r="G620" s="260"/>
      <c r="H620" s="260"/>
      <c r="I620" s="260"/>
      <c r="J620" s="260"/>
      <c r="K620" s="260"/>
      <c r="L620" s="259"/>
      <c r="M620" s="259"/>
      <c r="N620" s="259"/>
      <c r="O620" s="259"/>
      <c r="P620" s="259"/>
      <c r="Q620" s="260"/>
      <c r="R620" s="260"/>
      <c r="S620" s="260"/>
      <c r="T620" s="260"/>
      <c r="U620" s="260"/>
      <c r="V620" s="259"/>
      <c r="W620" s="259"/>
      <c r="X620" s="259"/>
      <c r="Y620" s="259"/>
      <c r="Z620" s="259">
        <v>1</v>
      </c>
      <c r="AL620" s="101">
        <f t="shared" si="68"/>
        <v>0</v>
      </c>
      <c r="AM620" s="101">
        <f t="shared" si="63"/>
        <v>0</v>
      </c>
      <c r="AN620" s="101">
        <f t="shared" si="64"/>
        <v>0</v>
      </c>
      <c r="AO620" s="101">
        <f t="shared" si="65"/>
        <v>0</v>
      </c>
      <c r="AP620" s="101">
        <f t="shared" si="66"/>
        <v>1</v>
      </c>
      <c r="AQ620" s="101">
        <f t="shared" si="67"/>
        <v>0</v>
      </c>
      <c r="AR620" s="101">
        <f t="shared" si="69"/>
        <v>0</v>
      </c>
    </row>
    <row r="621" spans="1:44">
      <c r="A621" s="265" t="s">
        <v>869</v>
      </c>
      <c r="B621" s="333"/>
      <c r="C621" s="333"/>
      <c r="D621" s="288"/>
      <c r="E621" s="288"/>
      <c r="F621" s="288"/>
      <c r="G621" s="260"/>
      <c r="H621" s="260"/>
      <c r="I621" s="260"/>
      <c r="J621" s="260"/>
      <c r="K621" s="260"/>
      <c r="L621" s="259"/>
      <c r="M621" s="259"/>
      <c r="N621" s="259"/>
      <c r="O621" s="259"/>
      <c r="P621" s="259"/>
      <c r="Q621" s="260"/>
      <c r="R621" s="260"/>
      <c r="S621" s="260"/>
      <c r="T621" s="260"/>
      <c r="U621" s="260"/>
      <c r="V621" s="259"/>
      <c r="W621" s="259"/>
      <c r="X621" s="259"/>
      <c r="Y621" s="259"/>
      <c r="Z621" s="259">
        <v>1</v>
      </c>
      <c r="AL621" s="101">
        <f t="shared" si="68"/>
        <v>0</v>
      </c>
      <c r="AM621" s="101">
        <f t="shared" si="63"/>
        <v>0</v>
      </c>
      <c r="AN621" s="101">
        <f t="shared" si="64"/>
        <v>0</v>
      </c>
      <c r="AO621" s="101">
        <f t="shared" si="65"/>
        <v>0</v>
      </c>
      <c r="AP621" s="101">
        <f t="shared" si="66"/>
        <v>1</v>
      </c>
      <c r="AQ621" s="101">
        <f t="shared" si="67"/>
        <v>0</v>
      </c>
      <c r="AR621" s="101">
        <f t="shared" si="69"/>
        <v>0</v>
      </c>
    </row>
    <row r="622" spans="1:44">
      <c r="A622" s="265" t="s">
        <v>870</v>
      </c>
      <c r="B622" s="333"/>
      <c r="C622" s="333"/>
      <c r="D622" s="288"/>
      <c r="E622" s="288"/>
      <c r="F622" s="288"/>
      <c r="G622" s="260"/>
      <c r="H622" s="260"/>
      <c r="I622" s="260"/>
      <c r="J622" s="260"/>
      <c r="K622" s="260"/>
      <c r="L622" s="259"/>
      <c r="M622" s="259"/>
      <c r="N622" s="259"/>
      <c r="O622" s="259"/>
      <c r="P622" s="259"/>
      <c r="Q622" s="260"/>
      <c r="R622" s="260"/>
      <c r="S622" s="260"/>
      <c r="T622" s="260"/>
      <c r="U622" s="260"/>
      <c r="V622" s="259"/>
      <c r="W622" s="259"/>
      <c r="X622" s="259"/>
      <c r="Y622" s="259"/>
      <c r="Z622" s="259"/>
      <c r="AL622" s="101">
        <f t="shared" si="68"/>
        <v>0</v>
      </c>
      <c r="AM622" s="101">
        <f t="shared" si="63"/>
        <v>0</v>
      </c>
      <c r="AN622" s="101">
        <f t="shared" si="64"/>
        <v>0</v>
      </c>
      <c r="AO622" s="101">
        <f t="shared" si="65"/>
        <v>0</v>
      </c>
      <c r="AP622" s="101">
        <f t="shared" si="66"/>
        <v>0</v>
      </c>
      <c r="AQ622" s="101">
        <f t="shared" si="67"/>
        <v>0</v>
      </c>
      <c r="AR622" s="101">
        <f t="shared" si="69"/>
        <v>0</v>
      </c>
    </row>
    <row r="623" spans="1:44">
      <c r="A623" s="265" t="s">
        <v>871</v>
      </c>
      <c r="B623" s="333"/>
      <c r="C623" s="333"/>
      <c r="D623" s="288"/>
      <c r="E623" s="288"/>
      <c r="F623" s="288"/>
      <c r="G623" s="260"/>
      <c r="H623" s="260"/>
      <c r="I623" s="260"/>
      <c r="J623" s="260"/>
      <c r="K623" s="260"/>
      <c r="L623" s="259"/>
      <c r="M623" s="259"/>
      <c r="N623" s="259"/>
      <c r="O623" s="259"/>
      <c r="P623" s="259"/>
      <c r="Q623" s="260"/>
      <c r="R623" s="260"/>
      <c r="S623" s="260"/>
      <c r="T623" s="260"/>
      <c r="U623" s="260"/>
      <c r="V623" s="259"/>
      <c r="W623" s="259"/>
      <c r="X623" s="259"/>
      <c r="Y623" s="259"/>
      <c r="Z623" s="259">
        <v>1</v>
      </c>
      <c r="AL623" s="101">
        <f t="shared" si="68"/>
        <v>0</v>
      </c>
      <c r="AM623" s="101">
        <f t="shared" si="63"/>
        <v>0</v>
      </c>
      <c r="AN623" s="101">
        <f t="shared" si="64"/>
        <v>0</v>
      </c>
      <c r="AO623" s="101">
        <f t="shared" si="65"/>
        <v>0</v>
      </c>
      <c r="AP623" s="101">
        <f t="shared" si="66"/>
        <v>1</v>
      </c>
      <c r="AQ623" s="101">
        <f t="shared" si="67"/>
        <v>0</v>
      </c>
      <c r="AR623" s="101">
        <f t="shared" si="69"/>
        <v>0</v>
      </c>
    </row>
    <row r="624" spans="1:44">
      <c r="A624" s="265" t="s">
        <v>872</v>
      </c>
      <c r="B624" s="333"/>
      <c r="C624" s="333"/>
      <c r="D624" s="288"/>
      <c r="E624" s="288"/>
      <c r="F624" s="288"/>
      <c r="G624" s="260"/>
      <c r="H624" s="260"/>
      <c r="I624" s="260"/>
      <c r="J624" s="260"/>
      <c r="K624" s="260"/>
      <c r="L624" s="259"/>
      <c r="M624" s="259"/>
      <c r="N624" s="259"/>
      <c r="O624" s="259"/>
      <c r="P624" s="259"/>
      <c r="Q624" s="260"/>
      <c r="R624" s="260"/>
      <c r="S624" s="260"/>
      <c r="T624" s="260"/>
      <c r="U624" s="260"/>
      <c r="V624" s="259"/>
      <c r="W624" s="259"/>
      <c r="X624" s="259"/>
      <c r="Y624" s="259">
        <v>1</v>
      </c>
      <c r="Z624" s="259"/>
      <c r="AL624" s="101">
        <f t="shared" si="68"/>
        <v>0</v>
      </c>
      <c r="AM624" s="101">
        <f t="shared" si="63"/>
        <v>0</v>
      </c>
      <c r="AN624" s="101">
        <f t="shared" si="64"/>
        <v>0</v>
      </c>
      <c r="AO624" s="101">
        <f t="shared" si="65"/>
        <v>0</v>
      </c>
      <c r="AP624" s="101">
        <f t="shared" si="66"/>
        <v>1</v>
      </c>
      <c r="AQ624" s="101">
        <f t="shared" si="67"/>
        <v>0</v>
      </c>
      <c r="AR624" s="101">
        <f t="shared" si="69"/>
        <v>0</v>
      </c>
    </row>
    <row r="625" spans="1:44">
      <c r="A625" s="265" t="s">
        <v>873</v>
      </c>
      <c r="B625" s="333"/>
      <c r="C625" s="333"/>
      <c r="D625" s="288"/>
      <c r="E625" s="288"/>
      <c r="F625" s="288"/>
      <c r="G625" s="260"/>
      <c r="H625" s="260"/>
      <c r="I625" s="260"/>
      <c r="J625" s="260"/>
      <c r="K625" s="260"/>
      <c r="L625" s="259"/>
      <c r="M625" s="259"/>
      <c r="N625" s="259"/>
      <c r="O625" s="259"/>
      <c r="P625" s="259"/>
      <c r="Q625" s="260"/>
      <c r="R625" s="260"/>
      <c r="S625" s="260"/>
      <c r="T625" s="260"/>
      <c r="U625" s="260"/>
      <c r="V625" s="259"/>
      <c r="W625" s="259"/>
      <c r="X625" s="259"/>
      <c r="Y625" s="259"/>
      <c r="Z625" s="259"/>
      <c r="AL625" s="101">
        <f t="shared" si="68"/>
        <v>0</v>
      </c>
      <c r="AM625" s="101">
        <f t="shared" si="63"/>
        <v>0</v>
      </c>
      <c r="AN625" s="101">
        <f t="shared" si="64"/>
        <v>0</v>
      </c>
      <c r="AO625" s="101">
        <f t="shared" si="65"/>
        <v>0</v>
      </c>
      <c r="AP625" s="101">
        <f t="shared" si="66"/>
        <v>0</v>
      </c>
      <c r="AQ625" s="101">
        <f t="shared" si="67"/>
        <v>0</v>
      </c>
      <c r="AR625" s="101">
        <f t="shared" si="69"/>
        <v>0</v>
      </c>
    </row>
    <row r="626" spans="1:44">
      <c r="A626" s="265" t="s">
        <v>874</v>
      </c>
      <c r="B626" s="333"/>
      <c r="C626" s="333"/>
      <c r="D626" s="288"/>
      <c r="E626" s="288"/>
      <c r="F626" s="288"/>
      <c r="G626" s="260"/>
      <c r="H626" s="260"/>
      <c r="I626" s="260"/>
      <c r="J626" s="260"/>
      <c r="K626" s="260"/>
      <c r="L626" s="259"/>
      <c r="M626" s="259"/>
      <c r="N626" s="259"/>
      <c r="O626" s="259">
        <v>1</v>
      </c>
      <c r="P626" s="259"/>
      <c r="Q626" s="260"/>
      <c r="R626" s="260"/>
      <c r="S626" s="260"/>
      <c r="T626" s="260"/>
      <c r="U626" s="260"/>
      <c r="V626" s="259"/>
      <c r="W626" s="259"/>
      <c r="X626" s="259"/>
      <c r="Y626" s="259"/>
      <c r="Z626" s="259"/>
      <c r="AL626" s="101">
        <f t="shared" si="68"/>
        <v>0</v>
      </c>
      <c r="AM626" s="101">
        <f t="shared" si="63"/>
        <v>0</v>
      </c>
      <c r="AN626" s="101">
        <f t="shared" si="64"/>
        <v>1</v>
      </c>
      <c r="AO626" s="101">
        <f t="shared" si="65"/>
        <v>0</v>
      </c>
      <c r="AP626" s="101">
        <f t="shared" si="66"/>
        <v>0</v>
      </c>
      <c r="AQ626" s="101">
        <f t="shared" si="67"/>
        <v>0</v>
      </c>
      <c r="AR626" s="101">
        <f t="shared" si="69"/>
        <v>0</v>
      </c>
    </row>
    <row r="627" spans="1:44">
      <c r="A627" s="265" t="s">
        <v>875</v>
      </c>
      <c r="B627" s="333"/>
      <c r="C627" s="333"/>
      <c r="D627" s="288"/>
      <c r="E627" s="288"/>
      <c r="F627" s="288"/>
      <c r="G627" s="260"/>
      <c r="H627" s="260"/>
      <c r="I627" s="260"/>
      <c r="J627" s="260"/>
      <c r="K627" s="260"/>
      <c r="L627" s="259"/>
      <c r="M627" s="259"/>
      <c r="N627" s="259"/>
      <c r="O627" s="259"/>
      <c r="P627" s="259"/>
      <c r="Q627" s="260"/>
      <c r="R627" s="260"/>
      <c r="S627" s="260"/>
      <c r="T627" s="260"/>
      <c r="U627" s="260"/>
      <c r="V627" s="259"/>
      <c r="W627" s="259"/>
      <c r="X627" s="259"/>
      <c r="Y627" s="259">
        <v>2</v>
      </c>
      <c r="Z627" s="259"/>
      <c r="AL627" s="101">
        <f t="shared" si="68"/>
        <v>0</v>
      </c>
      <c r="AM627" s="101">
        <f t="shared" si="63"/>
        <v>0</v>
      </c>
      <c r="AN627" s="101">
        <f t="shared" si="64"/>
        <v>0</v>
      </c>
      <c r="AO627" s="101">
        <f t="shared" si="65"/>
        <v>0</v>
      </c>
      <c r="AP627" s="101">
        <f t="shared" si="66"/>
        <v>2</v>
      </c>
      <c r="AQ627" s="101">
        <f t="shared" si="67"/>
        <v>0</v>
      </c>
      <c r="AR627" s="101">
        <f t="shared" si="69"/>
        <v>0</v>
      </c>
    </row>
    <row r="628" spans="1:44">
      <c r="A628" s="265" t="s">
        <v>876</v>
      </c>
      <c r="B628" s="333"/>
      <c r="C628" s="333"/>
      <c r="D628" s="288"/>
      <c r="E628" s="288"/>
      <c r="F628" s="288"/>
      <c r="G628" s="260"/>
      <c r="H628" s="260"/>
      <c r="I628" s="260"/>
      <c r="J628" s="260"/>
      <c r="K628" s="260"/>
      <c r="L628" s="259"/>
      <c r="M628" s="259"/>
      <c r="N628" s="259"/>
      <c r="O628" s="259"/>
      <c r="P628" s="259"/>
      <c r="Q628" s="260"/>
      <c r="R628" s="260"/>
      <c r="S628" s="260"/>
      <c r="T628" s="260"/>
      <c r="U628" s="260"/>
      <c r="V628" s="259"/>
      <c r="W628" s="259"/>
      <c r="X628" s="259"/>
      <c r="Y628" s="259"/>
      <c r="Z628" s="259"/>
      <c r="AL628" s="101">
        <f t="shared" si="68"/>
        <v>0</v>
      </c>
      <c r="AM628" s="101">
        <f t="shared" si="63"/>
        <v>0</v>
      </c>
      <c r="AN628" s="101">
        <f t="shared" si="64"/>
        <v>0</v>
      </c>
      <c r="AO628" s="101">
        <f t="shared" si="65"/>
        <v>0</v>
      </c>
      <c r="AP628" s="101">
        <f t="shared" si="66"/>
        <v>0</v>
      </c>
      <c r="AQ628" s="101">
        <f t="shared" si="67"/>
        <v>0</v>
      </c>
      <c r="AR628" s="101">
        <f t="shared" si="69"/>
        <v>0</v>
      </c>
    </row>
    <row r="629" spans="1:44">
      <c r="A629" s="265" t="s">
        <v>877</v>
      </c>
      <c r="B629" s="333"/>
      <c r="C629" s="333"/>
      <c r="D629" s="288"/>
      <c r="E629" s="288"/>
      <c r="F629" s="288"/>
      <c r="G629" s="260"/>
      <c r="H629" s="260"/>
      <c r="I629" s="260"/>
      <c r="J629" s="260"/>
      <c r="K629" s="260"/>
      <c r="L629" s="259"/>
      <c r="M629" s="259"/>
      <c r="N629" s="259"/>
      <c r="O629" s="259"/>
      <c r="P629" s="259">
        <v>1</v>
      </c>
      <c r="Q629" s="260"/>
      <c r="R629" s="260"/>
      <c r="S629" s="260"/>
      <c r="T629" s="260"/>
      <c r="U629" s="260"/>
      <c r="V629" s="259"/>
      <c r="W629" s="259"/>
      <c r="X629" s="259"/>
      <c r="Y629" s="259"/>
      <c r="Z629" s="259"/>
      <c r="AL629" s="101">
        <f t="shared" si="68"/>
        <v>0</v>
      </c>
      <c r="AM629" s="101">
        <f t="shared" si="63"/>
        <v>0</v>
      </c>
      <c r="AN629" s="101">
        <f t="shared" si="64"/>
        <v>1</v>
      </c>
      <c r="AO629" s="101">
        <f t="shared" si="65"/>
        <v>0</v>
      </c>
      <c r="AP629" s="101">
        <f t="shared" si="66"/>
        <v>0</v>
      </c>
      <c r="AQ629" s="101">
        <f t="shared" si="67"/>
        <v>0</v>
      </c>
      <c r="AR629" s="101">
        <f t="shared" si="69"/>
        <v>0</v>
      </c>
    </row>
    <row r="630" spans="1:44">
      <c r="A630" s="265" t="s">
        <v>878</v>
      </c>
      <c r="B630" s="333"/>
      <c r="C630" s="333"/>
      <c r="D630" s="288"/>
      <c r="E630" s="288"/>
      <c r="F630" s="288"/>
      <c r="G630" s="260"/>
      <c r="H630" s="260"/>
      <c r="I630" s="260"/>
      <c r="J630" s="260"/>
      <c r="K630" s="260"/>
      <c r="L630" s="259"/>
      <c r="M630" s="259"/>
      <c r="N630" s="259"/>
      <c r="O630" s="259"/>
      <c r="P630" s="259"/>
      <c r="Q630" s="260"/>
      <c r="R630" s="260"/>
      <c r="S630" s="260"/>
      <c r="T630" s="260"/>
      <c r="U630" s="260"/>
      <c r="V630" s="259"/>
      <c r="W630" s="259"/>
      <c r="X630" s="259">
        <v>1</v>
      </c>
      <c r="Y630" s="259"/>
      <c r="Z630" s="259"/>
      <c r="AL630" s="101">
        <f t="shared" si="68"/>
        <v>0</v>
      </c>
      <c r="AM630" s="101">
        <f t="shared" si="63"/>
        <v>0</v>
      </c>
      <c r="AN630" s="101">
        <f t="shared" si="64"/>
        <v>0</v>
      </c>
      <c r="AO630" s="101">
        <f t="shared" si="65"/>
        <v>0</v>
      </c>
      <c r="AP630" s="101">
        <f t="shared" si="66"/>
        <v>1</v>
      </c>
      <c r="AQ630" s="101">
        <f t="shared" si="67"/>
        <v>0</v>
      </c>
      <c r="AR630" s="101">
        <f t="shared" si="69"/>
        <v>0</v>
      </c>
    </row>
    <row r="631" spans="1:44">
      <c r="A631" s="265" t="s">
        <v>879</v>
      </c>
      <c r="B631" s="333"/>
      <c r="C631" s="333"/>
      <c r="D631" s="288"/>
      <c r="E631" s="288"/>
      <c r="F631" s="288">
        <v>2</v>
      </c>
      <c r="G631" s="260"/>
      <c r="H631" s="260"/>
      <c r="I631" s="260"/>
      <c r="J631" s="260"/>
      <c r="K631" s="260"/>
      <c r="L631" s="259"/>
      <c r="M631" s="259"/>
      <c r="N631" s="259"/>
      <c r="O631" s="259"/>
      <c r="P631" s="259"/>
      <c r="Q631" s="260"/>
      <c r="R631" s="260"/>
      <c r="S631" s="260"/>
      <c r="T631" s="260"/>
      <c r="U631" s="260"/>
      <c r="V631" s="259"/>
      <c r="W631" s="259"/>
      <c r="X631" s="259"/>
      <c r="Y631" s="259"/>
      <c r="Z631" s="259"/>
      <c r="AL631" s="101">
        <f t="shared" si="68"/>
        <v>2</v>
      </c>
      <c r="AM631" s="101">
        <f t="shared" si="63"/>
        <v>0</v>
      </c>
      <c r="AN631" s="101">
        <f t="shared" si="64"/>
        <v>0</v>
      </c>
      <c r="AO631" s="101">
        <f t="shared" si="65"/>
        <v>0</v>
      </c>
      <c r="AP631" s="101">
        <f t="shared" si="66"/>
        <v>0</v>
      </c>
      <c r="AQ631" s="101">
        <f t="shared" si="67"/>
        <v>0</v>
      </c>
      <c r="AR631" s="101">
        <f t="shared" si="69"/>
        <v>0</v>
      </c>
    </row>
    <row r="632" spans="1:44">
      <c r="A632" s="265" t="s">
        <v>880</v>
      </c>
      <c r="B632" s="333"/>
      <c r="C632" s="333"/>
      <c r="D632" s="288"/>
      <c r="E632" s="288"/>
      <c r="F632" s="288"/>
      <c r="G632" s="260"/>
      <c r="H632" s="260"/>
      <c r="I632" s="260"/>
      <c r="J632" s="260"/>
      <c r="K632" s="260"/>
      <c r="L632" s="259"/>
      <c r="M632" s="259"/>
      <c r="N632" s="259"/>
      <c r="O632" s="259"/>
      <c r="P632" s="259"/>
      <c r="Q632" s="260">
        <v>1</v>
      </c>
      <c r="R632" s="260"/>
      <c r="S632" s="260"/>
      <c r="T632" s="260"/>
      <c r="U632" s="260"/>
      <c r="V632" s="259"/>
      <c r="W632" s="259"/>
      <c r="X632" s="259"/>
      <c r="Y632" s="259"/>
      <c r="Z632" s="259"/>
      <c r="AL632" s="101">
        <f t="shared" si="68"/>
        <v>0</v>
      </c>
      <c r="AM632" s="101">
        <f t="shared" si="63"/>
        <v>0</v>
      </c>
      <c r="AN632" s="101">
        <f t="shared" si="64"/>
        <v>0</v>
      </c>
      <c r="AO632" s="101">
        <f t="shared" si="65"/>
        <v>1</v>
      </c>
      <c r="AP632" s="101">
        <f t="shared" si="66"/>
        <v>0</v>
      </c>
      <c r="AQ632" s="101">
        <f t="shared" si="67"/>
        <v>0</v>
      </c>
      <c r="AR632" s="101">
        <f t="shared" si="69"/>
        <v>0</v>
      </c>
    </row>
    <row r="633" spans="1:44">
      <c r="A633" s="265" t="s">
        <v>881</v>
      </c>
      <c r="B633" s="333"/>
      <c r="C633" s="333"/>
      <c r="D633" s="288"/>
      <c r="E633" s="288"/>
      <c r="F633" s="288"/>
      <c r="G633" s="260"/>
      <c r="H633" s="260"/>
      <c r="I633" s="260"/>
      <c r="J633" s="260"/>
      <c r="K633" s="260"/>
      <c r="L633" s="259"/>
      <c r="M633" s="259"/>
      <c r="N633" s="259"/>
      <c r="O633" s="259">
        <v>1</v>
      </c>
      <c r="P633" s="259"/>
      <c r="Q633" s="260"/>
      <c r="R633" s="260"/>
      <c r="S633" s="260"/>
      <c r="T633" s="260"/>
      <c r="U633" s="260"/>
      <c r="V633" s="259"/>
      <c r="W633" s="259"/>
      <c r="X633" s="259"/>
      <c r="Y633" s="259"/>
      <c r="Z633" s="259"/>
      <c r="AL633" s="101">
        <f t="shared" si="68"/>
        <v>0</v>
      </c>
      <c r="AM633" s="101">
        <f t="shared" ref="AM633:AM696" si="70">SUM($G633:$K633)</f>
        <v>0</v>
      </c>
      <c r="AN633" s="101">
        <f t="shared" ref="AN633:AN696" si="71">SUM($L633:$P633)</f>
        <v>1</v>
      </c>
      <c r="AO633" s="101">
        <f t="shared" ref="AO633:AO696" si="72">SUM($Q633:$U633)</f>
        <v>0</v>
      </c>
      <c r="AP633" s="101">
        <f t="shared" ref="AP633:AP696" si="73">SUM($V633:$Z633)</f>
        <v>0</v>
      </c>
      <c r="AQ633" s="101">
        <f t="shared" ref="AQ633:AQ696" si="74">SUM($AA633:$AE633)</f>
        <v>0</v>
      </c>
      <c r="AR633" s="101">
        <f t="shared" si="69"/>
        <v>0</v>
      </c>
    </row>
    <row r="634" spans="1:44">
      <c r="A634" s="265" t="s">
        <v>882</v>
      </c>
      <c r="B634" s="333"/>
      <c r="C634" s="333"/>
      <c r="D634" s="288"/>
      <c r="E634" s="288"/>
      <c r="F634" s="288"/>
      <c r="G634" s="260"/>
      <c r="H634" s="260"/>
      <c r="I634" s="260"/>
      <c r="J634" s="260">
        <v>1</v>
      </c>
      <c r="K634" s="260"/>
      <c r="L634" s="259"/>
      <c r="M634" s="259">
        <v>1</v>
      </c>
      <c r="N634" s="259"/>
      <c r="O634" s="259"/>
      <c r="P634" s="259"/>
      <c r="Q634" s="260"/>
      <c r="R634" s="260"/>
      <c r="S634" s="260"/>
      <c r="T634" s="260"/>
      <c r="U634" s="260"/>
      <c r="V634" s="259"/>
      <c r="W634" s="259"/>
      <c r="X634" s="259"/>
      <c r="Y634" s="259"/>
      <c r="Z634" s="259">
        <v>1</v>
      </c>
      <c r="AL634" s="101">
        <f t="shared" ref="AL634:AL697" si="75">SUM($B634:$F634)</f>
        <v>0</v>
      </c>
      <c r="AM634" s="101">
        <f t="shared" si="70"/>
        <v>1</v>
      </c>
      <c r="AN634" s="101">
        <f t="shared" si="71"/>
        <v>1</v>
      </c>
      <c r="AO634" s="101">
        <f t="shared" si="72"/>
        <v>0</v>
      </c>
      <c r="AP634" s="101">
        <f t="shared" si="73"/>
        <v>1</v>
      </c>
      <c r="AQ634" s="101">
        <f t="shared" si="74"/>
        <v>0</v>
      </c>
      <c r="AR634" s="101">
        <f t="shared" si="69"/>
        <v>0</v>
      </c>
    </row>
    <row r="635" spans="1:44">
      <c r="A635" s="265" t="s">
        <v>883</v>
      </c>
      <c r="B635" s="333"/>
      <c r="C635" s="333"/>
      <c r="D635" s="288"/>
      <c r="E635" s="288"/>
      <c r="F635" s="288"/>
      <c r="G635" s="260"/>
      <c r="H635" s="260"/>
      <c r="I635" s="260"/>
      <c r="J635" s="260"/>
      <c r="K635" s="260"/>
      <c r="L635" s="259"/>
      <c r="M635" s="259"/>
      <c r="N635" s="259"/>
      <c r="O635" s="259"/>
      <c r="P635" s="259"/>
      <c r="Q635" s="260"/>
      <c r="R635" s="260"/>
      <c r="S635" s="260"/>
      <c r="T635" s="260"/>
      <c r="U635" s="260"/>
      <c r="V635" s="259"/>
      <c r="W635" s="259"/>
      <c r="X635" s="259">
        <v>1</v>
      </c>
      <c r="Y635" s="259"/>
      <c r="Z635" s="259"/>
      <c r="AL635" s="101">
        <f t="shared" si="75"/>
        <v>0</v>
      </c>
      <c r="AM635" s="101">
        <f t="shared" si="70"/>
        <v>0</v>
      </c>
      <c r="AN635" s="101">
        <f t="shared" si="71"/>
        <v>0</v>
      </c>
      <c r="AO635" s="101">
        <f t="shared" si="72"/>
        <v>0</v>
      </c>
      <c r="AP635" s="101">
        <f t="shared" si="73"/>
        <v>1</v>
      </c>
      <c r="AQ635" s="101">
        <f t="shared" si="74"/>
        <v>0</v>
      </c>
      <c r="AR635" s="101">
        <f t="shared" si="69"/>
        <v>0</v>
      </c>
    </row>
    <row r="636" spans="1:44">
      <c r="A636" s="265" t="s">
        <v>884</v>
      </c>
      <c r="B636" s="333"/>
      <c r="C636" s="333"/>
      <c r="D636" s="288"/>
      <c r="E636" s="288"/>
      <c r="F636" s="288"/>
      <c r="G636" s="260"/>
      <c r="H636" s="260"/>
      <c r="I636" s="260"/>
      <c r="J636" s="260"/>
      <c r="K636" s="260"/>
      <c r="L636" s="259"/>
      <c r="M636" s="259"/>
      <c r="N636" s="259"/>
      <c r="O636" s="259"/>
      <c r="P636" s="259"/>
      <c r="Q636" s="260"/>
      <c r="R636" s="260"/>
      <c r="S636" s="260"/>
      <c r="T636" s="260"/>
      <c r="U636" s="260"/>
      <c r="V636" s="259"/>
      <c r="W636" s="259"/>
      <c r="X636" s="259"/>
      <c r="Y636" s="259">
        <v>1</v>
      </c>
      <c r="Z636" s="259"/>
      <c r="AL636" s="101">
        <f t="shared" si="75"/>
        <v>0</v>
      </c>
      <c r="AM636" s="101">
        <f t="shared" si="70"/>
        <v>0</v>
      </c>
      <c r="AN636" s="101">
        <f t="shared" si="71"/>
        <v>0</v>
      </c>
      <c r="AO636" s="101">
        <f t="shared" si="72"/>
        <v>0</v>
      </c>
      <c r="AP636" s="101">
        <f t="shared" si="73"/>
        <v>1</v>
      </c>
      <c r="AQ636" s="101">
        <f t="shared" si="74"/>
        <v>0</v>
      </c>
      <c r="AR636" s="101">
        <f t="shared" si="69"/>
        <v>0</v>
      </c>
    </row>
    <row r="637" spans="1:44">
      <c r="A637" s="265" t="s">
        <v>885</v>
      </c>
      <c r="B637" s="333"/>
      <c r="C637" s="333"/>
      <c r="D637" s="288"/>
      <c r="E637" s="288"/>
      <c r="F637" s="288"/>
      <c r="G637" s="260"/>
      <c r="H637" s="260"/>
      <c r="I637" s="260"/>
      <c r="J637" s="260"/>
      <c r="K637" s="260"/>
      <c r="L637" s="259"/>
      <c r="M637" s="259"/>
      <c r="N637" s="259"/>
      <c r="O637" s="259"/>
      <c r="P637" s="259"/>
      <c r="Q637" s="260"/>
      <c r="R637" s="260"/>
      <c r="S637" s="260"/>
      <c r="T637" s="260">
        <v>1</v>
      </c>
      <c r="U637" s="260"/>
      <c r="V637" s="259"/>
      <c r="W637" s="259"/>
      <c r="X637" s="259"/>
      <c r="Y637" s="259"/>
      <c r="Z637" s="259"/>
      <c r="AL637" s="101">
        <f t="shared" si="75"/>
        <v>0</v>
      </c>
      <c r="AM637" s="101">
        <f t="shared" si="70"/>
        <v>0</v>
      </c>
      <c r="AN637" s="101">
        <f t="shared" si="71"/>
        <v>0</v>
      </c>
      <c r="AO637" s="101">
        <f t="shared" si="72"/>
        <v>1</v>
      </c>
      <c r="AP637" s="101">
        <f t="shared" si="73"/>
        <v>0</v>
      </c>
      <c r="AQ637" s="101">
        <f t="shared" si="74"/>
        <v>0</v>
      </c>
      <c r="AR637" s="101">
        <f t="shared" si="69"/>
        <v>0</v>
      </c>
    </row>
    <row r="638" spans="1:44">
      <c r="A638" s="265" t="s">
        <v>886</v>
      </c>
      <c r="B638" s="333"/>
      <c r="C638" s="333"/>
      <c r="D638" s="288"/>
      <c r="E638" s="288"/>
      <c r="F638" s="288"/>
      <c r="G638" s="260"/>
      <c r="H638" s="260"/>
      <c r="I638" s="260"/>
      <c r="J638" s="260"/>
      <c r="K638" s="260"/>
      <c r="L638" s="259"/>
      <c r="M638" s="259"/>
      <c r="N638" s="259"/>
      <c r="O638" s="259"/>
      <c r="P638" s="259"/>
      <c r="Q638" s="260"/>
      <c r="R638" s="260"/>
      <c r="S638" s="260"/>
      <c r="T638" s="260">
        <v>1</v>
      </c>
      <c r="U638" s="260"/>
      <c r="V638" s="259"/>
      <c r="W638" s="259"/>
      <c r="X638" s="259"/>
      <c r="Y638" s="259"/>
      <c r="Z638" s="259"/>
      <c r="AL638" s="101">
        <f t="shared" si="75"/>
        <v>0</v>
      </c>
      <c r="AM638" s="101">
        <f t="shared" si="70"/>
        <v>0</v>
      </c>
      <c r="AN638" s="101">
        <f t="shared" si="71"/>
        <v>0</v>
      </c>
      <c r="AO638" s="101">
        <f t="shared" si="72"/>
        <v>1</v>
      </c>
      <c r="AP638" s="101">
        <f t="shared" si="73"/>
        <v>0</v>
      </c>
      <c r="AQ638" s="101">
        <f t="shared" si="74"/>
        <v>0</v>
      </c>
      <c r="AR638" s="101">
        <f t="shared" si="69"/>
        <v>0</v>
      </c>
    </row>
    <row r="639" spans="1:44">
      <c r="A639" s="265" t="s">
        <v>887</v>
      </c>
      <c r="B639" s="333"/>
      <c r="C639" s="333"/>
      <c r="D639" s="288"/>
      <c r="E639" s="288"/>
      <c r="F639" s="288"/>
      <c r="G639" s="260"/>
      <c r="H639" s="260"/>
      <c r="I639" s="260"/>
      <c r="J639" s="260"/>
      <c r="K639" s="260"/>
      <c r="L639" s="259"/>
      <c r="M639" s="259"/>
      <c r="N639" s="259"/>
      <c r="O639" s="259"/>
      <c r="P639" s="259"/>
      <c r="Q639" s="260"/>
      <c r="R639" s="260"/>
      <c r="S639" s="260"/>
      <c r="T639" s="260">
        <v>1</v>
      </c>
      <c r="U639" s="260"/>
      <c r="V639" s="259"/>
      <c r="W639" s="259"/>
      <c r="X639" s="259"/>
      <c r="Y639" s="259"/>
      <c r="Z639" s="259"/>
      <c r="AL639" s="101">
        <f t="shared" si="75"/>
        <v>0</v>
      </c>
      <c r="AM639" s="101">
        <f t="shared" si="70"/>
        <v>0</v>
      </c>
      <c r="AN639" s="101">
        <f t="shared" si="71"/>
        <v>0</v>
      </c>
      <c r="AO639" s="101">
        <f t="shared" si="72"/>
        <v>1</v>
      </c>
      <c r="AP639" s="101">
        <f t="shared" si="73"/>
        <v>0</v>
      </c>
      <c r="AQ639" s="101">
        <f t="shared" si="74"/>
        <v>0</v>
      </c>
      <c r="AR639" s="101">
        <f t="shared" si="69"/>
        <v>0</v>
      </c>
    </row>
    <row r="640" spans="1:44">
      <c r="A640" s="265" t="s">
        <v>888</v>
      </c>
      <c r="B640" s="333"/>
      <c r="C640" s="333"/>
      <c r="D640" s="288"/>
      <c r="E640" s="288"/>
      <c r="F640" s="288"/>
      <c r="G640" s="260"/>
      <c r="H640" s="260"/>
      <c r="I640" s="260"/>
      <c r="J640" s="260"/>
      <c r="K640" s="260">
        <v>1</v>
      </c>
      <c r="L640" s="259">
        <v>2</v>
      </c>
      <c r="M640" s="259"/>
      <c r="N640" s="259"/>
      <c r="O640" s="259"/>
      <c r="P640" s="259"/>
      <c r="Q640" s="260"/>
      <c r="R640" s="260"/>
      <c r="S640" s="260"/>
      <c r="T640" s="260"/>
      <c r="U640" s="260"/>
      <c r="V640" s="259"/>
      <c r="W640" s="259"/>
      <c r="X640" s="259"/>
      <c r="Y640" s="259"/>
      <c r="Z640" s="259"/>
      <c r="AL640" s="101">
        <f t="shared" si="75"/>
        <v>0</v>
      </c>
      <c r="AM640" s="101">
        <f t="shared" si="70"/>
        <v>1</v>
      </c>
      <c r="AN640" s="101">
        <f t="shared" si="71"/>
        <v>2</v>
      </c>
      <c r="AO640" s="101">
        <f t="shared" si="72"/>
        <v>0</v>
      </c>
      <c r="AP640" s="101">
        <f t="shared" si="73"/>
        <v>0</v>
      </c>
      <c r="AQ640" s="101">
        <f t="shared" si="74"/>
        <v>0</v>
      </c>
      <c r="AR640" s="101">
        <f t="shared" si="69"/>
        <v>0</v>
      </c>
    </row>
    <row r="641" spans="1:44">
      <c r="A641" s="265" t="s">
        <v>889</v>
      </c>
      <c r="B641" s="333"/>
      <c r="C641" s="333"/>
      <c r="D641" s="288"/>
      <c r="E641" s="288"/>
      <c r="F641" s="288"/>
      <c r="G641" s="260"/>
      <c r="H641" s="260"/>
      <c r="I641" s="260"/>
      <c r="J641" s="260"/>
      <c r="K641" s="260"/>
      <c r="L641" s="259"/>
      <c r="M641" s="259"/>
      <c r="N641" s="259"/>
      <c r="O641" s="259"/>
      <c r="P641" s="259"/>
      <c r="Q641" s="260"/>
      <c r="R641" s="260"/>
      <c r="S641" s="260"/>
      <c r="T641" s="260"/>
      <c r="U641" s="260"/>
      <c r="V641" s="259">
        <v>1</v>
      </c>
      <c r="W641" s="259"/>
      <c r="X641" s="259">
        <v>1</v>
      </c>
      <c r="Y641" s="259"/>
      <c r="Z641" s="259"/>
      <c r="AL641" s="101">
        <f t="shared" si="75"/>
        <v>0</v>
      </c>
      <c r="AM641" s="101">
        <f t="shared" si="70"/>
        <v>0</v>
      </c>
      <c r="AN641" s="101">
        <f t="shared" si="71"/>
        <v>0</v>
      </c>
      <c r="AO641" s="101">
        <f t="shared" si="72"/>
        <v>0</v>
      </c>
      <c r="AP641" s="101">
        <f t="shared" si="73"/>
        <v>2</v>
      </c>
      <c r="AQ641" s="101">
        <f t="shared" si="74"/>
        <v>0</v>
      </c>
      <c r="AR641" s="101">
        <f t="shared" si="69"/>
        <v>0</v>
      </c>
    </row>
    <row r="642" spans="1:44">
      <c r="A642" s="265" t="s">
        <v>890</v>
      </c>
      <c r="B642" s="333"/>
      <c r="C642" s="333"/>
      <c r="D642" s="288"/>
      <c r="E642" s="288"/>
      <c r="F642" s="288"/>
      <c r="G642" s="260"/>
      <c r="H642" s="260"/>
      <c r="I642" s="260"/>
      <c r="J642" s="260"/>
      <c r="K642" s="260"/>
      <c r="L642" s="259"/>
      <c r="M642" s="259"/>
      <c r="N642" s="259">
        <v>2</v>
      </c>
      <c r="O642" s="259"/>
      <c r="P642" s="259"/>
      <c r="Q642" s="260"/>
      <c r="R642" s="260"/>
      <c r="S642" s="260"/>
      <c r="T642" s="260"/>
      <c r="U642" s="260"/>
      <c r="V642" s="259"/>
      <c r="W642" s="259"/>
      <c r="X642" s="259"/>
      <c r="Y642" s="259"/>
      <c r="Z642" s="259"/>
      <c r="AL642" s="101">
        <f t="shared" si="75"/>
        <v>0</v>
      </c>
      <c r="AM642" s="101">
        <f t="shared" si="70"/>
        <v>0</v>
      </c>
      <c r="AN642" s="101">
        <f t="shared" si="71"/>
        <v>2</v>
      </c>
      <c r="AO642" s="101">
        <f t="shared" si="72"/>
        <v>0</v>
      </c>
      <c r="AP642" s="101">
        <f t="shared" si="73"/>
        <v>0</v>
      </c>
      <c r="AQ642" s="101">
        <f t="shared" si="74"/>
        <v>0</v>
      </c>
      <c r="AR642" s="101">
        <f t="shared" si="69"/>
        <v>0</v>
      </c>
    </row>
    <row r="643" spans="1:44">
      <c r="A643" s="265" t="s">
        <v>891</v>
      </c>
      <c r="B643" s="333"/>
      <c r="C643" s="333"/>
      <c r="D643" s="288"/>
      <c r="E643" s="288"/>
      <c r="F643" s="288"/>
      <c r="G643" s="260"/>
      <c r="H643" s="260"/>
      <c r="I643" s="260"/>
      <c r="J643" s="260"/>
      <c r="K643" s="260"/>
      <c r="L643" s="259"/>
      <c r="M643" s="259"/>
      <c r="N643" s="259"/>
      <c r="O643" s="259"/>
      <c r="P643" s="259"/>
      <c r="Q643" s="260"/>
      <c r="R643" s="260"/>
      <c r="S643" s="260"/>
      <c r="T643" s="260"/>
      <c r="U643" s="260"/>
      <c r="V643" s="259"/>
      <c r="W643" s="259"/>
      <c r="X643" s="259"/>
      <c r="Y643" s="259">
        <v>1</v>
      </c>
      <c r="Z643" s="259"/>
      <c r="AL643" s="101">
        <f t="shared" si="75"/>
        <v>0</v>
      </c>
      <c r="AM643" s="101">
        <f t="shared" si="70"/>
        <v>0</v>
      </c>
      <c r="AN643" s="101">
        <f t="shared" si="71"/>
        <v>0</v>
      </c>
      <c r="AO643" s="101">
        <f t="shared" si="72"/>
        <v>0</v>
      </c>
      <c r="AP643" s="101">
        <f t="shared" si="73"/>
        <v>1</v>
      </c>
      <c r="AQ643" s="101">
        <f t="shared" si="74"/>
        <v>0</v>
      </c>
      <c r="AR643" s="101">
        <f t="shared" si="69"/>
        <v>0</v>
      </c>
    </row>
    <row r="644" spans="1:44">
      <c r="A644" s="265" t="s">
        <v>892</v>
      </c>
      <c r="B644" s="333"/>
      <c r="C644" s="333"/>
      <c r="D644" s="288"/>
      <c r="E644" s="288"/>
      <c r="F644" s="288"/>
      <c r="G644" s="260"/>
      <c r="H644" s="260"/>
      <c r="I644" s="260"/>
      <c r="J644" s="260"/>
      <c r="K644" s="260"/>
      <c r="L644" s="259"/>
      <c r="M644" s="259"/>
      <c r="N644" s="259"/>
      <c r="O644" s="259"/>
      <c r="P644" s="259"/>
      <c r="Q644" s="260"/>
      <c r="R644" s="260"/>
      <c r="S644" s="260"/>
      <c r="T644" s="260"/>
      <c r="U644" s="260"/>
      <c r="V644" s="259"/>
      <c r="W644" s="259"/>
      <c r="X644" s="259"/>
      <c r="Y644" s="259"/>
      <c r="Z644" s="259">
        <v>2</v>
      </c>
      <c r="AL644" s="101">
        <f t="shared" si="75"/>
        <v>0</v>
      </c>
      <c r="AM644" s="101">
        <f t="shared" si="70"/>
        <v>0</v>
      </c>
      <c r="AN644" s="101">
        <f t="shared" si="71"/>
        <v>0</v>
      </c>
      <c r="AO644" s="101">
        <f t="shared" si="72"/>
        <v>0</v>
      </c>
      <c r="AP644" s="101">
        <f t="shared" si="73"/>
        <v>2</v>
      </c>
      <c r="AQ644" s="101">
        <f t="shared" si="74"/>
        <v>0</v>
      </c>
      <c r="AR644" s="101">
        <f t="shared" si="69"/>
        <v>0</v>
      </c>
    </row>
    <row r="645" spans="1:44">
      <c r="A645" s="265" t="s">
        <v>893</v>
      </c>
      <c r="B645" s="333"/>
      <c r="C645" s="333"/>
      <c r="D645" s="288"/>
      <c r="E645" s="288"/>
      <c r="F645" s="288"/>
      <c r="G645" s="260"/>
      <c r="H645" s="260"/>
      <c r="I645" s="260"/>
      <c r="J645" s="260"/>
      <c r="K645" s="260"/>
      <c r="L645" s="259"/>
      <c r="M645" s="259"/>
      <c r="N645" s="259"/>
      <c r="O645" s="259"/>
      <c r="P645" s="259"/>
      <c r="Q645" s="260"/>
      <c r="R645" s="260"/>
      <c r="S645" s="260"/>
      <c r="T645" s="260"/>
      <c r="U645" s="260"/>
      <c r="V645" s="259"/>
      <c r="W645" s="259"/>
      <c r="X645" s="259"/>
      <c r="Y645" s="259"/>
      <c r="Z645" s="259">
        <v>1</v>
      </c>
      <c r="AL645" s="101">
        <f t="shared" si="75"/>
        <v>0</v>
      </c>
      <c r="AM645" s="101">
        <f t="shared" si="70"/>
        <v>0</v>
      </c>
      <c r="AN645" s="101">
        <f t="shared" si="71"/>
        <v>0</v>
      </c>
      <c r="AO645" s="101">
        <f t="shared" si="72"/>
        <v>0</v>
      </c>
      <c r="AP645" s="101">
        <f t="shared" si="73"/>
        <v>1</v>
      </c>
      <c r="AQ645" s="101">
        <f t="shared" si="74"/>
        <v>0</v>
      </c>
      <c r="AR645" s="101">
        <f t="shared" si="69"/>
        <v>0</v>
      </c>
    </row>
    <row r="646" spans="1:44">
      <c r="A646" s="265" t="s">
        <v>894</v>
      </c>
      <c r="B646" s="333"/>
      <c r="C646" s="333"/>
      <c r="D646" s="288"/>
      <c r="E646" s="288"/>
      <c r="F646" s="288"/>
      <c r="G646" s="260"/>
      <c r="H646" s="260"/>
      <c r="I646" s="260"/>
      <c r="J646" s="260"/>
      <c r="K646" s="260"/>
      <c r="L646" s="259"/>
      <c r="M646" s="259"/>
      <c r="N646" s="259"/>
      <c r="O646" s="259"/>
      <c r="P646" s="259"/>
      <c r="Q646" s="260"/>
      <c r="R646" s="260"/>
      <c r="S646" s="260"/>
      <c r="T646" s="260"/>
      <c r="U646" s="260"/>
      <c r="V646" s="259"/>
      <c r="W646" s="259"/>
      <c r="X646" s="259"/>
      <c r="Y646" s="259"/>
      <c r="Z646" s="259">
        <v>1</v>
      </c>
      <c r="AL646" s="101">
        <f t="shared" si="75"/>
        <v>0</v>
      </c>
      <c r="AM646" s="101">
        <f t="shared" si="70"/>
        <v>0</v>
      </c>
      <c r="AN646" s="101">
        <f t="shared" si="71"/>
        <v>0</v>
      </c>
      <c r="AO646" s="101">
        <f t="shared" si="72"/>
        <v>0</v>
      </c>
      <c r="AP646" s="101">
        <f t="shared" si="73"/>
        <v>1</v>
      </c>
      <c r="AQ646" s="101">
        <f t="shared" si="74"/>
        <v>0</v>
      </c>
      <c r="AR646" s="101">
        <f t="shared" si="69"/>
        <v>0</v>
      </c>
    </row>
    <row r="647" spans="1:44">
      <c r="A647" s="265" t="s">
        <v>895</v>
      </c>
      <c r="B647" s="333"/>
      <c r="C647" s="333"/>
      <c r="D647" s="288"/>
      <c r="E647" s="288"/>
      <c r="F647" s="288"/>
      <c r="G647" s="260"/>
      <c r="H647" s="260"/>
      <c r="I647" s="260"/>
      <c r="J647" s="260"/>
      <c r="K647" s="260"/>
      <c r="L647" s="259"/>
      <c r="M647" s="259"/>
      <c r="N647" s="259"/>
      <c r="O647" s="259"/>
      <c r="P647" s="259"/>
      <c r="Q647" s="260"/>
      <c r="R647" s="260"/>
      <c r="S647" s="260"/>
      <c r="T647" s="260"/>
      <c r="U647" s="260"/>
      <c r="V647" s="259"/>
      <c r="W647" s="259"/>
      <c r="X647" s="259"/>
      <c r="Y647" s="259"/>
      <c r="Z647" s="259"/>
      <c r="AL647" s="101">
        <f t="shared" si="75"/>
        <v>0</v>
      </c>
      <c r="AM647" s="101">
        <f t="shared" si="70"/>
        <v>0</v>
      </c>
      <c r="AN647" s="101">
        <f t="shared" si="71"/>
        <v>0</v>
      </c>
      <c r="AO647" s="101">
        <f t="shared" si="72"/>
        <v>0</v>
      </c>
      <c r="AP647" s="101">
        <f t="shared" si="73"/>
        <v>0</v>
      </c>
      <c r="AQ647" s="101">
        <f t="shared" si="74"/>
        <v>0</v>
      </c>
      <c r="AR647" s="101">
        <f t="shared" si="69"/>
        <v>0</v>
      </c>
    </row>
    <row r="648" spans="1:44">
      <c r="A648" s="265" t="s">
        <v>896</v>
      </c>
      <c r="B648" s="333"/>
      <c r="C648" s="333"/>
      <c r="D648" s="288"/>
      <c r="E648" s="288"/>
      <c r="F648" s="288"/>
      <c r="G648" s="260"/>
      <c r="H648" s="260"/>
      <c r="I648" s="260"/>
      <c r="J648" s="260"/>
      <c r="K648" s="260"/>
      <c r="L648" s="259"/>
      <c r="M648" s="259"/>
      <c r="N648" s="259"/>
      <c r="O648" s="259"/>
      <c r="P648" s="259"/>
      <c r="Q648" s="260"/>
      <c r="R648" s="260"/>
      <c r="S648" s="260"/>
      <c r="T648" s="260"/>
      <c r="U648" s="260"/>
      <c r="V648" s="259"/>
      <c r="W648" s="259"/>
      <c r="X648" s="259"/>
      <c r="Y648" s="259"/>
      <c r="Z648" s="259">
        <v>1</v>
      </c>
      <c r="AL648" s="101">
        <f t="shared" si="75"/>
        <v>0</v>
      </c>
      <c r="AM648" s="101">
        <f t="shared" si="70"/>
        <v>0</v>
      </c>
      <c r="AN648" s="101">
        <f t="shared" si="71"/>
        <v>0</v>
      </c>
      <c r="AO648" s="101">
        <f t="shared" si="72"/>
        <v>0</v>
      </c>
      <c r="AP648" s="101">
        <f t="shared" si="73"/>
        <v>1</v>
      </c>
      <c r="AQ648" s="101">
        <f t="shared" si="74"/>
        <v>0</v>
      </c>
      <c r="AR648" s="101">
        <f t="shared" si="69"/>
        <v>0</v>
      </c>
    </row>
    <row r="649" spans="1:44">
      <c r="A649" s="265" t="s">
        <v>897</v>
      </c>
      <c r="B649" s="333"/>
      <c r="C649" s="333"/>
      <c r="D649" s="288"/>
      <c r="E649" s="288"/>
      <c r="F649" s="288"/>
      <c r="G649" s="260"/>
      <c r="H649" s="260"/>
      <c r="I649" s="260"/>
      <c r="J649" s="260"/>
      <c r="K649" s="260"/>
      <c r="L649" s="259"/>
      <c r="M649" s="259"/>
      <c r="N649" s="259"/>
      <c r="O649" s="259"/>
      <c r="P649" s="259"/>
      <c r="Q649" s="260"/>
      <c r="R649" s="260"/>
      <c r="S649" s="260"/>
      <c r="T649" s="260"/>
      <c r="U649" s="260"/>
      <c r="V649" s="259">
        <v>1</v>
      </c>
      <c r="W649" s="259"/>
      <c r="X649" s="259"/>
      <c r="Y649" s="259"/>
      <c r="Z649" s="259"/>
      <c r="AL649" s="101">
        <f t="shared" si="75"/>
        <v>0</v>
      </c>
      <c r="AM649" s="101">
        <f t="shared" si="70"/>
        <v>0</v>
      </c>
      <c r="AN649" s="101">
        <f t="shared" si="71"/>
        <v>0</v>
      </c>
      <c r="AO649" s="101">
        <f t="shared" si="72"/>
        <v>0</v>
      </c>
      <c r="AP649" s="101">
        <f t="shared" si="73"/>
        <v>1</v>
      </c>
      <c r="AQ649" s="101">
        <f t="shared" si="74"/>
        <v>0</v>
      </c>
      <c r="AR649" s="101">
        <f t="shared" si="69"/>
        <v>0</v>
      </c>
    </row>
    <row r="650" spans="1:44">
      <c r="A650" s="265" t="s">
        <v>898</v>
      </c>
      <c r="B650" s="333"/>
      <c r="C650" s="333"/>
      <c r="D650" s="288"/>
      <c r="E650" s="288"/>
      <c r="F650" s="288"/>
      <c r="G650" s="260"/>
      <c r="H650" s="260"/>
      <c r="I650" s="260"/>
      <c r="J650" s="260"/>
      <c r="K650" s="260"/>
      <c r="L650" s="259"/>
      <c r="M650" s="259"/>
      <c r="N650" s="259"/>
      <c r="O650" s="259"/>
      <c r="P650" s="259"/>
      <c r="Q650" s="260"/>
      <c r="R650" s="260"/>
      <c r="S650" s="260"/>
      <c r="T650" s="260"/>
      <c r="U650" s="260"/>
      <c r="V650" s="259"/>
      <c r="W650" s="259"/>
      <c r="X650" s="259">
        <v>2</v>
      </c>
      <c r="Y650" s="259"/>
      <c r="Z650" s="259"/>
      <c r="AL650" s="101">
        <f t="shared" si="75"/>
        <v>0</v>
      </c>
      <c r="AM650" s="101">
        <f t="shared" si="70"/>
        <v>0</v>
      </c>
      <c r="AN650" s="101">
        <f t="shared" si="71"/>
        <v>0</v>
      </c>
      <c r="AO650" s="101">
        <f t="shared" si="72"/>
        <v>0</v>
      </c>
      <c r="AP650" s="101">
        <f t="shared" si="73"/>
        <v>2</v>
      </c>
      <c r="AQ650" s="101">
        <f t="shared" si="74"/>
        <v>0</v>
      </c>
      <c r="AR650" s="101">
        <f t="shared" ref="AR650:AR713" si="76">SUM($AF650:$AJ650)</f>
        <v>0</v>
      </c>
    </row>
    <row r="651" spans="1:44">
      <c r="A651" s="265" t="s">
        <v>899</v>
      </c>
      <c r="B651" s="333"/>
      <c r="C651" s="333"/>
      <c r="D651" s="288"/>
      <c r="E651" s="288"/>
      <c r="F651" s="288"/>
      <c r="G651" s="260"/>
      <c r="H651" s="260"/>
      <c r="I651" s="260"/>
      <c r="J651" s="260"/>
      <c r="K651" s="260"/>
      <c r="L651" s="259"/>
      <c r="M651" s="259"/>
      <c r="N651" s="259"/>
      <c r="O651" s="259"/>
      <c r="P651" s="259"/>
      <c r="Q651" s="260"/>
      <c r="R651" s="260"/>
      <c r="S651" s="260"/>
      <c r="T651" s="260"/>
      <c r="U651" s="260"/>
      <c r="V651" s="259"/>
      <c r="W651" s="259"/>
      <c r="X651" s="259">
        <v>1</v>
      </c>
      <c r="Y651" s="259"/>
      <c r="Z651" s="259"/>
      <c r="AL651" s="101">
        <f t="shared" si="75"/>
        <v>0</v>
      </c>
      <c r="AM651" s="101">
        <f t="shared" si="70"/>
        <v>0</v>
      </c>
      <c r="AN651" s="101">
        <f t="shared" si="71"/>
        <v>0</v>
      </c>
      <c r="AO651" s="101">
        <f t="shared" si="72"/>
        <v>0</v>
      </c>
      <c r="AP651" s="101">
        <f t="shared" si="73"/>
        <v>1</v>
      </c>
      <c r="AQ651" s="101">
        <f t="shared" si="74"/>
        <v>0</v>
      </c>
      <c r="AR651" s="101">
        <f t="shared" si="76"/>
        <v>0</v>
      </c>
    </row>
    <row r="652" spans="1:44">
      <c r="A652" s="265" t="s">
        <v>900</v>
      </c>
      <c r="B652" s="333"/>
      <c r="C652" s="333"/>
      <c r="D652" s="288"/>
      <c r="E652" s="288"/>
      <c r="F652" s="288"/>
      <c r="G652" s="260"/>
      <c r="H652" s="260"/>
      <c r="I652" s="260">
        <v>1</v>
      </c>
      <c r="J652" s="260"/>
      <c r="K652" s="260"/>
      <c r="L652" s="259"/>
      <c r="M652" s="259"/>
      <c r="N652" s="259"/>
      <c r="O652" s="259"/>
      <c r="P652" s="259"/>
      <c r="Q652" s="260"/>
      <c r="R652" s="260"/>
      <c r="S652" s="260"/>
      <c r="T652" s="260"/>
      <c r="U652" s="260"/>
      <c r="V652" s="259"/>
      <c r="W652" s="259"/>
      <c r="X652" s="259"/>
      <c r="Y652" s="259"/>
      <c r="Z652" s="259"/>
      <c r="AL652" s="101">
        <f t="shared" si="75"/>
        <v>0</v>
      </c>
      <c r="AM652" s="101">
        <f t="shared" si="70"/>
        <v>1</v>
      </c>
      <c r="AN652" s="101">
        <f t="shared" si="71"/>
        <v>0</v>
      </c>
      <c r="AO652" s="101">
        <f t="shared" si="72"/>
        <v>0</v>
      </c>
      <c r="AP652" s="101">
        <f t="shared" si="73"/>
        <v>0</v>
      </c>
      <c r="AQ652" s="101">
        <f t="shared" si="74"/>
        <v>0</v>
      </c>
      <c r="AR652" s="101">
        <f t="shared" si="76"/>
        <v>0</v>
      </c>
    </row>
    <row r="653" spans="1:44">
      <c r="A653" s="265" t="s">
        <v>901</v>
      </c>
      <c r="B653" s="333"/>
      <c r="C653" s="333"/>
      <c r="D653" s="288"/>
      <c r="E653" s="288"/>
      <c r="F653" s="288"/>
      <c r="G653" s="260"/>
      <c r="H653" s="260"/>
      <c r="I653" s="260"/>
      <c r="J653" s="260"/>
      <c r="K653" s="260"/>
      <c r="L653" s="259"/>
      <c r="M653" s="259"/>
      <c r="N653" s="259"/>
      <c r="O653" s="259"/>
      <c r="P653" s="259"/>
      <c r="Q653" s="260"/>
      <c r="R653" s="260"/>
      <c r="S653" s="260"/>
      <c r="T653" s="260"/>
      <c r="U653" s="260"/>
      <c r="V653" s="259"/>
      <c r="W653" s="259"/>
      <c r="X653" s="259"/>
      <c r="Y653" s="259"/>
      <c r="Z653" s="259"/>
      <c r="AL653" s="101">
        <f t="shared" si="75"/>
        <v>0</v>
      </c>
      <c r="AM653" s="101">
        <f t="shared" si="70"/>
        <v>0</v>
      </c>
      <c r="AN653" s="101">
        <f t="shared" si="71"/>
        <v>0</v>
      </c>
      <c r="AO653" s="101">
        <f t="shared" si="72"/>
        <v>0</v>
      </c>
      <c r="AP653" s="101">
        <f t="shared" si="73"/>
        <v>0</v>
      </c>
      <c r="AQ653" s="101">
        <f t="shared" si="74"/>
        <v>0</v>
      </c>
      <c r="AR653" s="101">
        <f t="shared" si="76"/>
        <v>0</v>
      </c>
    </row>
    <row r="654" spans="1:44">
      <c r="A654" s="265" t="s">
        <v>902</v>
      </c>
      <c r="B654" s="333"/>
      <c r="C654" s="333"/>
      <c r="D654" s="288"/>
      <c r="E654" s="288"/>
      <c r="F654" s="288"/>
      <c r="G654" s="260"/>
      <c r="H654" s="260"/>
      <c r="I654" s="260"/>
      <c r="J654" s="260"/>
      <c r="K654" s="260"/>
      <c r="L654" s="259"/>
      <c r="M654" s="259"/>
      <c r="N654" s="259"/>
      <c r="O654" s="259"/>
      <c r="P654" s="259"/>
      <c r="Q654" s="260"/>
      <c r="R654" s="260"/>
      <c r="S654" s="260"/>
      <c r="T654" s="260"/>
      <c r="U654" s="260"/>
      <c r="V654" s="259"/>
      <c r="W654" s="259"/>
      <c r="X654" s="259"/>
      <c r="Y654" s="259"/>
      <c r="Z654" s="259"/>
      <c r="AL654" s="101">
        <f t="shared" si="75"/>
        <v>0</v>
      </c>
      <c r="AM654" s="101">
        <f t="shared" si="70"/>
        <v>0</v>
      </c>
      <c r="AN654" s="101">
        <f t="shared" si="71"/>
        <v>0</v>
      </c>
      <c r="AO654" s="101">
        <f t="shared" si="72"/>
        <v>0</v>
      </c>
      <c r="AP654" s="101">
        <f t="shared" si="73"/>
        <v>0</v>
      </c>
      <c r="AQ654" s="101">
        <f t="shared" si="74"/>
        <v>0</v>
      </c>
      <c r="AR654" s="101">
        <f t="shared" si="76"/>
        <v>0</v>
      </c>
    </row>
    <row r="655" spans="1:44">
      <c r="A655" s="265" t="s">
        <v>903</v>
      </c>
      <c r="B655" s="333"/>
      <c r="C655" s="333"/>
      <c r="D655" s="288"/>
      <c r="E655" s="288"/>
      <c r="F655" s="288"/>
      <c r="G655" s="260">
        <v>1</v>
      </c>
      <c r="H655" s="260"/>
      <c r="I655" s="260">
        <v>1</v>
      </c>
      <c r="J655" s="260"/>
      <c r="K655" s="260">
        <v>1</v>
      </c>
      <c r="L655" s="259"/>
      <c r="M655" s="259"/>
      <c r="N655" s="259"/>
      <c r="O655" s="259"/>
      <c r="P655" s="259"/>
      <c r="Q655" s="260"/>
      <c r="R655" s="260"/>
      <c r="S655" s="260"/>
      <c r="T655" s="260"/>
      <c r="U655" s="260"/>
      <c r="V655" s="259"/>
      <c r="W655" s="259"/>
      <c r="X655" s="259"/>
      <c r="Y655" s="259"/>
      <c r="Z655" s="259"/>
      <c r="AL655" s="101">
        <f t="shared" si="75"/>
        <v>0</v>
      </c>
      <c r="AM655" s="101">
        <f t="shared" si="70"/>
        <v>3</v>
      </c>
      <c r="AN655" s="101">
        <f t="shared" si="71"/>
        <v>0</v>
      </c>
      <c r="AO655" s="101">
        <f t="shared" si="72"/>
        <v>0</v>
      </c>
      <c r="AP655" s="101">
        <f t="shared" si="73"/>
        <v>0</v>
      </c>
      <c r="AQ655" s="101">
        <f t="shared" si="74"/>
        <v>0</v>
      </c>
      <c r="AR655" s="101">
        <f t="shared" si="76"/>
        <v>0</v>
      </c>
    </row>
    <row r="656" spans="1:44">
      <c r="A656" s="265" t="s">
        <v>904</v>
      </c>
      <c r="B656" s="333"/>
      <c r="C656" s="333"/>
      <c r="D656" s="288"/>
      <c r="E656" s="288"/>
      <c r="F656" s="288"/>
      <c r="G656" s="260"/>
      <c r="H656" s="260"/>
      <c r="I656" s="260"/>
      <c r="J656" s="260"/>
      <c r="K656" s="260">
        <v>1</v>
      </c>
      <c r="L656" s="259"/>
      <c r="M656" s="259"/>
      <c r="N656" s="259"/>
      <c r="O656" s="259"/>
      <c r="P656" s="259"/>
      <c r="Q656" s="260"/>
      <c r="R656" s="260"/>
      <c r="S656" s="260"/>
      <c r="T656" s="260"/>
      <c r="U656" s="260"/>
      <c r="V656" s="259"/>
      <c r="W656" s="259"/>
      <c r="X656" s="259"/>
      <c r="Y656" s="259"/>
      <c r="Z656" s="259"/>
      <c r="AL656" s="101">
        <f t="shared" si="75"/>
        <v>0</v>
      </c>
      <c r="AM656" s="101">
        <f t="shared" si="70"/>
        <v>1</v>
      </c>
      <c r="AN656" s="101">
        <f t="shared" si="71"/>
        <v>0</v>
      </c>
      <c r="AO656" s="101">
        <f t="shared" si="72"/>
        <v>0</v>
      </c>
      <c r="AP656" s="101">
        <f t="shared" si="73"/>
        <v>0</v>
      </c>
      <c r="AQ656" s="101">
        <f t="shared" si="74"/>
        <v>0</v>
      </c>
      <c r="AR656" s="101">
        <f t="shared" si="76"/>
        <v>0</v>
      </c>
    </row>
    <row r="657" spans="1:44">
      <c r="A657" s="265" t="s">
        <v>905</v>
      </c>
      <c r="B657" s="333"/>
      <c r="C657" s="333"/>
      <c r="D657" s="288"/>
      <c r="E657" s="288"/>
      <c r="F657" s="288"/>
      <c r="G657" s="260"/>
      <c r="H657" s="260"/>
      <c r="I657" s="260"/>
      <c r="J657" s="260"/>
      <c r="K657" s="260"/>
      <c r="L657" s="259"/>
      <c r="M657" s="259"/>
      <c r="N657" s="259"/>
      <c r="O657" s="259"/>
      <c r="P657" s="259"/>
      <c r="Q657" s="260"/>
      <c r="R657" s="260"/>
      <c r="S657" s="260"/>
      <c r="T657" s="260"/>
      <c r="U657" s="260"/>
      <c r="V657" s="259"/>
      <c r="W657" s="259"/>
      <c r="X657" s="259"/>
      <c r="Y657" s="259">
        <v>1</v>
      </c>
      <c r="Z657" s="259"/>
      <c r="AL657" s="101">
        <f t="shared" si="75"/>
        <v>0</v>
      </c>
      <c r="AM657" s="101">
        <f t="shared" si="70"/>
        <v>0</v>
      </c>
      <c r="AN657" s="101">
        <f t="shared" si="71"/>
        <v>0</v>
      </c>
      <c r="AO657" s="101">
        <f t="shared" si="72"/>
        <v>0</v>
      </c>
      <c r="AP657" s="101">
        <f t="shared" si="73"/>
        <v>1</v>
      </c>
      <c r="AQ657" s="101">
        <f t="shared" si="74"/>
        <v>0</v>
      </c>
      <c r="AR657" s="101">
        <f t="shared" si="76"/>
        <v>0</v>
      </c>
    </row>
    <row r="658" spans="1:44">
      <c r="A658" s="265" t="s">
        <v>906</v>
      </c>
      <c r="B658" s="333"/>
      <c r="C658" s="333"/>
      <c r="D658" s="288"/>
      <c r="E658" s="288"/>
      <c r="F658" s="288"/>
      <c r="G658" s="260"/>
      <c r="H658" s="260"/>
      <c r="I658" s="260"/>
      <c r="J658" s="260"/>
      <c r="K658" s="260"/>
      <c r="L658" s="259"/>
      <c r="M658" s="259"/>
      <c r="N658" s="259"/>
      <c r="O658" s="259"/>
      <c r="P658" s="259"/>
      <c r="Q658" s="260"/>
      <c r="R658" s="260">
        <v>1</v>
      </c>
      <c r="S658" s="260"/>
      <c r="T658" s="260"/>
      <c r="U658" s="260"/>
      <c r="V658" s="259"/>
      <c r="W658" s="259"/>
      <c r="X658" s="259"/>
      <c r="Y658" s="259"/>
      <c r="Z658" s="259"/>
      <c r="AL658" s="101">
        <f t="shared" si="75"/>
        <v>0</v>
      </c>
      <c r="AM658" s="101">
        <f t="shared" si="70"/>
        <v>0</v>
      </c>
      <c r="AN658" s="101">
        <f t="shared" si="71"/>
        <v>0</v>
      </c>
      <c r="AO658" s="101">
        <f t="shared" si="72"/>
        <v>1</v>
      </c>
      <c r="AP658" s="101">
        <f t="shared" si="73"/>
        <v>0</v>
      </c>
      <c r="AQ658" s="101">
        <f t="shared" si="74"/>
        <v>0</v>
      </c>
      <c r="AR658" s="101">
        <f t="shared" si="76"/>
        <v>0</v>
      </c>
    </row>
    <row r="659" spans="1:44">
      <c r="A659" s="265" t="s">
        <v>907</v>
      </c>
      <c r="B659" s="333"/>
      <c r="C659" s="333"/>
      <c r="D659" s="288"/>
      <c r="E659" s="288"/>
      <c r="F659" s="288"/>
      <c r="G659" s="260"/>
      <c r="H659" s="260"/>
      <c r="I659" s="260"/>
      <c r="J659" s="260"/>
      <c r="K659" s="260"/>
      <c r="L659" s="259"/>
      <c r="M659" s="259"/>
      <c r="N659" s="259"/>
      <c r="O659" s="259"/>
      <c r="P659" s="259">
        <v>1</v>
      </c>
      <c r="Q659" s="260"/>
      <c r="R659" s="260"/>
      <c r="S659" s="260"/>
      <c r="T659" s="260"/>
      <c r="U659" s="260"/>
      <c r="V659" s="259">
        <v>1</v>
      </c>
      <c r="W659" s="259"/>
      <c r="X659" s="259"/>
      <c r="Y659" s="259"/>
      <c r="Z659" s="259"/>
      <c r="AL659" s="101">
        <f t="shared" si="75"/>
        <v>0</v>
      </c>
      <c r="AM659" s="101">
        <f t="shared" si="70"/>
        <v>0</v>
      </c>
      <c r="AN659" s="101">
        <f t="shared" si="71"/>
        <v>1</v>
      </c>
      <c r="AO659" s="101">
        <f t="shared" si="72"/>
        <v>0</v>
      </c>
      <c r="AP659" s="101">
        <f t="shared" si="73"/>
        <v>1</v>
      </c>
      <c r="AQ659" s="101">
        <f t="shared" si="74"/>
        <v>0</v>
      </c>
      <c r="AR659" s="101">
        <f t="shared" si="76"/>
        <v>0</v>
      </c>
    </row>
    <row r="660" spans="1:44">
      <c r="A660" s="265" t="s">
        <v>908</v>
      </c>
      <c r="B660" s="333"/>
      <c r="C660" s="333"/>
      <c r="D660" s="288"/>
      <c r="E660" s="288"/>
      <c r="F660" s="288"/>
      <c r="G660" s="260"/>
      <c r="H660" s="260"/>
      <c r="I660" s="260"/>
      <c r="J660" s="260"/>
      <c r="K660" s="260"/>
      <c r="L660" s="259"/>
      <c r="M660" s="259"/>
      <c r="N660" s="259"/>
      <c r="O660" s="259"/>
      <c r="P660" s="259"/>
      <c r="Q660" s="260"/>
      <c r="R660" s="260"/>
      <c r="S660" s="260"/>
      <c r="T660" s="260"/>
      <c r="U660" s="260"/>
      <c r="V660" s="259">
        <v>1</v>
      </c>
      <c r="W660" s="259"/>
      <c r="X660" s="259"/>
      <c r="Y660" s="259"/>
      <c r="Z660" s="259"/>
      <c r="AL660" s="101">
        <f t="shared" si="75"/>
        <v>0</v>
      </c>
      <c r="AM660" s="101">
        <f t="shared" si="70"/>
        <v>0</v>
      </c>
      <c r="AN660" s="101">
        <f t="shared" si="71"/>
        <v>0</v>
      </c>
      <c r="AO660" s="101">
        <f t="shared" si="72"/>
        <v>0</v>
      </c>
      <c r="AP660" s="101">
        <f t="shared" si="73"/>
        <v>1</v>
      </c>
      <c r="AQ660" s="101">
        <f t="shared" si="74"/>
        <v>0</v>
      </c>
      <c r="AR660" s="101">
        <f t="shared" si="76"/>
        <v>0</v>
      </c>
    </row>
    <row r="661" spans="1:44">
      <c r="A661" s="265" t="s">
        <v>909</v>
      </c>
      <c r="B661" s="333"/>
      <c r="C661" s="333"/>
      <c r="D661" s="288"/>
      <c r="E661" s="288"/>
      <c r="F661" s="288"/>
      <c r="G661" s="260"/>
      <c r="H661" s="260"/>
      <c r="I661" s="260"/>
      <c r="J661" s="260"/>
      <c r="K661" s="260"/>
      <c r="L661" s="259"/>
      <c r="M661" s="259"/>
      <c r="N661" s="259"/>
      <c r="O661" s="259"/>
      <c r="P661" s="259"/>
      <c r="Q661" s="260"/>
      <c r="R661" s="260"/>
      <c r="S661" s="260"/>
      <c r="T661" s="260"/>
      <c r="U661" s="260"/>
      <c r="V661" s="259">
        <v>1</v>
      </c>
      <c r="W661" s="259"/>
      <c r="X661" s="259"/>
      <c r="Y661" s="259"/>
      <c r="Z661" s="259"/>
      <c r="AL661" s="101">
        <f t="shared" si="75"/>
        <v>0</v>
      </c>
      <c r="AM661" s="101">
        <f t="shared" si="70"/>
        <v>0</v>
      </c>
      <c r="AN661" s="101">
        <f t="shared" si="71"/>
        <v>0</v>
      </c>
      <c r="AO661" s="101">
        <f t="shared" si="72"/>
        <v>0</v>
      </c>
      <c r="AP661" s="101">
        <f t="shared" si="73"/>
        <v>1</v>
      </c>
      <c r="AQ661" s="101">
        <f t="shared" si="74"/>
        <v>0</v>
      </c>
      <c r="AR661" s="101">
        <f t="shared" si="76"/>
        <v>0</v>
      </c>
    </row>
    <row r="662" spans="1:44">
      <c r="A662" s="265" t="s">
        <v>910</v>
      </c>
      <c r="B662" s="333"/>
      <c r="C662" s="333"/>
      <c r="D662" s="288"/>
      <c r="E662" s="288"/>
      <c r="F662" s="288"/>
      <c r="G662" s="260"/>
      <c r="H662" s="260"/>
      <c r="I662" s="260"/>
      <c r="J662" s="260"/>
      <c r="K662" s="260"/>
      <c r="L662" s="259"/>
      <c r="M662" s="259"/>
      <c r="N662" s="259"/>
      <c r="O662" s="259"/>
      <c r="P662" s="259"/>
      <c r="Q662" s="260"/>
      <c r="R662" s="260"/>
      <c r="S662" s="260"/>
      <c r="T662" s="260"/>
      <c r="U662" s="260"/>
      <c r="V662" s="259"/>
      <c r="W662" s="259"/>
      <c r="X662" s="259"/>
      <c r="Y662" s="259"/>
      <c r="Z662" s="259">
        <v>1</v>
      </c>
      <c r="AL662" s="101">
        <f t="shared" si="75"/>
        <v>0</v>
      </c>
      <c r="AM662" s="101">
        <f t="shared" si="70"/>
        <v>0</v>
      </c>
      <c r="AN662" s="101">
        <f t="shared" si="71"/>
        <v>0</v>
      </c>
      <c r="AO662" s="101">
        <f t="shared" si="72"/>
        <v>0</v>
      </c>
      <c r="AP662" s="101">
        <f t="shared" si="73"/>
        <v>1</v>
      </c>
      <c r="AQ662" s="101">
        <f t="shared" si="74"/>
        <v>0</v>
      </c>
      <c r="AR662" s="101">
        <f t="shared" si="76"/>
        <v>0</v>
      </c>
    </row>
    <row r="663" spans="1:44">
      <c r="A663" s="265" t="s">
        <v>911</v>
      </c>
      <c r="B663" s="333"/>
      <c r="C663" s="333"/>
      <c r="D663" s="288"/>
      <c r="E663" s="288"/>
      <c r="F663" s="288"/>
      <c r="G663" s="260"/>
      <c r="H663" s="260"/>
      <c r="I663" s="260"/>
      <c r="J663" s="260"/>
      <c r="K663" s="260"/>
      <c r="L663" s="259"/>
      <c r="M663" s="259"/>
      <c r="N663" s="259"/>
      <c r="O663" s="259"/>
      <c r="P663" s="259"/>
      <c r="Q663" s="260"/>
      <c r="R663" s="260"/>
      <c r="S663" s="260"/>
      <c r="T663" s="260"/>
      <c r="U663" s="260"/>
      <c r="V663" s="259"/>
      <c r="W663" s="259"/>
      <c r="X663" s="259"/>
      <c r="Y663" s="259"/>
      <c r="Z663" s="259"/>
      <c r="AL663" s="101">
        <f t="shared" si="75"/>
        <v>0</v>
      </c>
      <c r="AM663" s="101">
        <f t="shared" si="70"/>
        <v>0</v>
      </c>
      <c r="AN663" s="101">
        <f t="shared" si="71"/>
        <v>0</v>
      </c>
      <c r="AO663" s="101">
        <f t="shared" si="72"/>
        <v>0</v>
      </c>
      <c r="AP663" s="101">
        <f t="shared" si="73"/>
        <v>0</v>
      </c>
      <c r="AQ663" s="101">
        <f t="shared" si="74"/>
        <v>0</v>
      </c>
      <c r="AR663" s="101">
        <f t="shared" si="76"/>
        <v>0</v>
      </c>
    </row>
    <row r="664" spans="1:44">
      <c r="A664" s="265" t="s">
        <v>912</v>
      </c>
      <c r="B664" s="333"/>
      <c r="C664" s="333"/>
      <c r="D664" s="288"/>
      <c r="E664" s="288"/>
      <c r="F664" s="288"/>
      <c r="G664" s="260"/>
      <c r="H664" s="260"/>
      <c r="I664" s="260"/>
      <c r="J664" s="260"/>
      <c r="K664" s="260"/>
      <c r="L664" s="259"/>
      <c r="M664" s="259"/>
      <c r="N664" s="259"/>
      <c r="O664" s="259"/>
      <c r="P664" s="259"/>
      <c r="Q664" s="260"/>
      <c r="R664" s="260"/>
      <c r="S664" s="260"/>
      <c r="T664" s="260"/>
      <c r="U664" s="260"/>
      <c r="V664" s="259"/>
      <c r="W664" s="259"/>
      <c r="X664" s="259"/>
      <c r="Y664" s="259"/>
      <c r="Z664" s="259"/>
      <c r="AL664" s="101">
        <f t="shared" si="75"/>
        <v>0</v>
      </c>
      <c r="AM664" s="101">
        <f t="shared" si="70"/>
        <v>0</v>
      </c>
      <c r="AN664" s="101">
        <f t="shared" si="71"/>
        <v>0</v>
      </c>
      <c r="AO664" s="101">
        <f t="shared" si="72"/>
        <v>0</v>
      </c>
      <c r="AP664" s="101">
        <f t="shared" si="73"/>
        <v>0</v>
      </c>
      <c r="AQ664" s="101">
        <f t="shared" si="74"/>
        <v>0</v>
      </c>
      <c r="AR664" s="101">
        <f t="shared" si="76"/>
        <v>0</v>
      </c>
    </row>
    <row r="665" spans="1:44">
      <c r="A665" s="265" t="s">
        <v>913</v>
      </c>
      <c r="B665" s="333"/>
      <c r="C665" s="333"/>
      <c r="D665" s="288"/>
      <c r="E665" s="288"/>
      <c r="F665" s="288"/>
      <c r="G665" s="260"/>
      <c r="H665" s="260"/>
      <c r="I665" s="260"/>
      <c r="J665" s="260"/>
      <c r="K665" s="260"/>
      <c r="L665" s="259"/>
      <c r="M665" s="259"/>
      <c r="N665" s="259"/>
      <c r="O665" s="259"/>
      <c r="P665" s="259"/>
      <c r="Q665" s="260"/>
      <c r="R665" s="260"/>
      <c r="S665" s="260"/>
      <c r="T665" s="260"/>
      <c r="U665" s="260"/>
      <c r="V665" s="259"/>
      <c r="W665" s="259"/>
      <c r="X665" s="259"/>
      <c r="Y665" s="259"/>
      <c r="Z665" s="259"/>
      <c r="AL665" s="101">
        <f t="shared" si="75"/>
        <v>0</v>
      </c>
      <c r="AM665" s="101">
        <f t="shared" si="70"/>
        <v>0</v>
      </c>
      <c r="AN665" s="101">
        <f t="shared" si="71"/>
        <v>0</v>
      </c>
      <c r="AO665" s="101">
        <f t="shared" si="72"/>
        <v>0</v>
      </c>
      <c r="AP665" s="101">
        <f t="shared" si="73"/>
        <v>0</v>
      </c>
      <c r="AQ665" s="101">
        <f t="shared" si="74"/>
        <v>0</v>
      </c>
      <c r="AR665" s="101">
        <f t="shared" si="76"/>
        <v>0</v>
      </c>
    </row>
    <row r="666" spans="1:44">
      <c r="A666" s="265" t="s">
        <v>914</v>
      </c>
      <c r="B666" s="333"/>
      <c r="C666" s="333"/>
      <c r="D666" s="288"/>
      <c r="E666" s="288"/>
      <c r="F666" s="288"/>
      <c r="G666" s="260"/>
      <c r="H666" s="260"/>
      <c r="I666" s="260"/>
      <c r="J666" s="260"/>
      <c r="K666" s="260"/>
      <c r="L666" s="259"/>
      <c r="M666" s="259"/>
      <c r="N666" s="259"/>
      <c r="O666" s="259"/>
      <c r="P666" s="259"/>
      <c r="Q666" s="260"/>
      <c r="R666" s="260"/>
      <c r="S666" s="260"/>
      <c r="T666" s="260"/>
      <c r="U666" s="260"/>
      <c r="V666" s="259"/>
      <c r="W666" s="259"/>
      <c r="X666" s="259"/>
      <c r="Y666" s="259"/>
      <c r="Z666" s="259"/>
      <c r="AL666" s="101">
        <f t="shared" si="75"/>
        <v>0</v>
      </c>
      <c r="AM666" s="101">
        <f t="shared" si="70"/>
        <v>0</v>
      </c>
      <c r="AN666" s="101">
        <f t="shared" si="71"/>
        <v>0</v>
      </c>
      <c r="AO666" s="101">
        <f t="shared" si="72"/>
        <v>0</v>
      </c>
      <c r="AP666" s="101">
        <f t="shared" si="73"/>
        <v>0</v>
      </c>
      <c r="AQ666" s="101">
        <f t="shared" si="74"/>
        <v>0</v>
      </c>
      <c r="AR666" s="101">
        <f t="shared" si="76"/>
        <v>0</v>
      </c>
    </row>
    <row r="667" spans="1:44">
      <c r="A667" s="265" t="s">
        <v>915</v>
      </c>
      <c r="B667" s="333"/>
      <c r="C667" s="333"/>
      <c r="D667" s="288"/>
      <c r="E667" s="288"/>
      <c r="F667" s="288"/>
      <c r="G667" s="260"/>
      <c r="H667" s="260"/>
      <c r="I667" s="260"/>
      <c r="J667" s="260"/>
      <c r="K667" s="260"/>
      <c r="L667" s="259"/>
      <c r="M667" s="259"/>
      <c r="N667" s="259"/>
      <c r="O667" s="259"/>
      <c r="P667" s="259"/>
      <c r="Q667" s="260"/>
      <c r="R667" s="260"/>
      <c r="S667" s="260"/>
      <c r="T667" s="260"/>
      <c r="U667" s="260"/>
      <c r="V667" s="259"/>
      <c r="W667" s="259"/>
      <c r="X667" s="259"/>
      <c r="Y667" s="259"/>
      <c r="Z667" s="259">
        <v>1</v>
      </c>
      <c r="AL667" s="101">
        <f t="shared" si="75"/>
        <v>0</v>
      </c>
      <c r="AM667" s="101">
        <f t="shared" si="70"/>
        <v>0</v>
      </c>
      <c r="AN667" s="101">
        <f t="shared" si="71"/>
        <v>0</v>
      </c>
      <c r="AO667" s="101">
        <f t="shared" si="72"/>
        <v>0</v>
      </c>
      <c r="AP667" s="101">
        <f t="shared" si="73"/>
        <v>1</v>
      </c>
      <c r="AQ667" s="101">
        <f t="shared" si="74"/>
        <v>0</v>
      </c>
      <c r="AR667" s="101">
        <f t="shared" si="76"/>
        <v>0</v>
      </c>
    </row>
    <row r="668" spans="1:44">
      <c r="A668" s="265" t="s">
        <v>916</v>
      </c>
      <c r="B668" s="333"/>
      <c r="C668" s="333"/>
      <c r="D668" s="288"/>
      <c r="E668" s="288"/>
      <c r="F668" s="288"/>
      <c r="G668" s="260"/>
      <c r="H668" s="260"/>
      <c r="I668" s="260"/>
      <c r="J668" s="260"/>
      <c r="K668" s="260"/>
      <c r="L668" s="259"/>
      <c r="M668" s="259"/>
      <c r="N668" s="259"/>
      <c r="O668" s="259"/>
      <c r="P668" s="259"/>
      <c r="Q668" s="260"/>
      <c r="R668" s="260"/>
      <c r="S668" s="260"/>
      <c r="T668" s="260"/>
      <c r="U668" s="260"/>
      <c r="V668" s="259"/>
      <c r="W668" s="259"/>
      <c r="X668" s="259"/>
      <c r="Y668" s="259">
        <v>1</v>
      </c>
      <c r="Z668" s="259"/>
      <c r="AL668" s="101">
        <f t="shared" si="75"/>
        <v>0</v>
      </c>
      <c r="AM668" s="101">
        <f t="shared" si="70"/>
        <v>0</v>
      </c>
      <c r="AN668" s="101">
        <f t="shared" si="71"/>
        <v>0</v>
      </c>
      <c r="AO668" s="101">
        <f t="shared" si="72"/>
        <v>0</v>
      </c>
      <c r="AP668" s="101">
        <f t="shared" si="73"/>
        <v>1</v>
      </c>
      <c r="AQ668" s="101">
        <f t="shared" si="74"/>
        <v>0</v>
      </c>
      <c r="AR668" s="101">
        <f t="shared" si="76"/>
        <v>0</v>
      </c>
    </row>
    <row r="669" spans="1:44">
      <c r="A669" s="265" t="s">
        <v>917</v>
      </c>
      <c r="B669" s="333"/>
      <c r="C669" s="333"/>
      <c r="D669" s="288"/>
      <c r="E669" s="288"/>
      <c r="F669" s="288"/>
      <c r="G669" s="260"/>
      <c r="H669" s="260"/>
      <c r="I669" s="260"/>
      <c r="J669" s="260"/>
      <c r="K669" s="260"/>
      <c r="L669" s="259"/>
      <c r="M669" s="259"/>
      <c r="N669" s="259"/>
      <c r="O669" s="259"/>
      <c r="P669" s="259"/>
      <c r="Q669" s="260"/>
      <c r="R669" s="260"/>
      <c r="S669" s="260"/>
      <c r="T669" s="260"/>
      <c r="U669" s="260"/>
      <c r="V669" s="259"/>
      <c r="W669" s="259"/>
      <c r="X669" s="259"/>
      <c r="Y669" s="259">
        <v>1</v>
      </c>
      <c r="Z669" s="259"/>
      <c r="AL669" s="101">
        <f t="shared" si="75"/>
        <v>0</v>
      </c>
      <c r="AM669" s="101">
        <f t="shared" si="70"/>
        <v>0</v>
      </c>
      <c r="AN669" s="101">
        <f t="shared" si="71"/>
        <v>0</v>
      </c>
      <c r="AO669" s="101">
        <f t="shared" si="72"/>
        <v>0</v>
      </c>
      <c r="AP669" s="101">
        <f t="shared" si="73"/>
        <v>1</v>
      </c>
      <c r="AQ669" s="101">
        <f t="shared" si="74"/>
        <v>0</v>
      </c>
      <c r="AR669" s="101">
        <f t="shared" si="76"/>
        <v>0</v>
      </c>
    </row>
    <row r="670" spans="1:44">
      <c r="A670" s="265" t="s">
        <v>918</v>
      </c>
      <c r="B670" s="333"/>
      <c r="C670" s="333"/>
      <c r="D670" s="288"/>
      <c r="E670" s="288"/>
      <c r="F670" s="288"/>
      <c r="G670" s="260"/>
      <c r="H670" s="260"/>
      <c r="I670" s="260"/>
      <c r="J670" s="260"/>
      <c r="K670" s="260"/>
      <c r="L670" s="259"/>
      <c r="M670" s="259"/>
      <c r="N670" s="259"/>
      <c r="O670" s="259"/>
      <c r="P670" s="259"/>
      <c r="Q670" s="260"/>
      <c r="R670" s="260"/>
      <c r="S670" s="260"/>
      <c r="T670" s="260"/>
      <c r="U670" s="260"/>
      <c r="V670" s="259"/>
      <c r="W670" s="259"/>
      <c r="X670" s="259"/>
      <c r="Y670" s="259"/>
      <c r="Z670" s="259">
        <v>1</v>
      </c>
      <c r="AL670" s="101">
        <f t="shared" si="75"/>
        <v>0</v>
      </c>
      <c r="AM670" s="101">
        <f t="shared" si="70"/>
        <v>0</v>
      </c>
      <c r="AN670" s="101">
        <f t="shared" si="71"/>
        <v>0</v>
      </c>
      <c r="AO670" s="101">
        <f t="shared" si="72"/>
        <v>0</v>
      </c>
      <c r="AP670" s="101">
        <f t="shared" si="73"/>
        <v>1</v>
      </c>
      <c r="AQ670" s="101">
        <f t="shared" si="74"/>
        <v>0</v>
      </c>
      <c r="AR670" s="101">
        <f t="shared" si="76"/>
        <v>0</v>
      </c>
    </row>
    <row r="671" spans="1:44">
      <c r="A671" s="265" t="s">
        <v>919</v>
      </c>
      <c r="B671" s="333"/>
      <c r="C671" s="333"/>
      <c r="D671" s="288"/>
      <c r="E671" s="288"/>
      <c r="F671" s="288"/>
      <c r="G671" s="260"/>
      <c r="H671" s="260"/>
      <c r="I671" s="260"/>
      <c r="J671" s="260"/>
      <c r="K671" s="260"/>
      <c r="L671" s="259"/>
      <c r="M671" s="259"/>
      <c r="N671" s="259"/>
      <c r="O671" s="259"/>
      <c r="P671" s="259"/>
      <c r="Q671" s="260"/>
      <c r="R671" s="260"/>
      <c r="S671" s="260"/>
      <c r="T671" s="260"/>
      <c r="U671" s="260"/>
      <c r="V671" s="259"/>
      <c r="W671" s="259"/>
      <c r="X671" s="259"/>
      <c r="Y671" s="259">
        <v>1</v>
      </c>
      <c r="Z671" s="259"/>
      <c r="AL671" s="101">
        <f t="shared" si="75"/>
        <v>0</v>
      </c>
      <c r="AM671" s="101">
        <f t="shared" si="70"/>
        <v>0</v>
      </c>
      <c r="AN671" s="101">
        <f t="shared" si="71"/>
        <v>0</v>
      </c>
      <c r="AO671" s="101">
        <f t="shared" si="72"/>
        <v>0</v>
      </c>
      <c r="AP671" s="101">
        <f t="shared" si="73"/>
        <v>1</v>
      </c>
      <c r="AQ671" s="101">
        <f t="shared" si="74"/>
        <v>0</v>
      </c>
      <c r="AR671" s="101">
        <f t="shared" si="76"/>
        <v>0</v>
      </c>
    </row>
    <row r="672" spans="1:44">
      <c r="A672" s="265" t="s">
        <v>920</v>
      </c>
      <c r="B672" s="333"/>
      <c r="C672" s="333"/>
      <c r="D672" s="288"/>
      <c r="E672" s="288"/>
      <c r="F672" s="288"/>
      <c r="G672" s="260"/>
      <c r="H672" s="260"/>
      <c r="I672" s="260"/>
      <c r="J672" s="260"/>
      <c r="K672" s="260"/>
      <c r="L672" s="259"/>
      <c r="M672" s="259"/>
      <c r="N672" s="259"/>
      <c r="O672" s="259"/>
      <c r="P672" s="259"/>
      <c r="Q672" s="260"/>
      <c r="R672" s="260"/>
      <c r="S672" s="260"/>
      <c r="T672" s="260"/>
      <c r="U672" s="260"/>
      <c r="V672" s="259"/>
      <c r="W672" s="259"/>
      <c r="X672" s="259"/>
      <c r="Y672" s="259"/>
      <c r="Z672" s="259">
        <v>2</v>
      </c>
      <c r="AL672" s="101">
        <f t="shared" si="75"/>
        <v>0</v>
      </c>
      <c r="AM672" s="101">
        <f t="shared" si="70"/>
        <v>0</v>
      </c>
      <c r="AN672" s="101">
        <f t="shared" si="71"/>
        <v>0</v>
      </c>
      <c r="AO672" s="101">
        <f t="shared" si="72"/>
        <v>0</v>
      </c>
      <c r="AP672" s="101">
        <f t="shared" si="73"/>
        <v>2</v>
      </c>
      <c r="AQ672" s="101">
        <f t="shared" si="74"/>
        <v>0</v>
      </c>
      <c r="AR672" s="101">
        <f t="shared" si="76"/>
        <v>0</v>
      </c>
    </row>
    <row r="673" spans="1:44">
      <c r="A673" s="265" t="s">
        <v>921</v>
      </c>
      <c r="B673" s="333"/>
      <c r="C673" s="333"/>
      <c r="D673" s="288"/>
      <c r="E673" s="288"/>
      <c r="F673" s="288"/>
      <c r="G673" s="260"/>
      <c r="H673" s="260"/>
      <c r="I673" s="260"/>
      <c r="J673" s="260"/>
      <c r="K673" s="260"/>
      <c r="L673" s="259"/>
      <c r="M673" s="259"/>
      <c r="N673" s="259"/>
      <c r="O673" s="259"/>
      <c r="P673" s="259"/>
      <c r="Q673" s="260"/>
      <c r="R673" s="260"/>
      <c r="S673" s="260">
        <v>1</v>
      </c>
      <c r="T673" s="260"/>
      <c r="U673" s="260"/>
      <c r="V673" s="259"/>
      <c r="W673" s="259"/>
      <c r="X673" s="259"/>
      <c r="Y673" s="259"/>
      <c r="Z673" s="259"/>
      <c r="AL673" s="101">
        <f t="shared" si="75"/>
        <v>0</v>
      </c>
      <c r="AM673" s="101">
        <f t="shared" si="70"/>
        <v>0</v>
      </c>
      <c r="AN673" s="101">
        <f t="shared" si="71"/>
        <v>0</v>
      </c>
      <c r="AO673" s="101">
        <f t="shared" si="72"/>
        <v>1</v>
      </c>
      <c r="AP673" s="101">
        <f t="shared" si="73"/>
        <v>0</v>
      </c>
      <c r="AQ673" s="101">
        <f t="shared" si="74"/>
        <v>0</v>
      </c>
      <c r="AR673" s="101">
        <f t="shared" si="76"/>
        <v>0</v>
      </c>
    </row>
    <row r="674" spans="1:44">
      <c r="A674" s="265" t="s">
        <v>922</v>
      </c>
      <c r="B674" s="333"/>
      <c r="C674" s="333"/>
      <c r="D674" s="288"/>
      <c r="E674" s="288"/>
      <c r="F674" s="288"/>
      <c r="G674" s="260"/>
      <c r="H674" s="260"/>
      <c r="I674" s="260"/>
      <c r="J674" s="260"/>
      <c r="K674" s="260"/>
      <c r="L674" s="259"/>
      <c r="M674" s="259"/>
      <c r="N674" s="259"/>
      <c r="O674" s="259"/>
      <c r="P674" s="259"/>
      <c r="Q674" s="260"/>
      <c r="R674" s="260"/>
      <c r="S674" s="260"/>
      <c r="T674" s="260"/>
      <c r="U674" s="260"/>
      <c r="V674" s="259"/>
      <c r="W674" s="259"/>
      <c r="X674" s="259"/>
      <c r="Y674" s="259"/>
      <c r="Z674" s="259">
        <v>2</v>
      </c>
      <c r="AL674" s="101">
        <f t="shared" si="75"/>
        <v>0</v>
      </c>
      <c r="AM674" s="101">
        <f t="shared" si="70"/>
        <v>0</v>
      </c>
      <c r="AN674" s="101">
        <f t="shared" si="71"/>
        <v>0</v>
      </c>
      <c r="AO674" s="101">
        <f t="shared" si="72"/>
        <v>0</v>
      </c>
      <c r="AP674" s="101">
        <f t="shared" si="73"/>
        <v>2</v>
      </c>
      <c r="AQ674" s="101">
        <f t="shared" si="74"/>
        <v>0</v>
      </c>
      <c r="AR674" s="101">
        <f t="shared" si="76"/>
        <v>0</v>
      </c>
    </row>
    <row r="675" spans="1:44">
      <c r="A675" s="265" t="s">
        <v>923</v>
      </c>
      <c r="B675" s="333"/>
      <c r="C675" s="333"/>
      <c r="D675" s="288"/>
      <c r="E675" s="288"/>
      <c r="F675" s="288"/>
      <c r="G675" s="260"/>
      <c r="H675" s="260"/>
      <c r="I675" s="260"/>
      <c r="J675" s="260"/>
      <c r="K675" s="260"/>
      <c r="L675" s="259">
        <v>2</v>
      </c>
      <c r="M675" s="259"/>
      <c r="N675" s="259"/>
      <c r="O675" s="259"/>
      <c r="P675" s="259"/>
      <c r="Q675" s="260"/>
      <c r="R675" s="260"/>
      <c r="S675" s="260"/>
      <c r="T675" s="260"/>
      <c r="U675" s="260"/>
      <c r="V675" s="259"/>
      <c r="W675" s="259"/>
      <c r="X675" s="259"/>
      <c r="Y675" s="259"/>
      <c r="Z675" s="259"/>
      <c r="AL675" s="101">
        <f t="shared" si="75"/>
        <v>0</v>
      </c>
      <c r="AM675" s="101">
        <f t="shared" si="70"/>
        <v>0</v>
      </c>
      <c r="AN675" s="101">
        <f t="shared" si="71"/>
        <v>2</v>
      </c>
      <c r="AO675" s="101">
        <f t="shared" si="72"/>
        <v>0</v>
      </c>
      <c r="AP675" s="101">
        <f t="shared" si="73"/>
        <v>0</v>
      </c>
      <c r="AQ675" s="101">
        <f t="shared" si="74"/>
        <v>0</v>
      </c>
      <c r="AR675" s="101">
        <f t="shared" si="76"/>
        <v>0</v>
      </c>
    </row>
    <row r="676" spans="1:44">
      <c r="A676" s="265" t="s">
        <v>924</v>
      </c>
      <c r="B676" s="333"/>
      <c r="C676" s="333"/>
      <c r="D676" s="288"/>
      <c r="E676" s="288"/>
      <c r="F676" s="288"/>
      <c r="G676" s="260"/>
      <c r="H676" s="260"/>
      <c r="I676" s="260"/>
      <c r="J676" s="260"/>
      <c r="K676" s="260"/>
      <c r="L676" s="259"/>
      <c r="M676" s="259"/>
      <c r="N676" s="259"/>
      <c r="O676" s="259"/>
      <c r="P676" s="259"/>
      <c r="Q676" s="260"/>
      <c r="R676" s="260"/>
      <c r="S676" s="260"/>
      <c r="T676" s="260"/>
      <c r="U676" s="260"/>
      <c r="V676" s="259"/>
      <c r="W676" s="259"/>
      <c r="X676" s="259"/>
      <c r="Y676" s="259">
        <v>1</v>
      </c>
      <c r="Z676" s="259"/>
      <c r="AL676" s="101">
        <f t="shared" si="75"/>
        <v>0</v>
      </c>
      <c r="AM676" s="101">
        <f t="shared" si="70"/>
        <v>0</v>
      </c>
      <c r="AN676" s="101">
        <f t="shared" si="71"/>
        <v>0</v>
      </c>
      <c r="AO676" s="101">
        <f t="shared" si="72"/>
        <v>0</v>
      </c>
      <c r="AP676" s="101">
        <f t="shared" si="73"/>
        <v>1</v>
      </c>
      <c r="AQ676" s="101">
        <f t="shared" si="74"/>
        <v>0</v>
      </c>
      <c r="AR676" s="101">
        <f t="shared" si="76"/>
        <v>0</v>
      </c>
    </row>
    <row r="677" spans="1:44">
      <c r="A677" s="265" t="s">
        <v>925</v>
      </c>
      <c r="B677" s="333"/>
      <c r="C677" s="333"/>
      <c r="D677" s="288"/>
      <c r="E677" s="288"/>
      <c r="F677" s="288"/>
      <c r="G677" s="260"/>
      <c r="H677" s="260"/>
      <c r="I677" s="260"/>
      <c r="J677" s="260"/>
      <c r="K677" s="260"/>
      <c r="L677" s="259"/>
      <c r="M677" s="259"/>
      <c r="N677" s="259"/>
      <c r="O677" s="259"/>
      <c r="P677" s="259"/>
      <c r="Q677" s="260"/>
      <c r="R677" s="260"/>
      <c r="S677" s="260"/>
      <c r="T677" s="260"/>
      <c r="U677" s="260"/>
      <c r="V677" s="259"/>
      <c r="W677" s="259"/>
      <c r="X677" s="259">
        <v>1</v>
      </c>
      <c r="Y677" s="259"/>
      <c r="Z677" s="259"/>
      <c r="AL677" s="101">
        <f t="shared" si="75"/>
        <v>0</v>
      </c>
      <c r="AM677" s="101">
        <f t="shared" si="70"/>
        <v>0</v>
      </c>
      <c r="AN677" s="101">
        <f t="shared" si="71"/>
        <v>0</v>
      </c>
      <c r="AO677" s="101">
        <f t="shared" si="72"/>
        <v>0</v>
      </c>
      <c r="AP677" s="101">
        <f t="shared" si="73"/>
        <v>1</v>
      </c>
      <c r="AQ677" s="101">
        <f t="shared" si="74"/>
        <v>0</v>
      </c>
      <c r="AR677" s="101">
        <f t="shared" si="76"/>
        <v>0</v>
      </c>
    </row>
    <row r="678" spans="1:44">
      <c r="A678" s="265" t="s">
        <v>926</v>
      </c>
      <c r="B678" s="333"/>
      <c r="C678" s="333"/>
      <c r="D678" s="288"/>
      <c r="E678" s="288"/>
      <c r="F678" s="288"/>
      <c r="G678" s="260"/>
      <c r="H678" s="260"/>
      <c r="I678" s="260"/>
      <c r="J678" s="260"/>
      <c r="K678" s="260"/>
      <c r="L678" s="259"/>
      <c r="M678" s="259"/>
      <c r="N678" s="259"/>
      <c r="O678" s="259"/>
      <c r="P678" s="259"/>
      <c r="Q678" s="260"/>
      <c r="R678" s="260"/>
      <c r="S678" s="260"/>
      <c r="T678" s="260"/>
      <c r="U678" s="260"/>
      <c r="V678" s="259"/>
      <c r="W678" s="259"/>
      <c r="X678" s="259">
        <v>1</v>
      </c>
      <c r="Y678" s="259"/>
      <c r="Z678" s="259"/>
      <c r="AL678" s="101">
        <f t="shared" si="75"/>
        <v>0</v>
      </c>
      <c r="AM678" s="101">
        <f t="shared" si="70"/>
        <v>0</v>
      </c>
      <c r="AN678" s="101">
        <f t="shared" si="71"/>
        <v>0</v>
      </c>
      <c r="AO678" s="101">
        <f t="shared" si="72"/>
        <v>0</v>
      </c>
      <c r="AP678" s="101">
        <f t="shared" si="73"/>
        <v>1</v>
      </c>
      <c r="AQ678" s="101">
        <f t="shared" si="74"/>
        <v>0</v>
      </c>
      <c r="AR678" s="101">
        <f t="shared" si="76"/>
        <v>0</v>
      </c>
    </row>
    <row r="679" spans="1:44">
      <c r="A679" s="265" t="s">
        <v>927</v>
      </c>
      <c r="B679" s="333"/>
      <c r="C679" s="333"/>
      <c r="D679" s="288"/>
      <c r="E679" s="288"/>
      <c r="F679" s="288"/>
      <c r="G679" s="260"/>
      <c r="H679" s="260"/>
      <c r="I679" s="260"/>
      <c r="J679" s="260"/>
      <c r="K679" s="260"/>
      <c r="L679" s="259"/>
      <c r="M679" s="259"/>
      <c r="N679" s="259"/>
      <c r="O679" s="259"/>
      <c r="P679" s="259"/>
      <c r="Q679" s="260"/>
      <c r="R679" s="260"/>
      <c r="S679" s="260"/>
      <c r="T679" s="260"/>
      <c r="U679" s="260"/>
      <c r="V679" s="259"/>
      <c r="W679" s="259"/>
      <c r="X679" s="259"/>
      <c r="Y679" s="259">
        <v>1</v>
      </c>
      <c r="Z679" s="259"/>
      <c r="AL679" s="101">
        <f t="shared" si="75"/>
        <v>0</v>
      </c>
      <c r="AM679" s="101">
        <f t="shared" si="70"/>
        <v>0</v>
      </c>
      <c r="AN679" s="101">
        <f t="shared" si="71"/>
        <v>0</v>
      </c>
      <c r="AO679" s="101">
        <f t="shared" si="72"/>
        <v>0</v>
      </c>
      <c r="AP679" s="101">
        <f t="shared" si="73"/>
        <v>1</v>
      </c>
      <c r="AQ679" s="101">
        <f t="shared" si="74"/>
        <v>0</v>
      </c>
      <c r="AR679" s="101">
        <f t="shared" si="76"/>
        <v>0</v>
      </c>
    </row>
    <row r="680" spans="1:44">
      <c r="A680" s="265" t="s">
        <v>928</v>
      </c>
      <c r="B680" s="333"/>
      <c r="C680" s="333"/>
      <c r="D680" s="288"/>
      <c r="E680" s="288"/>
      <c r="F680" s="288"/>
      <c r="G680" s="260"/>
      <c r="H680" s="260"/>
      <c r="I680" s="260"/>
      <c r="J680" s="260"/>
      <c r="K680" s="260"/>
      <c r="L680" s="259">
        <v>2</v>
      </c>
      <c r="M680" s="259"/>
      <c r="N680" s="259"/>
      <c r="O680" s="259"/>
      <c r="P680" s="259"/>
      <c r="Q680" s="260"/>
      <c r="R680" s="260"/>
      <c r="S680" s="260"/>
      <c r="T680" s="260"/>
      <c r="U680" s="260"/>
      <c r="V680" s="259"/>
      <c r="W680" s="259"/>
      <c r="X680" s="259"/>
      <c r="Y680" s="259"/>
      <c r="Z680" s="259"/>
      <c r="AL680" s="101">
        <f t="shared" si="75"/>
        <v>0</v>
      </c>
      <c r="AM680" s="101">
        <f t="shared" si="70"/>
        <v>0</v>
      </c>
      <c r="AN680" s="101">
        <f t="shared" si="71"/>
        <v>2</v>
      </c>
      <c r="AO680" s="101">
        <f t="shared" si="72"/>
        <v>0</v>
      </c>
      <c r="AP680" s="101">
        <f t="shared" si="73"/>
        <v>0</v>
      </c>
      <c r="AQ680" s="101">
        <f t="shared" si="74"/>
        <v>0</v>
      </c>
      <c r="AR680" s="101">
        <f t="shared" si="76"/>
        <v>0</v>
      </c>
    </row>
    <row r="681" spans="1:44">
      <c r="A681" s="265" t="s">
        <v>929</v>
      </c>
      <c r="B681" s="333"/>
      <c r="C681" s="333"/>
      <c r="D681" s="288"/>
      <c r="E681" s="288"/>
      <c r="F681" s="288"/>
      <c r="G681" s="260"/>
      <c r="H681" s="260"/>
      <c r="I681" s="260"/>
      <c r="J681" s="260"/>
      <c r="K681" s="260"/>
      <c r="L681" s="259"/>
      <c r="M681" s="259">
        <v>1</v>
      </c>
      <c r="N681" s="259"/>
      <c r="O681" s="259"/>
      <c r="P681" s="259"/>
      <c r="Q681" s="260"/>
      <c r="R681" s="260"/>
      <c r="S681" s="260"/>
      <c r="T681" s="260">
        <v>3</v>
      </c>
      <c r="U681" s="260"/>
      <c r="V681" s="259"/>
      <c r="W681" s="259"/>
      <c r="X681" s="259"/>
      <c r="Y681" s="259"/>
      <c r="Z681" s="259"/>
      <c r="AL681" s="101">
        <f t="shared" si="75"/>
        <v>0</v>
      </c>
      <c r="AM681" s="101">
        <f t="shared" si="70"/>
        <v>0</v>
      </c>
      <c r="AN681" s="101">
        <f t="shared" si="71"/>
        <v>1</v>
      </c>
      <c r="AO681" s="101">
        <f t="shared" si="72"/>
        <v>3</v>
      </c>
      <c r="AP681" s="101">
        <f t="shared" si="73"/>
        <v>0</v>
      </c>
      <c r="AQ681" s="101">
        <f t="shared" si="74"/>
        <v>0</v>
      </c>
      <c r="AR681" s="101">
        <f t="shared" si="76"/>
        <v>0</v>
      </c>
    </row>
    <row r="682" spans="1:44">
      <c r="A682" s="265" t="s">
        <v>930</v>
      </c>
      <c r="B682" s="333"/>
      <c r="C682" s="333"/>
      <c r="D682" s="288"/>
      <c r="E682" s="288"/>
      <c r="F682" s="288"/>
      <c r="G682" s="260"/>
      <c r="H682" s="260"/>
      <c r="I682" s="260"/>
      <c r="J682" s="260"/>
      <c r="K682" s="260"/>
      <c r="L682" s="259">
        <v>1</v>
      </c>
      <c r="M682" s="259"/>
      <c r="N682" s="259"/>
      <c r="O682" s="259"/>
      <c r="P682" s="259"/>
      <c r="Q682" s="260"/>
      <c r="R682" s="260"/>
      <c r="S682" s="260"/>
      <c r="T682" s="260"/>
      <c r="U682" s="260"/>
      <c r="V682" s="259"/>
      <c r="W682" s="259"/>
      <c r="X682" s="259"/>
      <c r="Y682" s="259"/>
      <c r="Z682" s="259"/>
      <c r="AL682" s="101">
        <f t="shared" si="75"/>
        <v>0</v>
      </c>
      <c r="AM682" s="101">
        <f t="shared" si="70"/>
        <v>0</v>
      </c>
      <c r="AN682" s="101">
        <f t="shared" si="71"/>
        <v>1</v>
      </c>
      <c r="AO682" s="101">
        <f t="shared" si="72"/>
        <v>0</v>
      </c>
      <c r="AP682" s="101">
        <f t="shared" si="73"/>
        <v>0</v>
      </c>
      <c r="AQ682" s="101">
        <f t="shared" si="74"/>
        <v>0</v>
      </c>
      <c r="AR682" s="101">
        <f t="shared" si="76"/>
        <v>0</v>
      </c>
    </row>
    <row r="683" spans="1:44">
      <c r="A683" s="265" t="s">
        <v>931</v>
      </c>
      <c r="B683" s="333"/>
      <c r="C683" s="333"/>
      <c r="D683" s="288"/>
      <c r="E683" s="288"/>
      <c r="F683" s="288"/>
      <c r="G683" s="260"/>
      <c r="H683" s="260"/>
      <c r="I683" s="260"/>
      <c r="J683" s="260"/>
      <c r="K683" s="260"/>
      <c r="L683" s="259"/>
      <c r="M683" s="259"/>
      <c r="N683" s="259"/>
      <c r="O683" s="259"/>
      <c r="P683" s="259"/>
      <c r="Q683" s="260"/>
      <c r="R683" s="260"/>
      <c r="S683" s="260">
        <v>2</v>
      </c>
      <c r="T683" s="260"/>
      <c r="U683" s="260"/>
      <c r="V683" s="259"/>
      <c r="W683" s="259"/>
      <c r="X683" s="259"/>
      <c r="Y683" s="259"/>
      <c r="Z683" s="259"/>
      <c r="AL683" s="101">
        <f t="shared" si="75"/>
        <v>0</v>
      </c>
      <c r="AM683" s="101">
        <f t="shared" si="70"/>
        <v>0</v>
      </c>
      <c r="AN683" s="101">
        <f t="shared" si="71"/>
        <v>0</v>
      </c>
      <c r="AO683" s="101">
        <f t="shared" si="72"/>
        <v>2</v>
      </c>
      <c r="AP683" s="101">
        <f t="shared" si="73"/>
        <v>0</v>
      </c>
      <c r="AQ683" s="101">
        <f t="shared" si="74"/>
        <v>0</v>
      </c>
      <c r="AR683" s="101">
        <f t="shared" si="76"/>
        <v>0</v>
      </c>
    </row>
    <row r="684" spans="1:44">
      <c r="A684" s="265" t="s">
        <v>932</v>
      </c>
      <c r="B684" s="333"/>
      <c r="C684" s="333"/>
      <c r="D684" s="288"/>
      <c r="E684" s="288"/>
      <c r="F684" s="288"/>
      <c r="G684" s="260"/>
      <c r="H684" s="260"/>
      <c r="I684" s="260"/>
      <c r="J684" s="260"/>
      <c r="K684" s="260"/>
      <c r="L684" s="259"/>
      <c r="M684" s="259"/>
      <c r="N684" s="259"/>
      <c r="O684" s="259"/>
      <c r="P684" s="259"/>
      <c r="Q684" s="260"/>
      <c r="R684" s="260"/>
      <c r="S684" s="260"/>
      <c r="T684" s="260"/>
      <c r="U684" s="260"/>
      <c r="V684" s="259"/>
      <c r="W684" s="259"/>
      <c r="X684" s="259"/>
      <c r="Y684" s="259"/>
      <c r="Z684" s="259"/>
      <c r="AL684" s="101">
        <f t="shared" si="75"/>
        <v>0</v>
      </c>
      <c r="AM684" s="101">
        <f t="shared" si="70"/>
        <v>0</v>
      </c>
      <c r="AN684" s="101">
        <f t="shared" si="71"/>
        <v>0</v>
      </c>
      <c r="AO684" s="101">
        <f t="shared" si="72"/>
        <v>0</v>
      </c>
      <c r="AP684" s="101">
        <f t="shared" si="73"/>
        <v>0</v>
      </c>
      <c r="AQ684" s="101">
        <f t="shared" si="74"/>
        <v>0</v>
      </c>
      <c r="AR684" s="101">
        <f t="shared" si="76"/>
        <v>0</v>
      </c>
    </row>
    <row r="685" spans="1:44">
      <c r="A685" s="265" t="s">
        <v>933</v>
      </c>
      <c r="B685" s="333"/>
      <c r="C685" s="333"/>
      <c r="D685" s="288"/>
      <c r="E685" s="288"/>
      <c r="F685" s="288"/>
      <c r="G685" s="260"/>
      <c r="H685" s="260"/>
      <c r="I685" s="260"/>
      <c r="J685" s="260"/>
      <c r="K685" s="260"/>
      <c r="L685" s="259"/>
      <c r="M685" s="259"/>
      <c r="N685" s="259"/>
      <c r="O685" s="259"/>
      <c r="P685" s="259"/>
      <c r="Q685" s="260"/>
      <c r="R685" s="260"/>
      <c r="S685" s="260"/>
      <c r="T685" s="260"/>
      <c r="U685" s="260"/>
      <c r="V685" s="259"/>
      <c r="W685" s="259"/>
      <c r="X685" s="259"/>
      <c r="Y685" s="259"/>
      <c r="Z685" s="259">
        <v>1</v>
      </c>
      <c r="AL685" s="101">
        <f t="shared" si="75"/>
        <v>0</v>
      </c>
      <c r="AM685" s="101">
        <f t="shared" si="70"/>
        <v>0</v>
      </c>
      <c r="AN685" s="101">
        <f t="shared" si="71"/>
        <v>0</v>
      </c>
      <c r="AO685" s="101">
        <f t="shared" si="72"/>
        <v>0</v>
      </c>
      <c r="AP685" s="101">
        <f t="shared" si="73"/>
        <v>1</v>
      </c>
      <c r="AQ685" s="101">
        <f t="shared" si="74"/>
        <v>0</v>
      </c>
      <c r="AR685" s="101">
        <f t="shared" si="76"/>
        <v>0</v>
      </c>
    </row>
    <row r="686" spans="1:44">
      <c r="A686" s="265" t="s">
        <v>934</v>
      </c>
      <c r="B686" s="333"/>
      <c r="C686" s="333"/>
      <c r="D686" s="288"/>
      <c r="E686" s="288"/>
      <c r="F686" s="288"/>
      <c r="G686" s="260"/>
      <c r="H686" s="260"/>
      <c r="I686" s="260"/>
      <c r="J686" s="260"/>
      <c r="K686" s="260"/>
      <c r="L686" s="259"/>
      <c r="M686" s="259"/>
      <c r="N686" s="259"/>
      <c r="O686" s="259"/>
      <c r="P686" s="259"/>
      <c r="Q686" s="260"/>
      <c r="R686" s="260"/>
      <c r="S686" s="260"/>
      <c r="T686" s="260"/>
      <c r="U686" s="260"/>
      <c r="V686" s="259"/>
      <c r="W686" s="259"/>
      <c r="X686" s="259"/>
      <c r="Y686" s="259"/>
      <c r="Z686" s="259"/>
      <c r="AL686" s="101">
        <f t="shared" si="75"/>
        <v>0</v>
      </c>
      <c r="AM686" s="101">
        <f t="shared" si="70"/>
        <v>0</v>
      </c>
      <c r="AN686" s="101">
        <f t="shared" si="71"/>
        <v>0</v>
      </c>
      <c r="AO686" s="101">
        <f t="shared" si="72"/>
        <v>0</v>
      </c>
      <c r="AP686" s="101">
        <f t="shared" si="73"/>
        <v>0</v>
      </c>
      <c r="AQ686" s="101">
        <f t="shared" si="74"/>
        <v>0</v>
      </c>
      <c r="AR686" s="101">
        <f t="shared" si="76"/>
        <v>0</v>
      </c>
    </row>
    <row r="687" spans="1:44">
      <c r="A687" s="265" t="s">
        <v>935</v>
      </c>
      <c r="B687" s="333"/>
      <c r="C687" s="333"/>
      <c r="D687" s="288"/>
      <c r="E687" s="288"/>
      <c r="F687" s="288"/>
      <c r="G687" s="260">
        <v>1</v>
      </c>
      <c r="H687" s="260"/>
      <c r="I687" s="260"/>
      <c r="J687" s="260"/>
      <c r="K687" s="260"/>
      <c r="L687" s="259"/>
      <c r="M687" s="259"/>
      <c r="N687" s="259"/>
      <c r="O687" s="259"/>
      <c r="P687" s="259"/>
      <c r="Q687" s="260"/>
      <c r="R687" s="260"/>
      <c r="S687" s="260"/>
      <c r="T687" s="260"/>
      <c r="U687" s="260"/>
      <c r="V687" s="259"/>
      <c r="W687" s="259"/>
      <c r="X687" s="259"/>
      <c r="Y687" s="259"/>
      <c r="Z687" s="259"/>
      <c r="AL687" s="101">
        <f t="shared" si="75"/>
        <v>0</v>
      </c>
      <c r="AM687" s="101">
        <f t="shared" si="70"/>
        <v>1</v>
      </c>
      <c r="AN687" s="101">
        <f t="shared" si="71"/>
        <v>0</v>
      </c>
      <c r="AO687" s="101">
        <f t="shared" si="72"/>
        <v>0</v>
      </c>
      <c r="AP687" s="101">
        <f t="shared" si="73"/>
        <v>0</v>
      </c>
      <c r="AQ687" s="101">
        <f t="shared" si="74"/>
        <v>0</v>
      </c>
      <c r="AR687" s="101">
        <f t="shared" si="76"/>
        <v>0</v>
      </c>
    </row>
    <row r="688" spans="1:44">
      <c r="A688" s="265" t="s">
        <v>936</v>
      </c>
      <c r="B688" s="333"/>
      <c r="C688" s="333"/>
      <c r="D688" s="288"/>
      <c r="E688" s="288"/>
      <c r="F688" s="288"/>
      <c r="G688" s="260"/>
      <c r="H688" s="260"/>
      <c r="I688" s="260"/>
      <c r="J688" s="260"/>
      <c r="K688" s="260"/>
      <c r="L688" s="259"/>
      <c r="M688" s="259">
        <v>1</v>
      </c>
      <c r="N688" s="259"/>
      <c r="O688" s="259"/>
      <c r="P688" s="259"/>
      <c r="Q688" s="260"/>
      <c r="R688" s="260"/>
      <c r="S688" s="260"/>
      <c r="T688" s="260"/>
      <c r="U688" s="260"/>
      <c r="V688" s="259"/>
      <c r="W688" s="259"/>
      <c r="X688" s="259"/>
      <c r="Y688" s="259"/>
      <c r="Z688" s="259"/>
      <c r="AL688" s="101">
        <f t="shared" si="75"/>
        <v>0</v>
      </c>
      <c r="AM688" s="101">
        <f t="shared" si="70"/>
        <v>0</v>
      </c>
      <c r="AN688" s="101">
        <f t="shared" si="71"/>
        <v>1</v>
      </c>
      <c r="AO688" s="101">
        <f t="shared" si="72"/>
        <v>0</v>
      </c>
      <c r="AP688" s="101">
        <f t="shared" si="73"/>
        <v>0</v>
      </c>
      <c r="AQ688" s="101">
        <f t="shared" si="74"/>
        <v>0</v>
      </c>
      <c r="AR688" s="101">
        <f t="shared" si="76"/>
        <v>0</v>
      </c>
    </row>
    <row r="689" spans="1:44">
      <c r="A689" s="265" t="s">
        <v>937</v>
      </c>
      <c r="B689" s="333"/>
      <c r="C689" s="333"/>
      <c r="D689" s="288"/>
      <c r="E689" s="288"/>
      <c r="F689" s="288"/>
      <c r="G689" s="260"/>
      <c r="H689" s="260"/>
      <c r="I689" s="260"/>
      <c r="J689" s="260"/>
      <c r="K689" s="260"/>
      <c r="L689" s="259"/>
      <c r="M689" s="259"/>
      <c r="N689" s="259"/>
      <c r="O689" s="259"/>
      <c r="P689" s="259"/>
      <c r="Q689" s="260"/>
      <c r="R689" s="260"/>
      <c r="S689" s="260"/>
      <c r="T689" s="260"/>
      <c r="U689" s="260"/>
      <c r="V689" s="259"/>
      <c r="W689" s="259"/>
      <c r="X689" s="259"/>
      <c r="Y689" s="259"/>
      <c r="Z689" s="259">
        <v>1</v>
      </c>
      <c r="AL689" s="101">
        <f t="shared" si="75"/>
        <v>0</v>
      </c>
      <c r="AM689" s="101">
        <f t="shared" si="70"/>
        <v>0</v>
      </c>
      <c r="AN689" s="101">
        <f t="shared" si="71"/>
        <v>0</v>
      </c>
      <c r="AO689" s="101">
        <f t="shared" si="72"/>
        <v>0</v>
      </c>
      <c r="AP689" s="101">
        <f t="shared" si="73"/>
        <v>1</v>
      </c>
      <c r="AQ689" s="101">
        <f t="shared" si="74"/>
        <v>0</v>
      </c>
      <c r="AR689" s="101">
        <f t="shared" si="76"/>
        <v>0</v>
      </c>
    </row>
    <row r="690" spans="1:44">
      <c r="A690" s="265" t="s">
        <v>938</v>
      </c>
      <c r="B690" s="333"/>
      <c r="C690" s="333"/>
      <c r="D690" s="288"/>
      <c r="E690" s="288"/>
      <c r="F690" s="288"/>
      <c r="G690" s="260"/>
      <c r="H690" s="260"/>
      <c r="I690" s="260"/>
      <c r="J690" s="260"/>
      <c r="K690" s="260"/>
      <c r="L690" s="259"/>
      <c r="M690" s="259"/>
      <c r="N690" s="259"/>
      <c r="O690" s="259"/>
      <c r="P690" s="259"/>
      <c r="Q690" s="260"/>
      <c r="R690" s="260"/>
      <c r="S690" s="260"/>
      <c r="T690" s="260"/>
      <c r="U690" s="260"/>
      <c r="V690" s="259"/>
      <c r="W690" s="259"/>
      <c r="X690" s="259"/>
      <c r="Y690" s="259"/>
      <c r="Z690" s="259"/>
      <c r="AL690" s="101">
        <f t="shared" si="75"/>
        <v>0</v>
      </c>
      <c r="AM690" s="101">
        <f t="shared" si="70"/>
        <v>0</v>
      </c>
      <c r="AN690" s="101">
        <f t="shared" si="71"/>
        <v>0</v>
      </c>
      <c r="AO690" s="101">
        <f t="shared" si="72"/>
        <v>0</v>
      </c>
      <c r="AP690" s="101">
        <f t="shared" si="73"/>
        <v>0</v>
      </c>
      <c r="AQ690" s="101">
        <f t="shared" si="74"/>
        <v>0</v>
      </c>
      <c r="AR690" s="101">
        <f t="shared" si="76"/>
        <v>0</v>
      </c>
    </row>
    <row r="691" spans="1:44">
      <c r="A691" s="265" t="s">
        <v>939</v>
      </c>
      <c r="B691" s="333"/>
      <c r="C691" s="333"/>
      <c r="D691" s="288"/>
      <c r="E691" s="288"/>
      <c r="F691" s="288"/>
      <c r="G691" s="260"/>
      <c r="H691" s="260"/>
      <c r="I691" s="260"/>
      <c r="J691" s="260"/>
      <c r="K691" s="260"/>
      <c r="L691" s="259"/>
      <c r="M691" s="259"/>
      <c r="N691" s="259"/>
      <c r="O691" s="259"/>
      <c r="P691" s="259"/>
      <c r="Q691" s="260"/>
      <c r="R691" s="260"/>
      <c r="S691" s="260"/>
      <c r="T691" s="260"/>
      <c r="U691" s="260"/>
      <c r="V691" s="259"/>
      <c r="W691" s="259"/>
      <c r="X691" s="259"/>
      <c r="Y691" s="259"/>
      <c r="Z691" s="259"/>
      <c r="AL691" s="101">
        <f t="shared" si="75"/>
        <v>0</v>
      </c>
      <c r="AM691" s="101">
        <f t="shared" si="70"/>
        <v>0</v>
      </c>
      <c r="AN691" s="101">
        <f t="shared" si="71"/>
        <v>0</v>
      </c>
      <c r="AO691" s="101">
        <f t="shared" si="72"/>
        <v>0</v>
      </c>
      <c r="AP691" s="101">
        <f t="shared" si="73"/>
        <v>0</v>
      </c>
      <c r="AQ691" s="101">
        <f t="shared" si="74"/>
        <v>0</v>
      </c>
      <c r="AR691" s="101">
        <f t="shared" si="76"/>
        <v>0</v>
      </c>
    </row>
    <row r="692" spans="1:44">
      <c r="A692" s="265" t="s">
        <v>940</v>
      </c>
      <c r="B692" s="333"/>
      <c r="C692" s="333"/>
      <c r="D692" s="288"/>
      <c r="E692" s="288"/>
      <c r="F692" s="288"/>
      <c r="G692" s="260"/>
      <c r="H692" s="260"/>
      <c r="I692" s="260"/>
      <c r="J692" s="260"/>
      <c r="K692" s="260"/>
      <c r="L692" s="259"/>
      <c r="M692" s="259"/>
      <c r="N692" s="259"/>
      <c r="O692" s="259"/>
      <c r="P692" s="259"/>
      <c r="Q692" s="260"/>
      <c r="R692" s="260"/>
      <c r="S692" s="260"/>
      <c r="T692" s="260"/>
      <c r="U692" s="260"/>
      <c r="V692" s="259"/>
      <c r="W692" s="259"/>
      <c r="X692" s="259"/>
      <c r="Y692" s="259">
        <v>2</v>
      </c>
      <c r="Z692" s="259">
        <v>3</v>
      </c>
      <c r="AL692" s="101">
        <f t="shared" si="75"/>
        <v>0</v>
      </c>
      <c r="AM692" s="101">
        <f t="shared" si="70"/>
        <v>0</v>
      </c>
      <c r="AN692" s="101">
        <f t="shared" si="71"/>
        <v>0</v>
      </c>
      <c r="AO692" s="101">
        <f t="shared" si="72"/>
        <v>0</v>
      </c>
      <c r="AP692" s="101">
        <f t="shared" si="73"/>
        <v>5</v>
      </c>
      <c r="AQ692" s="101">
        <f t="shared" si="74"/>
        <v>0</v>
      </c>
      <c r="AR692" s="101">
        <f t="shared" si="76"/>
        <v>0</v>
      </c>
    </row>
    <row r="693" spans="1:44">
      <c r="A693" s="265" t="s">
        <v>941</v>
      </c>
      <c r="B693" s="333"/>
      <c r="C693" s="333"/>
      <c r="D693" s="288"/>
      <c r="E693" s="288"/>
      <c r="F693" s="288"/>
      <c r="G693" s="260"/>
      <c r="H693" s="260"/>
      <c r="I693" s="260"/>
      <c r="J693" s="260"/>
      <c r="K693" s="260"/>
      <c r="L693" s="259"/>
      <c r="M693" s="259"/>
      <c r="N693" s="259"/>
      <c r="O693" s="259"/>
      <c r="P693" s="259"/>
      <c r="Q693" s="260"/>
      <c r="R693" s="260"/>
      <c r="S693" s="260"/>
      <c r="T693" s="260"/>
      <c r="U693" s="260"/>
      <c r="V693" s="259">
        <v>1</v>
      </c>
      <c r="W693" s="259"/>
      <c r="X693" s="259"/>
      <c r="Y693" s="259"/>
      <c r="Z693" s="259"/>
      <c r="AL693" s="101">
        <f t="shared" si="75"/>
        <v>0</v>
      </c>
      <c r="AM693" s="101">
        <f t="shared" si="70"/>
        <v>0</v>
      </c>
      <c r="AN693" s="101">
        <f t="shared" si="71"/>
        <v>0</v>
      </c>
      <c r="AO693" s="101">
        <f t="shared" si="72"/>
        <v>0</v>
      </c>
      <c r="AP693" s="101">
        <f t="shared" si="73"/>
        <v>1</v>
      </c>
      <c r="AQ693" s="101">
        <f t="shared" si="74"/>
        <v>0</v>
      </c>
      <c r="AR693" s="101">
        <f t="shared" si="76"/>
        <v>0</v>
      </c>
    </row>
    <row r="694" spans="1:44">
      <c r="A694" s="265" t="s">
        <v>942</v>
      </c>
      <c r="B694" s="333"/>
      <c r="C694" s="333"/>
      <c r="D694" s="288"/>
      <c r="E694" s="288"/>
      <c r="F694" s="288"/>
      <c r="G694" s="260"/>
      <c r="H694" s="260"/>
      <c r="I694" s="260"/>
      <c r="J694" s="260"/>
      <c r="K694" s="260"/>
      <c r="L694" s="259"/>
      <c r="M694" s="259"/>
      <c r="N694" s="259"/>
      <c r="O694" s="259"/>
      <c r="P694" s="259"/>
      <c r="Q694" s="260"/>
      <c r="R694" s="260"/>
      <c r="S694" s="260"/>
      <c r="T694" s="260"/>
      <c r="U694" s="260"/>
      <c r="V694" s="259"/>
      <c r="W694" s="259"/>
      <c r="X694" s="259"/>
      <c r="Y694" s="259"/>
      <c r="Z694" s="259"/>
      <c r="AL694" s="101">
        <f t="shared" si="75"/>
        <v>0</v>
      </c>
      <c r="AM694" s="101">
        <f t="shared" si="70"/>
        <v>0</v>
      </c>
      <c r="AN694" s="101">
        <f t="shared" si="71"/>
        <v>0</v>
      </c>
      <c r="AO694" s="101">
        <f t="shared" si="72"/>
        <v>0</v>
      </c>
      <c r="AP694" s="101">
        <f t="shared" si="73"/>
        <v>0</v>
      </c>
      <c r="AQ694" s="101">
        <f t="shared" si="74"/>
        <v>0</v>
      </c>
      <c r="AR694" s="101">
        <f t="shared" si="76"/>
        <v>0</v>
      </c>
    </row>
    <row r="695" spans="1:44">
      <c r="A695" s="265" t="s">
        <v>943</v>
      </c>
      <c r="B695" s="333"/>
      <c r="C695" s="333"/>
      <c r="D695" s="288"/>
      <c r="E695" s="288"/>
      <c r="F695" s="288"/>
      <c r="G695" s="260"/>
      <c r="H695" s="260"/>
      <c r="I695" s="260"/>
      <c r="J695" s="260"/>
      <c r="K695" s="260"/>
      <c r="L695" s="259"/>
      <c r="M695" s="259"/>
      <c r="N695" s="259"/>
      <c r="O695" s="259"/>
      <c r="P695" s="259"/>
      <c r="Q695" s="260"/>
      <c r="R695" s="260"/>
      <c r="S695" s="260"/>
      <c r="T695" s="260"/>
      <c r="U695" s="260"/>
      <c r="V695" s="259"/>
      <c r="W695" s="259"/>
      <c r="X695" s="259"/>
      <c r="Y695" s="259"/>
      <c r="Z695" s="259"/>
      <c r="AL695" s="101">
        <f t="shared" si="75"/>
        <v>0</v>
      </c>
      <c r="AM695" s="101">
        <f t="shared" si="70"/>
        <v>0</v>
      </c>
      <c r="AN695" s="101">
        <f t="shared" si="71"/>
        <v>0</v>
      </c>
      <c r="AO695" s="101">
        <f t="shared" si="72"/>
        <v>0</v>
      </c>
      <c r="AP695" s="101">
        <f t="shared" si="73"/>
        <v>0</v>
      </c>
      <c r="AQ695" s="101">
        <f t="shared" si="74"/>
        <v>0</v>
      </c>
      <c r="AR695" s="101">
        <f t="shared" si="76"/>
        <v>0</v>
      </c>
    </row>
    <row r="696" spans="1:44">
      <c r="A696" s="265" t="s">
        <v>944</v>
      </c>
      <c r="B696" s="333"/>
      <c r="C696" s="333"/>
      <c r="D696" s="288"/>
      <c r="E696" s="288"/>
      <c r="F696" s="288"/>
      <c r="G696" s="260"/>
      <c r="H696" s="260"/>
      <c r="I696" s="260"/>
      <c r="J696" s="260"/>
      <c r="K696" s="260"/>
      <c r="L696" s="259"/>
      <c r="M696" s="259"/>
      <c r="N696" s="259"/>
      <c r="O696" s="259"/>
      <c r="P696" s="259"/>
      <c r="Q696" s="260"/>
      <c r="R696" s="260"/>
      <c r="S696" s="260"/>
      <c r="T696" s="260"/>
      <c r="U696" s="260"/>
      <c r="V696" s="259">
        <v>1</v>
      </c>
      <c r="W696" s="259"/>
      <c r="X696" s="259"/>
      <c r="Y696" s="259"/>
      <c r="Z696" s="259"/>
      <c r="AL696" s="101">
        <f t="shared" si="75"/>
        <v>0</v>
      </c>
      <c r="AM696" s="101">
        <f t="shared" si="70"/>
        <v>0</v>
      </c>
      <c r="AN696" s="101">
        <f t="shared" si="71"/>
        <v>0</v>
      </c>
      <c r="AO696" s="101">
        <f t="shared" si="72"/>
        <v>0</v>
      </c>
      <c r="AP696" s="101">
        <f t="shared" si="73"/>
        <v>1</v>
      </c>
      <c r="AQ696" s="101">
        <f t="shared" si="74"/>
        <v>0</v>
      </c>
      <c r="AR696" s="101">
        <f t="shared" si="76"/>
        <v>0</v>
      </c>
    </row>
    <row r="697" spans="1:44">
      <c r="A697" s="265" t="s">
        <v>945</v>
      </c>
      <c r="B697" s="333"/>
      <c r="C697" s="333"/>
      <c r="D697" s="288"/>
      <c r="E697" s="288"/>
      <c r="F697" s="288"/>
      <c r="G697" s="260"/>
      <c r="H697" s="260"/>
      <c r="I697" s="260"/>
      <c r="J697" s="260"/>
      <c r="K697" s="260"/>
      <c r="L697" s="259"/>
      <c r="M697" s="259"/>
      <c r="N697" s="259"/>
      <c r="O697" s="259"/>
      <c r="P697" s="259"/>
      <c r="Q697" s="260"/>
      <c r="R697" s="260"/>
      <c r="S697" s="260"/>
      <c r="T697" s="260"/>
      <c r="U697" s="260"/>
      <c r="V697" s="259"/>
      <c r="W697" s="259">
        <v>1</v>
      </c>
      <c r="X697" s="259"/>
      <c r="Y697" s="259"/>
      <c r="Z697" s="259"/>
      <c r="AL697" s="101">
        <f t="shared" si="75"/>
        <v>0</v>
      </c>
      <c r="AM697" s="101">
        <f t="shared" ref="AM697:AM760" si="77">SUM($G697:$K697)</f>
        <v>0</v>
      </c>
      <c r="AN697" s="101">
        <f t="shared" ref="AN697:AN760" si="78">SUM($L697:$P697)</f>
        <v>0</v>
      </c>
      <c r="AO697" s="101">
        <f t="shared" ref="AO697:AO760" si="79">SUM($Q697:$U697)</f>
        <v>0</v>
      </c>
      <c r="AP697" s="101">
        <f t="shared" ref="AP697:AP760" si="80">SUM($V697:$Z697)</f>
        <v>1</v>
      </c>
      <c r="AQ697" s="101">
        <f t="shared" ref="AQ697:AQ760" si="81">SUM($AA697:$AE697)</f>
        <v>0</v>
      </c>
      <c r="AR697" s="101">
        <f t="shared" si="76"/>
        <v>0</v>
      </c>
    </row>
    <row r="698" spans="1:44">
      <c r="A698" s="265" t="s">
        <v>946</v>
      </c>
      <c r="B698" s="333"/>
      <c r="C698" s="333"/>
      <c r="D698" s="288"/>
      <c r="E698" s="288"/>
      <c r="F698" s="288"/>
      <c r="G698" s="260"/>
      <c r="H698" s="260"/>
      <c r="I698" s="260"/>
      <c r="J698" s="260"/>
      <c r="K698" s="260"/>
      <c r="L698" s="259"/>
      <c r="M698" s="259"/>
      <c r="N698" s="259"/>
      <c r="O698" s="259"/>
      <c r="P698" s="259"/>
      <c r="Q698" s="260"/>
      <c r="R698" s="260"/>
      <c r="S698" s="260"/>
      <c r="T698" s="260"/>
      <c r="U698" s="260"/>
      <c r="V698" s="259"/>
      <c r="W698" s="259"/>
      <c r="X698" s="259"/>
      <c r="Y698" s="259"/>
      <c r="Z698" s="259">
        <v>1</v>
      </c>
      <c r="AL698" s="101">
        <f t="shared" ref="AL698:AL761" si="82">SUM($B698:$F698)</f>
        <v>0</v>
      </c>
      <c r="AM698" s="101">
        <f t="shared" si="77"/>
        <v>0</v>
      </c>
      <c r="AN698" s="101">
        <f t="shared" si="78"/>
        <v>0</v>
      </c>
      <c r="AO698" s="101">
        <f t="shared" si="79"/>
        <v>0</v>
      </c>
      <c r="AP698" s="101">
        <f t="shared" si="80"/>
        <v>1</v>
      </c>
      <c r="AQ698" s="101">
        <f t="shared" si="81"/>
        <v>0</v>
      </c>
      <c r="AR698" s="101">
        <f t="shared" si="76"/>
        <v>0</v>
      </c>
    </row>
    <row r="699" spans="1:44">
      <c r="A699" s="265" t="s">
        <v>947</v>
      </c>
      <c r="B699" s="333"/>
      <c r="C699" s="333"/>
      <c r="D699" s="288"/>
      <c r="E699" s="288"/>
      <c r="F699" s="288"/>
      <c r="G699" s="260"/>
      <c r="H699" s="260"/>
      <c r="I699" s="260"/>
      <c r="J699" s="260"/>
      <c r="K699" s="260"/>
      <c r="L699" s="259"/>
      <c r="M699" s="259"/>
      <c r="N699" s="259"/>
      <c r="O699" s="259"/>
      <c r="P699" s="259"/>
      <c r="Q699" s="260"/>
      <c r="R699" s="260"/>
      <c r="S699" s="260"/>
      <c r="T699" s="260"/>
      <c r="U699" s="260"/>
      <c r="V699" s="259"/>
      <c r="W699" s="259"/>
      <c r="X699" s="259"/>
      <c r="Y699" s="259">
        <v>1</v>
      </c>
      <c r="Z699" s="259"/>
      <c r="AL699" s="101">
        <f t="shared" si="82"/>
        <v>0</v>
      </c>
      <c r="AM699" s="101">
        <f t="shared" si="77"/>
        <v>0</v>
      </c>
      <c r="AN699" s="101">
        <f t="shared" si="78"/>
        <v>0</v>
      </c>
      <c r="AO699" s="101">
        <f t="shared" si="79"/>
        <v>0</v>
      </c>
      <c r="AP699" s="101">
        <f t="shared" si="80"/>
        <v>1</v>
      </c>
      <c r="AQ699" s="101">
        <f t="shared" si="81"/>
        <v>0</v>
      </c>
      <c r="AR699" s="101">
        <f t="shared" si="76"/>
        <v>0</v>
      </c>
    </row>
    <row r="700" spans="1:44">
      <c r="A700" s="265" t="s">
        <v>948</v>
      </c>
      <c r="B700" s="333"/>
      <c r="C700" s="333"/>
      <c r="D700" s="288"/>
      <c r="E700" s="288"/>
      <c r="F700" s="288"/>
      <c r="G700" s="260"/>
      <c r="H700" s="260"/>
      <c r="I700" s="260"/>
      <c r="J700" s="260"/>
      <c r="K700" s="260"/>
      <c r="L700" s="259"/>
      <c r="M700" s="259"/>
      <c r="N700" s="259"/>
      <c r="O700" s="259"/>
      <c r="P700" s="259"/>
      <c r="Q700" s="260"/>
      <c r="R700" s="260"/>
      <c r="S700" s="260"/>
      <c r="T700" s="260"/>
      <c r="U700" s="260"/>
      <c r="V700" s="259"/>
      <c r="W700" s="259"/>
      <c r="X700" s="259"/>
      <c r="Y700" s="259"/>
      <c r="Z700" s="259"/>
      <c r="AL700" s="101">
        <f t="shared" si="82"/>
        <v>0</v>
      </c>
      <c r="AM700" s="101">
        <f t="shared" si="77"/>
        <v>0</v>
      </c>
      <c r="AN700" s="101">
        <f t="shared" si="78"/>
        <v>0</v>
      </c>
      <c r="AO700" s="101">
        <f t="shared" si="79"/>
        <v>0</v>
      </c>
      <c r="AP700" s="101">
        <f t="shared" si="80"/>
        <v>0</v>
      </c>
      <c r="AQ700" s="101">
        <f t="shared" si="81"/>
        <v>0</v>
      </c>
      <c r="AR700" s="101">
        <f t="shared" si="76"/>
        <v>0</v>
      </c>
    </row>
    <row r="701" spans="1:44">
      <c r="A701" s="265" t="s">
        <v>949</v>
      </c>
      <c r="B701" s="333"/>
      <c r="C701" s="333"/>
      <c r="D701" s="288"/>
      <c r="E701" s="288"/>
      <c r="F701" s="288"/>
      <c r="G701" s="260"/>
      <c r="H701" s="260"/>
      <c r="I701" s="260"/>
      <c r="J701" s="260"/>
      <c r="K701" s="260"/>
      <c r="L701" s="259"/>
      <c r="M701" s="259"/>
      <c r="N701" s="259"/>
      <c r="O701" s="259"/>
      <c r="P701" s="259"/>
      <c r="Q701" s="260"/>
      <c r="R701" s="260"/>
      <c r="S701" s="260"/>
      <c r="T701" s="260"/>
      <c r="U701" s="260"/>
      <c r="V701" s="259">
        <v>3</v>
      </c>
      <c r="W701" s="259"/>
      <c r="X701" s="259"/>
      <c r="Y701" s="259"/>
      <c r="Z701" s="259"/>
      <c r="AL701" s="101">
        <f t="shared" si="82"/>
        <v>0</v>
      </c>
      <c r="AM701" s="101">
        <f t="shared" si="77"/>
        <v>0</v>
      </c>
      <c r="AN701" s="101">
        <f t="shared" si="78"/>
        <v>0</v>
      </c>
      <c r="AO701" s="101">
        <f t="shared" si="79"/>
        <v>0</v>
      </c>
      <c r="AP701" s="101">
        <f t="shared" si="80"/>
        <v>3</v>
      </c>
      <c r="AQ701" s="101">
        <f t="shared" si="81"/>
        <v>0</v>
      </c>
      <c r="AR701" s="101">
        <f t="shared" si="76"/>
        <v>0</v>
      </c>
    </row>
    <row r="702" spans="1:44">
      <c r="A702" s="265" t="s">
        <v>950</v>
      </c>
      <c r="B702" s="333"/>
      <c r="C702" s="333"/>
      <c r="D702" s="288"/>
      <c r="E702" s="288"/>
      <c r="F702" s="288"/>
      <c r="G702" s="260"/>
      <c r="H702" s="260"/>
      <c r="I702" s="260"/>
      <c r="J702" s="260"/>
      <c r="K702" s="260"/>
      <c r="L702" s="259"/>
      <c r="M702" s="259">
        <v>1</v>
      </c>
      <c r="N702" s="259"/>
      <c r="O702" s="259"/>
      <c r="P702" s="259"/>
      <c r="Q702" s="260"/>
      <c r="R702" s="260"/>
      <c r="S702" s="260"/>
      <c r="T702" s="260"/>
      <c r="U702" s="260"/>
      <c r="V702" s="259"/>
      <c r="W702" s="259"/>
      <c r="X702" s="259"/>
      <c r="Y702" s="259"/>
      <c r="Z702" s="259"/>
      <c r="AL702" s="101">
        <f t="shared" si="82"/>
        <v>0</v>
      </c>
      <c r="AM702" s="101">
        <f t="shared" si="77"/>
        <v>0</v>
      </c>
      <c r="AN702" s="101">
        <f t="shared" si="78"/>
        <v>1</v>
      </c>
      <c r="AO702" s="101">
        <f t="shared" si="79"/>
        <v>0</v>
      </c>
      <c r="AP702" s="101">
        <f t="shared" si="80"/>
        <v>0</v>
      </c>
      <c r="AQ702" s="101">
        <f t="shared" si="81"/>
        <v>0</v>
      </c>
      <c r="AR702" s="101">
        <f t="shared" si="76"/>
        <v>0</v>
      </c>
    </row>
    <row r="703" spans="1:44">
      <c r="A703" s="265" t="s">
        <v>951</v>
      </c>
      <c r="B703" s="333"/>
      <c r="C703" s="333"/>
      <c r="D703" s="288"/>
      <c r="E703" s="288"/>
      <c r="F703" s="288"/>
      <c r="G703" s="260"/>
      <c r="H703" s="260"/>
      <c r="I703" s="260"/>
      <c r="J703" s="260"/>
      <c r="K703" s="260"/>
      <c r="L703" s="259"/>
      <c r="M703" s="259"/>
      <c r="N703" s="259"/>
      <c r="O703" s="259"/>
      <c r="P703" s="259"/>
      <c r="Q703" s="260"/>
      <c r="R703" s="260"/>
      <c r="S703" s="260"/>
      <c r="T703" s="260"/>
      <c r="U703" s="260"/>
      <c r="V703" s="259"/>
      <c r="W703" s="259">
        <v>1</v>
      </c>
      <c r="X703" s="259"/>
      <c r="Y703" s="259"/>
      <c r="Z703" s="259"/>
      <c r="AL703" s="101">
        <f t="shared" si="82"/>
        <v>0</v>
      </c>
      <c r="AM703" s="101">
        <f t="shared" si="77"/>
        <v>0</v>
      </c>
      <c r="AN703" s="101">
        <f t="shared" si="78"/>
        <v>0</v>
      </c>
      <c r="AO703" s="101">
        <f t="shared" si="79"/>
        <v>0</v>
      </c>
      <c r="AP703" s="101">
        <f t="shared" si="80"/>
        <v>1</v>
      </c>
      <c r="AQ703" s="101">
        <f t="shared" si="81"/>
        <v>0</v>
      </c>
      <c r="AR703" s="101">
        <f t="shared" si="76"/>
        <v>0</v>
      </c>
    </row>
    <row r="704" spans="1:44">
      <c r="A704" s="265" t="s">
        <v>952</v>
      </c>
      <c r="B704" s="333"/>
      <c r="C704" s="333"/>
      <c r="D704" s="288"/>
      <c r="E704" s="288"/>
      <c r="F704" s="288"/>
      <c r="G704" s="260"/>
      <c r="H704" s="260"/>
      <c r="I704" s="260"/>
      <c r="J704" s="260"/>
      <c r="K704" s="260"/>
      <c r="L704" s="259"/>
      <c r="M704" s="259"/>
      <c r="N704" s="259"/>
      <c r="O704" s="259"/>
      <c r="P704" s="259"/>
      <c r="Q704" s="260"/>
      <c r="R704" s="260"/>
      <c r="S704" s="260"/>
      <c r="T704" s="260"/>
      <c r="U704" s="260"/>
      <c r="V704" s="259">
        <v>3</v>
      </c>
      <c r="W704" s="259"/>
      <c r="X704" s="259"/>
      <c r="Y704" s="259"/>
      <c r="Z704" s="259"/>
      <c r="AL704" s="101">
        <f t="shared" si="82"/>
        <v>0</v>
      </c>
      <c r="AM704" s="101">
        <f t="shared" si="77"/>
        <v>0</v>
      </c>
      <c r="AN704" s="101">
        <f t="shared" si="78"/>
        <v>0</v>
      </c>
      <c r="AO704" s="101">
        <f t="shared" si="79"/>
        <v>0</v>
      </c>
      <c r="AP704" s="101">
        <f t="shared" si="80"/>
        <v>3</v>
      </c>
      <c r="AQ704" s="101">
        <f t="shared" si="81"/>
        <v>0</v>
      </c>
      <c r="AR704" s="101">
        <f t="shared" si="76"/>
        <v>0</v>
      </c>
    </row>
    <row r="705" spans="1:44">
      <c r="A705" s="265" t="s">
        <v>953</v>
      </c>
      <c r="B705" s="333"/>
      <c r="C705" s="333"/>
      <c r="D705" s="288"/>
      <c r="E705" s="288"/>
      <c r="F705" s="288"/>
      <c r="G705" s="260"/>
      <c r="H705" s="260"/>
      <c r="I705" s="260"/>
      <c r="J705" s="260"/>
      <c r="K705" s="260"/>
      <c r="L705" s="259"/>
      <c r="M705" s="259"/>
      <c r="N705" s="259"/>
      <c r="O705" s="259"/>
      <c r="P705" s="259"/>
      <c r="Q705" s="260"/>
      <c r="R705" s="260"/>
      <c r="S705" s="260"/>
      <c r="T705" s="260"/>
      <c r="U705" s="260"/>
      <c r="V705" s="259"/>
      <c r="W705" s="259"/>
      <c r="X705" s="259"/>
      <c r="Y705" s="259"/>
      <c r="Z705" s="259">
        <v>1</v>
      </c>
      <c r="AL705" s="101">
        <f t="shared" si="82"/>
        <v>0</v>
      </c>
      <c r="AM705" s="101">
        <f t="shared" si="77"/>
        <v>0</v>
      </c>
      <c r="AN705" s="101">
        <f t="shared" si="78"/>
        <v>0</v>
      </c>
      <c r="AO705" s="101">
        <f t="shared" si="79"/>
        <v>0</v>
      </c>
      <c r="AP705" s="101">
        <f t="shared" si="80"/>
        <v>1</v>
      </c>
      <c r="AQ705" s="101">
        <f t="shared" si="81"/>
        <v>0</v>
      </c>
      <c r="AR705" s="101">
        <f t="shared" si="76"/>
        <v>0</v>
      </c>
    </row>
    <row r="706" spans="1:44">
      <c r="A706" s="265" t="s">
        <v>251</v>
      </c>
      <c r="B706" s="333"/>
      <c r="C706" s="333"/>
      <c r="D706" s="288"/>
      <c r="E706" s="288">
        <v>1</v>
      </c>
      <c r="F706" s="288">
        <v>1</v>
      </c>
      <c r="G706" s="260"/>
      <c r="H706" s="260">
        <v>1</v>
      </c>
      <c r="I706" s="260">
        <v>1</v>
      </c>
      <c r="J706" s="260"/>
      <c r="K706" s="260"/>
      <c r="L706" s="259">
        <v>2</v>
      </c>
      <c r="M706" s="259"/>
      <c r="N706" s="259"/>
      <c r="O706" s="259"/>
      <c r="P706" s="259"/>
      <c r="Q706" s="260"/>
      <c r="R706" s="260"/>
      <c r="S706" s="260"/>
      <c r="T706" s="260"/>
      <c r="U706" s="260"/>
      <c r="V706" s="259"/>
      <c r="W706" s="259"/>
      <c r="X706" s="259"/>
      <c r="Y706" s="259"/>
      <c r="Z706" s="259"/>
      <c r="AL706" s="101">
        <f t="shared" si="82"/>
        <v>2</v>
      </c>
      <c r="AM706" s="101">
        <f t="shared" si="77"/>
        <v>2</v>
      </c>
      <c r="AN706" s="101">
        <f t="shared" si="78"/>
        <v>2</v>
      </c>
      <c r="AO706" s="101">
        <f t="shared" si="79"/>
        <v>0</v>
      </c>
      <c r="AP706" s="101">
        <f t="shared" si="80"/>
        <v>0</v>
      </c>
      <c r="AQ706" s="101">
        <f t="shared" si="81"/>
        <v>0</v>
      </c>
      <c r="AR706" s="101">
        <f t="shared" si="76"/>
        <v>0</v>
      </c>
    </row>
    <row r="707" spans="1:44">
      <c r="A707" s="265" t="s">
        <v>954</v>
      </c>
      <c r="B707" s="333"/>
      <c r="C707" s="333"/>
      <c r="D707" s="288"/>
      <c r="E707" s="288"/>
      <c r="F707" s="288"/>
      <c r="G707" s="260"/>
      <c r="H707" s="260"/>
      <c r="I707" s="260"/>
      <c r="J707" s="260"/>
      <c r="K707" s="260"/>
      <c r="L707" s="259"/>
      <c r="M707" s="259"/>
      <c r="N707" s="259">
        <v>1</v>
      </c>
      <c r="O707" s="259"/>
      <c r="P707" s="259"/>
      <c r="Q707" s="260"/>
      <c r="R707" s="260"/>
      <c r="S707" s="260"/>
      <c r="T707" s="260"/>
      <c r="U707" s="260"/>
      <c r="V707" s="259"/>
      <c r="W707" s="259"/>
      <c r="X707" s="259"/>
      <c r="Y707" s="259"/>
      <c r="Z707" s="259"/>
      <c r="AL707" s="101">
        <f t="shared" si="82"/>
        <v>0</v>
      </c>
      <c r="AM707" s="101">
        <f t="shared" si="77"/>
        <v>0</v>
      </c>
      <c r="AN707" s="101">
        <f t="shared" si="78"/>
        <v>1</v>
      </c>
      <c r="AO707" s="101">
        <f t="shared" si="79"/>
        <v>0</v>
      </c>
      <c r="AP707" s="101">
        <f t="shared" si="80"/>
        <v>0</v>
      </c>
      <c r="AQ707" s="101">
        <f t="shared" si="81"/>
        <v>0</v>
      </c>
      <c r="AR707" s="101">
        <f t="shared" si="76"/>
        <v>0</v>
      </c>
    </row>
    <row r="708" spans="1:44">
      <c r="A708" s="265" t="s">
        <v>955</v>
      </c>
      <c r="B708" s="333"/>
      <c r="C708" s="333"/>
      <c r="D708" s="288"/>
      <c r="E708" s="288"/>
      <c r="F708" s="288"/>
      <c r="G708" s="260"/>
      <c r="H708" s="260"/>
      <c r="I708" s="260"/>
      <c r="J708" s="260"/>
      <c r="K708" s="260"/>
      <c r="L708" s="259"/>
      <c r="M708" s="259"/>
      <c r="N708" s="259"/>
      <c r="O708" s="259">
        <v>1</v>
      </c>
      <c r="P708" s="259"/>
      <c r="Q708" s="260"/>
      <c r="R708" s="260"/>
      <c r="S708" s="260"/>
      <c r="T708" s="260"/>
      <c r="U708" s="260"/>
      <c r="V708" s="259"/>
      <c r="W708" s="259"/>
      <c r="X708" s="259"/>
      <c r="Y708" s="259"/>
      <c r="Z708" s="259"/>
      <c r="AL708" s="101">
        <f t="shared" si="82"/>
        <v>0</v>
      </c>
      <c r="AM708" s="101">
        <f t="shared" si="77"/>
        <v>0</v>
      </c>
      <c r="AN708" s="101">
        <f t="shared" si="78"/>
        <v>1</v>
      </c>
      <c r="AO708" s="101">
        <f t="shared" si="79"/>
        <v>0</v>
      </c>
      <c r="AP708" s="101">
        <f t="shared" si="80"/>
        <v>0</v>
      </c>
      <c r="AQ708" s="101">
        <f t="shared" si="81"/>
        <v>0</v>
      </c>
      <c r="AR708" s="101">
        <f t="shared" si="76"/>
        <v>0</v>
      </c>
    </row>
    <row r="709" spans="1:44">
      <c r="A709" s="265" t="s">
        <v>956</v>
      </c>
      <c r="B709" s="333"/>
      <c r="C709" s="333"/>
      <c r="D709" s="288"/>
      <c r="E709" s="288"/>
      <c r="F709" s="288"/>
      <c r="G709" s="260"/>
      <c r="H709" s="260"/>
      <c r="I709" s="260"/>
      <c r="J709" s="260"/>
      <c r="K709" s="260"/>
      <c r="L709" s="259"/>
      <c r="M709" s="259"/>
      <c r="N709" s="259"/>
      <c r="O709" s="259"/>
      <c r="P709" s="259"/>
      <c r="Q709" s="260"/>
      <c r="R709" s="260"/>
      <c r="S709" s="260"/>
      <c r="T709" s="260"/>
      <c r="U709" s="260"/>
      <c r="V709" s="259"/>
      <c r="W709" s="259"/>
      <c r="X709" s="259"/>
      <c r="Y709" s="259">
        <v>1</v>
      </c>
      <c r="Z709" s="259"/>
      <c r="AL709" s="101">
        <f t="shared" si="82"/>
        <v>0</v>
      </c>
      <c r="AM709" s="101">
        <f t="shared" si="77"/>
        <v>0</v>
      </c>
      <c r="AN709" s="101">
        <f t="shared" si="78"/>
        <v>0</v>
      </c>
      <c r="AO709" s="101">
        <f t="shared" si="79"/>
        <v>0</v>
      </c>
      <c r="AP709" s="101">
        <f t="shared" si="80"/>
        <v>1</v>
      </c>
      <c r="AQ709" s="101">
        <f t="shared" si="81"/>
        <v>0</v>
      </c>
      <c r="AR709" s="101">
        <f t="shared" si="76"/>
        <v>0</v>
      </c>
    </row>
    <row r="710" spans="1:44">
      <c r="A710" s="265" t="s">
        <v>957</v>
      </c>
      <c r="B710" s="333"/>
      <c r="C710" s="333"/>
      <c r="D710" s="288"/>
      <c r="E710" s="288"/>
      <c r="F710" s="288"/>
      <c r="G710" s="260"/>
      <c r="H710" s="260"/>
      <c r="I710" s="260"/>
      <c r="J710" s="260"/>
      <c r="K710" s="260"/>
      <c r="L710" s="259"/>
      <c r="M710" s="259"/>
      <c r="N710" s="259"/>
      <c r="O710" s="259"/>
      <c r="P710" s="259"/>
      <c r="Q710" s="260"/>
      <c r="R710" s="260">
        <v>1</v>
      </c>
      <c r="S710" s="260"/>
      <c r="T710" s="260"/>
      <c r="U710" s="260"/>
      <c r="V710" s="259"/>
      <c r="W710" s="259"/>
      <c r="X710" s="259"/>
      <c r="Y710" s="259"/>
      <c r="Z710" s="259"/>
      <c r="AL710" s="101">
        <f t="shared" si="82"/>
        <v>0</v>
      </c>
      <c r="AM710" s="101">
        <f t="shared" si="77"/>
        <v>0</v>
      </c>
      <c r="AN710" s="101">
        <f t="shared" si="78"/>
        <v>0</v>
      </c>
      <c r="AO710" s="101">
        <f t="shared" si="79"/>
        <v>1</v>
      </c>
      <c r="AP710" s="101">
        <f t="shared" si="80"/>
        <v>0</v>
      </c>
      <c r="AQ710" s="101">
        <f t="shared" si="81"/>
        <v>0</v>
      </c>
      <c r="AR710" s="101">
        <f t="shared" si="76"/>
        <v>0</v>
      </c>
    </row>
    <row r="711" spans="1:44">
      <c r="A711" s="265" t="s">
        <v>958</v>
      </c>
      <c r="B711" s="333"/>
      <c r="C711" s="333"/>
      <c r="D711" s="288"/>
      <c r="E711" s="288"/>
      <c r="F711" s="288"/>
      <c r="G711" s="260"/>
      <c r="H711" s="260"/>
      <c r="I711" s="260"/>
      <c r="J711" s="260"/>
      <c r="K711" s="260"/>
      <c r="L711" s="259"/>
      <c r="M711" s="259"/>
      <c r="N711" s="259"/>
      <c r="O711" s="259"/>
      <c r="P711" s="259"/>
      <c r="Q711" s="260"/>
      <c r="R711" s="260"/>
      <c r="S711" s="260"/>
      <c r="T711" s="260">
        <v>2</v>
      </c>
      <c r="U711" s="260"/>
      <c r="V711" s="259"/>
      <c r="W711" s="259"/>
      <c r="X711" s="259"/>
      <c r="Y711" s="259"/>
      <c r="Z711" s="259"/>
      <c r="AL711" s="101">
        <f t="shared" si="82"/>
        <v>0</v>
      </c>
      <c r="AM711" s="101">
        <f t="shared" si="77"/>
        <v>0</v>
      </c>
      <c r="AN711" s="101">
        <f t="shared" si="78"/>
        <v>0</v>
      </c>
      <c r="AO711" s="101">
        <f t="shared" si="79"/>
        <v>2</v>
      </c>
      <c r="AP711" s="101">
        <f t="shared" si="80"/>
        <v>0</v>
      </c>
      <c r="AQ711" s="101">
        <f t="shared" si="81"/>
        <v>0</v>
      </c>
      <c r="AR711" s="101">
        <f t="shared" si="76"/>
        <v>0</v>
      </c>
    </row>
    <row r="712" spans="1:44">
      <c r="A712" s="265" t="s">
        <v>959</v>
      </c>
      <c r="B712" s="333"/>
      <c r="C712" s="333"/>
      <c r="D712" s="288"/>
      <c r="E712" s="288"/>
      <c r="F712" s="288"/>
      <c r="G712" s="260"/>
      <c r="H712" s="260"/>
      <c r="I712" s="260"/>
      <c r="J712" s="260"/>
      <c r="K712" s="260"/>
      <c r="L712" s="259"/>
      <c r="M712" s="259"/>
      <c r="N712" s="259"/>
      <c r="O712" s="259"/>
      <c r="P712" s="259"/>
      <c r="Q712" s="260"/>
      <c r="R712" s="260"/>
      <c r="S712" s="260"/>
      <c r="T712" s="260"/>
      <c r="U712" s="260"/>
      <c r="V712" s="259"/>
      <c r="W712" s="259"/>
      <c r="X712" s="259"/>
      <c r="Y712" s="259"/>
      <c r="Z712" s="259">
        <v>1</v>
      </c>
      <c r="AL712" s="101">
        <f t="shared" si="82"/>
        <v>0</v>
      </c>
      <c r="AM712" s="101">
        <f t="shared" si="77"/>
        <v>0</v>
      </c>
      <c r="AN712" s="101">
        <f t="shared" si="78"/>
        <v>0</v>
      </c>
      <c r="AO712" s="101">
        <f t="shared" si="79"/>
        <v>0</v>
      </c>
      <c r="AP712" s="101">
        <f t="shared" si="80"/>
        <v>1</v>
      </c>
      <c r="AQ712" s="101">
        <f t="shared" si="81"/>
        <v>0</v>
      </c>
      <c r="AR712" s="101">
        <f t="shared" si="76"/>
        <v>0</v>
      </c>
    </row>
    <row r="713" spans="1:44">
      <c r="A713" s="265" t="s">
        <v>960</v>
      </c>
      <c r="B713" s="333"/>
      <c r="C713" s="333"/>
      <c r="D713" s="288"/>
      <c r="E713" s="288"/>
      <c r="F713" s="288"/>
      <c r="G713" s="260"/>
      <c r="H713" s="260"/>
      <c r="I713" s="260"/>
      <c r="J713" s="260"/>
      <c r="K713" s="260"/>
      <c r="L713" s="259"/>
      <c r="M713" s="259"/>
      <c r="N713" s="259"/>
      <c r="O713" s="259"/>
      <c r="P713" s="259"/>
      <c r="Q713" s="260"/>
      <c r="R713" s="260"/>
      <c r="S713" s="260"/>
      <c r="T713" s="260"/>
      <c r="U713" s="260"/>
      <c r="V713" s="259"/>
      <c r="W713" s="259"/>
      <c r="X713" s="259"/>
      <c r="Y713" s="259">
        <v>1</v>
      </c>
      <c r="Z713" s="259"/>
      <c r="AL713" s="101">
        <f t="shared" si="82"/>
        <v>0</v>
      </c>
      <c r="AM713" s="101">
        <f t="shared" si="77"/>
        <v>0</v>
      </c>
      <c r="AN713" s="101">
        <f t="shared" si="78"/>
        <v>0</v>
      </c>
      <c r="AO713" s="101">
        <f t="shared" si="79"/>
        <v>0</v>
      </c>
      <c r="AP713" s="101">
        <f t="shared" si="80"/>
        <v>1</v>
      </c>
      <c r="AQ713" s="101">
        <f t="shared" si="81"/>
        <v>0</v>
      </c>
      <c r="AR713" s="101">
        <f t="shared" si="76"/>
        <v>0</v>
      </c>
    </row>
    <row r="714" spans="1:44">
      <c r="A714" s="265" t="s">
        <v>961</v>
      </c>
      <c r="B714" s="333"/>
      <c r="C714" s="333"/>
      <c r="D714" s="288"/>
      <c r="E714" s="288"/>
      <c r="F714" s="288"/>
      <c r="G714" s="260"/>
      <c r="H714" s="260"/>
      <c r="I714" s="260"/>
      <c r="J714" s="260"/>
      <c r="K714" s="260"/>
      <c r="L714" s="259"/>
      <c r="M714" s="259"/>
      <c r="N714" s="259"/>
      <c r="O714" s="259"/>
      <c r="P714" s="259"/>
      <c r="Q714" s="260"/>
      <c r="R714" s="260"/>
      <c r="S714" s="260"/>
      <c r="T714" s="260">
        <v>1</v>
      </c>
      <c r="U714" s="260"/>
      <c r="V714" s="259"/>
      <c r="W714" s="259"/>
      <c r="X714" s="259"/>
      <c r="Y714" s="259"/>
      <c r="Z714" s="259"/>
      <c r="AL714" s="101">
        <f t="shared" si="82"/>
        <v>0</v>
      </c>
      <c r="AM714" s="101">
        <f t="shared" si="77"/>
        <v>0</v>
      </c>
      <c r="AN714" s="101">
        <f t="shared" si="78"/>
        <v>0</v>
      </c>
      <c r="AO714" s="101">
        <f t="shared" si="79"/>
        <v>1</v>
      </c>
      <c r="AP714" s="101">
        <f t="shared" si="80"/>
        <v>0</v>
      </c>
      <c r="AQ714" s="101">
        <f t="shared" si="81"/>
        <v>0</v>
      </c>
      <c r="AR714" s="101">
        <f t="shared" ref="AR714:AR777" si="83">SUM($AF714:$AJ714)</f>
        <v>0</v>
      </c>
    </row>
    <row r="715" spans="1:44">
      <c r="A715" s="265" t="s">
        <v>962</v>
      </c>
      <c r="B715" s="333"/>
      <c r="C715" s="333"/>
      <c r="D715" s="288"/>
      <c r="E715" s="288"/>
      <c r="F715" s="288"/>
      <c r="G715" s="260"/>
      <c r="H715" s="260"/>
      <c r="I715" s="260"/>
      <c r="J715" s="260"/>
      <c r="K715" s="260"/>
      <c r="L715" s="259"/>
      <c r="M715" s="259"/>
      <c r="N715" s="259"/>
      <c r="O715" s="259"/>
      <c r="P715" s="259"/>
      <c r="Q715" s="260"/>
      <c r="R715" s="260"/>
      <c r="S715" s="260"/>
      <c r="T715" s="260"/>
      <c r="U715" s="260"/>
      <c r="V715" s="259"/>
      <c r="W715" s="259"/>
      <c r="X715" s="259"/>
      <c r="Y715" s="259">
        <v>1</v>
      </c>
      <c r="Z715" s="259"/>
      <c r="AL715" s="101">
        <f t="shared" si="82"/>
        <v>0</v>
      </c>
      <c r="AM715" s="101">
        <f t="shared" si="77"/>
        <v>0</v>
      </c>
      <c r="AN715" s="101">
        <f t="shared" si="78"/>
        <v>0</v>
      </c>
      <c r="AO715" s="101">
        <f t="shared" si="79"/>
        <v>0</v>
      </c>
      <c r="AP715" s="101">
        <f t="shared" si="80"/>
        <v>1</v>
      </c>
      <c r="AQ715" s="101">
        <f t="shared" si="81"/>
        <v>0</v>
      </c>
      <c r="AR715" s="101">
        <f t="shared" si="83"/>
        <v>0</v>
      </c>
    </row>
    <row r="716" spans="1:44">
      <c r="A716" s="265" t="s">
        <v>963</v>
      </c>
      <c r="B716" s="333"/>
      <c r="C716" s="333"/>
      <c r="D716" s="288"/>
      <c r="E716" s="288"/>
      <c r="F716" s="288"/>
      <c r="G716" s="260"/>
      <c r="H716" s="260"/>
      <c r="I716" s="260"/>
      <c r="J716" s="260"/>
      <c r="K716" s="260"/>
      <c r="L716" s="259"/>
      <c r="M716" s="259"/>
      <c r="N716" s="259"/>
      <c r="O716" s="259"/>
      <c r="P716" s="259"/>
      <c r="Q716" s="260"/>
      <c r="R716" s="260"/>
      <c r="S716" s="260"/>
      <c r="T716" s="260"/>
      <c r="U716" s="260"/>
      <c r="V716" s="259"/>
      <c r="W716" s="259"/>
      <c r="X716" s="259">
        <v>1</v>
      </c>
      <c r="Y716" s="259"/>
      <c r="Z716" s="259"/>
      <c r="AL716" s="101">
        <f t="shared" si="82"/>
        <v>0</v>
      </c>
      <c r="AM716" s="101">
        <f t="shared" si="77"/>
        <v>0</v>
      </c>
      <c r="AN716" s="101">
        <f t="shared" si="78"/>
        <v>0</v>
      </c>
      <c r="AO716" s="101">
        <f t="shared" si="79"/>
        <v>0</v>
      </c>
      <c r="AP716" s="101">
        <f t="shared" si="80"/>
        <v>1</v>
      </c>
      <c r="AQ716" s="101">
        <f t="shared" si="81"/>
        <v>0</v>
      </c>
      <c r="AR716" s="101">
        <f t="shared" si="83"/>
        <v>0</v>
      </c>
    </row>
    <row r="717" spans="1:44">
      <c r="A717" s="265" t="s">
        <v>964</v>
      </c>
      <c r="B717" s="333"/>
      <c r="C717" s="333"/>
      <c r="D717" s="288"/>
      <c r="E717" s="288"/>
      <c r="F717" s="288"/>
      <c r="G717" s="260"/>
      <c r="H717" s="260"/>
      <c r="I717" s="260"/>
      <c r="J717" s="260"/>
      <c r="K717" s="260"/>
      <c r="L717" s="259"/>
      <c r="M717" s="259"/>
      <c r="N717" s="259"/>
      <c r="O717" s="259"/>
      <c r="P717" s="259"/>
      <c r="Q717" s="260"/>
      <c r="R717" s="260"/>
      <c r="S717" s="260"/>
      <c r="T717" s="260"/>
      <c r="U717" s="260"/>
      <c r="V717" s="259"/>
      <c r="W717" s="259"/>
      <c r="X717" s="259"/>
      <c r="Y717" s="259"/>
      <c r="Z717" s="259">
        <v>1</v>
      </c>
      <c r="AL717" s="101">
        <f t="shared" si="82"/>
        <v>0</v>
      </c>
      <c r="AM717" s="101">
        <f t="shared" si="77"/>
        <v>0</v>
      </c>
      <c r="AN717" s="101">
        <f t="shared" si="78"/>
        <v>0</v>
      </c>
      <c r="AO717" s="101">
        <f t="shared" si="79"/>
        <v>0</v>
      </c>
      <c r="AP717" s="101">
        <f t="shared" si="80"/>
        <v>1</v>
      </c>
      <c r="AQ717" s="101">
        <f t="shared" si="81"/>
        <v>0</v>
      </c>
      <c r="AR717" s="101">
        <f t="shared" si="83"/>
        <v>0</v>
      </c>
    </row>
    <row r="718" spans="1:44">
      <c r="A718" s="265" t="s">
        <v>965</v>
      </c>
      <c r="B718" s="333"/>
      <c r="C718" s="333"/>
      <c r="D718" s="288"/>
      <c r="E718" s="288"/>
      <c r="F718" s="288"/>
      <c r="G718" s="260"/>
      <c r="H718" s="260"/>
      <c r="I718" s="260"/>
      <c r="J718" s="260"/>
      <c r="K718" s="260"/>
      <c r="L718" s="259"/>
      <c r="M718" s="259"/>
      <c r="N718" s="259"/>
      <c r="O718" s="259"/>
      <c r="P718" s="259"/>
      <c r="Q718" s="260"/>
      <c r="R718" s="260"/>
      <c r="S718" s="260"/>
      <c r="T718" s="260"/>
      <c r="U718" s="260"/>
      <c r="V718" s="259"/>
      <c r="W718" s="259"/>
      <c r="X718" s="259"/>
      <c r="Y718" s="259"/>
      <c r="Z718" s="259">
        <v>1</v>
      </c>
      <c r="AL718" s="101">
        <f t="shared" si="82"/>
        <v>0</v>
      </c>
      <c r="AM718" s="101">
        <f t="shared" si="77"/>
        <v>0</v>
      </c>
      <c r="AN718" s="101">
        <f t="shared" si="78"/>
        <v>0</v>
      </c>
      <c r="AO718" s="101">
        <f t="shared" si="79"/>
        <v>0</v>
      </c>
      <c r="AP718" s="101">
        <f t="shared" si="80"/>
        <v>1</v>
      </c>
      <c r="AQ718" s="101">
        <f t="shared" si="81"/>
        <v>0</v>
      </c>
      <c r="AR718" s="101">
        <f t="shared" si="83"/>
        <v>0</v>
      </c>
    </row>
    <row r="719" spans="1:44">
      <c r="A719" s="265" t="s">
        <v>966</v>
      </c>
      <c r="B719" s="333"/>
      <c r="C719" s="333"/>
      <c r="D719" s="288"/>
      <c r="E719" s="288"/>
      <c r="F719" s="288"/>
      <c r="G719" s="260"/>
      <c r="H719" s="260"/>
      <c r="I719" s="260"/>
      <c r="J719" s="260"/>
      <c r="K719" s="260"/>
      <c r="L719" s="259"/>
      <c r="M719" s="259"/>
      <c r="N719" s="259"/>
      <c r="O719" s="259"/>
      <c r="P719" s="259"/>
      <c r="Q719" s="260"/>
      <c r="R719" s="260"/>
      <c r="S719" s="260"/>
      <c r="T719" s="260">
        <v>1</v>
      </c>
      <c r="U719" s="260"/>
      <c r="V719" s="259"/>
      <c r="W719" s="259"/>
      <c r="X719" s="259"/>
      <c r="Y719" s="259"/>
      <c r="Z719" s="259"/>
      <c r="AL719" s="101">
        <f t="shared" si="82"/>
        <v>0</v>
      </c>
      <c r="AM719" s="101">
        <f t="shared" si="77"/>
        <v>0</v>
      </c>
      <c r="AN719" s="101">
        <f t="shared" si="78"/>
        <v>0</v>
      </c>
      <c r="AO719" s="101">
        <f t="shared" si="79"/>
        <v>1</v>
      </c>
      <c r="AP719" s="101">
        <f t="shared" si="80"/>
        <v>0</v>
      </c>
      <c r="AQ719" s="101">
        <f t="shared" si="81"/>
        <v>0</v>
      </c>
      <c r="AR719" s="101">
        <f t="shared" si="83"/>
        <v>0</v>
      </c>
    </row>
    <row r="720" spans="1:44">
      <c r="A720" s="265" t="s">
        <v>967</v>
      </c>
      <c r="B720" s="333"/>
      <c r="C720" s="333"/>
      <c r="D720" s="288"/>
      <c r="E720" s="288"/>
      <c r="F720" s="288"/>
      <c r="G720" s="260"/>
      <c r="H720" s="260"/>
      <c r="I720" s="260"/>
      <c r="J720" s="260"/>
      <c r="K720" s="260"/>
      <c r="L720" s="259"/>
      <c r="M720" s="259"/>
      <c r="N720" s="259"/>
      <c r="O720" s="259"/>
      <c r="P720" s="259"/>
      <c r="Q720" s="260"/>
      <c r="R720" s="260"/>
      <c r="S720" s="260">
        <v>1</v>
      </c>
      <c r="T720" s="260"/>
      <c r="U720" s="260"/>
      <c r="V720" s="259"/>
      <c r="W720" s="259"/>
      <c r="X720" s="259">
        <v>1</v>
      </c>
      <c r="Y720" s="259"/>
      <c r="Z720" s="259"/>
      <c r="AL720" s="101">
        <f t="shared" si="82"/>
        <v>0</v>
      </c>
      <c r="AM720" s="101">
        <f t="shared" si="77"/>
        <v>0</v>
      </c>
      <c r="AN720" s="101">
        <f t="shared" si="78"/>
        <v>0</v>
      </c>
      <c r="AO720" s="101">
        <f t="shared" si="79"/>
        <v>1</v>
      </c>
      <c r="AP720" s="101">
        <f t="shared" si="80"/>
        <v>1</v>
      </c>
      <c r="AQ720" s="101">
        <f t="shared" si="81"/>
        <v>0</v>
      </c>
      <c r="AR720" s="101">
        <f t="shared" si="83"/>
        <v>0</v>
      </c>
    </row>
    <row r="721" spans="1:44">
      <c r="A721" s="265" t="s">
        <v>968</v>
      </c>
      <c r="B721" s="333"/>
      <c r="C721" s="333"/>
      <c r="D721" s="288"/>
      <c r="E721" s="288"/>
      <c r="F721" s="288"/>
      <c r="G721" s="260"/>
      <c r="H721" s="260"/>
      <c r="I721" s="260"/>
      <c r="J721" s="260"/>
      <c r="K721" s="260"/>
      <c r="L721" s="259"/>
      <c r="M721" s="259"/>
      <c r="N721" s="259"/>
      <c r="O721" s="259"/>
      <c r="P721" s="259"/>
      <c r="Q721" s="260"/>
      <c r="R721" s="260"/>
      <c r="S721" s="260"/>
      <c r="T721" s="260"/>
      <c r="U721" s="260"/>
      <c r="V721" s="259">
        <v>1</v>
      </c>
      <c r="W721" s="259"/>
      <c r="X721" s="259"/>
      <c r="Y721" s="259"/>
      <c r="Z721" s="259">
        <v>2</v>
      </c>
      <c r="AL721" s="101">
        <f t="shared" si="82"/>
        <v>0</v>
      </c>
      <c r="AM721" s="101">
        <f t="shared" si="77"/>
        <v>0</v>
      </c>
      <c r="AN721" s="101">
        <f t="shared" si="78"/>
        <v>0</v>
      </c>
      <c r="AO721" s="101">
        <f t="shared" si="79"/>
        <v>0</v>
      </c>
      <c r="AP721" s="101">
        <f t="shared" si="80"/>
        <v>3</v>
      </c>
      <c r="AQ721" s="101">
        <f t="shared" si="81"/>
        <v>0</v>
      </c>
      <c r="AR721" s="101">
        <f t="shared" si="83"/>
        <v>0</v>
      </c>
    </row>
    <row r="722" spans="1:44">
      <c r="A722" s="265" t="s">
        <v>969</v>
      </c>
      <c r="B722" s="333"/>
      <c r="C722" s="333"/>
      <c r="D722" s="288"/>
      <c r="E722" s="288"/>
      <c r="F722" s="288"/>
      <c r="G722" s="260"/>
      <c r="H722" s="260"/>
      <c r="I722" s="260"/>
      <c r="J722" s="260"/>
      <c r="K722" s="260"/>
      <c r="L722" s="259"/>
      <c r="M722" s="259">
        <v>1</v>
      </c>
      <c r="N722" s="259"/>
      <c r="O722" s="259"/>
      <c r="P722" s="259"/>
      <c r="Q722" s="260"/>
      <c r="R722" s="260"/>
      <c r="S722" s="260"/>
      <c r="T722" s="260"/>
      <c r="U722" s="260"/>
      <c r="V722" s="259"/>
      <c r="W722" s="259"/>
      <c r="X722" s="259"/>
      <c r="Y722" s="259"/>
      <c r="Z722" s="259"/>
      <c r="AL722" s="101">
        <f t="shared" si="82"/>
        <v>0</v>
      </c>
      <c r="AM722" s="101">
        <f t="shared" si="77"/>
        <v>0</v>
      </c>
      <c r="AN722" s="101">
        <f t="shared" si="78"/>
        <v>1</v>
      </c>
      <c r="AO722" s="101">
        <f t="shared" si="79"/>
        <v>0</v>
      </c>
      <c r="AP722" s="101">
        <f t="shared" si="80"/>
        <v>0</v>
      </c>
      <c r="AQ722" s="101">
        <f t="shared" si="81"/>
        <v>0</v>
      </c>
      <c r="AR722" s="101">
        <f t="shared" si="83"/>
        <v>0</v>
      </c>
    </row>
    <row r="723" spans="1:44">
      <c r="A723" s="265" t="s">
        <v>970</v>
      </c>
      <c r="B723" s="333"/>
      <c r="C723" s="333"/>
      <c r="D723" s="288"/>
      <c r="E723" s="288"/>
      <c r="F723" s="288"/>
      <c r="G723" s="260"/>
      <c r="H723" s="260"/>
      <c r="I723" s="260"/>
      <c r="J723" s="260"/>
      <c r="K723" s="260"/>
      <c r="L723" s="259"/>
      <c r="M723" s="259"/>
      <c r="N723" s="259"/>
      <c r="O723" s="259"/>
      <c r="P723" s="259"/>
      <c r="Q723" s="260"/>
      <c r="R723" s="260"/>
      <c r="S723" s="260"/>
      <c r="T723" s="260"/>
      <c r="U723" s="260"/>
      <c r="V723" s="259"/>
      <c r="W723" s="259"/>
      <c r="X723" s="259"/>
      <c r="Y723" s="259"/>
      <c r="Z723" s="259">
        <v>1</v>
      </c>
      <c r="AL723" s="101">
        <f t="shared" si="82"/>
        <v>0</v>
      </c>
      <c r="AM723" s="101">
        <f t="shared" si="77"/>
        <v>0</v>
      </c>
      <c r="AN723" s="101">
        <f t="shared" si="78"/>
        <v>0</v>
      </c>
      <c r="AO723" s="101">
        <f t="shared" si="79"/>
        <v>0</v>
      </c>
      <c r="AP723" s="101">
        <f t="shared" si="80"/>
        <v>1</v>
      </c>
      <c r="AQ723" s="101">
        <f t="shared" si="81"/>
        <v>0</v>
      </c>
      <c r="AR723" s="101">
        <f t="shared" si="83"/>
        <v>0</v>
      </c>
    </row>
    <row r="724" spans="1:44">
      <c r="A724" s="265" t="s">
        <v>971</v>
      </c>
      <c r="B724" s="333"/>
      <c r="C724" s="333"/>
      <c r="D724" s="288"/>
      <c r="E724" s="288"/>
      <c r="F724" s="288"/>
      <c r="G724" s="260"/>
      <c r="H724" s="260"/>
      <c r="I724" s="260"/>
      <c r="J724" s="260"/>
      <c r="K724" s="260"/>
      <c r="L724" s="259"/>
      <c r="M724" s="259"/>
      <c r="N724" s="259"/>
      <c r="O724" s="259"/>
      <c r="P724" s="259"/>
      <c r="Q724" s="260"/>
      <c r="R724" s="260">
        <v>1</v>
      </c>
      <c r="S724" s="260"/>
      <c r="T724" s="260"/>
      <c r="U724" s="260"/>
      <c r="V724" s="259"/>
      <c r="W724" s="259"/>
      <c r="X724" s="259"/>
      <c r="Y724" s="259"/>
      <c r="Z724" s="259"/>
      <c r="AL724" s="101">
        <f t="shared" si="82"/>
        <v>0</v>
      </c>
      <c r="AM724" s="101">
        <f t="shared" si="77"/>
        <v>0</v>
      </c>
      <c r="AN724" s="101">
        <f t="shared" si="78"/>
        <v>0</v>
      </c>
      <c r="AO724" s="101">
        <f t="shared" si="79"/>
        <v>1</v>
      </c>
      <c r="AP724" s="101">
        <f t="shared" si="80"/>
        <v>0</v>
      </c>
      <c r="AQ724" s="101">
        <f t="shared" si="81"/>
        <v>0</v>
      </c>
      <c r="AR724" s="101">
        <f t="shared" si="83"/>
        <v>0</v>
      </c>
    </row>
    <row r="725" spans="1:44">
      <c r="A725" s="265" t="s">
        <v>972</v>
      </c>
      <c r="B725" s="333"/>
      <c r="C725" s="333"/>
      <c r="D725" s="288"/>
      <c r="E725" s="288"/>
      <c r="F725" s="288"/>
      <c r="G725" s="260"/>
      <c r="H725" s="260"/>
      <c r="I725" s="260"/>
      <c r="J725" s="260"/>
      <c r="K725" s="260"/>
      <c r="L725" s="259"/>
      <c r="M725" s="259"/>
      <c r="N725" s="259"/>
      <c r="O725" s="259"/>
      <c r="P725" s="259"/>
      <c r="Q725" s="260"/>
      <c r="R725" s="260"/>
      <c r="S725" s="260"/>
      <c r="T725" s="260"/>
      <c r="U725" s="260"/>
      <c r="V725" s="259"/>
      <c r="W725" s="259"/>
      <c r="X725" s="259">
        <v>1</v>
      </c>
      <c r="Y725" s="259"/>
      <c r="Z725" s="259"/>
      <c r="AL725" s="101">
        <f t="shared" si="82"/>
        <v>0</v>
      </c>
      <c r="AM725" s="101">
        <f t="shared" si="77"/>
        <v>0</v>
      </c>
      <c r="AN725" s="101">
        <f t="shared" si="78"/>
        <v>0</v>
      </c>
      <c r="AO725" s="101">
        <f t="shared" si="79"/>
        <v>0</v>
      </c>
      <c r="AP725" s="101">
        <f t="shared" si="80"/>
        <v>1</v>
      </c>
      <c r="AQ725" s="101">
        <f t="shared" si="81"/>
        <v>0</v>
      </c>
      <c r="AR725" s="101">
        <f t="shared" si="83"/>
        <v>0</v>
      </c>
    </row>
    <row r="726" spans="1:44">
      <c r="A726" s="265" t="s">
        <v>973</v>
      </c>
      <c r="B726" s="333"/>
      <c r="C726" s="333"/>
      <c r="D726" s="288"/>
      <c r="E726" s="288"/>
      <c r="F726" s="288"/>
      <c r="G726" s="260"/>
      <c r="H726" s="260"/>
      <c r="I726" s="260"/>
      <c r="J726" s="260"/>
      <c r="K726" s="260"/>
      <c r="L726" s="259"/>
      <c r="M726" s="259"/>
      <c r="N726" s="259"/>
      <c r="O726" s="259"/>
      <c r="P726" s="259"/>
      <c r="Q726" s="260"/>
      <c r="R726" s="260"/>
      <c r="S726" s="260"/>
      <c r="T726" s="260"/>
      <c r="U726" s="260"/>
      <c r="V726" s="259"/>
      <c r="W726" s="259"/>
      <c r="X726" s="259"/>
      <c r="Y726" s="259"/>
      <c r="Z726" s="259">
        <v>1</v>
      </c>
      <c r="AL726" s="101">
        <f t="shared" si="82"/>
        <v>0</v>
      </c>
      <c r="AM726" s="101">
        <f t="shared" si="77"/>
        <v>0</v>
      </c>
      <c r="AN726" s="101">
        <f t="shared" si="78"/>
        <v>0</v>
      </c>
      <c r="AO726" s="101">
        <f t="shared" si="79"/>
        <v>0</v>
      </c>
      <c r="AP726" s="101">
        <f t="shared" si="80"/>
        <v>1</v>
      </c>
      <c r="AQ726" s="101">
        <f t="shared" si="81"/>
        <v>0</v>
      </c>
      <c r="AR726" s="101">
        <f t="shared" si="83"/>
        <v>0</v>
      </c>
    </row>
    <row r="727" spans="1:44">
      <c r="A727" s="265" t="s">
        <v>974</v>
      </c>
      <c r="B727" s="333"/>
      <c r="C727" s="333"/>
      <c r="D727" s="288"/>
      <c r="E727" s="288"/>
      <c r="F727" s="288"/>
      <c r="G727" s="260"/>
      <c r="H727" s="260"/>
      <c r="I727" s="260"/>
      <c r="J727" s="260"/>
      <c r="K727" s="260"/>
      <c r="L727" s="259"/>
      <c r="M727" s="259"/>
      <c r="N727" s="259"/>
      <c r="O727" s="259">
        <v>1</v>
      </c>
      <c r="P727" s="259"/>
      <c r="Q727" s="260"/>
      <c r="R727" s="260"/>
      <c r="S727" s="260"/>
      <c r="T727" s="260"/>
      <c r="U727" s="260"/>
      <c r="V727" s="259"/>
      <c r="W727" s="259"/>
      <c r="X727" s="259"/>
      <c r="Y727" s="259"/>
      <c r="Z727" s="259"/>
      <c r="AL727" s="101">
        <f t="shared" si="82"/>
        <v>0</v>
      </c>
      <c r="AM727" s="101">
        <f t="shared" si="77"/>
        <v>0</v>
      </c>
      <c r="AN727" s="101">
        <f t="shared" si="78"/>
        <v>1</v>
      </c>
      <c r="AO727" s="101">
        <f t="shared" si="79"/>
        <v>0</v>
      </c>
      <c r="AP727" s="101">
        <f t="shared" si="80"/>
        <v>0</v>
      </c>
      <c r="AQ727" s="101">
        <f t="shared" si="81"/>
        <v>0</v>
      </c>
      <c r="AR727" s="101">
        <f t="shared" si="83"/>
        <v>0</v>
      </c>
    </row>
    <row r="728" spans="1:44">
      <c r="A728" s="265" t="s">
        <v>975</v>
      </c>
      <c r="B728" s="333"/>
      <c r="C728" s="333"/>
      <c r="D728" s="288"/>
      <c r="E728" s="288"/>
      <c r="F728" s="288"/>
      <c r="G728" s="260"/>
      <c r="H728" s="260"/>
      <c r="I728" s="260"/>
      <c r="J728" s="260"/>
      <c r="K728" s="260"/>
      <c r="L728" s="259"/>
      <c r="M728" s="259">
        <v>2</v>
      </c>
      <c r="N728" s="259"/>
      <c r="O728" s="259"/>
      <c r="P728" s="259"/>
      <c r="Q728" s="260"/>
      <c r="R728" s="260"/>
      <c r="S728" s="260"/>
      <c r="T728" s="260"/>
      <c r="U728" s="260">
        <v>1</v>
      </c>
      <c r="V728" s="259"/>
      <c r="W728" s="259">
        <v>1</v>
      </c>
      <c r="X728" s="259"/>
      <c r="Y728" s="259"/>
      <c r="Z728" s="259"/>
      <c r="AL728" s="101">
        <f t="shared" si="82"/>
        <v>0</v>
      </c>
      <c r="AM728" s="101">
        <f t="shared" si="77"/>
        <v>0</v>
      </c>
      <c r="AN728" s="101">
        <f t="shared" si="78"/>
        <v>2</v>
      </c>
      <c r="AO728" s="101">
        <f t="shared" si="79"/>
        <v>1</v>
      </c>
      <c r="AP728" s="101">
        <f t="shared" si="80"/>
        <v>1</v>
      </c>
      <c r="AQ728" s="101">
        <f t="shared" si="81"/>
        <v>0</v>
      </c>
      <c r="AR728" s="101">
        <f t="shared" si="83"/>
        <v>0</v>
      </c>
    </row>
    <row r="729" spans="1:44">
      <c r="A729" s="265" t="s">
        <v>976</v>
      </c>
      <c r="B729" s="333"/>
      <c r="C729" s="333"/>
      <c r="D729" s="288"/>
      <c r="E729" s="288"/>
      <c r="F729" s="288"/>
      <c r="G729" s="260"/>
      <c r="H729" s="260"/>
      <c r="I729" s="260"/>
      <c r="J729" s="260"/>
      <c r="K729" s="260"/>
      <c r="L729" s="259"/>
      <c r="M729" s="259"/>
      <c r="N729" s="259"/>
      <c r="O729" s="259"/>
      <c r="P729" s="259"/>
      <c r="Q729" s="260"/>
      <c r="R729" s="260"/>
      <c r="S729" s="260"/>
      <c r="T729" s="260"/>
      <c r="U729" s="260"/>
      <c r="V729" s="259"/>
      <c r="W729" s="259"/>
      <c r="X729" s="259">
        <v>1</v>
      </c>
      <c r="Y729" s="259"/>
      <c r="Z729" s="259"/>
      <c r="AL729" s="101">
        <f t="shared" si="82"/>
        <v>0</v>
      </c>
      <c r="AM729" s="101">
        <f t="shared" si="77"/>
        <v>0</v>
      </c>
      <c r="AN729" s="101">
        <f t="shared" si="78"/>
        <v>0</v>
      </c>
      <c r="AO729" s="101">
        <f t="shared" si="79"/>
        <v>0</v>
      </c>
      <c r="AP729" s="101">
        <f t="shared" si="80"/>
        <v>1</v>
      </c>
      <c r="AQ729" s="101">
        <f t="shared" si="81"/>
        <v>0</v>
      </c>
      <c r="AR729" s="101">
        <f t="shared" si="83"/>
        <v>0</v>
      </c>
    </row>
    <row r="730" spans="1:44">
      <c r="A730" s="265" t="s">
        <v>977</v>
      </c>
      <c r="B730" s="333"/>
      <c r="C730" s="333"/>
      <c r="D730" s="288"/>
      <c r="E730" s="288"/>
      <c r="F730" s="288"/>
      <c r="G730" s="260"/>
      <c r="H730" s="260"/>
      <c r="I730" s="260"/>
      <c r="J730" s="260"/>
      <c r="K730" s="260"/>
      <c r="L730" s="259"/>
      <c r="M730" s="259"/>
      <c r="N730" s="259"/>
      <c r="O730" s="259"/>
      <c r="P730" s="259"/>
      <c r="Q730" s="260"/>
      <c r="R730" s="260"/>
      <c r="S730" s="260"/>
      <c r="T730" s="260"/>
      <c r="U730" s="260">
        <v>1</v>
      </c>
      <c r="V730" s="259"/>
      <c r="W730" s="259"/>
      <c r="X730" s="259"/>
      <c r="Y730" s="259"/>
      <c r="Z730" s="259"/>
      <c r="AL730" s="101">
        <f t="shared" si="82"/>
        <v>0</v>
      </c>
      <c r="AM730" s="101">
        <f t="shared" si="77"/>
        <v>0</v>
      </c>
      <c r="AN730" s="101">
        <f t="shared" si="78"/>
        <v>0</v>
      </c>
      <c r="AO730" s="101">
        <f t="shared" si="79"/>
        <v>1</v>
      </c>
      <c r="AP730" s="101">
        <f t="shared" si="80"/>
        <v>0</v>
      </c>
      <c r="AQ730" s="101">
        <f t="shared" si="81"/>
        <v>0</v>
      </c>
      <c r="AR730" s="101">
        <f t="shared" si="83"/>
        <v>0</v>
      </c>
    </row>
    <row r="731" spans="1:44">
      <c r="A731" s="265" t="s">
        <v>978</v>
      </c>
      <c r="B731" s="333"/>
      <c r="C731" s="333"/>
      <c r="D731" s="288"/>
      <c r="E731" s="288"/>
      <c r="F731" s="288"/>
      <c r="G731" s="260"/>
      <c r="H731" s="260"/>
      <c r="I731" s="260"/>
      <c r="J731" s="260"/>
      <c r="K731" s="260"/>
      <c r="L731" s="259">
        <v>1</v>
      </c>
      <c r="M731" s="259"/>
      <c r="N731" s="259"/>
      <c r="O731" s="259"/>
      <c r="P731" s="259"/>
      <c r="Q731" s="260"/>
      <c r="R731" s="260"/>
      <c r="S731" s="260"/>
      <c r="T731" s="260"/>
      <c r="U731" s="260"/>
      <c r="V731" s="259"/>
      <c r="W731" s="259"/>
      <c r="X731" s="259"/>
      <c r="Y731" s="259"/>
      <c r="Z731" s="259"/>
      <c r="AL731" s="101">
        <f t="shared" si="82"/>
        <v>0</v>
      </c>
      <c r="AM731" s="101">
        <f t="shared" si="77"/>
        <v>0</v>
      </c>
      <c r="AN731" s="101">
        <f t="shared" si="78"/>
        <v>1</v>
      </c>
      <c r="AO731" s="101">
        <f t="shared" si="79"/>
        <v>0</v>
      </c>
      <c r="AP731" s="101">
        <f t="shared" si="80"/>
        <v>0</v>
      </c>
      <c r="AQ731" s="101">
        <f t="shared" si="81"/>
        <v>0</v>
      </c>
      <c r="AR731" s="101">
        <f t="shared" si="83"/>
        <v>0</v>
      </c>
    </row>
    <row r="732" spans="1:44">
      <c r="A732" s="265" t="s">
        <v>979</v>
      </c>
      <c r="B732" s="333"/>
      <c r="C732" s="333"/>
      <c r="D732" s="288"/>
      <c r="E732" s="288"/>
      <c r="F732" s="288"/>
      <c r="G732" s="260"/>
      <c r="H732" s="260"/>
      <c r="I732" s="260"/>
      <c r="J732" s="260"/>
      <c r="K732" s="260"/>
      <c r="L732" s="259"/>
      <c r="M732" s="259"/>
      <c r="N732" s="259"/>
      <c r="O732" s="259"/>
      <c r="P732" s="259"/>
      <c r="Q732" s="260"/>
      <c r="R732" s="260">
        <v>1</v>
      </c>
      <c r="S732" s="260"/>
      <c r="T732" s="260"/>
      <c r="U732" s="260"/>
      <c r="V732" s="259"/>
      <c r="W732" s="259"/>
      <c r="X732" s="259"/>
      <c r="Y732" s="259"/>
      <c r="Z732" s="259"/>
      <c r="AL732" s="101">
        <f t="shared" si="82"/>
        <v>0</v>
      </c>
      <c r="AM732" s="101">
        <f t="shared" si="77"/>
        <v>0</v>
      </c>
      <c r="AN732" s="101">
        <f t="shared" si="78"/>
        <v>0</v>
      </c>
      <c r="AO732" s="101">
        <f t="shared" si="79"/>
        <v>1</v>
      </c>
      <c r="AP732" s="101">
        <f t="shared" si="80"/>
        <v>0</v>
      </c>
      <c r="AQ732" s="101">
        <f t="shared" si="81"/>
        <v>0</v>
      </c>
      <c r="AR732" s="101">
        <f t="shared" si="83"/>
        <v>0</v>
      </c>
    </row>
    <row r="733" spans="1:44">
      <c r="A733" s="265" t="s">
        <v>980</v>
      </c>
      <c r="B733" s="333"/>
      <c r="C733" s="333"/>
      <c r="D733" s="288"/>
      <c r="E733" s="288"/>
      <c r="F733" s="288"/>
      <c r="G733" s="260"/>
      <c r="H733" s="260"/>
      <c r="I733" s="260"/>
      <c r="J733" s="260"/>
      <c r="K733" s="260"/>
      <c r="L733" s="259"/>
      <c r="M733" s="259"/>
      <c r="N733" s="259"/>
      <c r="O733" s="259"/>
      <c r="P733" s="259"/>
      <c r="Q733" s="260"/>
      <c r="R733" s="260"/>
      <c r="S733" s="260"/>
      <c r="T733" s="260"/>
      <c r="U733" s="260"/>
      <c r="V733" s="259"/>
      <c r="W733" s="259">
        <v>1</v>
      </c>
      <c r="X733" s="259"/>
      <c r="Y733" s="259"/>
      <c r="Z733" s="259"/>
      <c r="AL733" s="101">
        <f t="shared" si="82"/>
        <v>0</v>
      </c>
      <c r="AM733" s="101">
        <f t="shared" si="77"/>
        <v>0</v>
      </c>
      <c r="AN733" s="101">
        <f t="shared" si="78"/>
        <v>0</v>
      </c>
      <c r="AO733" s="101">
        <f t="shared" si="79"/>
        <v>0</v>
      </c>
      <c r="AP733" s="101">
        <f t="shared" si="80"/>
        <v>1</v>
      </c>
      <c r="AQ733" s="101">
        <f t="shared" si="81"/>
        <v>0</v>
      </c>
      <c r="AR733" s="101">
        <f t="shared" si="83"/>
        <v>0</v>
      </c>
    </row>
    <row r="734" spans="1:44">
      <c r="A734" s="265" t="s">
        <v>981</v>
      </c>
      <c r="B734" s="333"/>
      <c r="C734" s="333"/>
      <c r="D734" s="288"/>
      <c r="E734" s="288"/>
      <c r="F734" s="288"/>
      <c r="G734" s="260"/>
      <c r="H734" s="260"/>
      <c r="I734" s="260"/>
      <c r="J734" s="260"/>
      <c r="K734" s="260"/>
      <c r="L734" s="259"/>
      <c r="M734" s="259"/>
      <c r="N734" s="259"/>
      <c r="O734" s="259"/>
      <c r="P734" s="259"/>
      <c r="Q734" s="260">
        <v>1</v>
      </c>
      <c r="R734" s="260"/>
      <c r="S734" s="260"/>
      <c r="T734" s="260"/>
      <c r="U734" s="260"/>
      <c r="V734" s="259"/>
      <c r="W734" s="259"/>
      <c r="X734" s="259"/>
      <c r="Y734" s="259">
        <v>1</v>
      </c>
      <c r="Z734" s="259"/>
      <c r="AL734" s="101">
        <f t="shared" si="82"/>
        <v>0</v>
      </c>
      <c r="AM734" s="101">
        <f t="shared" si="77"/>
        <v>0</v>
      </c>
      <c r="AN734" s="101">
        <f t="shared" si="78"/>
        <v>0</v>
      </c>
      <c r="AO734" s="101">
        <f t="shared" si="79"/>
        <v>1</v>
      </c>
      <c r="AP734" s="101">
        <f t="shared" si="80"/>
        <v>1</v>
      </c>
      <c r="AQ734" s="101">
        <f t="shared" si="81"/>
        <v>0</v>
      </c>
      <c r="AR734" s="101">
        <f t="shared" si="83"/>
        <v>0</v>
      </c>
    </row>
    <row r="735" spans="1:44">
      <c r="A735" s="265" t="s">
        <v>982</v>
      </c>
      <c r="B735" s="333"/>
      <c r="C735" s="333"/>
      <c r="D735" s="288"/>
      <c r="E735" s="288"/>
      <c r="F735" s="288"/>
      <c r="G735" s="260"/>
      <c r="H735" s="260"/>
      <c r="I735" s="260"/>
      <c r="J735" s="260"/>
      <c r="K735" s="260"/>
      <c r="L735" s="259"/>
      <c r="M735" s="259"/>
      <c r="N735" s="259"/>
      <c r="O735" s="259"/>
      <c r="P735" s="259"/>
      <c r="Q735" s="260"/>
      <c r="R735" s="260"/>
      <c r="S735" s="260"/>
      <c r="T735" s="260"/>
      <c r="U735" s="260">
        <v>1</v>
      </c>
      <c r="V735" s="259"/>
      <c r="W735" s="259"/>
      <c r="X735" s="259"/>
      <c r="Y735" s="259"/>
      <c r="Z735" s="259"/>
      <c r="AL735" s="101">
        <f t="shared" si="82"/>
        <v>0</v>
      </c>
      <c r="AM735" s="101">
        <f t="shared" si="77"/>
        <v>0</v>
      </c>
      <c r="AN735" s="101">
        <f t="shared" si="78"/>
        <v>0</v>
      </c>
      <c r="AO735" s="101">
        <f t="shared" si="79"/>
        <v>1</v>
      </c>
      <c r="AP735" s="101">
        <f t="shared" si="80"/>
        <v>0</v>
      </c>
      <c r="AQ735" s="101">
        <f t="shared" si="81"/>
        <v>0</v>
      </c>
      <c r="AR735" s="101">
        <f t="shared" si="83"/>
        <v>0</v>
      </c>
    </row>
    <row r="736" spans="1:44">
      <c r="A736" s="265" t="s">
        <v>983</v>
      </c>
      <c r="B736" s="333"/>
      <c r="C736" s="333"/>
      <c r="D736" s="288"/>
      <c r="E736" s="288"/>
      <c r="F736" s="288"/>
      <c r="G736" s="260"/>
      <c r="H736" s="260"/>
      <c r="I736" s="260"/>
      <c r="J736" s="260"/>
      <c r="K736" s="260"/>
      <c r="L736" s="259"/>
      <c r="M736" s="259"/>
      <c r="N736" s="259"/>
      <c r="O736" s="259"/>
      <c r="P736" s="259"/>
      <c r="Q736" s="260"/>
      <c r="R736" s="260"/>
      <c r="S736" s="260"/>
      <c r="T736" s="260"/>
      <c r="U736" s="260"/>
      <c r="V736" s="259"/>
      <c r="W736" s="259">
        <v>1</v>
      </c>
      <c r="X736" s="259"/>
      <c r="Y736" s="259"/>
      <c r="Z736" s="259"/>
      <c r="AL736" s="101">
        <f t="shared" si="82"/>
        <v>0</v>
      </c>
      <c r="AM736" s="101">
        <f t="shared" si="77"/>
        <v>0</v>
      </c>
      <c r="AN736" s="101">
        <f t="shared" si="78"/>
        <v>0</v>
      </c>
      <c r="AO736" s="101">
        <f t="shared" si="79"/>
        <v>0</v>
      </c>
      <c r="AP736" s="101">
        <f t="shared" si="80"/>
        <v>1</v>
      </c>
      <c r="AQ736" s="101">
        <f t="shared" si="81"/>
        <v>0</v>
      </c>
      <c r="AR736" s="101">
        <f t="shared" si="83"/>
        <v>0</v>
      </c>
    </row>
    <row r="737" spans="1:44">
      <c r="A737" s="265" t="s">
        <v>984</v>
      </c>
      <c r="B737" s="333"/>
      <c r="C737" s="333"/>
      <c r="D737" s="288"/>
      <c r="E737" s="288"/>
      <c r="F737" s="288"/>
      <c r="G737" s="260"/>
      <c r="H737" s="260"/>
      <c r="I737" s="260"/>
      <c r="J737" s="260"/>
      <c r="K737" s="260"/>
      <c r="L737" s="259"/>
      <c r="M737" s="259"/>
      <c r="N737" s="259"/>
      <c r="O737" s="259"/>
      <c r="P737" s="259"/>
      <c r="Q737" s="260"/>
      <c r="R737" s="260"/>
      <c r="S737" s="260"/>
      <c r="T737" s="260"/>
      <c r="U737" s="260"/>
      <c r="V737" s="259"/>
      <c r="W737" s="259"/>
      <c r="X737" s="259"/>
      <c r="Y737" s="259"/>
      <c r="Z737" s="259"/>
      <c r="AL737" s="101">
        <f t="shared" si="82"/>
        <v>0</v>
      </c>
      <c r="AM737" s="101">
        <f t="shared" si="77"/>
        <v>0</v>
      </c>
      <c r="AN737" s="101">
        <f t="shared" si="78"/>
        <v>0</v>
      </c>
      <c r="AO737" s="101">
        <f t="shared" si="79"/>
        <v>0</v>
      </c>
      <c r="AP737" s="101">
        <f t="shared" si="80"/>
        <v>0</v>
      </c>
      <c r="AQ737" s="101">
        <f t="shared" si="81"/>
        <v>0</v>
      </c>
      <c r="AR737" s="101">
        <f t="shared" si="83"/>
        <v>0</v>
      </c>
    </row>
    <row r="738" spans="1:44">
      <c r="A738" s="265" t="s">
        <v>985</v>
      </c>
      <c r="B738" s="333"/>
      <c r="C738" s="333"/>
      <c r="D738" s="288"/>
      <c r="E738" s="288"/>
      <c r="F738" s="288"/>
      <c r="G738" s="260"/>
      <c r="H738" s="260"/>
      <c r="I738" s="260"/>
      <c r="J738" s="260"/>
      <c r="K738" s="260"/>
      <c r="L738" s="259"/>
      <c r="M738" s="259"/>
      <c r="N738" s="259"/>
      <c r="O738" s="259"/>
      <c r="P738" s="259"/>
      <c r="Q738" s="260"/>
      <c r="R738" s="260"/>
      <c r="S738" s="260"/>
      <c r="T738" s="260"/>
      <c r="U738" s="260"/>
      <c r="V738" s="259"/>
      <c r="W738" s="259"/>
      <c r="X738" s="259"/>
      <c r="Y738" s="259"/>
      <c r="Z738" s="259"/>
      <c r="AL738" s="101">
        <f t="shared" si="82"/>
        <v>0</v>
      </c>
      <c r="AM738" s="101">
        <f t="shared" si="77"/>
        <v>0</v>
      </c>
      <c r="AN738" s="101">
        <f t="shared" si="78"/>
        <v>0</v>
      </c>
      <c r="AO738" s="101">
        <f t="shared" si="79"/>
        <v>0</v>
      </c>
      <c r="AP738" s="101">
        <f t="shared" si="80"/>
        <v>0</v>
      </c>
      <c r="AQ738" s="101">
        <f t="shared" si="81"/>
        <v>0</v>
      </c>
      <c r="AR738" s="101">
        <f t="shared" si="83"/>
        <v>0</v>
      </c>
    </row>
    <row r="739" spans="1:44">
      <c r="A739" s="265" t="s">
        <v>986</v>
      </c>
      <c r="B739" s="333"/>
      <c r="C739" s="333"/>
      <c r="D739" s="288"/>
      <c r="E739" s="288"/>
      <c r="F739" s="288"/>
      <c r="G739" s="260"/>
      <c r="H739" s="260"/>
      <c r="I739" s="260"/>
      <c r="J739" s="260"/>
      <c r="K739" s="260"/>
      <c r="L739" s="259"/>
      <c r="M739" s="259"/>
      <c r="N739" s="259"/>
      <c r="O739" s="259"/>
      <c r="P739" s="259"/>
      <c r="Q739" s="260">
        <v>1</v>
      </c>
      <c r="R739" s="260"/>
      <c r="S739" s="260"/>
      <c r="T739" s="260"/>
      <c r="U739" s="260"/>
      <c r="V739" s="259">
        <v>1</v>
      </c>
      <c r="W739" s="259">
        <v>2</v>
      </c>
      <c r="X739" s="259"/>
      <c r="Y739" s="259"/>
      <c r="Z739" s="259">
        <v>1</v>
      </c>
      <c r="AL739" s="101">
        <f t="shared" si="82"/>
        <v>0</v>
      </c>
      <c r="AM739" s="101">
        <f t="shared" si="77"/>
        <v>0</v>
      </c>
      <c r="AN739" s="101">
        <f t="shared" si="78"/>
        <v>0</v>
      </c>
      <c r="AO739" s="101">
        <f t="shared" si="79"/>
        <v>1</v>
      </c>
      <c r="AP739" s="101">
        <f t="shared" si="80"/>
        <v>4</v>
      </c>
      <c r="AQ739" s="101">
        <f t="shared" si="81"/>
        <v>0</v>
      </c>
      <c r="AR739" s="101">
        <f t="shared" si="83"/>
        <v>0</v>
      </c>
    </row>
    <row r="740" spans="1:44">
      <c r="A740" s="265" t="s">
        <v>987</v>
      </c>
      <c r="B740" s="333"/>
      <c r="C740" s="333"/>
      <c r="D740" s="288"/>
      <c r="E740" s="288"/>
      <c r="F740" s="288"/>
      <c r="G740" s="260"/>
      <c r="H740" s="260"/>
      <c r="I740" s="260"/>
      <c r="J740" s="260"/>
      <c r="K740" s="260"/>
      <c r="L740" s="259"/>
      <c r="M740" s="259"/>
      <c r="N740" s="259"/>
      <c r="O740" s="259"/>
      <c r="P740" s="259"/>
      <c r="Q740" s="260"/>
      <c r="R740" s="260">
        <v>2</v>
      </c>
      <c r="S740" s="260"/>
      <c r="T740" s="260"/>
      <c r="U740" s="260"/>
      <c r="V740" s="259"/>
      <c r="W740" s="259"/>
      <c r="X740" s="259"/>
      <c r="Y740" s="259">
        <v>2</v>
      </c>
      <c r="Z740" s="259"/>
      <c r="AL740" s="101">
        <f t="shared" si="82"/>
        <v>0</v>
      </c>
      <c r="AM740" s="101">
        <f t="shared" si="77"/>
        <v>0</v>
      </c>
      <c r="AN740" s="101">
        <f t="shared" si="78"/>
        <v>0</v>
      </c>
      <c r="AO740" s="101">
        <f t="shared" si="79"/>
        <v>2</v>
      </c>
      <c r="AP740" s="101">
        <f t="shared" si="80"/>
        <v>2</v>
      </c>
      <c r="AQ740" s="101">
        <f t="shared" si="81"/>
        <v>0</v>
      </c>
      <c r="AR740" s="101">
        <f t="shared" si="83"/>
        <v>0</v>
      </c>
    </row>
    <row r="741" spans="1:44">
      <c r="A741" s="265" t="s">
        <v>988</v>
      </c>
      <c r="B741" s="333"/>
      <c r="C741" s="333"/>
      <c r="D741" s="288"/>
      <c r="E741" s="288"/>
      <c r="F741" s="288"/>
      <c r="G741" s="260"/>
      <c r="H741" s="260"/>
      <c r="I741" s="260">
        <v>1</v>
      </c>
      <c r="J741" s="260"/>
      <c r="K741" s="260"/>
      <c r="L741" s="259"/>
      <c r="M741" s="259"/>
      <c r="N741" s="259">
        <v>1</v>
      </c>
      <c r="O741" s="259"/>
      <c r="P741" s="259"/>
      <c r="Q741" s="260"/>
      <c r="R741" s="260"/>
      <c r="S741" s="260"/>
      <c r="T741" s="260"/>
      <c r="U741" s="260">
        <v>1</v>
      </c>
      <c r="V741" s="259">
        <v>1</v>
      </c>
      <c r="W741" s="259"/>
      <c r="X741" s="259"/>
      <c r="Y741" s="259"/>
      <c r="Z741" s="259">
        <v>1</v>
      </c>
      <c r="AL741" s="101">
        <f t="shared" si="82"/>
        <v>0</v>
      </c>
      <c r="AM741" s="101">
        <f t="shared" si="77"/>
        <v>1</v>
      </c>
      <c r="AN741" s="101">
        <f t="shared" si="78"/>
        <v>1</v>
      </c>
      <c r="AO741" s="101">
        <f t="shared" si="79"/>
        <v>1</v>
      </c>
      <c r="AP741" s="101">
        <f t="shared" si="80"/>
        <v>2</v>
      </c>
      <c r="AQ741" s="101">
        <f t="shared" si="81"/>
        <v>0</v>
      </c>
      <c r="AR741" s="101">
        <f t="shared" si="83"/>
        <v>0</v>
      </c>
    </row>
    <row r="742" spans="1:44">
      <c r="A742" s="265" t="s">
        <v>989</v>
      </c>
      <c r="B742" s="333"/>
      <c r="C742" s="333"/>
      <c r="D742" s="288"/>
      <c r="E742" s="288"/>
      <c r="F742" s="288"/>
      <c r="G742" s="260"/>
      <c r="H742" s="260"/>
      <c r="I742" s="260"/>
      <c r="J742" s="260"/>
      <c r="K742" s="260"/>
      <c r="L742" s="259"/>
      <c r="M742" s="259"/>
      <c r="N742" s="259"/>
      <c r="O742" s="259"/>
      <c r="P742" s="259">
        <v>1</v>
      </c>
      <c r="Q742" s="260"/>
      <c r="R742" s="260"/>
      <c r="S742" s="260"/>
      <c r="T742" s="260"/>
      <c r="U742" s="260"/>
      <c r="V742" s="259">
        <v>1</v>
      </c>
      <c r="W742" s="259"/>
      <c r="X742" s="259">
        <v>1</v>
      </c>
      <c r="Y742" s="259"/>
      <c r="Z742" s="259"/>
      <c r="AL742" s="101">
        <f t="shared" si="82"/>
        <v>0</v>
      </c>
      <c r="AM742" s="101">
        <f t="shared" si="77"/>
        <v>0</v>
      </c>
      <c r="AN742" s="101">
        <f t="shared" si="78"/>
        <v>1</v>
      </c>
      <c r="AO742" s="101">
        <f t="shared" si="79"/>
        <v>0</v>
      </c>
      <c r="AP742" s="101">
        <f t="shared" si="80"/>
        <v>2</v>
      </c>
      <c r="AQ742" s="101">
        <f t="shared" si="81"/>
        <v>0</v>
      </c>
      <c r="AR742" s="101">
        <f t="shared" si="83"/>
        <v>0</v>
      </c>
    </row>
    <row r="743" spans="1:44">
      <c r="A743" s="265" t="s">
        <v>211</v>
      </c>
      <c r="B743" s="333"/>
      <c r="C743" s="333"/>
      <c r="D743" s="288"/>
      <c r="E743" s="288"/>
      <c r="F743" s="288"/>
      <c r="G743" s="260"/>
      <c r="H743" s="260"/>
      <c r="I743" s="260"/>
      <c r="J743" s="260"/>
      <c r="K743" s="260"/>
      <c r="L743" s="259"/>
      <c r="M743" s="259">
        <v>1</v>
      </c>
      <c r="N743" s="259"/>
      <c r="O743" s="259"/>
      <c r="P743" s="259"/>
      <c r="Q743" s="260"/>
      <c r="R743" s="260">
        <v>1</v>
      </c>
      <c r="S743" s="260"/>
      <c r="T743" s="260"/>
      <c r="U743" s="260"/>
      <c r="V743" s="259"/>
      <c r="W743" s="259"/>
      <c r="X743" s="259"/>
      <c r="Y743" s="259"/>
      <c r="Z743" s="259"/>
      <c r="AL743" s="101">
        <f t="shared" si="82"/>
        <v>0</v>
      </c>
      <c r="AM743" s="101">
        <f t="shared" si="77"/>
        <v>0</v>
      </c>
      <c r="AN743" s="101">
        <f t="shared" si="78"/>
        <v>1</v>
      </c>
      <c r="AO743" s="101">
        <f t="shared" si="79"/>
        <v>1</v>
      </c>
      <c r="AP743" s="101">
        <f t="shared" si="80"/>
        <v>0</v>
      </c>
      <c r="AQ743" s="101">
        <f t="shared" si="81"/>
        <v>0</v>
      </c>
      <c r="AR743" s="101">
        <f t="shared" si="83"/>
        <v>0</v>
      </c>
    </row>
    <row r="744" spans="1:44">
      <c r="A744" s="265" t="s">
        <v>990</v>
      </c>
      <c r="B744" s="333"/>
      <c r="C744" s="333"/>
      <c r="D744" s="288"/>
      <c r="E744" s="288"/>
      <c r="F744" s="288"/>
      <c r="G744" s="260"/>
      <c r="H744" s="260"/>
      <c r="I744" s="260"/>
      <c r="J744" s="260"/>
      <c r="K744" s="260"/>
      <c r="L744" s="259"/>
      <c r="M744" s="259"/>
      <c r="N744" s="259"/>
      <c r="O744" s="259"/>
      <c r="P744" s="259"/>
      <c r="Q744" s="260"/>
      <c r="R744" s="260"/>
      <c r="S744" s="260"/>
      <c r="T744" s="260"/>
      <c r="U744" s="260"/>
      <c r="V744" s="259"/>
      <c r="W744" s="259"/>
      <c r="X744" s="259"/>
      <c r="Y744" s="259">
        <v>2</v>
      </c>
      <c r="Z744" s="259"/>
      <c r="AL744" s="101">
        <f t="shared" si="82"/>
        <v>0</v>
      </c>
      <c r="AM744" s="101">
        <f t="shared" si="77"/>
        <v>0</v>
      </c>
      <c r="AN744" s="101">
        <f t="shared" si="78"/>
        <v>0</v>
      </c>
      <c r="AO744" s="101">
        <f t="shared" si="79"/>
        <v>0</v>
      </c>
      <c r="AP744" s="101">
        <f t="shared" si="80"/>
        <v>2</v>
      </c>
      <c r="AQ744" s="101">
        <f t="shared" si="81"/>
        <v>0</v>
      </c>
      <c r="AR744" s="101">
        <f t="shared" si="83"/>
        <v>0</v>
      </c>
    </row>
    <row r="745" spans="1:44">
      <c r="A745" s="265" t="s">
        <v>991</v>
      </c>
      <c r="B745" s="333"/>
      <c r="C745" s="333"/>
      <c r="D745" s="288"/>
      <c r="E745" s="288"/>
      <c r="F745" s="288"/>
      <c r="G745" s="260"/>
      <c r="H745" s="260"/>
      <c r="I745" s="260"/>
      <c r="J745" s="260"/>
      <c r="K745" s="260"/>
      <c r="L745" s="259"/>
      <c r="M745" s="259"/>
      <c r="N745" s="259"/>
      <c r="O745" s="259"/>
      <c r="P745" s="259"/>
      <c r="Q745" s="260"/>
      <c r="R745" s="260"/>
      <c r="S745" s="260"/>
      <c r="T745" s="260"/>
      <c r="U745" s="260"/>
      <c r="V745" s="259"/>
      <c r="W745" s="259"/>
      <c r="X745" s="259"/>
      <c r="Y745" s="259"/>
      <c r="Z745" s="259">
        <v>1</v>
      </c>
      <c r="AL745" s="101">
        <f t="shared" si="82"/>
        <v>0</v>
      </c>
      <c r="AM745" s="101">
        <f t="shared" si="77"/>
        <v>0</v>
      </c>
      <c r="AN745" s="101">
        <f t="shared" si="78"/>
        <v>0</v>
      </c>
      <c r="AO745" s="101">
        <f t="shared" si="79"/>
        <v>0</v>
      </c>
      <c r="AP745" s="101">
        <f t="shared" si="80"/>
        <v>1</v>
      </c>
      <c r="AQ745" s="101">
        <f t="shared" si="81"/>
        <v>0</v>
      </c>
      <c r="AR745" s="101">
        <f t="shared" si="83"/>
        <v>0</v>
      </c>
    </row>
    <row r="746" spans="1:44">
      <c r="A746" s="265" t="s">
        <v>992</v>
      </c>
      <c r="B746" s="333"/>
      <c r="C746" s="333"/>
      <c r="D746" s="288"/>
      <c r="E746" s="288"/>
      <c r="F746" s="288"/>
      <c r="G746" s="260"/>
      <c r="H746" s="260"/>
      <c r="I746" s="260"/>
      <c r="J746" s="260"/>
      <c r="K746" s="260"/>
      <c r="L746" s="259"/>
      <c r="M746" s="259"/>
      <c r="N746" s="259"/>
      <c r="O746" s="259"/>
      <c r="P746" s="259"/>
      <c r="Q746" s="260"/>
      <c r="R746" s="260"/>
      <c r="S746" s="260"/>
      <c r="T746" s="260"/>
      <c r="U746" s="260"/>
      <c r="V746" s="259"/>
      <c r="W746" s="259">
        <v>1</v>
      </c>
      <c r="X746" s="259"/>
      <c r="Y746" s="259"/>
      <c r="Z746" s="259"/>
      <c r="AL746" s="101">
        <f t="shared" si="82"/>
        <v>0</v>
      </c>
      <c r="AM746" s="101">
        <f t="shared" si="77"/>
        <v>0</v>
      </c>
      <c r="AN746" s="101">
        <f t="shared" si="78"/>
        <v>0</v>
      </c>
      <c r="AO746" s="101">
        <f t="shared" si="79"/>
        <v>0</v>
      </c>
      <c r="AP746" s="101">
        <f t="shared" si="80"/>
        <v>1</v>
      </c>
      <c r="AQ746" s="101">
        <f t="shared" si="81"/>
        <v>0</v>
      </c>
      <c r="AR746" s="101">
        <f t="shared" si="83"/>
        <v>0</v>
      </c>
    </row>
    <row r="747" spans="1:44">
      <c r="A747" s="265" t="s">
        <v>225</v>
      </c>
      <c r="B747" s="333"/>
      <c r="C747" s="333"/>
      <c r="D747" s="288"/>
      <c r="E747" s="288">
        <v>1</v>
      </c>
      <c r="F747" s="288"/>
      <c r="G747" s="260">
        <v>3</v>
      </c>
      <c r="H747" s="260">
        <v>2</v>
      </c>
      <c r="I747" s="260"/>
      <c r="J747" s="260">
        <v>1</v>
      </c>
      <c r="K747" s="260">
        <v>1</v>
      </c>
      <c r="L747" s="259"/>
      <c r="M747" s="259">
        <v>1</v>
      </c>
      <c r="N747" s="259">
        <v>1</v>
      </c>
      <c r="O747" s="259"/>
      <c r="P747" s="259">
        <v>2</v>
      </c>
      <c r="Q747" s="260">
        <v>2</v>
      </c>
      <c r="R747" s="260">
        <v>7</v>
      </c>
      <c r="S747" s="260"/>
      <c r="T747" s="260">
        <v>2</v>
      </c>
      <c r="U747" s="260">
        <v>8</v>
      </c>
      <c r="V747" s="259">
        <v>7</v>
      </c>
      <c r="W747" s="259">
        <v>3</v>
      </c>
      <c r="X747" s="259">
        <v>1</v>
      </c>
      <c r="Y747" s="259">
        <v>1</v>
      </c>
      <c r="Z747" s="259">
        <v>6</v>
      </c>
      <c r="AL747" s="101">
        <f t="shared" si="82"/>
        <v>1</v>
      </c>
      <c r="AM747" s="101">
        <f t="shared" si="77"/>
        <v>7</v>
      </c>
      <c r="AN747" s="101">
        <f t="shared" si="78"/>
        <v>4</v>
      </c>
      <c r="AO747" s="101">
        <f t="shared" si="79"/>
        <v>19</v>
      </c>
      <c r="AP747" s="101">
        <f t="shared" si="80"/>
        <v>18</v>
      </c>
      <c r="AQ747" s="101">
        <f t="shared" si="81"/>
        <v>0</v>
      </c>
      <c r="AR747" s="101">
        <f t="shared" si="83"/>
        <v>0</v>
      </c>
    </row>
    <row r="748" spans="1:44">
      <c r="A748" s="265" t="s">
        <v>993</v>
      </c>
      <c r="B748" s="333"/>
      <c r="C748" s="333"/>
      <c r="D748" s="288"/>
      <c r="E748" s="288"/>
      <c r="F748" s="288"/>
      <c r="G748" s="260"/>
      <c r="H748" s="260"/>
      <c r="I748" s="260"/>
      <c r="J748" s="260"/>
      <c r="K748" s="260"/>
      <c r="L748" s="259"/>
      <c r="M748" s="259"/>
      <c r="N748" s="259"/>
      <c r="O748" s="259"/>
      <c r="P748" s="259"/>
      <c r="Q748" s="260"/>
      <c r="R748" s="260"/>
      <c r="S748" s="260"/>
      <c r="T748" s="260"/>
      <c r="U748" s="260"/>
      <c r="V748" s="259"/>
      <c r="W748" s="259"/>
      <c r="X748" s="259">
        <v>1</v>
      </c>
      <c r="Y748" s="259">
        <v>1</v>
      </c>
      <c r="Z748" s="259"/>
      <c r="AL748" s="101">
        <f t="shared" si="82"/>
        <v>0</v>
      </c>
      <c r="AM748" s="101">
        <f t="shared" si="77"/>
        <v>0</v>
      </c>
      <c r="AN748" s="101">
        <f t="shared" si="78"/>
        <v>0</v>
      </c>
      <c r="AO748" s="101">
        <f t="shared" si="79"/>
        <v>0</v>
      </c>
      <c r="AP748" s="101">
        <f t="shared" si="80"/>
        <v>2</v>
      </c>
      <c r="AQ748" s="101">
        <f t="shared" si="81"/>
        <v>0</v>
      </c>
      <c r="AR748" s="101">
        <f t="shared" si="83"/>
        <v>0</v>
      </c>
    </row>
    <row r="749" spans="1:44">
      <c r="A749" s="265" t="s">
        <v>994</v>
      </c>
      <c r="B749" s="333"/>
      <c r="C749" s="333"/>
      <c r="D749" s="288"/>
      <c r="E749" s="288"/>
      <c r="F749" s="288"/>
      <c r="G749" s="260"/>
      <c r="H749" s="260"/>
      <c r="I749" s="260"/>
      <c r="J749" s="260"/>
      <c r="K749" s="260"/>
      <c r="L749" s="259"/>
      <c r="M749" s="259">
        <v>2</v>
      </c>
      <c r="N749" s="259"/>
      <c r="O749" s="259"/>
      <c r="P749" s="259"/>
      <c r="Q749" s="260"/>
      <c r="R749" s="260"/>
      <c r="S749" s="260"/>
      <c r="T749" s="260"/>
      <c r="U749" s="260"/>
      <c r="V749" s="259"/>
      <c r="W749" s="259"/>
      <c r="X749" s="259"/>
      <c r="Y749" s="259"/>
      <c r="Z749" s="259"/>
      <c r="AL749" s="101">
        <f t="shared" si="82"/>
        <v>0</v>
      </c>
      <c r="AM749" s="101">
        <f t="shared" si="77"/>
        <v>0</v>
      </c>
      <c r="AN749" s="101">
        <f t="shared" si="78"/>
        <v>2</v>
      </c>
      <c r="AO749" s="101">
        <f t="shared" si="79"/>
        <v>0</v>
      </c>
      <c r="AP749" s="101">
        <f t="shared" si="80"/>
        <v>0</v>
      </c>
      <c r="AQ749" s="101">
        <f t="shared" si="81"/>
        <v>0</v>
      </c>
      <c r="AR749" s="101">
        <f t="shared" si="83"/>
        <v>0</v>
      </c>
    </row>
    <row r="750" spans="1:44">
      <c r="A750" s="265" t="s">
        <v>995</v>
      </c>
      <c r="B750" s="333"/>
      <c r="C750" s="333"/>
      <c r="D750" s="288"/>
      <c r="E750" s="288"/>
      <c r="F750" s="288"/>
      <c r="G750" s="260"/>
      <c r="H750" s="260"/>
      <c r="I750" s="260"/>
      <c r="J750" s="260"/>
      <c r="K750" s="260"/>
      <c r="L750" s="259"/>
      <c r="M750" s="259"/>
      <c r="N750" s="259">
        <v>1</v>
      </c>
      <c r="O750" s="259"/>
      <c r="P750" s="259"/>
      <c r="Q750" s="260"/>
      <c r="R750" s="260"/>
      <c r="S750" s="260"/>
      <c r="T750" s="260"/>
      <c r="U750" s="260"/>
      <c r="V750" s="259"/>
      <c r="W750" s="259"/>
      <c r="X750" s="259"/>
      <c r="Y750" s="259"/>
      <c r="Z750" s="259"/>
      <c r="AL750" s="101">
        <f t="shared" si="82"/>
        <v>0</v>
      </c>
      <c r="AM750" s="101">
        <f t="shared" si="77"/>
        <v>0</v>
      </c>
      <c r="AN750" s="101">
        <f t="shared" si="78"/>
        <v>1</v>
      </c>
      <c r="AO750" s="101">
        <f t="shared" si="79"/>
        <v>0</v>
      </c>
      <c r="AP750" s="101">
        <f t="shared" si="80"/>
        <v>0</v>
      </c>
      <c r="AQ750" s="101">
        <f t="shared" si="81"/>
        <v>0</v>
      </c>
      <c r="AR750" s="101">
        <f t="shared" si="83"/>
        <v>0</v>
      </c>
    </row>
    <row r="751" spans="1:44">
      <c r="A751" s="265" t="s">
        <v>996</v>
      </c>
      <c r="B751" s="333"/>
      <c r="C751" s="333"/>
      <c r="D751" s="288"/>
      <c r="E751" s="288"/>
      <c r="F751" s="288"/>
      <c r="G751" s="260"/>
      <c r="H751" s="260"/>
      <c r="I751" s="260"/>
      <c r="J751" s="260"/>
      <c r="K751" s="260"/>
      <c r="L751" s="259"/>
      <c r="M751" s="259">
        <v>1</v>
      </c>
      <c r="N751" s="259"/>
      <c r="O751" s="259"/>
      <c r="P751" s="259"/>
      <c r="Q751" s="260"/>
      <c r="R751" s="260"/>
      <c r="S751" s="260"/>
      <c r="T751" s="260"/>
      <c r="U751" s="260"/>
      <c r="V751" s="259"/>
      <c r="W751" s="259"/>
      <c r="X751" s="259"/>
      <c r="Y751" s="259"/>
      <c r="Z751" s="259"/>
      <c r="AL751" s="101">
        <f t="shared" si="82"/>
        <v>0</v>
      </c>
      <c r="AM751" s="101">
        <f t="shared" si="77"/>
        <v>0</v>
      </c>
      <c r="AN751" s="101">
        <f t="shared" si="78"/>
        <v>1</v>
      </c>
      <c r="AO751" s="101">
        <f t="shared" si="79"/>
        <v>0</v>
      </c>
      <c r="AP751" s="101">
        <f t="shared" si="80"/>
        <v>0</v>
      </c>
      <c r="AQ751" s="101">
        <f t="shared" si="81"/>
        <v>0</v>
      </c>
      <c r="AR751" s="101">
        <f t="shared" si="83"/>
        <v>0</v>
      </c>
    </row>
    <row r="752" spans="1:44">
      <c r="A752" s="265" t="s">
        <v>997</v>
      </c>
      <c r="B752" s="333"/>
      <c r="C752" s="333"/>
      <c r="D752" s="288"/>
      <c r="E752" s="288"/>
      <c r="F752" s="288"/>
      <c r="G752" s="260"/>
      <c r="H752" s="260"/>
      <c r="I752" s="260">
        <v>1</v>
      </c>
      <c r="J752" s="260"/>
      <c r="K752" s="260"/>
      <c r="L752" s="259"/>
      <c r="M752" s="259"/>
      <c r="N752" s="259"/>
      <c r="O752" s="259"/>
      <c r="P752" s="259"/>
      <c r="Q752" s="260"/>
      <c r="R752" s="260"/>
      <c r="S752" s="260"/>
      <c r="T752" s="260"/>
      <c r="U752" s="260"/>
      <c r="V752" s="259"/>
      <c r="W752" s="259"/>
      <c r="X752" s="259"/>
      <c r="Y752" s="259"/>
      <c r="Z752" s="259"/>
      <c r="AL752" s="101">
        <f t="shared" si="82"/>
        <v>0</v>
      </c>
      <c r="AM752" s="101">
        <f t="shared" si="77"/>
        <v>1</v>
      </c>
      <c r="AN752" s="101">
        <f t="shared" si="78"/>
        <v>0</v>
      </c>
      <c r="AO752" s="101">
        <f t="shared" si="79"/>
        <v>0</v>
      </c>
      <c r="AP752" s="101">
        <f t="shared" si="80"/>
        <v>0</v>
      </c>
      <c r="AQ752" s="101">
        <f t="shared" si="81"/>
        <v>0</v>
      </c>
      <c r="AR752" s="101">
        <f t="shared" si="83"/>
        <v>0</v>
      </c>
    </row>
    <row r="753" spans="1:44">
      <c r="A753" s="265" t="s">
        <v>998</v>
      </c>
      <c r="B753" s="333"/>
      <c r="C753" s="333"/>
      <c r="D753" s="288"/>
      <c r="E753" s="288"/>
      <c r="F753" s="288"/>
      <c r="G753" s="260"/>
      <c r="H753" s="260"/>
      <c r="I753" s="260"/>
      <c r="J753" s="260"/>
      <c r="K753" s="260"/>
      <c r="L753" s="259"/>
      <c r="M753" s="259">
        <v>2</v>
      </c>
      <c r="N753" s="259"/>
      <c r="O753" s="259"/>
      <c r="P753" s="259"/>
      <c r="Q753" s="260"/>
      <c r="R753" s="260"/>
      <c r="S753" s="260"/>
      <c r="T753" s="260"/>
      <c r="U753" s="260"/>
      <c r="V753" s="259"/>
      <c r="W753" s="259"/>
      <c r="X753" s="259"/>
      <c r="Y753" s="259"/>
      <c r="Z753" s="259"/>
      <c r="AL753" s="101">
        <f t="shared" si="82"/>
        <v>0</v>
      </c>
      <c r="AM753" s="101">
        <f t="shared" si="77"/>
        <v>0</v>
      </c>
      <c r="AN753" s="101">
        <f t="shared" si="78"/>
        <v>2</v>
      </c>
      <c r="AO753" s="101">
        <f t="shared" si="79"/>
        <v>0</v>
      </c>
      <c r="AP753" s="101">
        <f t="shared" si="80"/>
        <v>0</v>
      </c>
      <c r="AQ753" s="101">
        <f t="shared" si="81"/>
        <v>0</v>
      </c>
      <c r="AR753" s="101">
        <f t="shared" si="83"/>
        <v>0</v>
      </c>
    </row>
    <row r="754" spans="1:44">
      <c r="A754" s="265" t="s">
        <v>999</v>
      </c>
      <c r="B754" s="333"/>
      <c r="C754" s="333"/>
      <c r="D754" s="288"/>
      <c r="E754" s="288"/>
      <c r="F754" s="288"/>
      <c r="G754" s="260"/>
      <c r="H754" s="260"/>
      <c r="I754" s="260">
        <v>1</v>
      </c>
      <c r="J754" s="260"/>
      <c r="K754" s="260">
        <v>1</v>
      </c>
      <c r="L754" s="259"/>
      <c r="M754" s="259"/>
      <c r="N754" s="259"/>
      <c r="O754" s="259"/>
      <c r="P754" s="259"/>
      <c r="Q754" s="260"/>
      <c r="R754" s="260"/>
      <c r="S754" s="260"/>
      <c r="T754" s="260"/>
      <c r="U754" s="260"/>
      <c r="V754" s="259">
        <v>3</v>
      </c>
      <c r="W754" s="259"/>
      <c r="X754" s="259"/>
      <c r="Y754" s="259"/>
      <c r="Z754" s="259"/>
      <c r="AL754" s="101">
        <f t="shared" si="82"/>
        <v>0</v>
      </c>
      <c r="AM754" s="101">
        <f t="shared" si="77"/>
        <v>2</v>
      </c>
      <c r="AN754" s="101">
        <f t="shared" si="78"/>
        <v>0</v>
      </c>
      <c r="AO754" s="101">
        <f t="shared" si="79"/>
        <v>0</v>
      </c>
      <c r="AP754" s="101">
        <f t="shared" si="80"/>
        <v>3</v>
      </c>
      <c r="AQ754" s="101">
        <f t="shared" si="81"/>
        <v>0</v>
      </c>
      <c r="AR754" s="101">
        <f t="shared" si="83"/>
        <v>0</v>
      </c>
    </row>
    <row r="755" spans="1:44">
      <c r="A755" s="265" t="s">
        <v>1000</v>
      </c>
      <c r="B755" s="333"/>
      <c r="C755" s="333"/>
      <c r="D755" s="288"/>
      <c r="E755" s="288"/>
      <c r="F755" s="288"/>
      <c r="G755" s="260"/>
      <c r="H755" s="260"/>
      <c r="I755" s="260"/>
      <c r="J755" s="260"/>
      <c r="K755" s="260"/>
      <c r="L755" s="259"/>
      <c r="M755" s="259"/>
      <c r="N755" s="259"/>
      <c r="O755" s="259"/>
      <c r="P755" s="259"/>
      <c r="Q755" s="260"/>
      <c r="R755" s="260"/>
      <c r="S755" s="260"/>
      <c r="T755" s="260"/>
      <c r="U755" s="260"/>
      <c r="V755" s="259"/>
      <c r="W755" s="259"/>
      <c r="X755" s="259"/>
      <c r="Y755" s="259"/>
      <c r="Z755" s="259">
        <v>2</v>
      </c>
      <c r="AL755" s="101">
        <f t="shared" si="82"/>
        <v>0</v>
      </c>
      <c r="AM755" s="101">
        <f t="shared" si="77"/>
        <v>0</v>
      </c>
      <c r="AN755" s="101">
        <f t="shared" si="78"/>
        <v>0</v>
      </c>
      <c r="AO755" s="101">
        <f t="shared" si="79"/>
        <v>0</v>
      </c>
      <c r="AP755" s="101">
        <f t="shared" si="80"/>
        <v>2</v>
      </c>
      <c r="AQ755" s="101">
        <f t="shared" si="81"/>
        <v>0</v>
      </c>
      <c r="AR755" s="101">
        <f t="shared" si="83"/>
        <v>0</v>
      </c>
    </row>
    <row r="756" spans="1:44">
      <c r="A756" s="265" t="s">
        <v>1001</v>
      </c>
      <c r="B756" s="333"/>
      <c r="C756" s="333"/>
      <c r="D756" s="288"/>
      <c r="E756" s="288"/>
      <c r="F756" s="288"/>
      <c r="G756" s="260"/>
      <c r="H756" s="260"/>
      <c r="I756" s="260"/>
      <c r="J756" s="260"/>
      <c r="K756" s="260"/>
      <c r="L756" s="259"/>
      <c r="M756" s="259"/>
      <c r="N756" s="259"/>
      <c r="O756" s="259"/>
      <c r="P756" s="259"/>
      <c r="Q756" s="260"/>
      <c r="R756" s="260"/>
      <c r="S756" s="260"/>
      <c r="T756" s="260"/>
      <c r="U756" s="260"/>
      <c r="V756" s="259"/>
      <c r="W756" s="259"/>
      <c r="X756" s="259"/>
      <c r="Y756" s="259"/>
      <c r="Z756" s="259"/>
      <c r="AL756" s="101">
        <f t="shared" si="82"/>
        <v>0</v>
      </c>
      <c r="AM756" s="101">
        <f t="shared" si="77"/>
        <v>0</v>
      </c>
      <c r="AN756" s="101">
        <f t="shared" si="78"/>
        <v>0</v>
      </c>
      <c r="AO756" s="101">
        <f t="shared" si="79"/>
        <v>0</v>
      </c>
      <c r="AP756" s="101">
        <f t="shared" si="80"/>
        <v>0</v>
      </c>
      <c r="AQ756" s="101">
        <f t="shared" si="81"/>
        <v>0</v>
      </c>
      <c r="AR756" s="101">
        <f t="shared" si="83"/>
        <v>0</v>
      </c>
    </row>
    <row r="757" spans="1:44">
      <c r="A757" s="265" t="s">
        <v>1002</v>
      </c>
      <c r="B757" s="333"/>
      <c r="C757" s="333"/>
      <c r="D757" s="288"/>
      <c r="E757" s="288"/>
      <c r="F757" s="288"/>
      <c r="G757" s="260"/>
      <c r="H757" s="260"/>
      <c r="I757" s="260"/>
      <c r="J757" s="260"/>
      <c r="K757" s="260"/>
      <c r="L757" s="259"/>
      <c r="M757" s="259"/>
      <c r="N757" s="259"/>
      <c r="O757" s="259"/>
      <c r="P757" s="259"/>
      <c r="Q757" s="260"/>
      <c r="R757" s="260"/>
      <c r="S757" s="260"/>
      <c r="T757" s="260"/>
      <c r="U757" s="260"/>
      <c r="V757" s="259"/>
      <c r="W757" s="259"/>
      <c r="X757" s="259"/>
      <c r="Y757" s="259"/>
      <c r="Z757" s="259">
        <v>4</v>
      </c>
      <c r="AL757" s="101">
        <f t="shared" si="82"/>
        <v>0</v>
      </c>
      <c r="AM757" s="101">
        <f t="shared" si="77"/>
        <v>0</v>
      </c>
      <c r="AN757" s="101">
        <f t="shared" si="78"/>
        <v>0</v>
      </c>
      <c r="AO757" s="101">
        <f t="shared" si="79"/>
        <v>0</v>
      </c>
      <c r="AP757" s="101">
        <f t="shared" si="80"/>
        <v>4</v>
      </c>
      <c r="AQ757" s="101">
        <f t="shared" si="81"/>
        <v>0</v>
      </c>
      <c r="AR757" s="101">
        <f t="shared" si="83"/>
        <v>0</v>
      </c>
    </row>
    <row r="758" spans="1:44">
      <c r="A758" s="265" t="s">
        <v>1003</v>
      </c>
      <c r="B758" s="333"/>
      <c r="C758" s="333"/>
      <c r="D758" s="288"/>
      <c r="E758" s="288"/>
      <c r="F758" s="288"/>
      <c r="G758" s="260"/>
      <c r="H758" s="260"/>
      <c r="I758" s="260"/>
      <c r="J758" s="260"/>
      <c r="K758" s="260"/>
      <c r="L758" s="259"/>
      <c r="M758" s="259"/>
      <c r="N758" s="259"/>
      <c r="O758" s="259"/>
      <c r="P758" s="259"/>
      <c r="Q758" s="260"/>
      <c r="R758" s="260"/>
      <c r="S758" s="260"/>
      <c r="T758" s="260"/>
      <c r="U758" s="260"/>
      <c r="V758" s="259"/>
      <c r="W758" s="259"/>
      <c r="X758" s="259">
        <v>2</v>
      </c>
      <c r="Y758" s="259"/>
      <c r="Z758" s="259"/>
      <c r="AL758" s="101">
        <f t="shared" si="82"/>
        <v>0</v>
      </c>
      <c r="AM758" s="101">
        <f t="shared" si="77"/>
        <v>0</v>
      </c>
      <c r="AN758" s="101">
        <f t="shared" si="78"/>
        <v>0</v>
      </c>
      <c r="AO758" s="101">
        <f t="shared" si="79"/>
        <v>0</v>
      </c>
      <c r="AP758" s="101">
        <f t="shared" si="80"/>
        <v>2</v>
      </c>
      <c r="AQ758" s="101">
        <f t="shared" si="81"/>
        <v>0</v>
      </c>
      <c r="AR758" s="101">
        <f t="shared" si="83"/>
        <v>0</v>
      </c>
    </row>
    <row r="759" spans="1:44">
      <c r="A759" s="265" t="s">
        <v>1004</v>
      </c>
      <c r="B759" s="333"/>
      <c r="C759" s="333"/>
      <c r="D759" s="288"/>
      <c r="E759" s="288"/>
      <c r="F759" s="288"/>
      <c r="G759" s="260"/>
      <c r="H759" s="260"/>
      <c r="I759" s="260"/>
      <c r="J759" s="260"/>
      <c r="K759" s="260"/>
      <c r="L759" s="259"/>
      <c r="M759" s="259"/>
      <c r="N759" s="259"/>
      <c r="O759" s="259"/>
      <c r="P759" s="259"/>
      <c r="Q759" s="260"/>
      <c r="R759" s="260"/>
      <c r="S759" s="260"/>
      <c r="T759" s="260">
        <v>1</v>
      </c>
      <c r="U759" s="260"/>
      <c r="V759" s="259"/>
      <c r="W759" s="259"/>
      <c r="X759" s="259"/>
      <c r="Y759" s="259"/>
      <c r="Z759" s="259"/>
      <c r="AL759" s="101">
        <f t="shared" si="82"/>
        <v>0</v>
      </c>
      <c r="AM759" s="101">
        <f t="shared" si="77"/>
        <v>0</v>
      </c>
      <c r="AN759" s="101">
        <f t="shared" si="78"/>
        <v>0</v>
      </c>
      <c r="AO759" s="101">
        <f t="shared" si="79"/>
        <v>1</v>
      </c>
      <c r="AP759" s="101">
        <f t="shared" si="80"/>
        <v>0</v>
      </c>
      <c r="AQ759" s="101">
        <f t="shared" si="81"/>
        <v>0</v>
      </c>
      <c r="AR759" s="101">
        <f t="shared" si="83"/>
        <v>0</v>
      </c>
    </row>
    <row r="760" spans="1:44">
      <c r="A760" s="265" t="s">
        <v>1005</v>
      </c>
      <c r="B760" s="333"/>
      <c r="C760" s="333"/>
      <c r="D760" s="288"/>
      <c r="E760" s="288"/>
      <c r="F760" s="288"/>
      <c r="G760" s="260"/>
      <c r="H760" s="260"/>
      <c r="I760" s="260"/>
      <c r="J760" s="260"/>
      <c r="K760" s="260"/>
      <c r="L760" s="259"/>
      <c r="M760" s="259"/>
      <c r="N760" s="259"/>
      <c r="O760" s="259"/>
      <c r="P760" s="259"/>
      <c r="Q760" s="260"/>
      <c r="R760" s="260"/>
      <c r="S760" s="260"/>
      <c r="T760" s="260"/>
      <c r="U760" s="260">
        <v>1</v>
      </c>
      <c r="V760" s="259"/>
      <c r="W760" s="259"/>
      <c r="X760" s="259"/>
      <c r="Y760" s="259"/>
      <c r="Z760" s="259"/>
      <c r="AL760" s="101">
        <f t="shared" si="82"/>
        <v>0</v>
      </c>
      <c r="AM760" s="101">
        <f t="shared" si="77"/>
        <v>0</v>
      </c>
      <c r="AN760" s="101">
        <f t="shared" si="78"/>
        <v>0</v>
      </c>
      <c r="AO760" s="101">
        <f t="shared" si="79"/>
        <v>1</v>
      </c>
      <c r="AP760" s="101">
        <f t="shared" si="80"/>
        <v>0</v>
      </c>
      <c r="AQ760" s="101">
        <f t="shared" si="81"/>
        <v>0</v>
      </c>
      <c r="AR760" s="101">
        <f t="shared" si="83"/>
        <v>0</v>
      </c>
    </row>
    <row r="761" spans="1:44">
      <c r="A761" s="265" t="s">
        <v>1006</v>
      </c>
      <c r="B761" s="333"/>
      <c r="C761" s="333"/>
      <c r="D761" s="288"/>
      <c r="E761" s="288"/>
      <c r="F761" s="288"/>
      <c r="G761" s="260"/>
      <c r="H761" s="260"/>
      <c r="I761" s="260"/>
      <c r="J761" s="260"/>
      <c r="K761" s="260"/>
      <c r="L761" s="259"/>
      <c r="M761" s="259"/>
      <c r="N761" s="259"/>
      <c r="O761" s="259"/>
      <c r="P761" s="259"/>
      <c r="Q761" s="260"/>
      <c r="R761" s="260"/>
      <c r="S761" s="260"/>
      <c r="T761" s="260"/>
      <c r="U761" s="260"/>
      <c r="V761" s="259">
        <v>1</v>
      </c>
      <c r="W761" s="259"/>
      <c r="X761" s="259"/>
      <c r="Y761" s="259"/>
      <c r="Z761" s="259"/>
      <c r="AL761" s="101">
        <f t="shared" si="82"/>
        <v>0</v>
      </c>
      <c r="AM761" s="101">
        <f t="shared" ref="AM761:AM824" si="84">SUM($G761:$K761)</f>
        <v>0</v>
      </c>
      <c r="AN761" s="101">
        <f t="shared" ref="AN761:AN824" si="85">SUM($L761:$P761)</f>
        <v>0</v>
      </c>
      <c r="AO761" s="101">
        <f t="shared" ref="AO761:AO824" si="86">SUM($Q761:$U761)</f>
        <v>0</v>
      </c>
      <c r="AP761" s="101">
        <f t="shared" ref="AP761:AP824" si="87">SUM($V761:$Z761)</f>
        <v>1</v>
      </c>
      <c r="AQ761" s="101">
        <f t="shared" ref="AQ761:AQ824" si="88">SUM($AA761:$AE761)</f>
        <v>0</v>
      </c>
      <c r="AR761" s="101">
        <f t="shared" si="83"/>
        <v>0</v>
      </c>
    </row>
    <row r="762" spans="1:44">
      <c r="A762" s="265" t="s">
        <v>1007</v>
      </c>
      <c r="B762" s="333"/>
      <c r="C762" s="333"/>
      <c r="D762" s="288"/>
      <c r="E762" s="288"/>
      <c r="F762" s="288"/>
      <c r="G762" s="260"/>
      <c r="H762" s="260"/>
      <c r="I762" s="260"/>
      <c r="J762" s="260"/>
      <c r="K762" s="260"/>
      <c r="L762" s="259"/>
      <c r="M762" s="259"/>
      <c r="N762" s="259"/>
      <c r="O762" s="259"/>
      <c r="P762" s="259"/>
      <c r="Q762" s="260"/>
      <c r="R762" s="260"/>
      <c r="S762" s="260"/>
      <c r="T762" s="260"/>
      <c r="U762" s="260"/>
      <c r="V762" s="259"/>
      <c r="W762" s="259"/>
      <c r="X762" s="259"/>
      <c r="Y762" s="259">
        <v>4</v>
      </c>
      <c r="Z762" s="259"/>
      <c r="AL762" s="101">
        <f t="shared" ref="AL762:AL825" si="89">SUM($B762:$F762)</f>
        <v>0</v>
      </c>
      <c r="AM762" s="101">
        <f t="shared" si="84"/>
        <v>0</v>
      </c>
      <c r="AN762" s="101">
        <f t="shared" si="85"/>
        <v>0</v>
      </c>
      <c r="AO762" s="101">
        <f t="shared" si="86"/>
        <v>0</v>
      </c>
      <c r="AP762" s="101">
        <f t="shared" si="87"/>
        <v>4</v>
      </c>
      <c r="AQ762" s="101">
        <f t="shared" si="88"/>
        <v>0</v>
      </c>
      <c r="AR762" s="101">
        <f t="shared" si="83"/>
        <v>0</v>
      </c>
    </row>
    <row r="763" spans="1:44">
      <c r="A763" s="265" t="s">
        <v>1008</v>
      </c>
      <c r="B763" s="333"/>
      <c r="C763" s="333"/>
      <c r="D763" s="288"/>
      <c r="E763" s="288"/>
      <c r="F763" s="288"/>
      <c r="G763" s="260"/>
      <c r="H763" s="260"/>
      <c r="I763" s="260"/>
      <c r="J763" s="260"/>
      <c r="K763" s="260"/>
      <c r="L763" s="259"/>
      <c r="M763" s="259"/>
      <c r="N763" s="259"/>
      <c r="O763" s="259"/>
      <c r="P763" s="259"/>
      <c r="Q763" s="260"/>
      <c r="R763" s="260"/>
      <c r="S763" s="260"/>
      <c r="T763" s="260"/>
      <c r="U763" s="260"/>
      <c r="V763" s="259"/>
      <c r="W763" s="259"/>
      <c r="X763" s="259"/>
      <c r="Y763" s="259"/>
      <c r="Z763" s="259"/>
      <c r="AL763" s="101">
        <f t="shared" si="89"/>
        <v>0</v>
      </c>
      <c r="AM763" s="101">
        <f t="shared" si="84"/>
        <v>0</v>
      </c>
      <c r="AN763" s="101">
        <f t="shared" si="85"/>
        <v>0</v>
      </c>
      <c r="AO763" s="101">
        <f t="shared" si="86"/>
        <v>0</v>
      </c>
      <c r="AP763" s="101">
        <f t="shared" si="87"/>
        <v>0</v>
      </c>
      <c r="AQ763" s="101">
        <f t="shared" si="88"/>
        <v>0</v>
      </c>
      <c r="AR763" s="101">
        <f t="shared" si="83"/>
        <v>0</v>
      </c>
    </row>
    <row r="764" spans="1:44">
      <c r="A764" s="265" t="s">
        <v>1009</v>
      </c>
      <c r="B764" s="333"/>
      <c r="C764" s="333"/>
      <c r="D764" s="288"/>
      <c r="E764" s="288"/>
      <c r="F764" s="288"/>
      <c r="G764" s="260"/>
      <c r="H764" s="260"/>
      <c r="I764" s="260"/>
      <c r="J764" s="260"/>
      <c r="K764" s="260"/>
      <c r="L764" s="259"/>
      <c r="M764" s="259"/>
      <c r="N764" s="259"/>
      <c r="O764" s="259"/>
      <c r="P764" s="259"/>
      <c r="Q764" s="260"/>
      <c r="R764" s="260"/>
      <c r="S764" s="260"/>
      <c r="T764" s="260"/>
      <c r="U764" s="260"/>
      <c r="V764" s="259"/>
      <c r="W764" s="259"/>
      <c r="X764" s="259"/>
      <c r="Y764" s="259"/>
      <c r="Z764" s="259">
        <v>1</v>
      </c>
      <c r="AL764" s="101">
        <f t="shared" si="89"/>
        <v>0</v>
      </c>
      <c r="AM764" s="101">
        <f t="shared" si="84"/>
        <v>0</v>
      </c>
      <c r="AN764" s="101">
        <f t="shared" si="85"/>
        <v>0</v>
      </c>
      <c r="AO764" s="101">
        <f t="shared" si="86"/>
        <v>0</v>
      </c>
      <c r="AP764" s="101">
        <f t="shared" si="87"/>
        <v>1</v>
      </c>
      <c r="AQ764" s="101">
        <f t="shared" si="88"/>
        <v>0</v>
      </c>
      <c r="AR764" s="101">
        <f t="shared" si="83"/>
        <v>0</v>
      </c>
    </row>
    <row r="765" spans="1:44">
      <c r="A765" s="265" t="s">
        <v>1010</v>
      </c>
      <c r="B765" s="333"/>
      <c r="C765" s="333"/>
      <c r="D765" s="288"/>
      <c r="E765" s="288"/>
      <c r="F765" s="288"/>
      <c r="G765" s="260"/>
      <c r="H765" s="260"/>
      <c r="I765" s="260"/>
      <c r="J765" s="260"/>
      <c r="K765" s="260"/>
      <c r="L765" s="259"/>
      <c r="M765" s="259"/>
      <c r="N765" s="259"/>
      <c r="O765" s="259"/>
      <c r="P765" s="259"/>
      <c r="Q765" s="260"/>
      <c r="R765" s="260"/>
      <c r="S765" s="260">
        <v>1</v>
      </c>
      <c r="T765" s="260"/>
      <c r="U765" s="260"/>
      <c r="V765" s="259"/>
      <c r="W765" s="259"/>
      <c r="X765" s="259"/>
      <c r="Y765" s="259">
        <v>1</v>
      </c>
      <c r="Z765" s="259"/>
      <c r="AL765" s="101">
        <f t="shared" si="89"/>
        <v>0</v>
      </c>
      <c r="AM765" s="101">
        <f t="shared" si="84"/>
        <v>0</v>
      </c>
      <c r="AN765" s="101">
        <f t="shared" si="85"/>
        <v>0</v>
      </c>
      <c r="AO765" s="101">
        <f t="shared" si="86"/>
        <v>1</v>
      </c>
      <c r="AP765" s="101">
        <f t="shared" si="87"/>
        <v>1</v>
      </c>
      <c r="AQ765" s="101">
        <f t="shared" si="88"/>
        <v>0</v>
      </c>
      <c r="AR765" s="101">
        <f t="shared" si="83"/>
        <v>0</v>
      </c>
    </row>
    <row r="766" spans="1:44">
      <c r="A766" s="265" t="s">
        <v>1011</v>
      </c>
      <c r="B766" s="333"/>
      <c r="C766" s="333"/>
      <c r="D766" s="288"/>
      <c r="E766" s="288"/>
      <c r="F766" s="288"/>
      <c r="G766" s="260"/>
      <c r="H766" s="260"/>
      <c r="I766" s="260"/>
      <c r="J766" s="260"/>
      <c r="K766" s="260"/>
      <c r="L766" s="259"/>
      <c r="M766" s="259"/>
      <c r="N766" s="259"/>
      <c r="O766" s="259"/>
      <c r="P766" s="259"/>
      <c r="Q766" s="260"/>
      <c r="R766" s="260"/>
      <c r="S766" s="260"/>
      <c r="T766" s="260"/>
      <c r="U766" s="260"/>
      <c r="V766" s="259"/>
      <c r="W766" s="259"/>
      <c r="X766" s="259"/>
      <c r="Y766" s="259">
        <v>1</v>
      </c>
      <c r="Z766" s="259"/>
      <c r="AL766" s="101">
        <f t="shared" si="89"/>
        <v>0</v>
      </c>
      <c r="AM766" s="101">
        <f t="shared" si="84"/>
        <v>0</v>
      </c>
      <c r="AN766" s="101">
        <f t="shared" si="85"/>
        <v>0</v>
      </c>
      <c r="AO766" s="101">
        <f t="shared" si="86"/>
        <v>0</v>
      </c>
      <c r="AP766" s="101">
        <f t="shared" si="87"/>
        <v>1</v>
      </c>
      <c r="AQ766" s="101">
        <f t="shared" si="88"/>
        <v>0</v>
      </c>
      <c r="AR766" s="101">
        <f t="shared" si="83"/>
        <v>0</v>
      </c>
    </row>
    <row r="767" spans="1:44">
      <c r="A767" s="265" t="s">
        <v>1012</v>
      </c>
      <c r="B767" s="333"/>
      <c r="C767" s="333"/>
      <c r="D767" s="288"/>
      <c r="E767" s="288"/>
      <c r="F767" s="288"/>
      <c r="G767" s="260"/>
      <c r="H767" s="260"/>
      <c r="I767" s="260"/>
      <c r="J767" s="260"/>
      <c r="K767" s="260"/>
      <c r="L767" s="259"/>
      <c r="M767" s="259"/>
      <c r="N767" s="259"/>
      <c r="O767" s="259"/>
      <c r="P767" s="259"/>
      <c r="Q767" s="260"/>
      <c r="R767" s="260"/>
      <c r="S767" s="260"/>
      <c r="T767" s="260"/>
      <c r="U767" s="260"/>
      <c r="V767" s="259"/>
      <c r="W767" s="259"/>
      <c r="X767" s="259"/>
      <c r="Y767" s="259">
        <v>1</v>
      </c>
      <c r="Z767" s="259"/>
      <c r="AL767" s="101">
        <f t="shared" si="89"/>
        <v>0</v>
      </c>
      <c r="AM767" s="101">
        <f t="shared" si="84"/>
        <v>0</v>
      </c>
      <c r="AN767" s="101">
        <f t="shared" si="85"/>
        <v>0</v>
      </c>
      <c r="AO767" s="101">
        <f t="shared" si="86"/>
        <v>0</v>
      </c>
      <c r="AP767" s="101">
        <f t="shared" si="87"/>
        <v>1</v>
      </c>
      <c r="AQ767" s="101">
        <f t="shared" si="88"/>
        <v>0</v>
      </c>
      <c r="AR767" s="101">
        <f t="shared" si="83"/>
        <v>0</v>
      </c>
    </row>
    <row r="768" spans="1:44">
      <c r="A768" s="265" t="s">
        <v>1013</v>
      </c>
      <c r="B768" s="333"/>
      <c r="C768" s="333"/>
      <c r="D768" s="288"/>
      <c r="E768" s="288"/>
      <c r="F768" s="288"/>
      <c r="G768" s="260"/>
      <c r="H768" s="260"/>
      <c r="I768" s="260"/>
      <c r="J768" s="260"/>
      <c r="K768" s="260"/>
      <c r="L768" s="259"/>
      <c r="M768" s="259"/>
      <c r="N768" s="259"/>
      <c r="O768" s="259"/>
      <c r="P768" s="259"/>
      <c r="Q768" s="260"/>
      <c r="R768" s="260"/>
      <c r="S768" s="260"/>
      <c r="T768" s="260"/>
      <c r="U768" s="260">
        <v>1</v>
      </c>
      <c r="V768" s="259"/>
      <c r="W768" s="259"/>
      <c r="X768" s="259"/>
      <c r="Y768" s="259"/>
      <c r="Z768" s="259"/>
      <c r="AL768" s="101">
        <f t="shared" si="89"/>
        <v>0</v>
      </c>
      <c r="AM768" s="101">
        <f t="shared" si="84"/>
        <v>0</v>
      </c>
      <c r="AN768" s="101">
        <f t="shared" si="85"/>
        <v>0</v>
      </c>
      <c r="AO768" s="101">
        <f t="shared" si="86"/>
        <v>1</v>
      </c>
      <c r="AP768" s="101">
        <f t="shared" si="87"/>
        <v>0</v>
      </c>
      <c r="AQ768" s="101">
        <f t="shared" si="88"/>
        <v>0</v>
      </c>
      <c r="AR768" s="101">
        <f t="shared" si="83"/>
        <v>0</v>
      </c>
    </row>
    <row r="769" spans="1:44">
      <c r="A769" s="265" t="s">
        <v>1014</v>
      </c>
      <c r="B769" s="333"/>
      <c r="C769" s="333"/>
      <c r="D769" s="288"/>
      <c r="E769" s="288"/>
      <c r="F769" s="288"/>
      <c r="G769" s="260"/>
      <c r="H769" s="260"/>
      <c r="I769" s="260"/>
      <c r="J769" s="260"/>
      <c r="K769" s="260"/>
      <c r="L769" s="259">
        <v>1</v>
      </c>
      <c r="M769" s="259"/>
      <c r="N769" s="259"/>
      <c r="O769" s="259"/>
      <c r="P769" s="259"/>
      <c r="Q769" s="260"/>
      <c r="R769" s="260"/>
      <c r="S769" s="260"/>
      <c r="T769" s="260"/>
      <c r="U769" s="260"/>
      <c r="V769" s="259"/>
      <c r="W769" s="259"/>
      <c r="X769" s="259"/>
      <c r="Y769" s="259"/>
      <c r="Z769" s="259"/>
      <c r="AL769" s="101">
        <f t="shared" si="89"/>
        <v>0</v>
      </c>
      <c r="AM769" s="101">
        <f t="shared" si="84"/>
        <v>0</v>
      </c>
      <c r="AN769" s="101">
        <f t="shared" si="85"/>
        <v>1</v>
      </c>
      <c r="AO769" s="101">
        <f t="shared" si="86"/>
        <v>0</v>
      </c>
      <c r="AP769" s="101">
        <f t="shared" si="87"/>
        <v>0</v>
      </c>
      <c r="AQ769" s="101">
        <f t="shared" si="88"/>
        <v>0</v>
      </c>
      <c r="AR769" s="101">
        <f t="shared" si="83"/>
        <v>0</v>
      </c>
    </row>
    <row r="770" spans="1:44">
      <c r="A770" s="265" t="s">
        <v>1015</v>
      </c>
      <c r="B770" s="333"/>
      <c r="C770" s="333"/>
      <c r="D770" s="288"/>
      <c r="E770" s="288"/>
      <c r="F770" s="288"/>
      <c r="G770" s="260"/>
      <c r="H770" s="260"/>
      <c r="I770" s="260"/>
      <c r="J770" s="260"/>
      <c r="K770" s="260"/>
      <c r="L770" s="259"/>
      <c r="M770" s="259"/>
      <c r="N770" s="259"/>
      <c r="O770" s="259"/>
      <c r="P770" s="259"/>
      <c r="Q770" s="260"/>
      <c r="R770" s="260"/>
      <c r="S770" s="260"/>
      <c r="T770" s="260">
        <v>1</v>
      </c>
      <c r="U770" s="260"/>
      <c r="V770" s="259"/>
      <c r="W770" s="259"/>
      <c r="X770" s="259"/>
      <c r="Y770" s="259"/>
      <c r="Z770" s="259"/>
      <c r="AL770" s="101">
        <f t="shared" si="89"/>
        <v>0</v>
      </c>
      <c r="AM770" s="101">
        <f t="shared" si="84"/>
        <v>0</v>
      </c>
      <c r="AN770" s="101">
        <f t="shared" si="85"/>
        <v>0</v>
      </c>
      <c r="AO770" s="101">
        <f t="shared" si="86"/>
        <v>1</v>
      </c>
      <c r="AP770" s="101">
        <f t="shared" si="87"/>
        <v>0</v>
      </c>
      <c r="AQ770" s="101">
        <f t="shared" si="88"/>
        <v>0</v>
      </c>
      <c r="AR770" s="101">
        <f t="shared" si="83"/>
        <v>0</v>
      </c>
    </row>
    <row r="771" spans="1:44">
      <c r="A771" s="265" t="s">
        <v>1016</v>
      </c>
      <c r="B771" s="333"/>
      <c r="C771" s="333"/>
      <c r="D771" s="288"/>
      <c r="E771" s="288"/>
      <c r="F771" s="288"/>
      <c r="G771" s="260"/>
      <c r="H771" s="260"/>
      <c r="I771" s="260"/>
      <c r="J771" s="260"/>
      <c r="K771" s="260"/>
      <c r="L771" s="259"/>
      <c r="M771" s="259"/>
      <c r="N771" s="259"/>
      <c r="O771" s="259"/>
      <c r="P771" s="259"/>
      <c r="Q771" s="260">
        <v>1</v>
      </c>
      <c r="R771" s="260"/>
      <c r="S771" s="260"/>
      <c r="T771" s="260"/>
      <c r="U771" s="260"/>
      <c r="V771" s="259"/>
      <c r="W771" s="259"/>
      <c r="X771" s="259"/>
      <c r="Y771" s="259"/>
      <c r="Z771" s="259"/>
      <c r="AL771" s="101">
        <f t="shared" si="89"/>
        <v>0</v>
      </c>
      <c r="AM771" s="101">
        <f t="shared" si="84"/>
        <v>0</v>
      </c>
      <c r="AN771" s="101">
        <f t="shared" si="85"/>
        <v>0</v>
      </c>
      <c r="AO771" s="101">
        <f t="shared" si="86"/>
        <v>1</v>
      </c>
      <c r="AP771" s="101">
        <f t="shared" si="87"/>
        <v>0</v>
      </c>
      <c r="AQ771" s="101">
        <f t="shared" si="88"/>
        <v>0</v>
      </c>
      <c r="AR771" s="101">
        <f t="shared" si="83"/>
        <v>0</v>
      </c>
    </row>
    <row r="772" spans="1:44">
      <c r="A772" s="265" t="s">
        <v>1017</v>
      </c>
      <c r="B772" s="333"/>
      <c r="C772" s="333"/>
      <c r="D772" s="288"/>
      <c r="E772" s="288"/>
      <c r="F772" s="288"/>
      <c r="G772" s="260"/>
      <c r="H772" s="260"/>
      <c r="I772" s="260"/>
      <c r="J772" s="260"/>
      <c r="K772" s="260"/>
      <c r="L772" s="259"/>
      <c r="M772" s="259"/>
      <c r="N772" s="259"/>
      <c r="O772" s="259"/>
      <c r="P772" s="259"/>
      <c r="Q772" s="260"/>
      <c r="R772" s="260"/>
      <c r="S772" s="260"/>
      <c r="T772" s="260"/>
      <c r="U772" s="260"/>
      <c r="V772" s="259"/>
      <c r="W772" s="259"/>
      <c r="X772" s="259"/>
      <c r="Y772" s="259"/>
      <c r="Z772" s="259">
        <v>1</v>
      </c>
      <c r="AL772" s="101">
        <f t="shared" si="89"/>
        <v>0</v>
      </c>
      <c r="AM772" s="101">
        <f t="shared" si="84"/>
        <v>0</v>
      </c>
      <c r="AN772" s="101">
        <f t="shared" si="85"/>
        <v>0</v>
      </c>
      <c r="AO772" s="101">
        <f t="shared" si="86"/>
        <v>0</v>
      </c>
      <c r="AP772" s="101">
        <f t="shared" si="87"/>
        <v>1</v>
      </c>
      <c r="AQ772" s="101">
        <f t="shared" si="88"/>
        <v>0</v>
      </c>
      <c r="AR772" s="101">
        <f t="shared" si="83"/>
        <v>0</v>
      </c>
    </row>
    <row r="773" spans="1:44">
      <c r="A773" s="265" t="s">
        <v>1018</v>
      </c>
      <c r="B773" s="333"/>
      <c r="C773" s="333"/>
      <c r="D773" s="288"/>
      <c r="E773" s="288"/>
      <c r="F773" s="288"/>
      <c r="G773" s="260"/>
      <c r="H773" s="260"/>
      <c r="I773" s="260"/>
      <c r="J773" s="260"/>
      <c r="K773" s="260"/>
      <c r="L773" s="259"/>
      <c r="M773" s="259"/>
      <c r="N773" s="259"/>
      <c r="O773" s="259">
        <v>1</v>
      </c>
      <c r="P773" s="259"/>
      <c r="Q773" s="260"/>
      <c r="R773" s="260"/>
      <c r="S773" s="260"/>
      <c r="T773" s="260"/>
      <c r="U773" s="260"/>
      <c r="V773" s="259"/>
      <c r="W773" s="259"/>
      <c r="X773" s="259"/>
      <c r="Y773" s="259"/>
      <c r="Z773" s="259"/>
      <c r="AL773" s="101">
        <f t="shared" si="89"/>
        <v>0</v>
      </c>
      <c r="AM773" s="101">
        <f t="shared" si="84"/>
        <v>0</v>
      </c>
      <c r="AN773" s="101">
        <f t="shared" si="85"/>
        <v>1</v>
      </c>
      <c r="AO773" s="101">
        <f t="shared" si="86"/>
        <v>0</v>
      </c>
      <c r="AP773" s="101">
        <f t="shared" si="87"/>
        <v>0</v>
      </c>
      <c r="AQ773" s="101">
        <f t="shared" si="88"/>
        <v>0</v>
      </c>
      <c r="AR773" s="101">
        <f t="shared" si="83"/>
        <v>0</v>
      </c>
    </row>
    <row r="774" spans="1:44">
      <c r="A774" s="265" t="s">
        <v>1019</v>
      </c>
      <c r="B774" s="333"/>
      <c r="C774" s="333"/>
      <c r="D774" s="288"/>
      <c r="E774" s="288"/>
      <c r="F774" s="288"/>
      <c r="G774" s="260"/>
      <c r="H774" s="260"/>
      <c r="I774" s="260"/>
      <c r="J774" s="260"/>
      <c r="K774" s="260"/>
      <c r="L774" s="259"/>
      <c r="M774" s="259"/>
      <c r="N774" s="259"/>
      <c r="O774" s="259"/>
      <c r="P774" s="259"/>
      <c r="Q774" s="260"/>
      <c r="R774" s="260"/>
      <c r="S774" s="260"/>
      <c r="T774" s="260"/>
      <c r="U774" s="260"/>
      <c r="V774" s="259"/>
      <c r="W774" s="259"/>
      <c r="X774" s="259"/>
      <c r="Y774" s="259"/>
      <c r="Z774" s="259">
        <v>1</v>
      </c>
      <c r="AL774" s="101">
        <f t="shared" si="89"/>
        <v>0</v>
      </c>
      <c r="AM774" s="101">
        <f t="shared" si="84"/>
        <v>0</v>
      </c>
      <c r="AN774" s="101">
        <f t="shared" si="85"/>
        <v>0</v>
      </c>
      <c r="AO774" s="101">
        <f t="shared" si="86"/>
        <v>0</v>
      </c>
      <c r="AP774" s="101">
        <f t="shared" si="87"/>
        <v>1</v>
      </c>
      <c r="AQ774" s="101">
        <f t="shared" si="88"/>
        <v>0</v>
      </c>
      <c r="AR774" s="101">
        <f t="shared" si="83"/>
        <v>0</v>
      </c>
    </row>
    <row r="775" spans="1:44">
      <c r="A775" s="265" t="s">
        <v>1020</v>
      </c>
      <c r="B775" s="333"/>
      <c r="C775" s="333"/>
      <c r="D775" s="288"/>
      <c r="E775" s="288"/>
      <c r="F775" s="288"/>
      <c r="G775" s="260"/>
      <c r="H775" s="260"/>
      <c r="I775" s="260"/>
      <c r="J775" s="260"/>
      <c r="K775" s="260"/>
      <c r="L775" s="259"/>
      <c r="M775" s="259"/>
      <c r="N775" s="259"/>
      <c r="O775" s="259"/>
      <c r="P775" s="259"/>
      <c r="Q775" s="260"/>
      <c r="R775" s="260"/>
      <c r="S775" s="260"/>
      <c r="T775" s="260"/>
      <c r="U775" s="260"/>
      <c r="V775" s="259"/>
      <c r="W775" s="259"/>
      <c r="X775" s="259">
        <v>1</v>
      </c>
      <c r="Y775" s="259"/>
      <c r="Z775" s="259"/>
      <c r="AL775" s="101">
        <f t="shared" si="89"/>
        <v>0</v>
      </c>
      <c r="AM775" s="101">
        <f t="shared" si="84"/>
        <v>0</v>
      </c>
      <c r="AN775" s="101">
        <f t="shared" si="85"/>
        <v>0</v>
      </c>
      <c r="AO775" s="101">
        <f t="shared" si="86"/>
        <v>0</v>
      </c>
      <c r="AP775" s="101">
        <f t="shared" si="87"/>
        <v>1</v>
      </c>
      <c r="AQ775" s="101">
        <f t="shared" si="88"/>
        <v>0</v>
      </c>
      <c r="AR775" s="101">
        <f t="shared" si="83"/>
        <v>0</v>
      </c>
    </row>
    <row r="776" spans="1:44">
      <c r="A776" s="265" t="s">
        <v>1021</v>
      </c>
      <c r="B776" s="333"/>
      <c r="C776" s="333"/>
      <c r="D776" s="288"/>
      <c r="E776" s="288"/>
      <c r="F776" s="288"/>
      <c r="G776" s="260"/>
      <c r="H776" s="260"/>
      <c r="I776" s="260"/>
      <c r="J776" s="260"/>
      <c r="K776" s="260"/>
      <c r="L776" s="259"/>
      <c r="M776" s="259"/>
      <c r="N776" s="259"/>
      <c r="O776" s="259">
        <v>1</v>
      </c>
      <c r="P776" s="259"/>
      <c r="Q776" s="260"/>
      <c r="R776" s="260"/>
      <c r="S776" s="260"/>
      <c r="T776" s="260"/>
      <c r="U776" s="260"/>
      <c r="V776" s="259"/>
      <c r="W776" s="259"/>
      <c r="X776" s="259"/>
      <c r="Y776" s="259"/>
      <c r="Z776" s="259"/>
      <c r="AL776" s="101">
        <f t="shared" si="89"/>
        <v>0</v>
      </c>
      <c r="AM776" s="101">
        <f t="shared" si="84"/>
        <v>0</v>
      </c>
      <c r="AN776" s="101">
        <f t="shared" si="85"/>
        <v>1</v>
      </c>
      <c r="AO776" s="101">
        <f t="shared" si="86"/>
        <v>0</v>
      </c>
      <c r="AP776" s="101">
        <f t="shared" si="87"/>
        <v>0</v>
      </c>
      <c r="AQ776" s="101">
        <f t="shared" si="88"/>
        <v>0</v>
      </c>
      <c r="AR776" s="101">
        <f t="shared" si="83"/>
        <v>0</v>
      </c>
    </row>
    <row r="777" spans="1:44">
      <c r="A777" s="265" t="s">
        <v>1022</v>
      </c>
      <c r="B777" s="333"/>
      <c r="C777" s="333"/>
      <c r="D777" s="288"/>
      <c r="E777" s="288"/>
      <c r="F777" s="288"/>
      <c r="G777" s="260"/>
      <c r="H777" s="260"/>
      <c r="I777" s="260"/>
      <c r="J777" s="260"/>
      <c r="K777" s="260"/>
      <c r="L777" s="259"/>
      <c r="M777" s="259"/>
      <c r="N777" s="259"/>
      <c r="O777" s="259"/>
      <c r="P777" s="259"/>
      <c r="Q777" s="260"/>
      <c r="R777" s="260"/>
      <c r="S777" s="260"/>
      <c r="T777" s="260"/>
      <c r="U777" s="260"/>
      <c r="V777" s="259"/>
      <c r="W777" s="259"/>
      <c r="X777" s="259">
        <v>1</v>
      </c>
      <c r="Y777" s="259"/>
      <c r="Z777" s="259"/>
      <c r="AL777" s="101">
        <f t="shared" si="89"/>
        <v>0</v>
      </c>
      <c r="AM777" s="101">
        <f t="shared" si="84"/>
        <v>0</v>
      </c>
      <c r="AN777" s="101">
        <f t="shared" si="85"/>
        <v>0</v>
      </c>
      <c r="AO777" s="101">
        <f t="shared" si="86"/>
        <v>0</v>
      </c>
      <c r="AP777" s="101">
        <f t="shared" si="87"/>
        <v>1</v>
      </c>
      <c r="AQ777" s="101">
        <f t="shared" si="88"/>
        <v>0</v>
      </c>
      <c r="AR777" s="101">
        <f t="shared" si="83"/>
        <v>0</v>
      </c>
    </row>
    <row r="778" spans="1:44">
      <c r="A778" s="265" t="s">
        <v>1023</v>
      </c>
      <c r="B778" s="333"/>
      <c r="C778" s="333"/>
      <c r="D778" s="288"/>
      <c r="E778" s="288"/>
      <c r="F778" s="288"/>
      <c r="G778" s="260"/>
      <c r="H778" s="260"/>
      <c r="I778" s="260"/>
      <c r="J778" s="260"/>
      <c r="K778" s="260"/>
      <c r="L778" s="259"/>
      <c r="M778" s="259"/>
      <c r="N778" s="259"/>
      <c r="O778" s="259"/>
      <c r="P778" s="259"/>
      <c r="Q778" s="260"/>
      <c r="R778" s="260"/>
      <c r="S778" s="260"/>
      <c r="T778" s="260"/>
      <c r="U778" s="260"/>
      <c r="V778" s="259"/>
      <c r="W778" s="259"/>
      <c r="X778" s="259"/>
      <c r="Y778" s="259"/>
      <c r="Z778" s="259"/>
      <c r="AL778" s="101">
        <f t="shared" si="89"/>
        <v>0</v>
      </c>
      <c r="AM778" s="101">
        <f t="shared" si="84"/>
        <v>0</v>
      </c>
      <c r="AN778" s="101">
        <f t="shared" si="85"/>
        <v>0</v>
      </c>
      <c r="AO778" s="101">
        <f t="shared" si="86"/>
        <v>0</v>
      </c>
      <c r="AP778" s="101">
        <f t="shared" si="87"/>
        <v>0</v>
      </c>
      <c r="AQ778" s="101">
        <f t="shared" si="88"/>
        <v>0</v>
      </c>
      <c r="AR778" s="101">
        <f t="shared" ref="AR778:AR841" si="90">SUM($AF778:$AJ778)</f>
        <v>0</v>
      </c>
    </row>
    <row r="779" spans="1:44">
      <c r="A779" s="265" t="s">
        <v>1024</v>
      </c>
      <c r="B779" s="333"/>
      <c r="C779" s="333"/>
      <c r="D779" s="288"/>
      <c r="E779" s="288"/>
      <c r="F779" s="288"/>
      <c r="G779" s="260"/>
      <c r="H779" s="260"/>
      <c r="I779" s="260"/>
      <c r="J779" s="260"/>
      <c r="K779" s="260"/>
      <c r="L779" s="259"/>
      <c r="M779" s="259"/>
      <c r="N779" s="259"/>
      <c r="O779" s="259"/>
      <c r="P779" s="259"/>
      <c r="Q779" s="260"/>
      <c r="R779" s="260"/>
      <c r="S779" s="260"/>
      <c r="T779" s="260"/>
      <c r="U779" s="260"/>
      <c r="V779" s="259"/>
      <c r="W779" s="259">
        <v>1</v>
      </c>
      <c r="X779" s="259"/>
      <c r="Y779" s="259"/>
      <c r="Z779" s="259"/>
      <c r="AL779" s="101">
        <f t="shared" si="89"/>
        <v>0</v>
      </c>
      <c r="AM779" s="101">
        <f t="shared" si="84"/>
        <v>0</v>
      </c>
      <c r="AN779" s="101">
        <f t="shared" si="85"/>
        <v>0</v>
      </c>
      <c r="AO779" s="101">
        <f t="shared" si="86"/>
        <v>0</v>
      </c>
      <c r="AP779" s="101">
        <f t="shared" si="87"/>
        <v>1</v>
      </c>
      <c r="AQ779" s="101">
        <f t="shared" si="88"/>
        <v>0</v>
      </c>
      <c r="AR779" s="101">
        <f t="shared" si="90"/>
        <v>0</v>
      </c>
    </row>
    <row r="780" spans="1:44">
      <c r="A780" s="265" t="s">
        <v>1025</v>
      </c>
      <c r="B780" s="333"/>
      <c r="C780" s="333"/>
      <c r="D780" s="288"/>
      <c r="E780" s="288"/>
      <c r="F780" s="288"/>
      <c r="G780" s="260"/>
      <c r="H780" s="260"/>
      <c r="I780" s="260"/>
      <c r="J780" s="260"/>
      <c r="K780" s="260"/>
      <c r="L780" s="259"/>
      <c r="M780" s="259"/>
      <c r="N780" s="259"/>
      <c r="O780" s="259"/>
      <c r="P780" s="259"/>
      <c r="Q780" s="260"/>
      <c r="R780" s="260"/>
      <c r="S780" s="260"/>
      <c r="T780" s="260"/>
      <c r="U780" s="260"/>
      <c r="V780" s="259"/>
      <c r="W780" s="259"/>
      <c r="X780" s="259"/>
      <c r="Y780" s="259"/>
      <c r="Z780" s="259"/>
      <c r="AL780" s="101">
        <f t="shared" si="89"/>
        <v>0</v>
      </c>
      <c r="AM780" s="101">
        <f t="shared" si="84"/>
        <v>0</v>
      </c>
      <c r="AN780" s="101">
        <f t="shared" si="85"/>
        <v>0</v>
      </c>
      <c r="AO780" s="101">
        <f t="shared" si="86"/>
        <v>0</v>
      </c>
      <c r="AP780" s="101">
        <f t="shared" si="87"/>
        <v>0</v>
      </c>
      <c r="AQ780" s="101">
        <f t="shared" si="88"/>
        <v>0</v>
      </c>
      <c r="AR780" s="101">
        <f t="shared" si="90"/>
        <v>0</v>
      </c>
    </row>
    <row r="781" spans="1:44">
      <c r="A781" s="265" t="s">
        <v>1026</v>
      </c>
      <c r="B781" s="333"/>
      <c r="C781" s="333"/>
      <c r="D781" s="288"/>
      <c r="E781" s="288"/>
      <c r="F781" s="288"/>
      <c r="G781" s="260"/>
      <c r="H781" s="260"/>
      <c r="I781" s="260"/>
      <c r="J781" s="260"/>
      <c r="K781" s="260"/>
      <c r="L781" s="259"/>
      <c r="M781" s="259"/>
      <c r="N781" s="259"/>
      <c r="O781" s="259"/>
      <c r="P781" s="259"/>
      <c r="Q781" s="260"/>
      <c r="R781" s="260"/>
      <c r="S781" s="260"/>
      <c r="T781" s="260"/>
      <c r="U781" s="260"/>
      <c r="V781" s="259"/>
      <c r="W781" s="259">
        <v>1</v>
      </c>
      <c r="X781" s="259"/>
      <c r="Y781" s="259"/>
      <c r="Z781" s="259"/>
      <c r="AL781" s="101">
        <f t="shared" si="89"/>
        <v>0</v>
      </c>
      <c r="AM781" s="101">
        <f t="shared" si="84"/>
        <v>0</v>
      </c>
      <c r="AN781" s="101">
        <f t="shared" si="85"/>
        <v>0</v>
      </c>
      <c r="AO781" s="101">
        <f t="shared" si="86"/>
        <v>0</v>
      </c>
      <c r="AP781" s="101">
        <f t="shared" si="87"/>
        <v>1</v>
      </c>
      <c r="AQ781" s="101">
        <f t="shared" si="88"/>
        <v>0</v>
      </c>
      <c r="AR781" s="101">
        <f t="shared" si="90"/>
        <v>0</v>
      </c>
    </row>
    <row r="782" spans="1:44">
      <c r="A782" s="265" t="s">
        <v>1027</v>
      </c>
      <c r="B782" s="333"/>
      <c r="C782" s="333"/>
      <c r="D782" s="288"/>
      <c r="E782" s="288"/>
      <c r="F782" s="288"/>
      <c r="G782" s="260"/>
      <c r="H782" s="260"/>
      <c r="I782" s="260"/>
      <c r="J782" s="260"/>
      <c r="K782" s="260"/>
      <c r="L782" s="259"/>
      <c r="M782" s="259"/>
      <c r="N782" s="259"/>
      <c r="O782" s="259"/>
      <c r="P782" s="259"/>
      <c r="Q782" s="260"/>
      <c r="R782" s="260"/>
      <c r="S782" s="260"/>
      <c r="T782" s="260"/>
      <c r="U782" s="260"/>
      <c r="V782" s="259"/>
      <c r="W782" s="259">
        <v>1</v>
      </c>
      <c r="X782" s="259"/>
      <c r="Y782" s="259"/>
      <c r="Z782" s="259"/>
      <c r="AL782" s="101">
        <f t="shared" si="89"/>
        <v>0</v>
      </c>
      <c r="AM782" s="101">
        <f t="shared" si="84"/>
        <v>0</v>
      </c>
      <c r="AN782" s="101">
        <f t="shared" si="85"/>
        <v>0</v>
      </c>
      <c r="AO782" s="101">
        <f t="shared" si="86"/>
        <v>0</v>
      </c>
      <c r="AP782" s="101">
        <f t="shared" si="87"/>
        <v>1</v>
      </c>
      <c r="AQ782" s="101">
        <f t="shared" si="88"/>
        <v>0</v>
      </c>
      <c r="AR782" s="101">
        <f t="shared" si="90"/>
        <v>0</v>
      </c>
    </row>
    <row r="783" spans="1:44">
      <c r="A783" s="265" t="s">
        <v>1028</v>
      </c>
      <c r="B783" s="333"/>
      <c r="C783" s="333"/>
      <c r="D783" s="288"/>
      <c r="E783" s="288"/>
      <c r="F783" s="288"/>
      <c r="G783" s="260"/>
      <c r="H783" s="260"/>
      <c r="I783" s="260"/>
      <c r="J783" s="260"/>
      <c r="K783" s="260"/>
      <c r="L783" s="259"/>
      <c r="M783" s="259"/>
      <c r="N783" s="259"/>
      <c r="O783" s="259"/>
      <c r="P783" s="259"/>
      <c r="Q783" s="260"/>
      <c r="R783" s="260"/>
      <c r="S783" s="260"/>
      <c r="T783" s="260"/>
      <c r="U783" s="260"/>
      <c r="V783" s="259"/>
      <c r="W783" s="259"/>
      <c r="X783" s="259"/>
      <c r="Y783" s="259"/>
      <c r="Z783" s="259"/>
      <c r="AL783" s="101">
        <f t="shared" si="89"/>
        <v>0</v>
      </c>
      <c r="AM783" s="101">
        <f t="shared" si="84"/>
        <v>0</v>
      </c>
      <c r="AN783" s="101">
        <f t="shared" si="85"/>
        <v>0</v>
      </c>
      <c r="AO783" s="101">
        <f t="shared" si="86"/>
        <v>0</v>
      </c>
      <c r="AP783" s="101">
        <f t="shared" si="87"/>
        <v>0</v>
      </c>
      <c r="AQ783" s="101">
        <f t="shared" si="88"/>
        <v>0</v>
      </c>
      <c r="AR783" s="101">
        <f t="shared" si="90"/>
        <v>0</v>
      </c>
    </row>
    <row r="784" spans="1:44">
      <c r="A784" s="265" t="s">
        <v>1029</v>
      </c>
      <c r="B784" s="333"/>
      <c r="C784" s="333"/>
      <c r="D784" s="288"/>
      <c r="E784" s="288"/>
      <c r="F784" s="288"/>
      <c r="G784" s="260"/>
      <c r="H784" s="260"/>
      <c r="I784" s="260"/>
      <c r="J784" s="260"/>
      <c r="K784" s="260"/>
      <c r="L784" s="259"/>
      <c r="M784" s="259"/>
      <c r="N784" s="259"/>
      <c r="O784" s="259"/>
      <c r="P784" s="259"/>
      <c r="Q784" s="260"/>
      <c r="R784" s="260"/>
      <c r="S784" s="260"/>
      <c r="T784" s="260"/>
      <c r="U784" s="260"/>
      <c r="V784" s="259"/>
      <c r="W784" s="259"/>
      <c r="X784" s="259"/>
      <c r="Y784" s="259"/>
      <c r="Z784" s="259"/>
      <c r="AL784" s="101">
        <f t="shared" si="89"/>
        <v>0</v>
      </c>
      <c r="AM784" s="101">
        <f t="shared" si="84"/>
        <v>0</v>
      </c>
      <c r="AN784" s="101">
        <f t="shared" si="85"/>
        <v>0</v>
      </c>
      <c r="AO784" s="101">
        <f t="shared" si="86"/>
        <v>0</v>
      </c>
      <c r="AP784" s="101">
        <f t="shared" si="87"/>
        <v>0</v>
      </c>
      <c r="AQ784" s="101">
        <f t="shared" si="88"/>
        <v>0</v>
      </c>
      <c r="AR784" s="101">
        <f t="shared" si="90"/>
        <v>0</v>
      </c>
    </row>
    <row r="785" spans="1:44">
      <c r="A785" s="265" t="s">
        <v>1030</v>
      </c>
      <c r="B785" s="333"/>
      <c r="C785" s="333"/>
      <c r="D785" s="288"/>
      <c r="E785" s="288"/>
      <c r="F785" s="288"/>
      <c r="G785" s="260"/>
      <c r="H785" s="260"/>
      <c r="I785" s="260"/>
      <c r="J785" s="260"/>
      <c r="K785" s="260"/>
      <c r="L785" s="259"/>
      <c r="M785" s="259"/>
      <c r="N785" s="259"/>
      <c r="O785" s="259"/>
      <c r="P785" s="259"/>
      <c r="Q785" s="260"/>
      <c r="R785" s="260"/>
      <c r="S785" s="260"/>
      <c r="T785" s="260"/>
      <c r="U785" s="260"/>
      <c r="V785" s="259">
        <v>1</v>
      </c>
      <c r="W785" s="259"/>
      <c r="X785" s="259"/>
      <c r="Y785" s="259"/>
      <c r="Z785" s="259"/>
      <c r="AL785" s="101">
        <f t="shared" si="89"/>
        <v>0</v>
      </c>
      <c r="AM785" s="101">
        <f t="shared" si="84"/>
        <v>0</v>
      </c>
      <c r="AN785" s="101">
        <f t="shared" si="85"/>
        <v>0</v>
      </c>
      <c r="AO785" s="101">
        <f t="shared" si="86"/>
        <v>0</v>
      </c>
      <c r="AP785" s="101">
        <f t="shared" si="87"/>
        <v>1</v>
      </c>
      <c r="AQ785" s="101">
        <f t="shared" si="88"/>
        <v>0</v>
      </c>
      <c r="AR785" s="101">
        <f t="shared" si="90"/>
        <v>0</v>
      </c>
    </row>
    <row r="786" spans="1:44">
      <c r="A786" s="265" t="s">
        <v>1031</v>
      </c>
      <c r="B786" s="333"/>
      <c r="C786" s="333"/>
      <c r="D786" s="288"/>
      <c r="E786" s="288"/>
      <c r="F786" s="288"/>
      <c r="G786" s="260"/>
      <c r="H786" s="260"/>
      <c r="I786" s="260"/>
      <c r="J786" s="260"/>
      <c r="K786" s="260"/>
      <c r="L786" s="259"/>
      <c r="M786" s="259"/>
      <c r="N786" s="259"/>
      <c r="O786" s="259"/>
      <c r="P786" s="259"/>
      <c r="Q786" s="260"/>
      <c r="R786" s="260"/>
      <c r="S786" s="260"/>
      <c r="T786" s="260"/>
      <c r="U786" s="260"/>
      <c r="V786" s="259">
        <v>1</v>
      </c>
      <c r="W786" s="259"/>
      <c r="X786" s="259"/>
      <c r="Y786" s="259"/>
      <c r="Z786" s="259"/>
      <c r="AL786" s="101">
        <f t="shared" si="89"/>
        <v>0</v>
      </c>
      <c r="AM786" s="101">
        <f t="shared" si="84"/>
        <v>0</v>
      </c>
      <c r="AN786" s="101">
        <f t="shared" si="85"/>
        <v>0</v>
      </c>
      <c r="AO786" s="101">
        <f t="shared" si="86"/>
        <v>0</v>
      </c>
      <c r="AP786" s="101">
        <f t="shared" si="87"/>
        <v>1</v>
      </c>
      <c r="AQ786" s="101">
        <f t="shared" si="88"/>
        <v>0</v>
      </c>
      <c r="AR786" s="101">
        <f t="shared" si="90"/>
        <v>0</v>
      </c>
    </row>
    <row r="787" spans="1:44">
      <c r="A787" s="265" t="s">
        <v>1032</v>
      </c>
      <c r="B787" s="333"/>
      <c r="C787" s="333"/>
      <c r="D787" s="288"/>
      <c r="E787" s="288"/>
      <c r="F787" s="288"/>
      <c r="G787" s="260"/>
      <c r="H787" s="260"/>
      <c r="I787" s="260"/>
      <c r="J787" s="260"/>
      <c r="K787" s="260"/>
      <c r="L787" s="259"/>
      <c r="M787" s="259"/>
      <c r="N787" s="259"/>
      <c r="O787" s="259"/>
      <c r="P787" s="259"/>
      <c r="Q787" s="260"/>
      <c r="R787" s="260"/>
      <c r="S787" s="260"/>
      <c r="T787" s="260"/>
      <c r="U787" s="260"/>
      <c r="V787" s="259"/>
      <c r="W787" s="259"/>
      <c r="X787" s="259"/>
      <c r="Y787" s="259"/>
      <c r="Z787" s="259">
        <v>2</v>
      </c>
      <c r="AL787" s="101">
        <f t="shared" si="89"/>
        <v>0</v>
      </c>
      <c r="AM787" s="101">
        <f t="shared" si="84"/>
        <v>0</v>
      </c>
      <c r="AN787" s="101">
        <f t="shared" si="85"/>
        <v>0</v>
      </c>
      <c r="AO787" s="101">
        <f t="shared" si="86"/>
        <v>0</v>
      </c>
      <c r="AP787" s="101">
        <f t="shared" si="87"/>
        <v>2</v>
      </c>
      <c r="AQ787" s="101">
        <f t="shared" si="88"/>
        <v>0</v>
      </c>
      <c r="AR787" s="101">
        <f t="shared" si="90"/>
        <v>0</v>
      </c>
    </row>
    <row r="788" spans="1:44">
      <c r="A788" s="265" t="s">
        <v>1033</v>
      </c>
      <c r="B788" s="333"/>
      <c r="C788" s="333"/>
      <c r="D788" s="288"/>
      <c r="E788" s="288"/>
      <c r="F788" s="288"/>
      <c r="G788" s="260"/>
      <c r="H788" s="260"/>
      <c r="I788" s="260"/>
      <c r="J788" s="260"/>
      <c r="K788" s="260"/>
      <c r="L788" s="259"/>
      <c r="M788" s="259"/>
      <c r="N788" s="259"/>
      <c r="O788" s="259"/>
      <c r="P788" s="259"/>
      <c r="Q788" s="260"/>
      <c r="R788" s="260"/>
      <c r="S788" s="260"/>
      <c r="T788" s="260"/>
      <c r="U788" s="260"/>
      <c r="V788" s="259"/>
      <c r="W788" s="259"/>
      <c r="X788" s="259"/>
      <c r="Y788" s="259">
        <v>1</v>
      </c>
      <c r="Z788" s="259"/>
      <c r="AL788" s="101">
        <f t="shared" si="89"/>
        <v>0</v>
      </c>
      <c r="AM788" s="101">
        <f t="shared" si="84"/>
        <v>0</v>
      </c>
      <c r="AN788" s="101">
        <f t="shared" si="85"/>
        <v>0</v>
      </c>
      <c r="AO788" s="101">
        <f t="shared" si="86"/>
        <v>0</v>
      </c>
      <c r="AP788" s="101">
        <f t="shared" si="87"/>
        <v>1</v>
      </c>
      <c r="AQ788" s="101">
        <f t="shared" si="88"/>
        <v>0</v>
      </c>
      <c r="AR788" s="101">
        <f t="shared" si="90"/>
        <v>0</v>
      </c>
    </row>
    <row r="789" spans="1:44">
      <c r="A789" s="265" t="s">
        <v>1034</v>
      </c>
      <c r="B789" s="333"/>
      <c r="C789" s="333"/>
      <c r="D789" s="288"/>
      <c r="E789" s="288"/>
      <c r="F789" s="288"/>
      <c r="G789" s="260"/>
      <c r="H789" s="260"/>
      <c r="I789" s="260"/>
      <c r="J789" s="260"/>
      <c r="K789" s="260"/>
      <c r="L789" s="259"/>
      <c r="M789" s="259"/>
      <c r="N789" s="259"/>
      <c r="O789" s="259"/>
      <c r="P789" s="259"/>
      <c r="Q789" s="260"/>
      <c r="R789" s="260"/>
      <c r="S789" s="260"/>
      <c r="T789" s="260"/>
      <c r="U789" s="260"/>
      <c r="V789" s="259"/>
      <c r="W789" s="259"/>
      <c r="X789" s="259"/>
      <c r="Y789" s="259"/>
      <c r="Z789" s="259">
        <v>1</v>
      </c>
      <c r="AL789" s="101">
        <f t="shared" si="89"/>
        <v>0</v>
      </c>
      <c r="AM789" s="101">
        <f t="shared" si="84"/>
        <v>0</v>
      </c>
      <c r="AN789" s="101">
        <f t="shared" si="85"/>
        <v>0</v>
      </c>
      <c r="AO789" s="101">
        <f t="shared" si="86"/>
        <v>0</v>
      </c>
      <c r="AP789" s="101">
        <f t="shared" si="87"/>
        <v>1</v>
      </c>
      <c r="AQ789" s="101">
        <f t="shared" si="88"/>
        <v>0</v>
      </c>
      <c r="AR789" s="101">
        <f t="shared" si="90"/>
        <v>0</v>
      </c>
    </row>
    <row r="790" spans="1:44">
      <c r="A790" s="265" t="s">
        <v>1035</v>
      </c>
      <c r="B790" s="333"/>
      <c r="C790" s="333"/>
      <c r="D790" s="288"/>
      <c r="E790" s="288"/>
      <c r="F790" s="288"/>
      <c r="G790" s="260"/>
      <c r="H790" s="260"/>
      <c r="I790" s="260"/>
      <c r="J790" s="260"/>
      <c r="K790" s="260"/>
      <c r="L790" s="259"/>
      <c r="M790" s="259"/>
      <c r="N790" s="259"/>
      <c r="O790" s="259"/>
      <c r="P790" s="259"/>
      <c r="Q790" s="260"/>
      <c r="R790" s="260"/>
      <c r="S790" s="260"/>
      <c r="T790" s="260"/>
      <c r="U790" s="260"/>
      <c r="V790" s="259"/>
      <c r="W790" s="259"/>
      <c r="X790" s="259"/>
      <c r="Y790" s="259">
        <v>1</v>
      </c>
      <c r="Z790" s="259"/>
      <c r="AL790" s="101">
        <f t="shared" si="89"/>
        <v>0</v>
      </c>
      <c r="AM790" s="101">
        <f t="shared" si="84"/>
        <v>0</v>
      </c>
      <c r="AN790" s="101">
        <f t="shared" si="85"/>
        <v>0</v>
      </c>
      <c r="AO790" s="101">
        <f t="shared" si="86"/>
        <v>0</v>
      </c>
      <c r="AP790" s="101">
        <f t="shared" si="87"/>
        <v>1</v>
      </c>
      <c r="AQ790" s="101">
        <f t="shared" si="88"/>
        <v>0</v>
      </c>
      <c r="AR790" s="101">
        <f t="shared" si="90"/>
        <v>0</v>
      </c>
    </row>
    <row r="791" spans="1:44">
      <c r="A791" s="265" t="s">
        <v>1036</v>
      </c>
      <c r="B791" s="333"/>
      <c r="C791" s="333"/>
      <c r="D791" s="288"/>
      <c r="E791" s="288"/>
      <c r="F791" s="288"/>
      <c r="G791" s="260"/>
      <c r="H791" s="260"/>
      <c r="I791" s="260"/>
      <c r="J791" s="260"/>
      <c r="K791" s="260"/>
      <c r="L791" s="259"/>
      <c r="M791" s="259"/>
      <c r="N791" s="259"/>
      <c r="O791" s="259">
        <v>1</v>
      </c>
      <c r="P791" s="259"/>
      <c r="Q791" s="260"/>
      <c r="R791" s="260"/>
      <c r="S791" s="260"/>
      <c r="T791" s="260"/>
      <c r="U791" s="260"/>
      <c r="V791" s="259"/>
      <c r="W791" s="259"/>
      <c r="X791" s="259"/>
      <c r="Y791" s="259"/>
      <c r="Z791" s="259"/>
      <c r="AL791" s="101">
        <f t="shared" si="89"/>
        <v>0</v>
      </c>
      <c r="AM791" s="101">
        <f t="shared" si="84"/>
        <v>0</v>
      </c>
      <c r="AN791" s="101">
        <f t="shared" si="85"/>
        <v>1</v>
      </c>
      <c r="AO791" s="101">
        <f t="shared" si="86"/>
        <v>0</v>
      </c>
      <c r="AP791" s="101">
        <f t="shared" si="87"/>
        <v>0</v>
      </c>
      <c r="AQ791" s="101">
        <f t="shared" si="88"/>
        <v>0</v>
      </c>
      <c r="AR791" s="101">
        <f t="shared" si="90"/>
        <v>0</v>
      </c>
    </row>
    <row r="792" spans="1:44">
      <c r="A792" s="265" t="s">
        <v>1037</v>
      </c>
      <c r="B792" s="333"/>
      <c r="C792" s="333"/>
      <c r="D792" s="288"/>
      <c r="E792" s="288"/>
      <c r="F792" s="288"/>
      <c r="G792" s="260"/>
      <c r="H792" s="260"/>
      <c r="I792" s="260"/>
      <c r="J792" s="260"/>
      <c r="K792" s="260"/>
      <c r="L792" s="259"/>
      <c r="M792" s="259"/>
      <c r="N792" s="259"/>
      <c r="O792" s="259"/>
      <c r="P792" s="259"/>
      <c r="Q792" s="260"/>
      <c r="R792" s="260"/>
      <c r="S792" s="260"/>
      <c r="T792" s="260">
        <v>1</v>
      </c>
      <c r="U792" s="260"/>
      <c r="V792" s="259"/>
      <c r="W792" s="259"/>
      <c r="X792" s="259"/>
      <c r="Y792" s="259"/>
      <c r="Z792" s="259"/>
      <c r="AL792" s="101">
        <f t="shared" si="89"/>
        <v>0</v>
      </c>
      <c r="AM792" s="101">
        <f t="shared" si="84"/>
        <v>0</v>
      </c>
      <c r="AN792" s="101">
        <f t="shared" si="85"/>
        <v>0</v>
      </c>
      <c r="AO792" s="101">
        <f t="shared" si="86"/>
        <v>1</v>
      </c>
      <c r="AP792" s="101">
        <f t="shared" si="87"/>
        <v>0</v>
      </c>
      <c r="AQ792" s="101">
        <f t="shared" si="88"/>
        <v>0</v>
      </c>
      <c r="AR792" s="101">
        <f t="shared" si="90"/>
        <v>0</v>
      </c>
    </row>
    <row r="793" spans="1:44">
      <c r="A793" s="265" t="s">
        <v>1038</v>
      </c>
      <c r="B793" s="333"/>
      <c r="C793" s="333"/>
      <c r="D793" s="288"/>
      <c r="E793" s="288"/>
      <c r="F793" s="288"/>
      <c r="G793" s="260"/>
      <c r="H793" s="260"/>
      <c r="I793" s="260"/>
      <c r="J793" s="260"/>
      <c r="K793" s="260"/>
      <c r="L793" s="259"/>
      <c r="M793" s="259"/>
      <c r="N793" s="259"/>
      <c r="O793" s="259"/>
      <c r="P793" s="259">
        <v>1</v>
      </c>
      <c r="Q793" s="260"/>
      <c r="R793" s="260"/>
      <c r="S793" s="260"/>
      <c r="T793" s="260"/>
      <c r="U793" s="260"/>
      <c r="V793" s="259"/>
      <c r="W793" s="259"/>
      <c r="X793" s="259"/>
      <c r="Y793" s="259"/>
      <c r="Z793" s="259"/>
      <c r="AL793" s="101">
        <f t="shared" si="89"/>
        <v>0</v>
      </c>
      <c r="AM793" s="101">
        <f t="shared" si="84"/>
        <v>0</v>
      </c>
      <c r="AN793" s="101">
        <f t="shared" si="85"/>
        <v>1</v>
      </c>
      <c r="AO793" s="101">
        <f t="shared" si="86"/>
        <v>0</v>
      </c>
      <c r="AP793" s="101">
        <f t="shared" si="87"/>
        <v>0</v>
      </c>
      <c r="AQ793" s="101">
        <f t="shared" si="88"/>
        <v>0</v>
      </c>
      <c r="AR793" s="101">
        <f t="shared" si="90"/>
        <v>0</v>
      </c>
    </row>
    <row r="794" spans="1:44">
      <c r="A794" s="265" t="s">
        <v>1039</v>
      </c>
      <c r="B794" s="333"/>
      <c r="C794" s="333"/>
      <c r="D794" s="288"/>
      <c r="E794" s="288"/>
      <c r="F794" s="288"/>
      <c r="G794" s="260"/>
      <c r="H794" s="260"/>
      <c r="I794" s="260"/>
      <c r="J794" s="260"/>
      <c r="K794" s="260"/>
      <c r="L794" s="259"/>
      <c r="M794" s="259"/>
      <c r="N794" s="259"/>
      <c r="O794" s="259"/>
      <c r="P794" s="259"/>
      <c r="Q794" s="260"/>
      <c r="R794" s="260"/>
      <c r="S794" s="260"/>
      <c r="T794" s="260"/>
      <c r="U794" s="260"/>
      <c r="V794" s="259"/>
      <c r="W794" s="259"/>
      <c r="X794" s="259"/>
      <c r="Y794" s="259"/>
      <c r="Z794" s="259">
        <v>1</v>
      </c>
      <c r="AL794" s="101">
        <f t="shared" si="89"/>
        <v>0</v>
      </c>
      <c r="AM794" s="101">
        <f t="shared" si="84"/>
        <v>0</v>
      </c>
      <c r="AN794" s="101">
        <f t="shared" si="85"/>
        <v>0</v>
      </c>
      <c r="AO794" s="101">
        <f t="shared" si="86"/>
        <v>0</v>
      </c>
      <c r="AP794" s="101">
        <f t="shared" si="87"/>
        <v>1</v>
      </c>
      <c r="AQ794" s="101">
        <f t="shared" si="88"/>
        <v>0</v>
      </c>
      <c r="AR794" s="101">
        <f t="shared" si="90"/>
        <v>0</v>
      </c>
    </row>
    <row r="795" spans="1:44">
      <c r="A795" s="265" t="s">
        <v>1040</v>
      </c>
      <c r="B795" s="333"/>
      <c r="C795" s="333"/>
      <c r="D795" s="288"/>
      <c r="E795" s="288"/>
      <c r="F795" s="288"/>
      <c r="G795" s="260"/>
      <c r="H795" s="260"/>
      <c r="I795" s="260"/>
      <c r="J795" s="260"/>
      <c r="K795" s="260"/>
      <c r="L795" s="259"/>
      <c r="M795" s="259"/>
      <c r="N795" s="259"/>
      <c r="O795" s="259"/>
      <c r="P795" s="259"/>
      <c r="Q795" s="260"/>
      <c r="R795" s="260"/>
      <c r="S795" s="260"/>
      <c r="T795" s="260"/>
      <c r="U795" s="260"/>
      <c r="V795" s="259"/>
      <c r="W795" s="259"/>
      <c r="X795" s="259"/>
      <c r="Y795" s="259"/>
      <c r="Z795" s="259"/>
      <c r="AL795" s="101">
        <f t="shared" si="89"/>
        <v>0</v>
      </c>
      <c r="AM795" s="101">
        <f t="shared" si="84"/>
        <v>0</v>
      </c>
      <c r="AN795" s="101">
        <f t="shared" si="85"/>
        <v>0</v>
      </c>
      <c r="AO795" s="101">
        <f t="shared" si="86"/>
        <v>0</v>
      </c>
      <c r="AP795" s="101">
        <f t="shared" si="87"/>
        <v>0</v>
      </c>
      <c r="AQ795" s="101">
        <f t="shared" si="88"/>
        <v>0</v>
      </c>
      <c r="AR795" s="101">
        <f t="shared" si="90"/>
        <v>0</v>
      </c>
    </row>
    <row r="796" spans="1:44">
      <c r="A796" s="265" t="s">
        <v>1041</v>
      </c>
      <c r="B796" s="333"/>
      <c r="C796" s="333"/>
      <c r="D796" s="288"/>
      <c r="E796" s="288"/>
      <c r="F796" s="288"/>
      <c r="G796" s="260"/>
      <c r="H796" s="260"/>
      <c r="I796" s="260"/>
      <c r="J796" s="260"/>
      <c r="K796" s="260"/>
      <c r="L796" s="259"/>
      <c r="M796" s="259"/>
      <c r="N796" s="259"/>
      <c r="O796" s="259"/>
      <c r="P796" s="259"/>
      <c r="Q796" s="260"/>
      <c r="R796" s="260"/>
      <c r="S796" s="260"/>
      <c r="T796" s="260"/>
      <c r="U796" s="260">
        <v>1</v>
      </c>
      <c r="V796" s="259"/>
      <c r="W796" s="259"/>
      <c r="X796" s="259"/>
      <c r="Y796" s="259"/>
      <c r="Z796" s="259"/>
      <c r="AL796" s="101">
        <f t="shared" si="89"/>
        <v>0</v>
      </c>
      <c r="AM796" s="101">
        <f t="shared" si="84"/>
        <v>0</v>
      </c>
      <c r="AN796" s="101">
        <f t="shared" si="85"/>
        <v>0</v>
      </c>
      <c r="AO796" s="101">
        <f t="shared" si="86"/>
        <v>1</v>
      </c>
      <c r="AP796" s="101">
        <f t="shared" si="87"/>
        <v>0</v>
      </c>
      <c r="AQ796" s="101">
        <f t="shared" si="88"/>
        <v>0</v>
      </c>
      <c r="AR796" s="101">
        <f t="shared" si="90"/>
        <v>0</v>
      </c>
    </row>
    <row r="797" spans="1:44">
      <c r="A797" s="265" t="s">
        <v>1042</v>
      </c>
      <c r="B797" s="333"/>
      <c r="C797" s="333"/>
      <c r="D797" s="288"/>
      <c r="E797" s="288"/>
      <c r="F797" s="288"/>
      <c r="G797" s="260"/>
      <c r="H797" s="260"/>
      <c r="I797" s="260"/>
      <c r="J797" s="260"/>
      <c r="K797" s="260"/>
      <c r="L797" s="259"/>
      <c r="M797" s="259"/>
      <c r="N797" s="259"/>
      <c r="O797" s="259"/>
      <c r="P797" s="259"/>
      <c r="Q797" s="260"/>
      <c r="R797" s="260"/>
      <c r="S797" s="260"/>
      <c r="T797" s="260"/>
      <c r="U797" s="260"/>
      <c r="V797" s="259"/>
      <c r="W797" s="259"/>
      <c r="X797" s="259"/>
      <c r="Y797" s="259">
        <v>2</v>
      </c>
      <c r="Z797" s="259"/>
      <c r="AL797" s="101">
        <f t="shared" si="89"/>
        <v>0</v>
      </c>
      <c r="AM797" s="101">
        <f t="shared" si="84"/>
        <v>0</v>
      </c>
      <c r="AN797" s="101">
        <f t="shared" si="85"/>
        <v>0</v>
      </c>
      <c r="AO797" s="101">
        <f t="shared" si="86"/>
        <v>0</v>
      </c>
      <c r="AP797" s="101">
        <f t="shared" si="87"/>
        <v>2</v>
      </c>
      <c r="AQ797" s="101">
        <f t="shared" si="88"/>
        <v>0</v>
      </c>
      <c r="AR797" s="101">
        <f t="shared" si="90"/>
        <v>0</v>
      </c>
    </row>
    <row r="798" spans="1:44">
      <c r="A798" s="265" t="s">
        <v>1043</v>
      </c>
      <c r="B798" s="333"/>
      <c r="C798" s="333"/>
      <c r="D798" s="288"/>
      <c r="E798" s="288"/>
      <c r="F798" s="288"/>
      <c r="G798" s="260"/>
      <c r="H798" s="260"/>
      <c r="I798" s="260"/>
      <c r="J798" s="260"/>
      <c r="K798" s="260"/>
      <c r="L798" s="259"/>
      <c r="M798" s="259"/>
      <c r="N798" s="259"/>
      <c r="O798" s="259"/>
      <c r="P798" s="259"/>
      <c r="Q798" s="260"/>
      <c r="R798" s="260"/>
      <c r="S798" s="260"/>
      <c r="T798" s="260"/>
      <c r="U798" s="260"/>
      <c r="V798" s="259"/>
      <c r="W798" s="259">
        <v>1</v>
      </c>
      <c r="X798" s="259"/>
      <c r="Y798" s="259"/>
      <c r="Z798" s="259"/>
      <c r="AL798" s="101">
        <f t="shared" si="89"/>
        <v>0</v>
      </c>
      <c r="AM798" s="101">
        <f t="shared" si="84"/>
        <v>0</v>
      </c>
      <c r="AN798" s="101">
        <f t="shared" si="85"/>
        <v>0</v>
      </c>
      <c r="AO798" s="101">
        <f t="shared" si="86"/>
        <v>0</v>
      </c>
      <c r="AP798" s="101">
        <f t="shared" si="87"/>
        <v>1</v>
      </c>
      <c r="AQ798" s="101">
        <f t="shared" si="88"/>
        <v>0</v>
      </c>
      <c r="AR798" s="101">
        <f t="shared" si="90"/>
        <v>0</v>
      </c>
    </row>
    <row r="799" spans="1:44">
      <c r="A799" s="265" t="s">
        <v>1044</v>
      </c>
      <c r="B799" s="333"/>
      <c r="C799" s="333"/>
      <c r="D799" s="288"/>
      <c r="E799" s="288"/>
      <c r="F799" s="288"/>
      <c r="G799" s="260"/>
      <c r="H799" s="260"/>
      <c r="I799" s="260"/>
      <c r="J799" s="260"/>
      <c r="K799" s="260"/>
      <c r="L799" s="259"/>
      <c r="M799" s="259"/>
      <c r="N799" s="259"/>
      <c r="O799" s="259"/>
      <c r="P799" s="259"/>
      <c r="Q799" s="260"/>
      <c r="R799" s="260"/>
      <c r="S799" s="260"/>
      <c r="T799" s="260"/>
      <c r="U799" s="260">
        <v>1</v>
      </c>
      <c r="V799" s="259"/>
      <c r="W799" s="259"/>
      <c r="X799" s="259"/>
      <c r="Y799" s="259"/>
      <c r="Z799" s="259"/>
      <c r="AL799" s="101">
        <f t="shared" si="89"/>
        <v>0</v>
      </c>
      <c r="AM799" s="101">
        <f t="shared" si="84"/>
        <v>0</v>
      </c>
      <c r="AN799" s="101">
        <f t="shared" si="85"/>
        <v>0</v>
      </c>
      <c r="AO799" s="101">
        <f t="shared" si="86"/>
        <v>1</v>
      </c>
      <c r="AP799" s="101">
        <f t="shared" si="87"/>
        <v>0</v>
      </c>
      <c r="AQ799" s="101">
        <f t="shared" si="88"/>
        <v>0</v>
      </c>
      <c r="AR799" s="101">
        <f t="shared" si="90"/>
        <v>0</v>
      </c>
    </row>
    <row r="800" spans="1:44">
      <c r="A800" s="265" t="s">
        <v>1045</v>
      </c>
      <c r="B800" s="333"/>
      <c r="C800" s="333"/>
      <c r="D800" s="288"/>
      <c r="E800" s="288"/>
      <c r="F800" s="288"/>
      <c r="G800" s="260"/>
      <c r="H800" s="260"/>
      <c r="I800" s="260"/>
      <c r="J800" s="260"/>
      <c r="K800" s="260"/>
      <c r="L800" s="259"/>
      <c r="M800" s="259"/>
      <c r="N800" s="259"/>
      <c r="O800" s="259"/>
      <c r="P800" s="259"/>
      <c r="Q800" s="260"/>
      <c r="R800" s="260"/>
      <c r="S800" s="260"/>
      <c r="T800" s="260">
        <v>1</v>
      </c>
      <c r="U800" s="260"/>
      <c r="V800" s="259"/>
      <c r="W800" s="259"/>
      <c r="X800" s="259"/>
      <c r="Y800" s="259"/>
      <c r="Z800" s="259"/>
      <c r="AL800" s="101">
        <f t="shared" si="89"/>
        <v>0</v>
      </c>
      <c r="AM800" s="101">
        <f t="shared" si="84"/>
        <v>0</v>
      </c>
      <c r="AN800" s="101">
        <f t="shared" si="85"/>
        <v>0</v>
      </c>
      <c r="AO800" s="101">
        <f t="shared" si="86"/>
        <v>1</v>
      </c>
      <c r="AP800" s="101">
        <f t="shared" si="87"/>
        <v>0</v>
      </c>
      <c r="AQ800" s="101">
        <f t="shared" si="88"/>
        <v>0</v>
      </c>
      <c r="AR800" s="101">
        <f t="shared" si="90"/>
        <v>0</v>
      </c>
    </row>
    <row r="801" spans="1:44">
      <c r="A801" s="265" t="s">
        <v>1046</v>
      </c>
      <c r="B801" s="333"/>
      <c r="C801" s="333"/>
      <c r="D801" s="288"/>
      <c r="E801" s="288"/>
      <c r="F801" s="288"/>
      <c r="G801" s="260"/>
      <c r="H801" s="260"/>
      <c r="I801" s="260"/>
      <c r="J801" s="260"/>
      <c r="K801" s="260"/>
      <c r="L801" s="259"/>
      <c r="M801" s="259"/>
      <c r="N801" s="259"/>
      <c r="O801" s="259"/>
      <c r="P801" s="259"/>
      <c r="Q801" s="260"/>
      <c r="R801" s="260"/>
      <c r="S801" s="260"/>
      <c r="T801" s="260"/>
      <c r="U801" s="260"/>
      <c r="V801" s="259"/>
      <c r="W801" s="259"/>
      <c r="X801" s="259"/>
      <c r="Y801" s="259"/>
      <c r="Z801" s="259"/>
      <c r="AL801" s="101">
        <f t="shared" si="89"/>
        <v>0</v>
      </c>
      <c r="AM801" s="101">
        <f t="shared" si="84"/>
        <v>0</v>
      </c>
      <c r="AN801" s="101">
        <f t="shared" si="85"/>
        <v>0</v>
      </c>
      <c r="AO801" s="101">
        <f t="shared" si="86"/>
        <v>0</v>
      </c>
      <c r="AP801" s="101">
        <f t="shared" si="87"/>
        <v>0</v>
      </c>
      <c r="AQ801" s="101">
        <f t="shared" si="88"/>
        <v>0</v>
      </c>
      <c r="AR801" s="101">
        <f t="shared" si="90"/>
        <v>0</v>
      </c>
    </row>
    <row r="802" spans="1:44">
      <c r="A802" s="265" t="s">
        <v>1047</v>
      </c>
      <c r="B802" s="333"/>
      <c r="C802" s="333"/>
      <c r="D802" s="288"/>
      <c r="E802" s="288"/>
      <c r="F802" s="288"/>
      <c r="G802" s="260"/>
      <c r="H802" s="260"/>
      <c r="I802" s="260"/>
      <c r="J802" s="260"/>
      <c r="K802" s="260"/>
      <c r="L802" s="259"/>
      <c r="M802" s="259"/>
      <c r="N802" s="259"/>
      <c r="O802" s="259"/>
      <c r="P802" s="259"/>
      <c r="Q802" s="260"/>
      <c r="R802" s="260"/>
      <c r="S802" s="260"/>
      <c r="T802" s="260"/>
      <c r="U802" s="260"/>
      <c r="V802" s="259"/>
      <c r="W802" s="259"/>
      <c r="X802" s="259"/>
      <c r="Y802" s="259"/>
      <c r="Z802" s="259"/>
      <c r="AL802" s="101">
        <f t="shared" si="89"/>
        <v>0</v>
      </c>
      <c r="AM802" s="101">
        <f t="shared" si="84"/>
        <v>0</v>
      </c>
      <c r="AN802" s="101">
        <f t="shared" si="85"/>
        <v>0</v>
      </c>
      <c r="AO802" s="101">
        <f t="shared" si="86"/>
        <v>0</v>
      </c>
      <c r="AP802" s="101">
        <f t="shared" si="87"/>
        <v>0</v>
      </c>
      <c r="AQ802" s="101">
        <f t="shared" si="88"/>
        <v>0</v>
      </c>
      <c r="AR802" s="101">
        <f t="shared" si="90"/>
        <v>0</v>
      </c>
    </row>
    <row r="803" spans="1:44">
      <c r="A803" s="265" t="s">
        <v>1048</v>
      </c>
      <c r="B803" s="333"/>
      <c r="C803" s="333"/>
      <c r="D803" s="288"/>
      <c r="E803" s="288"/>
      <c r="F803" s="288"/>
      <c r="G803" s="260"/>
      <c r="H803" s="260"/>
      <c r="I803" s="260"/>
      <c r="J803" s="260"/>
      <c r="K803" s="260"/>
      <c r="L803" s="259"/>
      <c r="M803" s="259"/>
      <c r="N803" s="259"/>
      <c r="O803" s="259"/>
      <c r="P803" s="259"/>
      <c r="Q803" s="260"/>
      <c r="R803" s="260"/>
      <c r="S803" s="260"/>
      <c r="T803" s="260"/>
      <c r="U803" s="260"/>
      <c r="V803" s="259"/>
      <c r="W803" s="259"/>
      <c r="X803" s="259"/>
      <c r="Y803" s="259"/>
      <c r="Z803" s="259"/>
      <c r="AL803" s="101">
        <f t="shared" si="89"/>
        <v>0</v>
      </c>
      <c r="AM803" s="101">
        <f t="shared" si="84"/>
        <v>0</v>
      </c>
      <c r="AN803" s="101">
        <f t="shared" si="85"/>
        <v>0</v>
      </c>
      <c r="AO803" s="101">
        <f t="shared" si="86"/>
        <v>0</v>
      </c>
      <c r="AP803" s="101">
        <f t="shared" si="87"/>
        <v>0</v>
      </c>
      <c r="AQ803" s="101">
        <f t="shared" si="88"/>
        <v>0</v>
      </c>
      <c r="AR803" s="101">
        <f t="shared" si="90"/>
        <v>0</v>
      </c>
    </row>
    <row r="804" spans="1:44">
      <c r="A804" s="265" t="s">
        <v>1049</v>
      </c>
      <c r="B804" s="333"/>
      <c r="C804" s="333"/>
      <c r="D804" s="288"/>
      <c r="E804" s="288"/>
      <c r="F804" s="288"/>
      <c r="G804" s="260"/>
      <c r="H804" s="260"/>
      <c r="I804" s="260"/>
      <c r="J804" s="260"/>
      <c r="K804" s="260"/>
      <c r="L804" s="259"/>
      <c r="M804" s="259"/>
      <c r="N804" s="259"/>
      <c r="O804" s="259"/>
      <c r="P804" s="259"/>
      <c r="Q804" s="260"/>
      <c r="R804" s="260"/>
      <c r="S804" s="260"/>
      <c r="T804" s="260"/>
      <c r="U804" s="260"/>
      <c r="V804" s="259"/>
      <c r="W804" s="259"/>
      <c r="X804" s="259"/>
      <c r="Y804" s="259"/>
      <c r="Z804" s="259"/>
      <c r="AL804" s="101">
        <f t="shared" si="89"/>
        <v>0</v>
      </c>
      <c r="AM804" s="101">
        <f t="shared" si="84"/>
        <v>0</v>
      </c>
      <c r="AN804" s="101">
        <f t="shared" si="85"/>
        <v>0</v>
      </c>
      <c r="AO804" s="101">
        <f t="shared" si="86"/>
        <v>0</v>
      </c>
      <c r="AP804" s="101">
        <f t="shared" si="87"/>
        <v>0</v>
      </c>
      <c r="AQ804" s="101">
        <f t="shared" si="88"/>
        <v>0</v>
      </c>
      <c r="AR804" s="101">
        <f t="shared" si="90"/>
        <v>0</v>
      </c>
    </row>
    <row r="805" spans="1:44">
      <c r="A805" s="265" t="s">
        <v>1050</v>
      </c>
      <c r="B805" s="333"/>
      <c r="C805" s="333"/>
      <c r="D805" s="288"/>
      <c r="E805" s="288"/>
      <c r="F805" s="288"/>
      <c r="G805" s="260"/>
      <c r="H805" s="260"/>
      <c r="I805" s="260"/>
      <c r="J805" s="260"/>
      <c r="K805" s="260"/>
      <c r="L805" s="259"/>
      <c r="M805" s="259"/>
      <c r="N805" s="259"/>
      <c r="O805" s="259"/>
      <c r="P805" s="259"/>
      <c r="Q805" s="260">
        <v>1</v>
      </c>
      <c r="R805" s="260"/>
      <c r="S805" s="260"/>
      <c r="T805" s="260"/>
      <c r="U805" s="260"/>
      <c r="V805" s="259"/>
      <c r="W805" s="259"/>
      <c r="X805" s="259"/>
      <c r="Y805" s="259"/>
      <c r="Z805" s="259"/>
      <c r="AL805" s="101">
        <f t="shared" si="89"/>
        <v>0</v>
      </c>
      <c r="AM805" s="101">
        <f t="shared" si="84"/>
        <v>0</v>
      </c>
      <c r="AN805" s="101">
        <f t="shared" si="85"/>
        <v>0</v>
      </c>
      <c r="AO805" s="101">
        <f t="shared" si="86"/>
        <v>1</v>
      </c>
      <c r="AP805" s="101">
        <f t="shared" si="87"/>
        <v>0</v>
      </c>
      <c r="AQ805" s="101">
        <f t="shared" si="88"/>
        <v>0</v>
      </c>
      <c r="AR805" s="101">
        <f t="shared" si="90"/>
        <v>0</v>
      </c>
    </row>
    <row r="806" spans="1:44">
      <c r="A806" s="265" t="s">
        <v>1051</v>
      </c>
      <c r="B806" s="333"/>
      <c r="C806" s="333"/>
      <c r="D806" s="288"/>
      <c r="E806" s="288"/>
      <c r="F806" s="288"/>
      <c r="G806" s="260"/>
      <c r="H806" s="260"/>
      <c r="I806" s="260"/>
      <c r="J806" s="260"/>
      <c r="K806" s="260"/>
      <c r="L806" s="259"/>
      <c r="M806" s="259"/>
      <c r="N806" s="259"/>
      <c r="O806" s="259"/>
      <c r="P806" s="259"/>
      <c r="Q806" s="260"/>
      <c r="R806" s="260"/>
      <c r="S806" s="260"/>
      <c r="T806" s="260"/>
      <c r="U806" s="260"/>
      <c r="V806" s="259"/>
      <c r="W806" s="259"/>
      <c r="X806" s="259"/>
      <c r="Y806" s="259"/>
      <c r="Z806" s="259">
        <v>1</v>
      </c>
      <c r="AL806" s="101">
        <f t="shared" si="89"/>
        <v>0</v>
      </c>
      <c r="AM806" s="101">
        <f t="shared" si="84"/>
        <v>0</v>
      </c>
      <c r="AN806" s="101">
        <f t="shared" si="85"/>
        <v>0</v>
      </c>
      <c r="AO806" s="101">
        <f t="shared" si="86"/>
        <v>0</v>
      </c>
      <c r="AP806" s="101">
        <f t="shared" si="87"/>
        <v>1</v>
      </c>
      <c r="AQ806" s="101">
        <f t="shared" si="88"/>
        <v>0</v>
      </c>
      <c r="AR806" s="101">
        <f t="shared" si="90"/>
        <v>0</v>
      </c>
    </row>
    <row r="807" spans="1:44">
      <c r="A807" s="265" t="s">
        <v>1052</v>
      </c>
      <c r="B807" s="333"/>
      <c r="C807" s="333"/>
      <c r="D807" s="288"/>
      <c r="E807" s="288"/>
      <c r="F807" s="288"/>
      <c r="G807" s="260"/>
      <c r="H807" s="260"/>
      <c r="I807" s="260"/>
      <c r="J807" s="260"/>
      <c r="K807" s="260"/>
      <c r="L807" s="259"/>
      <c r="M807" s="259"/>
      <c r="N807" s="259"/>
      <c r="O807" s="259"/>
      <c r="P807" s="259"/>
      <c r="Q807" s="260"/>
      <c r="R807" s="260"/>
      <c r="S807" s="260"/>
      <c r="T807" s="260"/>
      <c r="U807" s="260"/>
      <c r="V807" s="259"/>
      <c r="W807" s="259"/>
      <c r="X807" s="259"/>
      <c r="Y807" s="259">
        <v>1</v>
      </c>
      <c r="Z807" s="259"/>
      <c r="AL807" s="101">
        <f t="shared" si="89"/>
        <v>0</v>
      </c>
      <c r="AM807" s="101">
        <f t="shared" si="84"/>
        <v>0</v>
      </c>
      <c r="AN807" s="101">
        <f t="shared" si="85"/>
        <v>0</v>
      </c>
      <c r="AO807" s="101">
        <f t="shared" si="86"/>
        <v>0</v>
      </c>
      <c r="AP807" s="101">
        <f t="shared" si="87"/>
        <v>1</v>
      </c>
      <c r="AQ807" s="101">
        <f t="shared" si="88"/>
        <v>0</v>
      </c>
      <c r="AR807" s="101">
        <f t="shared" si="90"/>
        <v>0</v>
      </c>
    </row>
    <row r="808" spans="1:44">
      <c r="A808" s="265" t="s">
        <v>1053</v>
      </c>
      <c r="B808" s="333"/>
      <c r="C808" s="333"/>
      <c r="D808" s="288"/>
      <c r="E808" s="288"/>
      <c r="F808" s="288"/>
      <c r="G808" s="260"/>
      <c r="H808" s="260"/>
      <c r="I808" s="260"/>
      <c r="J808" s="260"/>
      <c r="K808" s="260"/>
      <c r="L808" s="259"/>
      <c r="M808" s="259"/>
      <c r="N808" s="259"/>
      <c r="O808" s="259"/>
      <c r="P808" s="259"/>
      <c r="Q808" s="260"/>
      <c r="R808" s="260">
        <v>1</v>
      </c>
      <c r="S808" s="260"/>
      <c r="T808" s="260"/>
      <c r="U808" s="260"/>
      <c r="V808" s="259"/>
      <c r="W808" s="259"/>
      <c r="X808" s="259"/>
      <c r="Y808" s="259"/>
      <c r="Z808" s="259"/>
      <c r="AL808" s="101">
        <f t="shared" si="89"/>
        <v>0</v>
      </c>
      <c r="AM808" s="101">
        <f t="shared" si="84"/>
        <v>0</v>
      </c>
      <c r="AN808" s="101">
        <f t="shared" si="85"/>
        <v>0</v>
      </c>
      <c r="AO808" s="101">
        <f t="shared" si="86"/>
        <v>1</v>
      </c>
      <c r="AP808" s="101">
        <f t="shared" si="87"/>
        <v>0</v>
      </c>
      <c r="AQ808" s="101">
        <f t="shared" si="88"/>
        <v>0</v>
      </c>
      <c r="AR808" s="101">
        <f t="shared" si="90"/>
        <v>0</v>
      </c>
    </row>
    <row r="809" spans="1:44">
      <c r="A809" s="265" t="s">
        <v>1054</v>
      </c>
      <c r="B809" s="333"/>
      <c r="C809" s="333"/>
      <c r="D809" s="288"/>
      <c r="E809" s="288"/>
      <c r="F809" s="288"/>
      <c r="G809" s="260"/>
      <c r="H809" s="260"/>
      <c r="I809" s="260"/>
      <c r="J809" s="260"/>
      <c r="K809" s="260"/>
      <c r="L809" s="259"/>
      <c r="M809" s="259"/>
      <c r="N809" s="259"/>
      <c r="O809" s="259"/>
      <c r="P809" s="259"/>
      <c r="Q809" s="260"/>
      <c r="R809" s="260"/>
      <c r="S809" s="260"/>
      <c r="T809" s="260"/>
      <c r="U809" s="260"/>
      <c r="V809" s="259"/>
      <c r="W809" s="259"/>
      <c r="X809" s="259"/>
      <c r="Y809" s="259"/>
      <c r="Z809" s="259"/>
      <c r="AL809" s="101">
        <f t="shared" si="89"/>
        <v>0</v>
      </c>
      <c r="AM809" s="101">
        <f t="shared" si="84"/>
        <v>0</v>
      </c>
      <c r="AN809" s="101">
        <f t="shared" si="85"/>
        <v>0</v>
      </c>
      <c r="AO809" s="101">
        <f t="shared" si="86"/>
        <v>0</v>
      </c>
      <c r="AP809" s="101">
        <f t="shared" si="87"/>
        <v>0</v>
      </c>
      <c r="AQ809" s="101">
        <f t="shared" si="88"/>
        <v>0</v>
      </c>
      <c r="AR809" s="101">
        <f t="shared" si="90"/>
        <v>0</v>
      </c>
    </row>
    <row r="810" spans="1:44">
      <c r="A810" s="265" t="s">
        <v>1055</v>
      </c>
      <c r="B810" s="333"/>
      <c r="C810" s="333"/>
      <c r="D810" s="288"/>
      <c r="E810" s="288"/>
      <c r="F810" s="288"/>
      <c r="G810" s="260"/>
      <c r="H810" s="260"/>
      <c r="I810" s="260"/>
      <c r="J810" s="260"/>
      <c r="K810" s="260"/>
      <c r="L810" s="259"/>
      <c r="M810" s="259"/>
      <c r="N810" s="259">
        <v>1</v>
      </c>
      <c r="O810" s="259"/>
      <c r="P810" s="259"/>
      <c r="Q810" s="260"/>
      <c r="R810" s="260"/>
      <c r="S810" s="260"/>
      <c r="T810" s="260"/>
      <c r="U810" s="260"/>
      <c r="V810" s="259"/>
      <c r="W810" s="259"/>
      <c r="X810" s="259"/>
      <c r="Y810" s="259"/>
      <c r="Z810" s="259"/>
      <c r="AL810" s="101">
        <f t="shared" si="89"/>
        <v>0</v>
      </c>
      <c r="AM810" s="101">
        <f t="shared" si="84"/>
        <v>0</v>
      </c>
      <c r="AN810" s="101">
        <f t="shared" si="85"/>
        <v>1</v>
      </c>
      <c r="AO810" s="101">
        <f t="shared" si="86"/>
        <v>0</v>
      </c>
      <c r="AP810" s="101">
        <f t="shared" si="87"/>
        <v>0</v>
      </c>
      <c r="AQ810" s="101">
        <f t="shared" si="88"/>
        <v>0</v>
      </c>
      <c r="AR810" s="101">
        <f t="shared" si="90"/>
        <v>0</v>
      </c>
    </row>
    <row r="811" spans="1:44">
      <c r="A811" s="265" t="s">
        <v>1056</v>
      </c>
      <c r="B811" s="333"/>
      <c r="C811" s="333"/>
      <c r="D811" s="288"/>
      <c r="E811" s="288"/>
      <c r="F811" s="288"/>
      <c r="G811" s="260"/>
      <c r="H811" s="260"/>
      <c r="I811" s="260"/>
      <c r="J811" s="260"/>
      <c r="K811" s="260"/>
      <c r="L811" s="259"/>
      <c r="M811" s="259"/>
      <c r="N811" s="259"/>
      <c r="O811" s="259"/>
      <c r="P811" s="259"/>
      <c r="Q811" s="260">
        <v>1</v>
      </c>
      <c r="R811" s="260"/>
      <c r="S811" s="260"/>
      <c r="T811" s="260"/>
      <c r="U811" s="260"/>
      <c r="V811" s="259"/>
      <c r="W811" s="259"/>
      <c r="X811" s="259"/>
      <c r="Y811" s="259"/>
      <c r="Z811" s="259"/>
      <c r="AL811" s="101">
        <f t="shared" si="89"/>
        <v>0</v>
      </c>
      <c r="AM811" s="101">
        <f t="shared" si="84"/>
        <v>0</v>
      </c>
      <c r="AN811" s="101">
        <f t="shared" si="85"/>
        <v>0</v>
      </c>
      <c r="AO811" s="101">
        <f t="shared" si="86"/>
        <v>1</v>
      </c>
      <c r="AP811" s="101">
        <f t="shared" si="87"/>
        <v>0</v>
      </c>
      <c r="AQ811" s="101">
        <f t="shared" si="88"/>
        <v>0</v>
      </c>
      <c r="AR811" s="101">
        <f t="shared" si="90"/>
        <v>0</v>
      </c>
    </row>
    <row r="812" spans="1:44">
      <c r="A812" s="265" t="s">
        <v>1057</v>
      </c>
      <c r="B812" s="333"/>
      <c r="C812" s="333"/>
      <c r="D812" s="288"/>
      <c r="E812" s="288"/>
      <c r="F812" s="288"/>
      <c r="G812" s="260"/>
      <c r="H812" s="260"/>
      <c r="I812" s="260"/>
      <c r="J812" s="260"/>
      <c r="K812" s="260"/>
      <c r="L812" s="259"/>
      <c r="M812" s="259"/>
      <c r="N812" s="259"/>
      <c r="O812" s="259"/>
      <c r="P812" s="259"/>
      <c r="Q812" s="260"/>
      <c r="R812" s="260"/>
      <c r="S812" s="260"/>
      <c r="T812" s="260"/>
      <c r="U812" s="260"/>
      <c r="V812" s="259">
        <v>1</v>
      </c>
      <c r="W812" s="259"/>
      <c r="X812" s="259"/>
      <c r="Y812" s="259"/>
      <c r="Z812" s="259"/>
      <c r="AL812" s="101">
        <f t="shared" si="89"/>
        <v>0</v>
      </c>
      <c r="AM812" s="101">
        <f t="shared" si="84"/>
        <v>0</v>
      </c>
      <c r="AN812" s="101">
        <f t="shared" si="85"/>
        <v>0</v>
      </c>
      <c r="AO812" s="101">
        <f t="shared" si="86"/>
        <v>0</v>
      </c>
      <c r="AP812" s="101">
        <f t="shared" si="87"/>
        <v>1</v>
      </c>
      <c r="AQ812" s="101">
        <f t="shared" si="88"/>
        <v>0</v>
      </c>
      <c r="AR812" s="101">
        <f t="shared" si="90"/>
        <v>0</v>
      </c>
    </row>
    <row r="813" spans="1:44">
      <c r="A813" s="265" t="s">
        <v>1058</v>
      </c>
      <c r="B813" s="333"/>
      <c r="C813" s="333"/>
      <c r="D813" s="288"/>
      <c r="E813" s="288"/>
      <c r="F813" s="288"/>
      <c r="G813" s="260"/>
      <c r="H813" s="260"/>
      <c r="I813" s="260"/>
      <c r="J813" s="260"/>
      <c r="K813" s="260"/>
      <c r="L813" s="259"/>
      <c r="M813" s="259"/>
      <c r="N813" s="259"/>
      <c r="O813" s="259"/>
      <c r="P813" s="259"/>
      <c r="Q813" s="260"/>
      <c r="R813" s="260"/>
      <c r="S813" s="260"/>
      <c r="T813" s="260"/>
      <c r="U813" s="260"/>
      <c r="V813" s="259"/>
      <c r="W813" s="259"/>
      <c r="X813" s="259"/>
      <c r="Y813" s="259">
        <v>1</v>
      </c>
      <c r="Z813" s="259"/>
      <c r="AL813" s="101">
        <f t="shared" si="89"/>
        <v>0</v>
      </c>
      <c r="AM813" s="101">
        <f t="shared" si="84"/>
        <v>0</v>
      </c>
      <c r="AN813" s="101">
        <f t="shared" si="85"/>
        <v>0</v>
      </c>
      <c r="AO813" s="101">
        <f t="shared" si="86"/>
        <v>0</v>
      </c>
      <c r="AP813" s="101">
        <f t="shared" si="87"/>
        <v>1</v>
      </c>
      <c r="AQ813" s="101">
        <f t="shared" si="88"/>
        <v>0</v>
      </c>
      <c r="AR813" s="101">
        <f t="shared" si="90"/>
        <v>0</v>
      </c>
    </row>
    <row r="814" spans="1:44">
      <c r="A814" s="265" t="s">
        <v>1059</v>
      </c>
      <c r="B814" s="333"/>
      <c r="C814" s="333"/>
      <c r="D814" s="288"/>
      <c r="E814" s="288"/>
      <c r="F814" s="288"/>
      <c r="G814" s="260"/>
      <c r="H814" s="260"/>
      <c r="I814" s="260"/>
      <c r="J814" s="260"/>
      <c r="K814" s="260"/>
      <c r="L814" s="259"/>
      <c r="M814" s="259"/>
      <c r="N814" s="259"/>
      <c r="O814" s="259"/>
      <c r="P814" s="259"/>
      <c r="Q814" s="260">
        <v>1</v>
      </c>
      <c r="R814" s="260"/>
      <c r="S814" s="260"/>
      <c r="T814" s="260"/>
      <c r="U814" s="260"/>
      <c r="V814" s="259"/>
      <c r="W814" s="259"/>
      <c r="X814" s="259"/>
      <c r="Y814" s="259"/>
      <c r="Z814" s="259"/>
      <c r="AL814" s="101">
        <f t="shared" si="89"/>
        <v>0</v>
      </c>
      <c r="AM814" s="101">
        <f t="shared" si="84"/>
        <v>0</v>
      </c>
      <c r="AN814" s="101">
        <f t="shared" si="85"/>
        <v>0</v>
      </c>
      <c r="AO814" s="101">
        <f t="shared" si="86"/>
        <v>1</v>
      </c>
      <c r="AP814" s="101">
        <f t="shared" si="87"/>
        <v>0</v>
      </c>
      <c r="AQ814" s="101">
        <f t="shared" si="88"/>
        <v>0</v>
      </c>
      <c r="AR814" s="101">
        <f t="shared" si="90"/>
        <v>0</v>
      </c>
    </row>
    <row r="815" spans="1:44">
      <c r="A815" s="265" t="s">
        <v>1060</v>
      </c>
      <c r="B815" s="333"/>
      <c r="C815" s="333"/>
      <c r="D815" s="288"/>
      <c r="E815" s="288"/>
      <c r="F815" s="288"/>
      <c r="G815" s="260"/>
      <c r="H815" s="260"/>
      <c r="I815" s="260"/>
      <c r="J815" s="260"/>
      <c r="K815" s="260"/>
      <c r="L815" s="259"/>
      <c r="M815" s="259"/>
      <c r="N815" s="259"/>
      <c r="O815" s="259"/>
      <c r="P815" s="259"/>
      <c r="Q815" s="260"/>
      <c r="R815" s="260"/>
      <c r="S815" s="260"/>
      <c r="T815" s="260"/>
      <c r="U815" s="260"/>
      <c r="V815" s="259"/>
      <c r="W815" s="259"/>
      <c r="X815" s="259"/>
      <c r="Y815" s="259"/>
      <c r="Z815" s="259">
        <v>1</v>
      </c>
      <c r="AL815" s="101">
        <f t="shared" si="89"/>
        <v>0</v>
      </c>
      <c r="AM815" s="101">
        <f t="shared" si="84"/>
        <v>0</v>
      </c>
      <c r="AN815" s="101">
        <f t="shared" si="85"/>
        <v>0</v>
      </c>
      <c r="AO815" s="101">
        <f t="shared" si="86"/>
        <v>0</v>
      </c>
      <c r="AP815" s="101">
        <f t="shared" si="87"/>
        <v>1</v>
      </c>
      <c r="AQ815" s="101">
        <f t="shared" si="88"/>
        <v>0</v>
      </c>
      <c r="AR815" s="101">
        <f t="shared" si="90"/>
        <v>0</v>
      </c>
    </row>
    <row r="816" spans="1:44">
      <c r="A816" s="265" t="s">
        <v>1061</v>
      </c>
      <c r="B816" s="333"/>
      <c r="C816" s="333"/>
      <c r="D816" s="288"/>
      <c r="E816" s="288"/>
      <c r="F816" s="288"/>
      <c r="G816" s="260"/>
      <c r="H816" s="260"/>
      <c r="I816" s="260"/>
      <c r="J816" s="260"/>
      <c r="K816" s="260"/>
      <c r="L816" s="259"/>
      <c r="M816" s="259"/>
      <c r="N816" s="259"/>
      <c r="O816" s="259"/>
      <c r="P816" s="259"/>
      <c r="Q816" s="260"/>
      <c r="R816" s="260"/>
      <c r="S816" s="260"/>
      <c r="T816" s="260"/>
      <c r="U816" s="260"/>
      <c r="V816" s="259"/>
      <c r="W816" s="259"/>
      <c r="X816" s="259"/>
      <c r="Y816" s="259"/>
      <c r="Z816" s="259"/>
      <c r="AL816" s="101">
        <f t="shared" si="89"/>
        <v>0</v>
      </c>
      <c r="AM816" s="101">
        <f t="shared" si="84"/>
        <v>0</v>
      </c>
      <c r="AN816" s="101">
        <f t="shared" si="85"/>
        <v>0</v>
      </c>
      <c r="AO816" s="101">
        <f t="shared" si="86"/>
        <v>0</v>
      </c>
      <c r="AP816" s="101">
        <f t="shared" si="87"/>
        <v>0</v>
      </c>
      <c r="AQ816" s="101">
        <f t="shared" si="88"/>
        <v>0</v>
      </c>
      <c r="AR816" s="101">
        <f t="shared" si="90"/>
        <v>0</v>
      </c>
    </row>
    <row r="817" spans="1:44">
      <c r="A817" s="265" t="s">
        <v>1062</v>
      </c>
      <c r="B817" s="333"/>
      <c r="C817" s="333"/>
      <c r="D817" s="288"/>
      <c r="E817" s="288"/>
      <c r="F817" s="288"/>
      <c r="G817" s="260"/>
      <c r="H817" s="260"/>
      <c r="I817" s="260"/>
      <c r="J817" s="260"/>
      <c r="K817" s="260"/>
      <c r="L817" s="259"/>
      <c r="M817" s="259"/>
      <c r="N817" s="259"/>
      <c r="O817" s="259">
        <v>1</v>
      </c>
      <c r="P817" s="259"/>
      <c r="Q817" s="260"/>
      <c r="R817" s="260"/>
      <c r="S817" s="260"/>
      <c r="T817" s="260"/>
      <c r="U817" s="260"/>
      <c r="V817" s="259"/>
      <c r="W817" s="259"/>
      <c r="X817" s="259"/>
      <c r="Y817" s="259"/>
      <c r="Z817" s="259"/>
      <c r="AL817" s="101">
        <f t="shared" si="89"/>
        <v>0</v>
      </c>
      <c r="AM817" s="101">
        <f t="shared" si="84"/>
        <v>0</v>
      </c>
      <c r="AN817" s="101">
        <f t="shared" si="85"/>
        <v>1</v>
      </c>
      <c r="AO817" s="101">
        <f t="shared" si="86"/>
        <v>0</v>
      </c>
      <c r="AP817" s="101">
        <f t="shared" si="87"/>
        <v>0</v>
      </c>
      <c r="AQ817" s="101">
        <f t="shared" si="88"/>
        <v>0</v>
      </c>
      <c r="AR817" s="101">
        <f t="shared" si="90"/>
        <v>0</v>
      </c>
    </row>
    <row r="818" spans="1:44">
      <c r="A818" s="265" t="s">
        <v>1063</v>
      </c>
      <c r="B818" s="333"/>
      <c r="C818" s="333"/>
      <c r="D818" s="288"/>
      <c r="E818" s="288"/>
      <c r="F818" s="288"/>
      <c r="G818" s="260"/>
      <c r="H818" s="260"/>
      <c r="I818" s="260"/>
      <c r="J818" s="260"/>
      <c r="K818" s="260"/>
      <c r="L818" s="259"/>
      <c r="M818" s="259"/>
      <c r="N818" s="259"/>
      <c r="O818" s="259"/>
      <c r="P818" s="259"/>
      <c r="Q818" s="260"/>
      <c r="R818" s="260"/>
      <c r="S818" s="260"/>
      <c r="T818" s="260"/>
      <c r="U818" s="260"/>
      <c r="V818" s="259"/>
      <c r="W818" s="259"/>
      <c r="X818" s="259"/>
      <c r="Y818" s="259"/>
      <c r="Z818" s="259">
        <v>1</v>
      </c>
      <c r="AL818" s="101">
        <f t="shared" si="89"/>
        <v>0</v>
      </c>
      <c r="AM818" s="101">
        <f t="shared" si="84"/>
        <v>0</v>
      </c>
      <c r="AN818" s="101">
        <f t="shared" si="85"/>
        <v>0</v>
      </c>
      <c r="AO818" s="101">
        <f t="shared" si="86"/>
        <v>0</v>
      </c>
      <c r="AP818" s="101">
        <f t="shared" si="87"/>
        <v>1</v>
      </c>
      <c r="AQ818" s="101">
        <f t="shared" si="88"/>
        <v>0</v>
      </c>
      <c r="AR818" s="101">
        <f t="shared" si="90"/>
        <v>0</v>
      </c>
    </row>
    <row r="819" spans="1:44">
      <c r="A819" s="265" t="s">
        <v>1064</v>
      </c>
      <c r="B819" s="333"/>
      <c r="C819" s="333"/>
      <c r="D819" s="288"/>
      <c r="E819" s="288"/>
      <c r="F819" s="288"/>
      <c r="G819" s="260"/>
      <c r="H819" s="260"/>
      <c r="I819" s="260"/>
      <c r="J819" s="260"/>
      <c r="K819" s="260"/>
      <c r="L819" s="259"/>
      <c r="M819" s="259"/>
      <c r="N819" s="259"/>
      <c r="O819" s="259"/>
      <c r="P819" s="259"/>
      <c r="Q819" s="260"/>
      <c r="R819" s="260"/>
      <c r="S819" s="260"/>
      <c r="T819" s="260"/>
      <c r="U819" s="260"/>
      <c r="V819" s="259"/>
      <c r="W819" s="259"/>
      <c r="X819" s="259"/>
      <c r="Y819" s="259"/>
      <c r="Z819" s="259"/>
      <c r="AL819" s="101">
        <f t="shared" si="89"/>
        <v>0</v>
      </c>
      <c r="AM819" s="101">
        <f t="shared" si="84"/>
        <v>0</v>
      </c>
      <c r="AN819" s="101">
        <f t="shared" si="85"/>
        <v>0</v>
      </c>
      <c r="AO819" s="101">
        <f t="shared" si="86"/>
        <v>0</v>
      </c>
      <c r="AP819" s="101">
        <f t="shared" si="87"/>
        <v>0</v>
      </c>
      <c r="AQ819" s="101">
        <f t="shared" si="88"/>
        <v>0</v>
      </c>
      <c r="AR819" s="101">
        <f t="shared" si="90"/>
        <v>0</v>
      </c>
    </row>
    <row r="820" spans="1:44">
      <c r="A820" s="265" t="s">
        <v>1065</v>
      </c>
      <c r="B820" s="333"/>
      <c r="C820" s="333"/>
      <c r="D820" s="288"/>
      <c r="E820" s="288"/>
      <c r="F820" s="288"/>
      <c r="G820" s="260"/>
      <c r="H820" s="260"/>
      <c r="I820" s="260"/>
      <c r="J820" s="260"/>
      <c r="K820" s="260"/>
      <c r="L820" s="259"/>
      <c r="M820" s="259"/>
      <c r="N820" s="259"/>
      <c r="O820" s="259"/>
      <c r="P820" s="259"/>
      <c r="Q820" s="260"/>
      <c r="R820" s="260"/>
      <c r="S820" s="260"/>
      <c r="T820" s="260"/>
      <c r="U820" s="260"/>
      <c r="V820" s="259"/>
      <c r="W820" s="259"/>
      <c r="X820" s="259"/>
      <c r="Y820" s="259">
        <v>1</v>
      </c>
      <c r="Z820" s="259"/>
      <c r="AL820" s="101">
        <f t="shared" si="89"/>
        <v>0</v>
      </c>
      <c r="AM820" s="101">
        <f t="shared" si="84"/>
        <v>0</v>
      </c>
      <c r="AN820" s="101">
        <f t="shared" si="85"/>
        <v>0</v>
      </c>
      <c r="AO820" s="101">
        <f t="shared" si="86"/>
        <v>0</v>
      </c>
      <c r="AP820" s="101">
        <f t="shared" si="87"/>
        <v>1</v>
      </c>
      <c r="AQ820" s="101">
        <f t="shared" si="88"/>
        <v>0</v>
      </c>
      <c r="AR820" s="101">
        <f t="shared" si="90"/>
        <v>0</v>
      </c>
    </row>
    <row r="821" spans="1:44">
      <c r="A821" s="265" t="s">
        <v>1066</v>
      </c>
      <c r="B821" s="333"/>
      <c r="C821" s="333"/>
      <c r="D821" s="288"/>
      <c r="E821" s="288"/>
      <c r="F821" s="288"/>
      <c r="G821" s="260"/>
      <c r="H821" s="260"/>
      <c r="I821" s="260"/>
      <c r="J821" s="260"/>
      <c r="K821" s="260"/>
      <c r="L821" s="259"/>
      <c r="M821" s="259"/>
      <c r="N821" s="259"/>
      <c r="O821" s="259"/>
      <c r="P821" s="259"/>
      <c r="Q821" s="260"/>
      <c r="R821" s="260"/>
      <c r="S821" s="260"/>
      <c r="T821" s="260"/>
      <c r="U821" s="260"/>
      <c r="V821" s="259"/>
      <c r="W821" s="259"/>
      <c r="X821" s="259"/>
      <c r="Y821" s="259"/>
      <c r="Z821" s="259">
        <v>1</v>
      </c>
      <c r="AL821" s="101">
        <f t="shared" si="89"/>
        <v>0</v>
      </c>
      <c r="AM821" s="101">
        <f t="shared" si="84"/>
        <v>0</v>
      </c>
      <c r="AN821" s="101">
        <f t="shared" si="85"/>
        <v>0</v>
      </c>
      <c r="AO821" s="101">
        <f t="shared" si="86"/>
        <v>0</v>
      </c>
      <c r="AP821" s="101">
        <f t="shared" si="87"/>
        <v>1</v>
      </c>
      <c r="AQ821" s="101">
        <f t="shared" si="88"/>
        <v>0</v>
      </c>
      <c r="AR821" s="101">
        <f t="shared" si="90"/>
        <v>0</v>
      </c>
    </row>
    <row r="822" spans="1:44">
      <c r="A822" s="265" t="s">
        <v>1067</v>
      </c>
      <c r="B822" s="333"/>
      <c r="C822" s="333"/>
      <c r="D822" s="288"/>
      <c r="E822" s="288"/>
      <c r="F822" s="288"/>
      <c r="G822" s="260"/>
      <c r="H822" s="260"/>
      <c r="I822" s="260"/>
      <c r="J822" s="260"/>
      <c r="K822" s="260"/>
      <c r="L822" s="259"/>
      <c r="M822" s="259"/>
      <c r="N822" s="259"/>
      <c r="O822" s="259">
        <v>1</v>
      </c>
      <c r="P822" s="259"/>
      <c r="Q822" s="260"/>
      <c r="R822" s="260"/>
      <c r="S822" s="260"/>
      <c r="T822" s="260"/>
      <c r="U822" s="260"/>
      <c r="V822" s="259"/>
      <c r="W822" s="259"/>
      <c r="X822" s="259"/>
      <c r="Y822" s="259"/>
      <c r="Z822" s="259"/>
      <c r="AL822" s="101">
        <f t="shared" si="89"/>
        <v>0</v>
      </c>
      <c r="AM822" s="101">
        <f t="shared" si="84"/>
        <v>0</v>
      </c>
      <c r="AN822" s="101">
        <f t="shared" si="85"/>
        <v>1</v>
      </c>
      <c r="AO822" s="101">
        <f t="shared" si="86"/>
        <v>0</v>
      </c>
      <c r="AP822" s="101">
        <f t="shared" si="87"/>
        <v>0</v>
      </c>
      <c r="AQ822" s="101">
        <f t="shared" si="88"/>
        <v>0</v>
      </c>
      <c r="AR822" s="101">
        <f t="shared" si="90"/>
        <v>0</v>
      </c>
    </row>
    <row r="823" spans="1:44">
      <c r="A823" s="265" t="s">
        <v>1068</v>
      </c>
      <c r="B823" s="333"/>
      <c r="C823" s="333"/>
      <c r="D823" s="288"/>
      <c r="E823" s="288"/>
      <c r="F823" s="288"/>
      <c r="G823" s="260"/>
      <c r="H823" s="260"/>
      <c r="I823" s="260"/>
      <c r="J823" s="260"/>
      <c r="K823" s="260">
        <v>1</v>
      </c>
      <c r="L823" s="259"/>
      <c r="M823" s="259"/>
      <c r="N823" s="259"/>
      <c r="O823" s="259"/>
      <c r="P823" s="259"/>
      <c r="Q823" s="260"/>
      <c r="R823" s="260"/>
      <c r="S823" s="260"/>
      <c r="T823" s="260"/>
      <c r="U823" s="260"/>
      <c r="V823" s="259"/>
      <c r="W823" s="259"/>
      <c r="X823" s="259"/>
      <c r="Y823" s="259"/>
      <c r="Z823" s="259"/>
      <c r="AL823" s="101">
        <f t="shared" si="89"/>
        <v>0</v>
      </c>
      <c r="AM823" s="101">
        <f t="shared" si="84"/>
        <v>1</v>
      </c>
      <c r="AN823" s="101">
        <f t="shared" si="85"/>
        <v>0</v>
      </c>
      <c r="AO823" s="101">
        <f t="shared" si="86"/>
        <v>0</v>
      </c>
      <c r="AP823" s="101">
        <f t="shared" si="87"/>
        <v>0</v>
      </c>
      <c r="AQ823" s="101">
        <f t="shared" si="88"/>
        <v>0</v>
      </c>
      <c r="AR823" s="101">
        <f t="shared" si="90"/>
        <v>0</v>
      </c>
    </row>
    <row r="824" spans="1:44">
      <c r="A824" s="265" t="s">
        <v>1069</v>
      </c>
      <c r="B824" s="333"/>
      <c r="C824" s="333"/>
      <c r="D824" s="288"/>
      <c r="E824" s="288"/>
      <c r="F824" s="288"/>
      <c r="G824" s="260"/>
      <c r="H824" s="260"/>
      <c r="I824" s="260"/>
      <c r="J824" s="260"/>
      <c r="K824" s="260"/>
      <c r="L824" s="259"/>
      <c r="M824" s="259"/>
      <c r="N824" s="259"/>
      <c r="O824" s="259"/>
      <c r="P824" s="259"/>
      <c r="Q824" s="260"/>
      <c r="R824" s="260"/>
      <c r="S824" s="260"/>
      <c r="T824" s="260"/>
      <c r="U824" s="260"/>
      <c r="V824" s="259"/>
      <c r="W824" s="259"/>
      <c r="X824" s="259">
        <v>1</v>
      </c>
      <c r="Y824" s="259"/>
      <c r="Z824" s="259"/>
      <c r="AL824" s="101">
        <f t="shared" si="89"/>
        <v>0</v>
      </c>
      <c r="AM824" s="101">
        <f t="shared" si="84"/>
        <v>0</v>
      </c>
      <c r="AN824" s="101">
        <f t="shared" si="85"/>
        <v>0</v>
      </c>
      <c r="AO824" s="101">
        <f t="shared" si="86"/>
        <v>0</v>
      </c>
      <c r="AP824" s="101">
        <f t="shared" si="87"/>
        <v>1</v>
      </c>
      <c r="AQ824" s="101">
        <f t="shared" si="88"/>
        <v>0</v>
      </c>
      <c r="AR824" s="101">
        <f t="shared" si="90"/>
        <v>0</v>
      </c>
    </row>
    <row r="825" spans="1:44">
      <c r="A825" s="265" t="s">
        <v>1070</v>
      </c>
      <c r="B825" s="333"/>
      <c r="C825" s="333"/>
      <c r="D825" s="288"/>
      <c r="E825" s="288"/>
      <c r="F825" s="288"/>
      <c r="G825" s="260"/>
      <c r="H825" s="260"/>
      <c r="I825" s="260"/>
      <c r="J825" s="260"/>
      <c r="K825" s="260"/>
      <c r="L825" s="259"/>
      <c r="M825" s="259"/>
      <c r="N825" s="259"/>
      <c r="O825" s="259"/>
      <c r="P825" s="259"/>
      <c r="Q825" s="260"/>
      <c r="R825" s="260"/>
      <c r="S825" s="260"/>
      <c r="T825" s="260"/>
      <c r="U825" s="260"/>
      <c r="V825" s="259"/>
      <c r="W825" s="259"/>
      <c r="X825" s="259">
        <v>1</v>
      </c>
      <c r="Y825" s="259"/>
      <c r="Z825" s="259"/>
      <c r="AL825" s="101">
        <f t="shared" si="89"/>
        <v>0</v>
      </c>
      <c r="AM825" s="101">
        <f t="shared" ref="AM825:AM888" si="91">SUM($G825:$K825)</f>
        <v>0</v>
      </c>
      <c r="AN825" s="101">
        <f t="shared" ref="AN825:AN888" si="92">SUM($L825:$P825)</f>
        <v>0</v>
      </c>
      <c r="AO825" s="101">
        <f t="shared" ref="AO825:AO888" si="93">SUM($Q825:$U825)</f>
        <v>0</v>
      </c>
      <c r="AP825" s="101">
        <f t="shared" ref="AP825:AP888" si="94">SUM($V825:$Z825)</f>
        <v>1</v>
      </c>
      <c r="AQ825" s="101">
        <f t="shared" ref="AQ825:AQ888" si="95">SUM($AA825:$AE825)</f>
        <v>0</v>
      </c>
      <c r="AR825" s="101">
        <f t="shared" si="90"/>
        <v>0</v>
      </c>
    </row>
    <row r="826" spans="1:44">
      <c r="A826" s="265" t="s">
        <v>1071</v>
      </c>
      <c r="B826" s="333"/>
      <c r="C826" s="333"/>
      <c r="D826" s="288"/>
      <c r="E826" s="288"/>
      <c r="F826" s="288"/>
      <c r="G826" s="260"/>
      <c r="H826" s="260"/>
      <c r="I826" s="260"/>
      <c r="J826" s="260"/>
      <c r="K826" s="260"/>
      <c r="L826" s="259"/>
      <c r="M826" s="259"/>
      <c r="N826" s="259"/>
      <c r="O826" s="259"/>
      <c r="P826" s="259"/>
      <c r="Q826" s="260"/>
      <c r="R826" s="260"/>
      <c r="S826" s="260"/>
      <c r="T826" s="260"/>
      <c r="U826" s="260"/>
      <c r="V826" s="259"/>
      <c r="W826" s="259"/>
      <c r="X826" s="259"/>
      <c r="Y826" s="259"/>
      <c r="Z826" s="259"/>
      <c r="AL826" s="101">
        <f t="shared" ref="AL826:AL889" si="96">SUM($B826:$F826)</f>
        <v>0</v>
      </c>
      <c r="AM826" s="101">
        <f t="shared" si="91"/>
        <v>0</v>
      </c>
      <c r="AN826" s="101">
        <f t="shared" si="92"/>
        <v>0</v>
      </c>
      <c r="AO826" s="101">
        <f t="shared" si="93"/>
        <v>0</v>
      </c>
      <c r="AP826" s="101">
        <f t="shared" si="94"/>
        <v>0</v>
      </c>
      <c r="AQ826" s="101">
        <f t="shared" si="95"/>
        <v>0</v>
      </c>
      <c r="AR826" s="101">
        <f t="shared" si="90"/>
        <v>0</v>
      </c>
    </row>
    <row r="827" spans="1:44">
      <c r="A827" s="265" t="s">
        <v>1072</v>
      </c>
      <c r="B827" s="333"/>
      <c r="C827" s="333"/>
      <c r="D827" s="288"/>
      <c r="E827" s="288"/>
      <c r="F827" s="288"/>
      <c r="G827" s="260"/>
      <c r="H827" s="260"/>
      <c r="I827" s="260"/>
      <c r="J827" s="260"/>
      <c r="K827" s="260"/>
      <c r="L827" s="259"/>
      <c r="M827" s="259"/>
      <c r="N827" s="259"/>
      <c r="O827" s="259"/>
      <c r="P827" s="259"/>
      <c r="Q827" s="260"/>
      <c r="R827" s="260"/>
      <c r="S827" s="260"/>
      <c r="T827" s="260"/>
      <c r="U827" s="260"/>
      <c r="V827" s="259"/>
      <c r="W827" s="259"/>
      <c r="X827" s="259"/>
      <c r="Y827" s="259"/>
      <c r="Z827" s="259"/>
      <c r="AL827" s="101">
        <f t="shared" si="96"/>
        <v>0</v>
      </c>
      <c r="AM827" s="101">
        <f t="shared" si="91"/>
        <v>0</v>
      </c>
      <c r="AN827" s="101">
        <f t="shared" si="92"/>
        <v>0</v>
      </c>
      <c r="AO827" s="101">
        <f t="shared" si="93"/>
        <v>0</v>
      </c>
      <c r="AP827" s="101">
        <f t="shared" si="94"/>
        <v>0</v>
      </c>
      <c r="AQ827" s="101">
        <f t="shared" si="95"/>
        <v>0</v>
      </c>
      <c r="AR827" s="101">
        <f t="shared" si="90"/>
        <v>0</v>
      </c>
    </row>
    <row r="828" spans="1:44">
      <c r="A828" s="265" t="s">
        <v>1073</v>
      </c>
      <c r="B828" s="333"/>
      <c r="C828" s="333"/>
      <c r="D828" s="288"/>
      <c r="E828" s="288"/>
      <c r="F828" s="288"/>
      <c r="G828" s="260"/>
      <c r="H828" s="260"/>
      <c r="I828" s="260"/>
      <c r="J828" s="260"/>
      <c r="K828" s="260"/>
      <c r="L828" s="259"/>
      <c r="M828" s="259"/>
      <c r="N828" s="259"/>
      <c r="O828" s="259"/>
      <c r="P828" s="259"/>
      <c r="Q828" s="260"/>
      <c r="R828" s="260"/>
      <c r="S828" s="260">
        <v>1</v>
      </c>
      <c r="T828" s="260"/>
      <c r="U828" s="260"/>
      <c r="V828" s="259"/>
      <c r="W828" s="259"/>
      <c r="X828" s="259"/>
      <c r="Y828" s="259"/>
      <c r="Z828" s="259"/>
      <c r="AL828" s="101">
        <f t="shared" si="96"/>
        <v>0</v>
      </c>
      <c r="AM828" s="101">
        <f t="shared" si="91"/>
        <v>0</v>
      </c>
      <c r="AN828" s="101">
        <f t="shared" si="92"/>
        <v>0</v>
      </c>
      <c r="AO828" s="101">
        <f t="shared" si="93"/>
        <v>1</v>
      </c>
      <c r="AP828" s="101">
        <f t="shared" si="94"/>
        <v>0</v>
      </c>
      <c r="AQ828" s="101">
        <f t="shared" si="95"/>
        <v>0</v>
      </c>
      <c r="AR828" s="101">
        <f t="shared" si="90"/>
        <v>0</v>
      </c>
    </row>
    <row r="829" spans="1:44">
      <c r="A829" s="265" t="s">
        <v>1074</v>
      </c>
      <c r="B829" s="333"/>
      <c r="C829" s="333"/>
      <c r="D829" s="288"/>
      <c r="E829" s="288"/>
      <c r="F829" s="288"/>
      <c r="G829" s="260"/>
      <c r="H829" s="260"/>
      <c r="I829" s="260"/>
      <c r="J829" s="260"/>
      <c r="K829" s="260"/>
      <c r="L829" s="259"/>
      <c r="M829" s="259"/>
      <c r="N829" s="259"/>
      <c r="O829" s="259"/>
      <c r="P829" s="259"/>
      <c r="Q829" s="260">
        <v>1</v>
      </c>
      <c r="R829" s="260"/>
      <c r="S829" s="260"/>
      <c r="T829" s="260"/>
      <c r="U829" s="260"/>
      <c r="V829" s="259"/>
      <c r="W829" s="259"/>
      <c r="X829" s="259"/>
      <c r="Y829" s="259"/>
      <c r="Z829" s="259"/>
      <c r="AL829" s="101">
        <f t="shared" si="96"/>
        <v>0</v>
      </c>
      <c r="AM829" s="101">
        <f t="shared" si="91"/>
        <v>0</v>
      </c>
      <c r="AN829" s="101">
        <f t="shared" si="92"/>
        <v>0</v>
      </c>
      <c r="AO829" s="101">
        <f t="shared" si="93"/>
        <v>1</v>
      </c>
      <c r="AP829" s="101">
        <f t="shared" si="94"/>
        <v>0</v>
      </c>
      <c r="AQ829" s="101">
        <f t="shared" si="95"/>
        <v>0</v>
      </c>
      <c r="AR829" s="101">
        <f t="shared" si="90"/>
        <v>0</v>
      </c>
    </row>
    <row r="830" spans="1:44">
      <c r="A830" s="265" t="s">
        <v>1075</v>
      </c>
      <c r="B830" s="333"/>
      <c r="C830" s="333"/>
      <c r="D830" s="288"/>
      <c r="E830" s="288"/>
      <c r="F830" s="288"/>
      <c r="G830" s="260"/>
      <c r="H830" s="260"/>
      <c r="I830" s="260"/>
      <c r="J830" s="260"/>
      <c r="K830" s="260"/>
      <c r="L830" s="259"/>
      <c r="M830" s="259"/>
      <c r="N830" s="259"/>
      <c r="O830" s="259"/>
      <c r="P830" s="259"/>
      <c r="Q830" s="260"/>
      <c r="R830" s="260"/>
      <c r="S830" s="260"/>
      <c r="T830" s="260"/>
      <c r="U830" s="260"/>
      <c r="V830" s="259"/>
      <c r="W830" s="259"/>
      <c r="X830" s="259"/>
      <c r="Y830" s="259"/>
      <c r="Z830" s="259">
        <v>1</v>
      </c>
      <c r="AL830" s="101">
        <f t="shared" si="96"/>
        <v>0</v>
      </c>
      <c r="AM830" s="101">
        <f t="shared" si="91"/>
        <v>0</v>
      </c>
      <c r="AN830" s="101">
        <f t="shared" si="92"/>
        <v>0</v>
      </c>
      <c r="AO830" s="101">
        <f t="shared" si="93"/>
        <v>0</v>
      </c>
      <c r="AP830" s="101">
        <f t="shared" si="94"/>
        <v>1</v>
      </c>
      <c r="AQ830" s="101">
        <f t="shared" si="95"/>
        <v>0</v>
      </c>
      <c r="AR830" s="101">
        <f t="shared" si="90"/>
        <v>0</v>
      </c>
    </row>
    <row r="831" spans="1:44">
      <c r="A831" s="265" t="s">
        <v>1076</v>
      </c>
      <c r="B831" s="333"/>
      <c r="C831" s="333"/>
      <c r="D831" s="288"/>
      <c r="E831" s="288"/>
      <c r="F831" s="288"/>
      <c r="G831" s="260"/>
      <c r="H831" s="260"/>
      <c r="I831" s="260"/>
      <c r="J831" s="260"/>
      <c r="K831" s="260"/>
      <c r="L831" s="259"/>
      <c r="M831" s="259"/>
      <c r="N831" s="259"/>
      <c r="O831" s="259"/>
      <c r="P831" s="259"/>
      <c r="Q831" s="260"/>
      <c r="R831" s="260"/>
      <c r="S831" s="260"/>
      <c r="T831" s="260"/>
      <c r="U831" s="260"/>
      <c r="V831" s="259"/>
      <c r="W831" s="259"/>
      <c r="X831" s="259"/>
      <c r="Y831" s="259">
        <v>1</v>
      </c>
      <c r="Z831" s="259"/>
      <c r="AL831" s="101">
        <f t="shared" si="96"/>
        <v>0</v>
      </c>
      <c r="AM831" s="101">
        <f t="shared" si="91"/>
        <v>0</v>
      </c>
      <c r="AN831" s="101">
        <f t="shared" si="92"/>
        <v>0</v>
      </c>
      <c r="AO831" s="101">
        <f t="shared" si="93"/>
        <v>0</v>
      </c>
      <c r="AP831" s="101">
        <f t="shared" si="94"/>
        <v>1</v>
      </c>
      <c r="AQ831" s="101">
        <f t="shared" si="95"/>
        <v>0</v>
      </c>
      <c r="AR831" s="101">
        <f t="shared" si="90"/>
        <v>0</v>
      </c>
    </row>
    <row r="832" spans="1:44">
      <c r="A832" s="265" t="s">
        <v>1077</v>
      </c>
      <c r="B832" s="333"/>
      <c r="C832" s="333"/>
      <c r="D832" s="288"/>
      <c r="E832" s="288"/>
      <c r="F832" s="288"/>
      <c r="G832" s="260"/>
      <c r="H832" s="260"/>
      <c r="I832" s="260"/>
      <c r="J832" s="260"/>
      <c r="K832" s="260"/>
      <c r="L832" s="259"/>
      <c r="M832" s="259"/>
      <c r="N832" s="259"/>
      <c r="O832" s="259"/>
      <c r="P832" s="259"/>
      <c r="Q832" s="260"/>
      <c r="R832" s="260"/>
      <c r="S832" s="260"/>
      <c r="T832" s="260"/>
      <c r="U832" s="260"/>
      <c r="V832" s="259">
        <v>1</v>
      </c>
      <c r="W832" s="259"/>
      <c r="X832" s="259"/>
      <c r="Y832" s="259"/>
      <c r="Z832" s="259"/>
      <c r="AL832" s="101">
        <f t="shared" si="96"/>
        <v>0</v>
      </c>
      <c r="AM832" s="101">
        <f t="shared" si="91"/>
        <v>0</v>
      </c>
      <c r="AN832" s="101">
        <f t="shared" si="92"/>
        <v>0</v>
      </c>
      <c r="AO832" s="101">
        <f t="shared" si="93"/>
        <v>0</v>
      </c>
      <c r="AP832" s="101">
        <f t="shared" si="94"/>
        <v>1</v>
      </c>
      <c r="AQ832" s="101">
        <f t="shared" si="95"/>
        <v>0</v>
      </c>
      <c r="AR832" s="101">
        <f t="shared" si="90"/>
        <v>0</v>
      </c>
    </row>
    <row r="833" spans="1:44">
      <c r="A833" s="265" t="s">
        <v>1078</v>
      </c>
      <c r="B833" s="333"/>
      <c r="C833" s="333"/>
      <c r="D833" s="288"/>
      <c r="E833" s="288"/>
      <c r="F833" s="288"/>
      <c r="G833" s="260"/>
      <c r="H833" s="260"/>
      <c r="I833" s="260"/>
      <c r="J833" s="260"/>
      <c r="K833" s="260"/>
      <c r="L833" s="259"/>
      <c r="M833" s="259"/>
      <c r="N833" s="259">
        <v>1</v>
      </c>
      <c r="O833" s="259"/>
      <c r="P833" s="259"/>
      <c r="Q833" s="260"/>
      <c r="R833" s="260"/>
      <c r="S833" s="260"/>
      <c r="T833" s="260"/>
      <c r="U833" s="260"/>
      <c r="V833" s="259"/>
      <c r="W833" s="259"/>
      <c r="X833" s="259"/>
      <c r="Y833" s="259"/>
      <c r="Z833" s="259"/>
      <c r="AL833" s="101">
        <f t="shared" si="96"/>
        <v>0</v>
      </c>
      <c r="AM833" s="101">
        <f t="shared" si="91"/>
        <v>0</v>
      </c>
      <c r="AN833" s="101">
        <f t="shared" si="92"/>
        <v>1</v>
      </c>
      <c r="AO833" s="101">
        <f t="shared" si="93"/>
        <v>0</v>
      </c>
      <c r="AP833" s="101">
        <f t="shared" si="94"/>
        <v>0</v>
      </c>
      <c r="AQ833" s="101">
        <f t="shared" si="95"/>
        <v>0</v>
      </c>
      <c r="AR833" s="101">
        <f t="shared" si="90"/>
        <v>0</v>
      </c>
    </row>
    <row r="834" spans="1:44">
      <c r="A834" s="265" t="s">
        <v>1079</v>
      </c>
      <c r="B834" s="333"/>
      <c r="C834" s="333"/>
      <c r="D834" s="288"/>
      <c r="E834" s="288"/>
      <c r="F834" s="288"/>
      <c r="G834" s="260"/>
      <c r="H834" s="260"/>
      <c r="I834" s="260"/>
      <c r="J834" s="260"/>
      <c r="K834" s="260"/>
      <c r="L834" s="259"/>
      <c r="M834" s="259"/>
      <c r="N834" s="259"/>
      <c r="O834" s="259"/>
      <c r="P834" s="259"/>
      <c r="Q834" s="260"/>
      <c r="R834" s="260"/>
      <c r="S834" s="260"/>
      <c r="T834" s="260"/>
      <c r="U834" s="260"/>
      <c r="V834" s="259"/>
      <c r="W834" s="259"/>
      <c r="X834" s="259"/>
      <c r="Y834" s="259"/>
      <c r="Z834" s="259">
        <v>1</v>
      </c>
      <c r="AL834" s="101">
        <f t="shared" si="96"/>
        <v>0</v>
      </c>
      <c r="AM834" s="101">
        <f t="shared" si="91"/>
        <v>0</v>
      </c>
      <c r="AN834" s="101">
        <f t="shared" si="92"/>
        <v>0</v>
      </c>
      <c r="AO834" s="101">
        <f t="shared" si="93"/>
        <v>0</v>
      </c>
      <c r="AP834" s="101">
        <f t="shared" si="94"/>
        <v>1</v>
      </c>
      <c r="AQ834" s="101">
        <f t="shared" si="95"/>
        <v>0</v>
      </c>
      <c r="AR834" s="101">
        <f t="shared" si="90"/>
        <v>0</v>
      </c>
    </row>
    <row r="835" spans="1:44">
      <c r="A835" s="265" t="s">
        <v>1080</v>
      </c>
      <c r="B835" s="333"/>
      <c r="C835" s="333"/>
      <c r="D835" s="288"/>
      <c r="E835" s="288"/>
      <c r="F835" s="288"/>
      <c r="G835" s="260"/>
      <c r="H835" s="260"/>
      <c r="I835" s="260"/>
      <c r="J835" s="260"/>
      <c r="K835" s="260"/>
      <c r="L835" s="259"/>
      <c r="M835" s="259"/>
      <c r="N835" s="259"/>
      <c r="O835" s="259"/>
      <c r="P835" s="259"/>
      <c r="Q835" s="260"/>
      <c r="R835" s="260">
        <v>1</v>
      </c>
      <c r="S835" s="260"/>
      <c r="T835" s="260"/>
      <c r="U835" s="260"/>
      <c r="V835" s="259"/>
      <c r="W835" s="259"/>
      <c r="X835" s="259"/>
      <c r="Y835" s="259"/>
      <c r="Z835" s="259"/>
      <c r="AL835" s="101">
        <f t="shared" si="96"/>
        <v>0</v>
      </c>
      <c r="AM835" s="101">
        <f t="shared" si="91"/>
        <v>0</v>
      </c>
      <c r="AN835" s="101">
        <f t="shared" si="92"/>
        <v>0</v>
      </c>
      <c r="AO835" s="101">
        <f t="shared" si="93"/>
        <v>1</v>
      </c>
      <c r="AP835" s="101">
        <f t="shared" si="94"/>
        <v>0</v>
      </c>
      <c r="AQ835" s="101">
        <f t="shared" si="95"/>
        <v>0</v>
      </c>
      <c r="AR835" s="101">
        <f t="shared" si="90"/>
        <v>0</v>
      </c>
    </row>
    <row r="836" spans="1:44">
      <c r="A836" s="265" t="s">
        <v>1081</v>
      </c>
      <c r="B836" s="333"/>
      <c r="C836" s="333"/>
      <c r="D836" s="288"/>
      <c r="E836" s="288"/>
      <c r="F836" s="288"/>
      <c r="G836" s="260"/>
      <c r="H836" s="260"/>
      <c r="I836" s="260"/>
      <c r="J836" s="260"/>
      <c r="K836" s="260"/>
      <c r="L836" s="259"/>
      <c r="M836" s="259"/>
      <c r="N836" s="259"/>
      <c r="O836" s="259"/>
      <c r="P836" s="259"/>
      <c r="Q836" s="260"/>
      <c r="R836" s="260"/>
      <c r="S836" s="260"/>
      <c r="T836" s="260"/>
      <c r="U836" s="260"/>
      <c r="V836" s="259"/>
      <c r="W836" s="259"/>
      <c r="X836" s="259"/>
      <c r="Y836" s="259"/>
      <c r="Z836" s="259">
        <v>3</v>
      </c>
      <c r="AL836" s="101">
        <f t="shared" si="96"/>
        <v>0</v>
      </c>
      <c r="AM836" s="101">
        <f t="shared" si="91"/>
        <v>0</v>
      </c>
      <c r="AN836" s="101">
        <f t="shared" si="92"/>
        <v>0</v>
      </c>
      <c r="AO836" s="101">
        <f t="shared" si="93"/>
        <v>0</v>
      </c>
      <c r="AP836" s="101">
        <f t="shared" si="94"/>
        <v>3</v>
      </c>
      <c r="AQ836" s="101">
        <f t="shared" si="95"/>
        <v>0</v>
      </c>
      <c r="AR836" s="101">
        <f t="shared" si="90"/>
        <v>0</v>
      </c>
    </row>
    <row r="837" spans="1:44">
      <c r="A837" s="265" t="s">
        <v>1082</v>
      </c>
      <c r="B837" s="333"/>
      <c r="C837" s="333"/>
      <c r="D837" s="288"/>
      <c r="E837" s="288"/>
      <c r="F837" s="288"/>
      <c r="G837" s="260"/>
      <c r="H837" s="260"/>
      <c r="I837" s="260"/>
      <c r="J837" s="260"/>
      <c r="K837" s="260"/>
      <c r="L837" s="259"/>
      <c r="M837" s="259"/>
      <c r="N837" s="259"/>
      <c r="O837" s="259"/>
      <c r="P837" s="259"/>
      <c r="Q837" s="260"/>
      <c r="R837" s="260"/>
      <c r="S837" s="260"/>
      <c r="T837" s="260"/>
      <c r="U837" s="260"/>
      <c r="V837" s="259"/>
      <c r="W837" s="259"/>
      <c r="X837" s="259">
        <v>1</v>
      </c>
      <c r="Y837" s="259"/>
      <c r="Z837" s="259"/>
      <c r="AL837" s="101">
        <f t="shared" si="96"/>
        <v>0</v>
      </c>
      <c r="AM837" s="101">
        <f t="shared" si="91"/>
        <v>0</v>
      </c>
      <c r="AN837" s="101">
        <f t="shared" si="92"/>
        <v>0</v>
      </c>
      <c r="AO837" s="101">
        <f t="shared" si="93"/>
        <v>0</v>
      </c>
      <c r="AP837" s="101">
        <f t="shared" si="94"/>
        <v>1</v>
      </c>
      <c r="AQ837" s="101">
        <f t="shared" si="95"/>
        <v>0</v>
      </c>
      <c r="AR837" s="101">
        <f t="shared" si="90"/>
        <v>0</v>
      </c>
    </row>
    <row r="838" spans="1:44">
      <c r="A838" s="265" t="s">
        <v>1083</v>
      </c>
      <c r="B838" s="333"/>
      <c r="C838" s="333"/>
      <c r="D838" s="288"/>
      <c r="E838" s="288"/>
      <c r="F838" s="288"/>
      <c r="G838" s="260"/>
      <c r="H838" s="260"/>
      <c r="I838" s="260"/>
      <c r="J838" s="260"/>
      <c r="K838" s="260"/>
      <c r="L838" s="259"/>
      <c r="M838" s="259"/>
      <c r="N838" s="259"/>
      <c r="O838" s="259"/>
      <c r="P838" s="259"/>
      <c r="Q838" s="260"/>
      <c r="R838" s="260">
        <v>1</v>
      </c>
      <c r="S838" s="260"/>
      <c r="T838" s="260"/>
      <c r="U838" s="260"/>
      <c r="V838" s="259"/>
      <c r="W838" s="259"/>
      <c r="X838" s="259"/>
      <c r="Y838" s="259"/>
      <c r="Z838" s="259"/>
      <c r="AL838" s="101">
        <f t="shared" si="96"/>
        <v>0</v>
      </c>
      <c r="AM838" s="101">
        <f t="shared" si="91"/>
        <v>0</v>
      </c>
      <c r="AN838" s="101">
        <f t="shared" si="92"/>
        <v>0</v>
      </c>
      <c r="AO838" s="101">
        <f t="shared" si="93"/>
        <v>1</v>
      </c>
      <c r="AP838" s="101">
        <f t="shared" si="94"/>
        <v>0</v>
      </c>
      <c r="AQ838" s="101">
        <f t="shared" si="95"/>
        <v>0</v>
      </c>
      <c r="AR838" s="101">
        <f t="shared" si="90"/>
        <v>0</v>
      </c>
    </row>
    <row r="839" spans="1:44">
      <c r="A839" s="265" t="s">
        <v>1084</v>
      </c>
      <c r="B839" s="333"/>
      <c r="C839" s="333"/>
      <c r="D839" s="288"/>
      <c r="E839" s="288"/>
      <c r="F839" s="288"/>
      <c r="G839" s="260"/>
      <c r="H839" s="260"/>
      <c r="I839" s="260"/>
      <c r="J839" s="260"/>
      <c r="K839" s="260"/>
      <c r="L839" s="259"/>
      <c r="M839" s="259"/>
      <c r="N839" s="259"/>
      <c r="O839" s="259"/>
      <c r="P839" s="259"/>
      <c r="Q839" s="260"/>
      <c r="R839" s="260"/>
      <c r="S839" s="260"/>
      <c r="T839" s="260"/>
      <c r="U839" s="260"/>
      <c r="V839" s="259"/>
      <c r="W839" s="259">
        <v>1</v>
      </c>
      <c r="X839" s="259"/>
      <c r="Y839" s="259"/>
      <c r="Z839" s="259"/>
      <c r="AL839" s="101">
        <f t="shared" si="96"/>
        <v>0</v>
      </c>
      <c r="AM839" s="101">
        <f t="shared" si="91"/>
        <v>0</v>
      </c>
      <c r="AN839" s="101">
        <f t="shared" si="92"/>
        <v>0</v>
      </c>
      <c r="AO839" s="101">
        <f t="shared" si="93"/>
        <v>0</v>
      </c>
      <c r="AP839" s="101">
        <f t="shared" si="94"/>
        <v>1</v>
      </c>
      <c r="AQ839" s="101">
        <f t="shared" si="95"/>
        <v>0</v>
      </c>
      <c r="AR839" s="101">
        <f t="shared" si="90"/>
        <v>0</v>
      </c>
    </row>
    <row r="840" spans="1:44">
      <c r="A840" s="265" t="s">
        <v>1085</v>
      </c>
      <c r="B840" s="333"/>
      <c r="C840" s="333"/>
      <c r="D840" s="288"/>
      <c r="E840" s="288"/>
      <c r="F840" s="288"/>
      <c r="G840" s="260"/>
      <c r="H840" s="260"/>
      <c r="I840" s="260"/>
      <c r="J840" s="260"/>
      <c r="K840" s="260"/>
      <c r="L840" s="259"/>
      <c r="M840" s="259"/>
      <c r="N840" s="259"/>
      <c r="O840" s="259"/>
      <c r="P840" s="259"/>
      <c r="Q840" s="260"/>
      <c r="R840" s="260"/>
      <c r="S840" s="260"/>
      <c r="T840" s="260"/>
      <c r="U840" s="260">
        <v>2</v>
      </c>
      <c r="V840" s="259"/>
      <c r="W840" s="259">
        <v>4</v>
      </c>
      <c r="X840" s="259"/>
      <c r="Y840" s="259"/>
      <c r="Z840" s="259"/>
      <c r="AL840" s="101">
        <f t="shared" si="96"/>
        <v>0</v>
      </c>
      <c r="AM840" s="101">
        <f t="shared" si="91"/>
        <v>0</v>
      </c>
      <c r="AN840" s="101">
        <f t="shared" si="92"/>
        <v>0</v>
      </c>
      <c r="AO840" s="101">
        <f t="shared" si="93"/>
        <v>2</v>
      </c>
      <c r="AP840" s="101">
        <f t="shared" si="94"/>
        <v>4</v>
      </c>
      <c r="AQ840" s="101">
        <f t="shared" si="95"/>
        <v>0</v>
      </c>
      <c r="AR840" s="101">
        <f t="shared" si="90"/>
        <v>0</v>
      </c>
    </row>
    <row r="841" spans="1:44">
      <c r="A841" s="265" t="s">
        <v>267</v>
      </c>
      <c r="B841" s="333"/>
      <c r="C841" s="333"/>
      <c r="D841" s="288"/>
      <c r="E841" s="288"/>
      <c r="F841" s="288"/>
      <c r="G841" s="260"/>
      <c r="H841" s="260"/>
      <c r="I841" s="260"/>
      <c r="J841" s="260"/>
      <c r="K841" s="260"/>
      <c r="L841" s="259"/>
      <c r="M841" s="259"/>
      <c r="N841" s="259"/>
      <c r="O841" s="259"/>
      <c r="P841" s="259"/>
      <c r="Q841" s="260"/>
      <c r="R841" s="260"/>
      <c r="S841" s="260"/>
      <c r="T841" s="260"/>
      <c r="U841" s="260"/>
      <c r="V841" s="259"/>
      <c r="W841" s="259"/>
      <c r="X841" s="259"/>
      <c r="Y841" s="259">
        <v>8</v>
      </c>
      <c r="Z841" s="259">
        <v>3</v>
      </c>
      <c r="AL841" s="101">
        <f t="shared" si="96"/>
        <v>0</v>
      </c>
      <c r="AM841" s="101">
        <f t="shared" si="91"/>
        <v>0</v>
      </c>
      <c r="AN841" s="101">
        <f t="shared" si="92"/>
        <v>0</v>
      </c>
      <c r="AO841" s="101">
        <f t="shared" si="93"/>
        <v>0</v>
      </c>
      <c r="AP841" s="101">
        <f t="shared" si="94"/>
        <v>11</v>
      </c>
      <c r="AQ841" s="101">
        <f t="shared" si="95"/>
        <v>0</v>
      </c>
      <c r="AR841" s="101">
        <f t="shared" si="90"/>
        <v>0</v>
      </c>
    </row>
    <row r="842" spans="1:44">
      <c r="A842" s="265" t="s">
        <v>1086</v>
      </c>
      <c r="B842" s="333"/>
      <c r="C842" s="333"/>
      <c r="D842" s="288"/>
      <c r="E842" s="288"/>
      <c r="F842" s="288"/>
      <c r="G842" s="260"/>
      <c r="H842" s="260"/>
      <c r="I842" s="260"/>
      <c r="J842" s="260"/>
      <c r="K842" s="260"/>
      <c r="L842" s="259"/>
      <c r="M842" s="259"/>
      <c r="N842" s="259"/>
      <c r="O842" s="259"/>
      <c r="P842" s="259"/>
      <c r="Q842" s="260"/>
      <c r="R842" s="260"/>
      <c r="S842" s="260"/>
      <c r="T842" s="260"/>
      <c r="U842" s="260"/>
      <c r="V842" s="259"/>
      <c r="W842" s="259"/>
      <c r="X842" s="259">
        <v>1</v>
      </c>
      <c r="Y842" s="259"/>
      <c r="Z842" s="259"/>
      <c r="AL842" s="101">
        <f t="shared" si="96"/>
        <v>0</v>
      </c>
      <c r="AM842" s="101">
        <f t="shared" si="91"/>
        <v>0</v>
      </c>
      <c r="AN842" s="101">
        <f t="shared" si="92"/>
        <v>0</v>
      </c>
      <c r="AO842" s="101">
        <f t="shared" si="93"/>
        <v>0</v>
      </c>
      <c r="AP842" s="101">
        <f t="shared" si="94"/>
        <v>1</v>
      </c>
      <c r="AQ842" s="101">
        <f t="shared" si="95"/>
        <v>0</v>
      </c>
      <c r="AR842" s="101">
        <f t="shared" ref="AR842:AR905" si="97">SUM($AF842:$AJ842)</f>
        <v>0</v>
      </c>
    </row>
    <row r="843" spans="1:44">
      <c r="A843" s="265" t="s">
        <v>1087</v>
      </c>
      <c r="B843" s="333"/>
      <c r="C843" s="333"/>
      <c r="D843" s="288"/>
      <c r="E843" s="288"/>
      <c r="F843" s="288"/>
      <c r="G843" s="260"/>
      <c r="H843" s="260"/>
      <c r="I843" s="260"/>
      <c r="J843" s="260"/>
      <c r="K843" s="260"/>
      <c r="L843" s="259"/>
      <c r="M843" s="259"/>
      <c r="N843" s="259"/>
      <c r="O843" s="259"/>
      <c r="P843" s="259"/>
      <c r="Q843" s="260"/>
      <c r="R843" s="260"/>
      <c r="S843" s="260"/>
      <c r="T843" s="260"/>
      <c r="U843" s="260"/>
      <c r="V843" s="259"/>
      <c r="W843" s="259"/>
      <c r="X843" s="259">
        <v>2</v>
      </c>
      <c r="Y843" s="259"/>
      <c r="Z843" s="259"/>
      <c r="AL843" s="101">
        <f t="shared" si="96"/>
        <v>0</v>
      </c>
      <c r="AM843" s="101">
        <f t="shared" si="91"/>
        <v>0</v>
      </c>
      <c r="AN843" s="101">
        <f t="shared" si="92"/>
        <v>0</v>
      </c>
      <c r="AO843" s="101">
        <f t="shared" si="93"/>
        <v>0</v>
      </c>
      <c r="AP843" s="101">
        <f t="shared" si="94"/>
        <v>2</v>
      </c>
      <c r="AQ843" s="101">
        <f t="shared" si="95"/>
        <v>0</v>
      </c>
      <c r="AR843" s="101">
        <f t="shared" si="97"/>
        <v>0</v>
      </c>
    </row>
    <row r="844" spans="1:44">
      <c r="A844" s="265" t="s">
        <v>1088</v>
      </c>
      <c r="B844" s="333"/>
      <c r="C844" s="333"/>
      <c r="D844" s="288"/>
      <c r="E844" s="288"/>
      <c r="F844" s="288"/>
      <c r="G844" s="260"/>
      <c r="H844" s="260"/>
      <c r="I844" s="260"/>
      <c r="J844" s="260"/>
      <c r="K844" s="260"/>
      <c r="L844" s="259"/>
      <c r="M844" s="259"/>
      <c r="N844" s="259"/>
      <c r="O844" s="259"/>
      <c r="P844" s="259"/>
      <c r="Q844" s="260"/>
      <c r="R844" s="260"/>
      <c r="S844" s="260"/>
      <c r="T844" s="260"/>
      <c r="U844" s="260"/>
      <c r="V844" s="259"/>
      <c r="W844" s="259">
        <v>1</v>
      </c>
      <c r="X844" s="259"/>
      <c r="Y844" s="259"/>
      <c r="Z844" s="259"/>
      <c r="AL844" s="101">
        <f t="shared" si="96"/>
        <v>0</v>
      </c>
      <c r="AM844" s="101">
        <f t="shared" si="91"/>
        <v>0</v>
      </c>
      <c r="AN844" s="101">
        <f t="shared" si="92"/>
        <v>0</v>
      </c>
      <c r="AO844" s="101">
        <f t="shared" si="93"/>
        <v>0</v>
      </c>
      <c r="AP844" s="101">
        <f t="shared" si="94"/>
        <v>1</v>
      </c>
      <c r="AQ844" s="101">
        <f t="shared" si="95"/>
        <v>0</v>
      </c>
      <c r="AR844" s="101">
        <f t="shared" si="97"/>
        <v>0</v>
      </c>
    </row>
    <row r="845" spans="1:44">
      <c r="A845" s="265" t="s">
        <v>1089</v>
      </c>
      <c r="B845" s="333"/>
      <c r="C845" s="333"/>
      <c r="D845" s="288"/>
      <c r="E845" s="288"/>
      <c r="F845" s="288"/>
      <c r="G845" s="260"/>
      <c r="H845" s="260">
        <v>1</v>
      </c>
      <c r="I845" s="260"/>
      <c r="J845" s="260"/>
      <c r="K845" s="260"/>
      <c r="L845" s="259"/>
      <c r="M845" s="259"/>
      <c r="N845" s="259"/>
      <c r="O845" s="259"/>
      <c r="P845" s="259"/>
      <c r="Q845" s="260"/>
      <c r="R845" s="260"/>
      <c r="S845" s="260"/>
      <c r="T845" s="260"/>
      <c r="U845" s="260"/>
      <c r="V845" s="259"/>
      <c r="W845" s="259"/>
      <c r="X845" s="259"/>
      <c r="Y845" s="259"/>
      <c r="Z845" s="259"/>
      <c r="AL845" s="101">
        <f t="shared" si="96"/>
        <v>0</v>
      </c>
      <c r="AM845" s="101">
        <f t="shared" si="91"/>
        <v>1</v>
      </c>
      <c r="AN845" s="101">
        <f t="shared" si="92"/>
        <v>0</v>
      </c>
      <c r="AO845" s="101">
        <f t="shared" si="93"/>
        <v>0</v>
      </c>
      <c r="AP845" s="101">
        <f t="shared" si="94"/>
        <v>0</v>
      </c>
      <c r="AQ845" s="101">
        <f t="shared" si="95"/>
        <v>0</v>
      </c>
      <c r="AR845" s="101">
        <f t="shared" si="97"/>
        <v>0</v>
      </c>
    </row>
    <row r="846" spans="1:44">
      <c r="A846" s="265" t="s">
        <v>1090</v>
      </c>
      <c r="B846" s="333"/>
      <c r="C846" s="333"/>
      <c r="D846" s="288"/>
      <c r="E846" s="288"/>
      <c r="F846" s="288"/>
      <c r="G846" s="260"/>
      <c r="H846" s="260"/>
      <c r="I846" s="260"/>
      <c r="J846" s="260"/>
      <c r="K846" s="260"/>
      <c r="L846" s="259"/>
      <c r="M846" s="259"/>
      <c r="N846" s="259"/>
      <c r="O846" s="259"/>
      <c r="P846" s="259"/>
      <c r="Q846" s="260"/>
      <c r="R846" s="260"/>
      <c r="S846" s="260"/>
      <c r="T846" s="260"/>
      <c r="U846" s="260"/>
      <c r="V846" s="259"/>
      <c r="W846" s="259"/>
      <c r="X846" s="259"/>
      <c r="Y846" s="259"/>
      <c r="Z846" s="259"/>
      <c r="AL846" s="101">
        <f t="shared" si="96"/>
        <v>0</v>
      </c>
      <c r="AM846" s="101">
        <f t="shared" si="91"/>
        <v>0</v>
      </c>
      <c r="AN846" s="101">
        <f t="shared" si="92"/>
        <v>0</v>
      </c>
      <c r="AO846" s="101">
        <f t="shared" si="93"/>
        <v>0</v>
      </c>
      <c r="AP846" s="101">
        <f t="shared" si="94"/>
        <v>0</v>
      </c>
      <c r="AQ846" s="101">
        <f t="shared" si="95"/>
        <v>0</v>
      </c>
      <c r="AR846" s="101">
        <f t="shared" si="97"/>
        <v>0</v>
      </c>
    </row>
    <row r="847" spans="1:44">
      <c r="A847" s="265" t="s">
        <v>1091</v>
      </c>
      <c r="B847" s="333"/>
      <c r="C847" s="333"/>
      <c r="D847" s="288"/>
      <c r="E847" s="288"/>
      <c r="F847" s="288"/>
      <c r="G847" s="260"/>
      <c r="H847" s="260"/>
      <c r="I847" s="260"/>
      <c r="J847" s="260"/>
      <c r="K847" s="260"/>
      <c r="L847" s="259"/>
      <c r="M847" s="259"/>
      <c r="N847" s="259"/>
      <c r="O847" s="259"/>
      <c r="P847" s="259"/>
      <c r="Q847" s="260"/>
      <c r="R847" s="260"/>
      <c r="S847" s="260"/>
      <c r="T847" s="260"/>
      <c r="U847" s="260"/>
      <c r="V847" s="259"/>
      <c r="W847" s="259"/>
      <c r="X847" s="259"/>
      <c r="Y847" s="259">
        <v>1</v>
      </c>
      <c r="Z847" s="259"/>
      <c r="AL847" s="101">
        <f t="shared" si="96"/>
        <v>0</v>
      </c>
      <c r="AM847" s="101">
        <f t="shared" si="91"/>
        <v>0</v>
      </c>
      <c r="AN847" s="101">
        <f t="shared" si="92"/>
        <v>0</v>
      </c>
      <c r="AO847" s="101">
        <f t="shared" si="93"/>
        <v>0</v>
      </c>
      <c r="AP847" s="101">
        <f t="shared" si="94"/>
        <v>1</v>
      </c>
      <c r="AQ847" s="101">
        <f t="shared" si="95"/>
        <v>0</v>
      </c>
      <c r="AR847" s="101">
        <f t="shared" si="97"/>
        <v>0</v>
      </c>
    </row>
    <row r="848" spans="1:44">
      <c r="A848" s="265" t="s">
        <v>1092</v>
      </c>
      <c r="B848" s="333"/>
      <c r="C848" s="333"/>
      <c r="D848" s="288"/>
      <c r="E848" s="288"/>
      <c r="F848" s="288"/>
      <c r="G848" s="260"/>
      <c r="H848" s="260"/>
      <c r="I848" s="260"/>
      <c r="J848" s="260"/>
      <c r="K848" s="260"/>
      <c r="L848" s="259"/>
      <c r="M848" s="259"/>
      <c r="N848" s="259"/>
      <c r="O848" s="259"/>
      <c r="P848" s="259"/>
      <c r="Q848" s="260"/>
      <c r="R848" s="260"/>
      <c r="S848" s="260"/>
      <c r="T848" s="260"/>
      <c r="U848" s="260"/>
      <c r="V848" s="259"/>
      <c r="W848" s="259">
        <v>2</v>
      </c>
      <c r="X848" s="259"/>
      <c r="Y848" s="259"/>
      <c r="Z848" s="259"/>
      <c r="AL848" s="101">
        <f t="shared" si="96"/>
        <v>0</v>
      </c>
      <c r="AM848" s="101">
        <f t="shared" si="91"/>
        <v>0</v>
      </c>
      <c r="AN848" s="101">
        <f t="shared" si="92"/>
        <v>0</v>
      </c>
      <c r="AO848" s="101">
        <f t="shared" si="93"/>
        <v>0</v>
      </c>
      <c r="AP848" s="101">
        <f t="shared" si="94"/>
        <v>2</v>
      </c>
      <c r="AQ848" s="101">
        <f t="shared" si="95"/>
        <v>0</v>
      </c>
      <c r="AR848" s="101">
        <f t="shared" si="97"/>
        <v>0</v>
      </c>
    </row>
    <row r="849" spans="1:44">
      <c r="A849" s="265" t="s">
        <v>1093</v>
      </c>
      <c r="B849" s="333"/>
      <c r="C849" s="333"/>
      <c r="D849" s="288"/>
      <c r="E849" s="288"/>
      <c r="F849" s="288"/>
      <c r="G849" s="260"/>
      <c r="H849" s="260"/>
      <c r="I849" s="260"/>
      <c r="J849" s="260"/>
      <c r="K849" s="260"/>
      <c r="L849" s="259"/>
      <c r="M849" s="259"/>
      <c r="N849" s="259"/>
      <c r="O849" s="259"/>
      <c r="P849" s="259"/>
      <c r="Q849" s="260"/>
      <c r="R849" s="260"/>
      <c r="S849" s="260"/>
      <c r="T849" s="260"/>
      <c r="U849" s="260"/>
      <c r="V849" s="259"/>
      <c r="W849" s="259"/>
      <c r="X849" s="259"/>
      <c r="Y849" s="259">
        <v>1</v>
      </c>
      <c r="Z849" s="259"/>
      <c r="AL849" s="101">
        <f t="shared" si="96"/>
        <v>0</v>
      </c>
      <c r="AM849" s="101">
        <f t="shared" si="91"/>
        <v>0</v>
      </c>
      <c r="AN849" s="101">
        <f t="shared" si="92"/>
        <v>0</v>
      </c>
      <c r="AO849" s="101">
        <f t="shared" si="93"/>
        <v>0</v>
      </c>
      <c r="AP849" s="101">
        <f t="shared" si="94"/>
        <v>1</v>
      </c>
      <c r="AQ849" s="101">
        <f t="shared" si="95"/>
        <v>0</v>
      </c>
      <c r="AR849" s="101">
        <f t="shared" si="97"/>
        <v>0</v>
      </c>
    </row>
    <row r="850" spans="1:44">
      <c r="A850" s="265" t="s">
        <v>1094</v>
      </c>
      <c r="B850" s="333"/>
      <c r="C850" s="333"/>
      <c r="D850" s="288"/>
      <c r="E850" s="288"/>
      <c r="F850" s="288"/>
      <c r="G850" s="260"/>
      <c r="H850" s="260"/>
      <c r="I850" s="260"/>
      <c r="J850" s="260"/>
      <c r="K850" s="260"/>
      <c r="L850" s="259"/>
      <c r="M850" s="259"/>
      <c r="N850" s="259"/>
      <c r="O850" s="259"/>
      <c r="P850" s="259"/>
      <c r="Q850" s="260"/>
      <c r="R850" s="260"/>
      <c r="S850" s="260"/>
      <c r="T850" s="260"/>
      <c r="U850" s="260"/>
      <c r="V850" s="259"/>
      <c r="W850" s="259">
        <v>1</v>
      </c>
      <c r="X850" s="259"/>
      <c r="Y850" s="259"/>
      <c r="Z850" s="259"/>
      <c r="AL850" s="101">
        <f t="shared" si="96"/>
        <v>0</v>
      </c>
      <c r="AM850" s="101">
        <f t="shared" si="91"/>
        <v>0</v>
      </c>
      <c r="AN850" s="101">
        <f t="shared" si="92"/>
        <v>0</v>
      </c>
      <c r="AO850" s="101">
        <f t="shared" si="93"/>
        <v>0</v>
      </c>
      <c r="AP850" s="101">
        <f t="shared" si="94"/>
        <v>1</v>
      </c>
      <c r="AQ850" s="101">
        <f t="shared" si="95"/>
        <v>0</v>
      </c>
      <c r="AR850" s="101">
        <f t="shared" si="97"/>
        <v>0</v>
      </c>
    </row>
    <row r="851" spans="1:44">
      <c r="A851" s="265" t="s">
        <v>1095</v>
      </c>
      <c r="B851" s="333"/>
      <c r="C851" s="333"/>
      <c r="D851" s="288"/>
      <c r="E851" s="288"/>
      <c r="F851" s="288"/>
      <c r="G851" s="260"/>
      <c r="H851" s="260"/>
      <c r="I851" s="260"/>
      <c r="J851" s="260"/>
      <c r="K851" s="260"/>
      <c r="L851" s="259"/>
      <c r="M851" s="259"/>
      <c r="N851" s="259"/>
      <c r="O851" s="259"/>
      <c r="P851" s="259"/>
      <c r="Q851" s="260"/>
      <c r="R851" s="260"/>
      <c r="S851" s="260"/>
      <c r="T851" s="260"/>
      <c r="U851" s="260"/>
      <c r="V851" s="259"/>
      <c r="W851" s="259"/>
      <c r="X851" s="259"/>
      <c r="Y851" s="259"/>
      <c r="Z851" s="259">
        <v>1</v>
      </c>
      <c r="AL851" s="101">
        <f t="shared" si="96"/>
        <v>0</v>
      </c>
      <c r="AM851" s="101">
        <f t="shared" si="91"/>
        <v>0</v>
      </c>
      <c r="AN851" s="101">
        <f t="shared" si="92"/>
        <v>0</v>
      </c>
      <c r="AO851" s="101">
        <f t="shared" si="93"/>
        <v>0</v>
      </c>
      <c r="AP851" s="101">
        <f t="shared" si="94"/>
        <v>1</v>
      </c>
      <c r="AQ851" s="101">
        <f t="shared" si="95"/>
        <v>0</v>
      </c>
      <c r="AR851" s="101">
        <f t="shared" si="97"/>
        <v>0</v>
      </c>
    </row>
    <row r="852" spans="1:44">
      <c r="A852" s="265" t="s">
        <v>1096</v>
      </c>
      <c r="B852" s="333"/>
      <c r="C852" s="333"/>
      <c r="D852" s="288"/>
      <c r="E852" s="288"/>
      <c r="F852" s="288"/>
      <c r="G852" s="260"/>
      <c r="H852" s="260"/>
      <c r="I852" s="260"/>
      <c r="J852" s="260"/>
      <c r="K852" s="260"/>
      <c r="L852" s="259"/>
      <c r="M852" s="259"/>
      <c r="N852" s="259"/>
      <c r="O852" s="259"/>
      <c r="P852" s="259"/>
      <c r="Q852" s="260"/>
      <c r="R852" s="260"/>
      <c r="S852" s="260"/>
      <c r="T852" s="260"/>
      <c r="U852" s="260"/>
      <c r="V852" s="259"/>
      <c r="W852" s="259"/>
      <c r="X852" s="259"/>
      <c r="Y852" s="259">
        <v>2</v>
      </c>
      <c r="Z852" s="259"/>
      <c r="AL852" s="101">
        <f t="shared" si="96"/>
        <v>0</v>
      </c>
      <c r="AM852" s="101">
        <f t="shared" si="91"/>
        <v>0</v>
      </c>
      <c r="AN852" s="101">
        <f t="shared" si="92"/>
        <v>0</v>
      </c>
      <c r="AO852" s="101">
        <f t="shared" si="93"/>
        <v>0</v>
      </c>
      <c r="AP852" s="101">
        <f t="shared" si="94"/>
        <v>2</v>
      </c>
      <c r="AQ852" s="101">
        <f t="shared" si="95"/>
        <v>0</v>
      </c>
      <c r="AR852" s="101">
        <f t="shared" si="97"/>
        <v>0</v>
      </c>
    </row>
    <row r="853" spans="1:44">
      <c r="A853" s="265" t="s">
        <v>1097</v>
      </c>
      <c r="B853" s="333"/>
      <c r="C853" s="333"/>
      <c r="D853" s="288"/>
      <c r="E853" s="288"/>
      <c r="F853" s="288"/>
      <c r="G853" s="260"/>
      <c r="H853" s="260"/>
      <c r="I853" s="260"/>
      <c r="J853" s="260"/>
      <c r="K853" s="260"/>
      <c r="L853" s="259"/>
      <c r="M853" s="259"/>
      <c r="N853" s="259"/>
      <c r="O853" s="259"/>
      <c r="P853" s="259"/>
      <c r="Q853" s="260"/>
      <c r="R853" s="260"/>
      <c r="S853" s="260"/>
      <c r="T853" s="260">
        <v>1</v>
      </c>
      <c r="U853" s="260"/>
      <c r="V853" s="259"/>
      <c r="W853" s="259"/>
      <c r="X853" s="259"/>
      <c r="Y853" s="259"/>
      <c r="Z853" s="259"/>
      <c r="AL853" s="101">
        <f t="shared" si="96"/>
        <v>0</v>
      </c>
      <c r="AM853" s="101">
        <f t="shared" si="91"/>
        <v>0</v>
      </c>
      <c r="AN853" s="101">
        <f t="shared" si="92"/>
        <v>0</v>
      </c>
      <c r="AO853" s="101">
        <f t="shared" si="93"/>
        <v>1</v>
      </c>
      <c r="AP853" s="101">
        <f t="shared" si="94"/>
        <v>0</v>
      </c>
      <c r="AQ853" s="101">
        <f t="shared" si="95"/>
        <v>0</v>
      </c>
      <c r="AR853" s="101">
        <f t="shared" si="97"/>
        <v>0</v>
      </c>
    </row>
    <row r="854" spans="1:44">
      <c r="A854" s="265" t="s">
        <v>1098</v>
      </c>
      <c r="B854" s="333"/>
      <c r="C854" s="333"/>
      <c r="D854" s="288"/>
      <c r="E854" s="288"/>
      <c r="F854" s="288"/>
      <c r="G854" s="260"/>
      <c r="H854" s="260"/>
      <c r="I854" s="260"/>
      <c r="J854" s="260"/>
      <c r="K854" s="260"/>
      <c r="L854" s="259"/>
      <c r="M854" s="259"/>
      <c r="N854" s="259"/>
      <c r="O854" s="259"/>
      <c r="P854" s="259"/>
      <c r="Q854" s="260"/>
      <c r="R854" s="260"/>
      <c r="S854" s="260"/>
      <c r="T854" s="260"/>
      <c r="U854" s="260"/>
      <c r="V854" s="259">
        <v>1</v>
      </c>
      <c r="W854" s="259"/>
      <c r="X854" s="259"/>
      <c r="Y854" s="259"/>
      <c r="Z854" s="259"/>
      <c r="AL854" s="101">
        <f t="shared" si="96"/>
        <v>0</v>
      </c>
      <c r="AM854" s="101">
        <f t="shared" si="91"/>
        <v>0</v>
      </c>
      <c r="AN854" s="101">
        <f t="shared" si="92"/>
        <v>0</v>
      </c>
      <c r="AO854" s="101">
        <f t="shared" si="93"/>
        <v>0</v>
      </c>
      <c r="AP854" s="101">
        <f t="shared" si="94"/>
        <v>1</v>
      </c>
      <c r="AQ854" s="101">
        <f t="shared" si="95"/>
        <v>0</v>
      </c>
      <c r="AR854" s="101">
        <f t="shared" si="97"/>
        <v>0</v>
      </c>
    </row>
    <row r="855" spans="1:44">
      <c r="A855" s="265" t="s">
        <v>1099</v>
      </c>
      <c r="B855" s="333"/>
      <c r="C855" s="333"/>
      <c r="D855" s="288"/>
      <c r="E855" s="288"/>
      <c r="F855" s="288"/>
      <c r="G855" s="260"/>
      <c r="H855" s="260"/>
      <c r="I855" s="260"/>
      <c r="J855" s="260"/>
      <c r="K855" s="260"/>
      <c r="L855" s="259"/>
      <c r="M855" s="259"/>
      <c r="N855" s="259"/>
      <c r="O855" s="259"/>
      <c r="P855" s="259"/>
      <c r="Q855" s="260"/>
      <c r="R855" s="260"/>
      <c r="S855" s="260"/>
      <c r="T855" s="260"/>
      <c r="U855" s="260"/>
      <c r="V855" s="259"/>
      <c r="W855" s="259"/>
      <c r="X855" s="259"/>
      <c r="Y855" s="259">
        <v>1</v>
      </c>
      <c r="Z855" s="259"/>
      <c r="AL855" s="101">
        <f t="shared" si="96"/>
        <v>0</v>
      </c>
      <c r="AM855" s="101">
        <f t="shared" si="91"/>
        <v>0</v>
      </c>
      <c r="AN855" s="101">
        <f t="shared" si="92"/>
        <v>0</v>
      </c>
      <c r="AO855" s="101">
        <f t="shared" si="93"/>
        <v>0</v>
      </c>
      <c r="AP855" s="101">
        <f t="shared" si="94"/>
        <v>1</v>
      </c>
      <c r="AQ855" s="101">
        <f t="shared" si="95"/>
        <v>0</v>
      </c>
      <c r="AR855" s="101">
        <f t="shared" si="97"/>
        <v>0</v>
      </c>
    </row>
    <row r="856" spans="1:44">
      <c r="A856" s="265" t="s">
        <v>1100</v>
      </c>
      <c r="B856" s="333"/>
      <c r="C856" s="333"/>
      <c r="D856" s="288"/>
      <c r="E856" s="288"/>
      <c r="F856" s="288"/>
      <c r="G856" s="260"/>
      <c r="H856" s="260"/>
      <c r="I856" s="260"/>
      <c r="J856" s="260"/>
      <c r="K856" s="260"/>
      <c r="L856" s="259"/>
      <c r="M856" s="259"/>
      <c r="N856" s="259"/>
      <c r="O856" s="259"/>
      <c r="P856" s="259">
        <v>1</v>
      </c>
      <c r="Q856" s="260"/>
      <c r="R856" s="260"/>
      <c r="S856" s="260"/>
      <c r="T856" s="260"/>
      <c r="U856" s="260"/>
      <c r="V856" s="259"/>
      <c r="W856" s="259"/>
      <c r="X856" s="259"/>
      <c r="Y856" s="259"/>
      <c r="Z856" s="259"/>
      <c r="AL856" s="101">
        <f t="shared" si="96"/>
        <v>0</v>
      </c>
      <c r="AM856" s="101">
        <f t="shared" si="91"/>
        <v>0</v>
      </c>
      <c r="AN856" s="101">
        <f t="shared" si="92"/>
        <v>1</v>
      </c>
      <c r="AO856" s="101">
        <f t="shared" si="93"/>
        <v>0</v>
      </c>
      <c r="AP856" s="101">
        <f t="shared" si="94"/>
        <v>0</v>
      </c>
      <c r="AQ856" s="101">
        <f t="shared" si="95"/>
        <v>0</v>
      </c>
      <c r="AR856" s="101">
        <f t="shared" si="97"/>
        <v>0</v>
      </c>
    </row>
    <row r="857" spans="1:44">
      <c r="A857" s="265" t="s">
        <v>1101</v>
      </c>
      <c r="B857" s="333"/>
      <c r="C857" s="333"/>
      <c r="D857" s="288"/>
      <c r="E857" s="288"/>
      <c r="F857" s="288"/>
      <c r="G857" s="260"/>
      <c r="H857" s="260"/>
      <c r="I857" s="260"/>
      <c r="J857" s="260"/>
      <c r="K857" s="260"/>
      <c r="L857" s="259"/>
      <c r="M857" s="259"/>
      <c r="N857" s="259"/>
      <c r="O857" s="259"/>
      <c r="P857" s="259"/>
      <c r="Q857" s="260"/>
      <c r="R857" s="260"/>
      <c r="S857" s="260"/>
      <c r="T857" s="260">
        <v>1</v>
      </c>
      <c r="U857" s="260"/>
      <c r="V857" s="259"/>
      <c r="W857" s="259"/>
      <c r="X857" s="259"/>
      <c r="Y857" s="259"/>
      <c r="Z857" s="259"/>
      <c r="AL857" s="101">
        <f t="shared" si="96"/>
        <v>0</v>
      </c>
      <c r="AM857" s="101">
        <f t="shared" si="91"/>
        <v>0</v>
      </c>
      <c r="AN857" s="101">
        <f t="shared" si="92"/>
        <v>0</v>
      </c>
      <c r="AO857" s="101">
        <f t="shared" si="93"/>
        <v>1</v>
      </c>
      <c r="AP857" s="101">
        <f t="shared" si="94"/>
        <v>0</v>
      </c>
      <c r="AQ857" s="101">
        <f t="shared" si="95"/>
        <v>0</v>
      </c>
      <c r="AR857" s="101">
        <f t="shared" si="97"/>
        <v>0</v>
      </c>
    </row>
    <row r="858" spans="1:44">
      <c r="A858" s="265" t="s">
        <v>1102</v>
      </c>
      <c r="B858" s="333"/>
      <c r="C858" s="333"/>
      <c r="D858" s="288"/>
      <c r="E858" s="288"/>
      <c r="F858" s="288"/>
      <c r="G858" s="260"/>
      <c r="H858" s="260"/>
      <c r="I858" s="260"/>
      <c r="J858" s="260"/>
      <c r="K858" s="260"/>
      <c r="L858" s="259"/>
      <c r="M858" s="259"/>
      <c r="N858" s="259"/>
      <c r="O858" s="259"/>
      <c r="P858" s="259"/>
      <c r="Q858" s="260"/>
      <c r="R858" s="260"/>
      <c r="S858" s="260"/>
      <c r="T858" s="260"/>
      <c r="U858" s="260"/>
      <c r="V858" s="259"/>
      <c r="W858" s="259"/>
      <c r="X858" s="259"/>
      <c r="Y858" s="259"/>
      <c r="Z858" s="259">
        <v>1</v>
      </c>
      <c r="AL858" s="101">
        <f t="shared" si="96"/>
        <v>0</v>
      </c>
      <c r="AM858" s="101">
        <f t="shared" si="91"/>
        <v>0</v>
      </c>
      <c r="AN858" s="101">
        <f t="shared" si="92"/>
        <v>0</v>
      </c>
      <c r="AO858" s="101">
        <f t="shared" si="93"/>
        <v>0</v>
      </c>
      <c r="AP858" s="101">
        <f t="shared" si="94"/>
        <v>1</v>
      </c>
      <c r="AQ858" s="101">
        <f t="shared" si="95"/>
        <v>0</v>
      </c>
      <c r="AR858" s="101">
        <f t="shared" si="97"/>
        <v>0</v>
      </c>
    </row>
    <row r="859" spans="1:44">
      <c r="A859" s="265" t="s">
        <v>1103</v>
      </c>
      <c r="B859" s="333"/>
      <c r="C859" s="333"/>
      <c r="D859" s="288"/>
      <c r="E859" s="288"/>
      <c r="F859" s="288"/>
      <c r="G859" s="260"/>
      <c r="H859" s="260"/>
      <c r="I859" s="260"/>
      <c r="J859" s="260"/>
      <c r="K859" s="260"/>
      <c r="L859" s="259"/>
      <c r="M859" s="259"/>
      <c r="N859" s="259"/>
      <c r="O859" s="259"/>
      <c r="P859" s="259"/>
      <c r="Q859" s="260"/>
      <c r="R859" s="260"/>
      <c r="S859" s="260"/>
      <c r="T859" s="260"/>
      <c r="U859" s="260"/>
      <c r="V859" s="259"/>
      <c r="W859" s="259"/>
      <c r="X859" s="259"/>
      <c r="Y859" s="259"/>
      <c r="Z859" s="259">
        <v>1</v>
      </c>
      <c r="AL859" s="101">
        <f t="shared" si="96"/>
        <v>0</v>
      </c>
      <c r="AM859" s="101">
        <f t="shared" si="91"/>
        <v>0</v>
      </c>
      <c r="AN859" s="101">
        <f t="shared" si="92"/>
        <v>0</v>
      </c>
      <c r="AO859" s="101">
        <f t="shared" si="93"/>
        <v>0</v>
      </c>
      <c r="AP859" s="101">
        <f t="shared" si="94"/>
        <v>1</v>
      </c>
      <c r="AQ859" s="101">
        <f t="shared" si="95"/>
        <v>0</v>
      </c>
      <c r="AR859" s="101">
        <f t="shared" si="97"/>
        <v>0</v>
      </c>
    </row>
    <row r="860" spans="1:44">
      <c r="A860" s="265" t="s">
        <v>1104</v>
      </c>
      <c r="B860" s="333"/>
      <c r="C860" s="333"/>
      <c r="D860" s="288"/>
      <c r="E860" s="288"/>
      <c r="F860" s="288"/>
      <c r="G860" s="260"/>
      <c r="H860" s="260"/>
      <c r="I860" s="260"/>
      <c r="J860" s="260"/>
      <c r="K860" s="260"/>
      <c r="L860" s="259"/>
      <c r="M860" s="259"/>
      <c r="N860" s="259"/>
      <c r="O860" s="259"/>
      <c r="P860" s="259"/>
      <c r="Q860" s="260"/>
      <c r="R860" s="260"/>
      <c r="S860" s="260"/>
      <c r="T860" s="260"/>
      <c r="U860" s="260"/>
      <c r="V860" s="259"/>
      <c r="W860" s="259"/>
      <c r="X860" s="259"/>
      <c r="Y860" s="259">
        <v>1</v>
      </c>
      <c r="Z860" s="259"/>
      <c r="AL860" s="101">
        <f t="shared" si="96"/>
        <v>0</v>
      </c>
      <c r="AM860" s="101">
        <f t="shared" si="91"/>
        <v>0</v>
      </c>
      <c r="AN860" s="101">
        <f t="shared" si="92"/>
        <v>0</v>
      </c>
      <c r="AO860" s="101">
        <f t="shared" si="93"/>
        <v>0</v>
      </c>
      <c r="AP860" s="101">
        <f t="shared" si="94"/>
        <v>1</v>
      </c>
      <c r="AQ860" s="101">
        <f t="shared" si="95"/>
        <v>0</v>
      </c>
      <c r="AR860" s="101">
        <f t="shared" si="97"/>
        <v>0</v>
      </c>
    </row>
    <row r="861" spans="1:44">
      <c r="A861" s="265" t="s">
        <v>1105</v>
      </c>
      <c r="B861" s="333"/>
      <c r="C861" s="333"/>
      <c r="D861" s="288"/>
      <c r="E861" s="288"/>
      <c r="F861" s="288"/>
      <c r="G861" s="260"/>
      <c r="H861" s="260"/>
      <c r="I861" s="260"/>
      <c r="J861" s="260"/>
      <c r="K861" s="260"/>
      <c r="L861" s="259"/>
      <c r="M861" s="259"/>
      <c r="N861" s="259"/>
      <c r="O861" s="259"/>
      <c r="P861" s="259"/>
      <c r="Q861" s="260"/>
      <c r="R861" s="260"/>
      <c r="S861" s="260"/>
      <c r="T861" s="260"/>
      <c r="U861" s="260"/>
      <c r="V861" s="259"/>
      <c r="W861" s="259"/>
      <c r="X861" s="259"/>
      <c r="Y861" s="259">
        <v>1</v>
      </c>
      <c r="Z861" s="259"/>
      <c r="AL861" s="101">
        <f t="shared" si="96"/>
        <v>0</v>
      </c>
      <c r="AM861" s="101">
        <f t="shared" si="91"/>
        <v>0</v>
      </c>
      <c r="AN861" s="101">
        <f t="shared" si="92"/>
        <v>0</v>
      </c>
      <c r="AO861" s="101">
        <f t="shared" si="93"/>
        <v>0</v>
      </c>
      <c r="AP861" s="101">
        <f t="shared" si="94"/>
        <v>1</v>
      </c>
      <c r="AQ861" s="101">
        <f t="shared" si="95"/>
        <v>0</v>
      </c>
      <c r="AR861" s="101">
        <f t="shared" si="97"/>
        <v>0</v>
      </c>
    </row>
    <row r="862" spans="1:44">
      <c r="A862" s="265" t="s">
        <v>1106</v>
      </c>
      <c r="B862" s="333"/>
      <c r="C862" s="333"/>
      <c r="D862" s="288"/>
      <c r="E862" s="288"/>
      <c r="F862" s="288"/>
      <c r="G862" s="260"/>
      <c r="H862" s="260"/>
      <c r="I862" s="260"/>
      <c r="J862" s="260"/>
      <c r="K862" s="260"/>
      <c r="L862" s="259"/>
      <c r="M862" s="259"/>
      <c r="N862" s="259"/>
      <c r="O862" s="259"/>
      <c r="P862" s="259"/>
      <c r="Q862" s="260"/>
      <c r="R862" s="260"/>
      <c r="S862" s="260"/>
      <c r="T862" s="260"/>
      <c r="U862" s="260"/>
      <c r="V862" s="259"/>
      <c r="W862" s="259"/>
      <c r="X862" s="259"/>
      <c r="Y862" s="259"/>
      <c r="Z862" s="259">
        <v>1</v>
      </c>
      <c r="AL862" s="101">
        <f t="shared" si="96"/>
        <v>0</v>
      </c>
      <c r="AM862" s="101">
        <f t="shared" si="91"/>
        <v>0</v>
      </c>
      <c r="AN862" s="101">
        <f t="shared" si="92"/>
        <v>0</v>
      </c>
      <c r="AO862" s="101">
        <f t="shared" si="93"/>
        <v>0</v>
      </c>
      <c r="AP862" s="101">
        <f t="shared" si="94"/>
        <v>1</v>
      </c>
      <c r="AQ862" s="101">
        <f t="shared" si="95"/>
        <v>0</v>
      </c>
      <c r="AR862" s="101">
        <f t="shared" si="97"/>
        <v>0</v>
      </c>
    </row>
    <row r="863" spans="1:44">
      <c r="A863" s="265" t="s">
        <v>1107</v>
      </c>
      <c r="B863" s="333"/>
      <c r="C863" s="333"/>
      <c r="D863" s="288"/>
      <c r="E863" s="288"/>
      <c r="F863" s="288"/>
      <c r="G863" s="260"/>
      <c r="H863" s="260"/>
      <c r="I863" s="260"/>
      <c r="J863" s="260"/>
      <c r="K863" s="260"/>
      <c r="L863" s="259"/>
      <c r="M863" s="259"/>
      <c r="N863" s="259"/>
      <c r="O863" s="259"/>
      <c r="P863" s="259"/>
      <c r="Q863" s="260"/>
      <c r="R863" s="260"/>
      <c r="S863" s="260"/>
      <c r="T863" s="260">
        <v>1</v>
      </c>
      <c r="U863" s="260"/>
      <c r="V863" s="259"/>
      <c r="W863" s="259">
        <v>1</v>
      </c>
      <c r="X863" s="259"/>
      <c r="Y863" s="259"/>
      <c r="Z863" s="259"/>
      <c r="AL863" s="101">
        <f t="shared" si="96"/>
        <v>0</v>
      </c>
      <c r="AM863" s="101">
        <f t="shared" si="91"/>
        <v>0</v>
      </c>
      <c r="AN863" s="101">
        <f t="shared" si="92"/>
        <v>0</v>
      </c>
      <c r="AO863" s="101">
        <f t="shared" si="93"/>
        <v>1</v>
      </c>
      <c r="AP863" s="101">
        <f t="shared" si="94"/>
        <v>1</v>
      </c>
      <c r="AQ863" s="101">
        <f t="shared" si="95"/>
        <v>0</v>
      </c>
      <c r="AR863" s="101">
        <f t="shared" si="97"/>
        <v>0</v>
      </c>
    </row>
    <row r="864" spans="1:44">
      <c r="A864" s="265" t="s">
        <v>1108</v>
      </c>
      <c r="B864" s="333"/>
      <c r="C864" s="333"/>
      <c r="D864" s="288"/>
      <c r="E864" s="288"/>
      <c r="F864" s="288"/>
      <c r="G864" s="260"/>
      <c r="H864" s="260"/>
      <c r="I864" s="260"/>
      <c r="J864" s="260"/>
      <c r="K864" s="260"/>
      <c r="L864" s="259"/>
      <c r="M864" s="259"/>
      <c r="N864" s="259"/>
      <c r="O864" s="259"/>
      <c r="P864" s="259"/>
      <c r="Q864" s="260"/>
      <c r="R864" s="260"/>
      <c r="S864" s="260"/>
      <c r="T864" s="260"/>
      <c r="U864" s="260">
        <v>1</v>
      </c>
      <c r="V864" s="259"/>
      <c r="W864" s="259"/>
      <c r="X864" s="259"/>
      <c r="Y864" s="259"/>
      <c r="Z864" s="259"/>
      <c r="AL864" s="101">
        <f t="shared" si="96"/>
        <v>0</v>
      </c>
      <c r="AM864" s="101">
        <f t="shared" si="91"/>
        <v>0</v>
      </c>
      <c r="AN864" s="101">
        <f t="shared" si="92"/>
        <v>0</v>
      </c>
      <c r="AO864" s="101">
        <f t="shared" si="93"/>
        <v>1</v>
      </c>
      <c r="AP864" s="101">
        <f t="shared" si="94"/>
        <v>0</v>
      </c>
      <c r="AQ864" s="101">
        <f t="shared" si="95"/>
        <v>0</v>
      </c>
      <c r="AR864" s="101">
        <f t="shared" si="97"/>
        <v>0</v>
      </c>
    </row>
    <row r="865" spans="1:44">
      <c r="A865" s="265" t="s">
        <v>1109</v>
      </c>
      <c r="B865" s="333"/>
      <c r="C865" s="333"/>
      <c r="D865" s="288"/>
      <c r="E865" s="288"/>
      <c r="F865" s="288"/>
      <c r="G865" s="260"/>
      <c r="H865" s="260"/>
      <c r="I865" s="260"/>
      <c r="J865" s="260"/>
      <c r="K865" s="260"/>
      <c r="L865" s="259"/>
      <c r="M865" s="259"/>
      <c r="N865" s="259"/>
      <c r="O865" s="259"/>
      <c r="P865" s="259"/>
      <c r="Q865" s="260"/>
      <c r="R865" s="260"/>
      <c r="S865" s="260"/>
      <c r="T865" s="260"/>
      <c r="U865" s="260"/>
      <c r="V865" s="259"/>
      <c r="W865" s="259"/>
      <c r="X865" s="259"/>
      <c r="Y865" s="259"/>
      <c r="Z865" s="259">
        <v>1</v>
      </c>
      <c r="AL865" s="101">
        <f t="shared" si="96"/>
        <v>0</v>
      </c>
      <c r="AM865" s="101">
        <f t="shared" si="91"/>
        <v>0</v>
      </c>
      <c r="AN865" s="101">
        <f t="shared" si="92"/>
        <v>0</v>
      </c>
      <c r="AO865" s="101">
        <f t="shared" si="93"/>
        <v>0</v>
      </c>
      <c r="AP865" s="101">
        <f t="shared" si="94"/>
        <v>1</v>
      </c>
      <c r="AQ865" s="101">
        <f t="shared" si="95"/>
        <v>0</v>
      </c>
      <c r="AR865" s="101">
        <f t="shared" si="97"/>
        <v>0</v>
      </c>
    </row>
    <row r="866" spans="1:44">
      <c r="A866" s="265" t="s">
        <v>1110</v>
      </c>
      <c r="B866" s="333"/>
      <c r="C866" s="333"/>
      <c r="D866" s="288"/>
      <c r="E866" s="288"/>
      <c r="F866" s="288"/>
      <c r="G866" s="260"/>
      <c r="H866" s="260"/>
      <c r="I866" s="260"/>
      <c r="J866" s="260"/>
      <c r="K866" s="260"/>
      <c r="L866" s="259"/>
      <c r="M866" s="259"/>
      <c r="N866" s="259"/>
      <c r="O866" s="259"/>
      <c r="P866" s="259"/>
      <c r="Q866" s="260"/>
      <c r="R866" s="260"/>
      <c r="S866" s="260"/>
      <c r="T866" s="260"/>
      <c r="U866" s="260"/>
      <c r="V866" s="259"/>
      <c r="W866" s="259"/>
      <c r="X866" s="259"/>
      <c r="Y866" s="259">
        <v>1</v>
      </c>
      <c r="Z866" s="259"/>
      <c r="AL866" s="101">
        <f t="shared" si="96"/>
        <v>0</v>
      </c>
      <c r="AM866" s="101">
        <f t="shared" si="91"/>
        <v>0</v>
      </c>
      <c r="AN866" s="101">
        <f t="shared" si="92"/>
        <v>0</v>
      </c>
      <c r="AO866" s="101">
        <f t="shared" si="93"/>
        <v>0</v>
      </c>
      <c r="AP866" s="101">
        <f t="shared" si="94"/>
        <v>1</v>
      </c>
      <c r="AQ866" s="101">
        <f t="shared" si="95"/>
        <v>0</v>
      </c>
      <c r="AR866" s="101">
        <f t="shared" si="97"/>
        <v>0</v>
      </c>
    </row>
    <row r="867" spans="1:44">
      <c r="A867" s="265" t="s">
        <v>1111</v>
      </c>
      <c r="B867" s="333"/>
      <c r="C867" s="333"/>
      <c r="D867" s="288"/>
      <c r="E867" s="288"/>
      <c r="F867" s="288"/>
      <c r="G867" s="260"/>
      <c r="H867" s="260"/>
      <c r="I867" s="260"/>
      <c r="J867" s="260"/>
      <c r="K867" s="260"/>
      <c r="L867" s="259">
        <v>1</v>
      </c>
      <c r="M867" s="259"/>
      <c r="N867" s="259"/>
      <c r="O867" s="259"/>
      <c r="P867" s="259"/>
      <c r="Q867" s="260"/>
      <c r="R867" s="260"/>
      <c r="S867" s="260"/>
      <c r="T867" s="260"/>
      <c r="U867" s="260"/>
      <c r="V867" s="259"/>
      <c r="W867" s="259"/>
      <c r="X867" s="259"/>
      <c r="Y867" s="259"/>
      <c r="Z867" s="259"/>
      <c r="AL867" s="101">
        <f t="shared" si="96"/>
        <v>0</v>
      </c>
      <c r="AM867" s="101">
        <f t="shared" si="91"/>
        <v>0</v>
      </c>
      <c r="AN867" s="101">
        <f t="shared" si="92"/>
        <v>1</v>
      </c>
      <c r="AO867" s="101">
        <f t="shared" si="93"/>
        <v>0</v>
      </c>
      <c r="AP867" s="101">
        <f t="shared" si="94"/>
        <v>0</v>
      </c>
      <c r="AQ867" s="101">
        <f t="shared" si="95"/>
        <v>0</v>
      </c>
      <c r="AR867" s="101">
        <f t="shared" si="97"/>
        <v>0</v>
      </c>
    </row>
    <row r="868" spans="1:44">
      <c r="A868" s="265" t="s">
        <v>1112</v>
      </c>
      <c r="B868" s="333"/>
      <c r="C868" s="333"/>
      <c r="D868" s="288"/>
      <c r="E868" s="288"/>
      <c r="F868" s="288"/>
      <c r="G868" s="260"/>
      <c r="H868" s="260"/>
      <c r="I868" s="260"/>
      <c r="J868" s="260"/>
      <c r="K868" s="260"/>
      <c r="L868" s="259"/>
      <c r="M868" s="259"/>
      <c r="N868" s="259"/>
      <c r="O868" s="259"/>
      <c r="P868" s="259"/>
      <c r="Q868" s="260"/>
      <c r="R868" s="260"/>
      <c r="S868" s="260"/>
      <c r="T868" s="260"/>
      <c r="U868" s="260"/>
      <c r="V868" s="259"/>
      <c r="W868" s="259"/>
      <c r="X868" s="259"/>
      <c r="Y868" s="259"/>
      <c r="Z868" s="259"/>
      <c r="AL868" s="101">
        <f t="shared" si="96"/>
        <v>0</v>
      </c>
      <c r="AM868" s="101">
        <f t="shared" si="91"/>
        <v>0</v>
      </c>
      <c r="AN868" s="101">
        <f t="shared" si="92"/>
        <v>0</v>
      </c>
      <c r="AO868" s="101">
        <f t="shared" si="93"/>
        <v>0</v>
      </c>
      <c r="AP868" s="101">
        <f t="shared" si="94"/>
        <v>0</v>
      </c>
      <c r="AQ868" s="101">
        <f t="shared" si="95"/>
        <v>0</v>
      </c>
      <c r="AR868" s="101">
        <f t="shared" si="97"/>
        <v>0</v>
      </c>
    </row>
    <row r="869" spans="1:44">
      <c r="A869" s="265" t="s">
        <v>1113</v>
      </c>
      <c r="B869" s="333"/>
      <c r="C869" s="333"/>
      <c r="D869" s="288"/>
      <c r="E869" s="288"/>
      <c r="F869" s="288"/>
      <c r="G869" s="260"/>
      <c r="H869" s="260"/>
      <c r="I869" s="260"/>
      <c r="J869" s="260"/>
      <c r="K869" s="260"/>
      <c r="L869" s="259"/>
      <c r="M869" s="259"/>
      <c r="N869" s="259"/>
      <c r="O869" s="259">
        <v>1</v>
      </c>
      <c r="P869" s="259"/>
      <c r="Q869" s="260"/>
      <c r="R869" s="260">
        <v>1</v>
      </c>
      <c r="S869" s="260"/>
      <c r="T869" s="260"/>
      <c r="U869" s="260"/>
      <c r="V869" s="259"/>
      <c r="W869" s="259"/>
      <c r="X869" s="259"/>
      <c r="Y869" s="259"/>
      <c r="Z869" s="259"/>
      <c r="AL869" s="101">
        <f t="shared" si="96"/>
        <v>0</v>
      </c>
      <c r="AM869" s="101">
        <f t="shared" si="91"/>
        <v>0</v>
      </c>
      <c r="AN869" s="101">
        <f t="shared" si="92"/>
        <v>1</v>
      </c>
      <c r="AO869" s="101">
        <f t="shared" si="93"/>
        <v>1</v>
      </c>
      <c r="AP869" s="101">
        <f t="shared" si="94"/>
        <v>0</v>
      </c>
      <c r="AQ869" s="101">
        <f t="shared" si="95"/>
        <v>0</v>
      </c>
      <c r="AR869" s="101">
        <f t="shared" si="97"/>
        <v>0</v>
      </c>
    </row>
    <row r="870" spans="1:44">
      <c r="A870" s="265" t="s">
        <v>1114</v>
      </c>
      <c r="B870" s="333"/>
      <c r="C870" s="333"/>
      <c r="D870" s="288"/>
      <c r="E870" s="288"/>
      <c r="F870" s="288"/>
      <c r="G870" s="260"/>
      <c r="H870" s="260"/>
      <c r="I870" s="260"/>
      <c r="J870" s="260"/>
      <c r="K870" s="260"/>
      <c r="L870" s="259"/>
      <c r="M870" s="259"/>
      <c r="N870" s="259"/>
      <c r="O870" s="259"/>
      <c r="P870" s="259"/>
      <c r="Q870" s="260"/>
      <c r="R870" s="260"/>
      <c r="S870" s="260"/>
      <c r="T870" s="260">
        <v>1</v>
      </c>
      <c r="U870" s="260"/>
      <c r="V870" s="259"/>
      <c r="W870" s="259"/>
      <c r="X870" s="259"/>
      <c r="Y870" s="259"/>
      <c r="Z870" s="259"/>
      <c r="AL870" s="101">
        <f t="shared" si="96"/>
        <v>0</v>
      </c>
      <c r="AM870" s="101">
        <f t="shared" si="91"/>
        <v>0</v>
      </c>
      <c r="AN870" s="101">
        <f t="shared" si="92"/>
        <v>0</v>
      </c>
      <c r="AO870" s="101">
        <f t="shared" si="93"/>
        <v>1</v>
      </c>
      <c r="AP870" s="101">
        <f t="shared" si="94"/>
        <v>0</v>
      </c>
      <c r="AQ870" s="101">
        <f t="shared" si="95"/>
        <v>0</v>
      </c>
      <c r="AR870" s="101">
        <f t="shared" si="97"/>
        <v>0</v>
      </c>
    </row>
    <row r="871" spans="1:44">
      <c r="A871" s="265" t="s">
        <v>1115</v>
      </c>
      <c r="B871" s="333"/>
      <c r="C871" s="333"/>
      <c r="D871" s="288"/>
      <c r="E871" s="288"/>
      <c r="F871" s="288"/>
      <c r="G871" s="260"/>
      <c r="H871" s="260"/>
      <c r="I871" s="260"/>
      <c r="J871" s="260"/>
      <c r="K871" s="260"/>
      <c r="L871" s="259"/>
      <c r="M871" s="259"/>
      <c r="N871" s="259"/>
      <c r="O871" s="259"/>
      <c r="P871" s="259"/>
      <c r="Q871" s="260"/>
      <c r="R871" s="260"/>
      <c r="S871" s="260"/>
      <c r="T871" s="260"/>
      <c r="U871" s="260"/>
      <c r="V871" s="259"/>
      <c r="W871" s="259"/>
      <c r="X871" s="259">
        <v>1</v>
      </c>
      <c r="Y871" s="259"/>
      <c r="Z871" s="259"/>
      <c r="AL871" s="101">
        <f t="shared" si="96"/>
        <v>0</v>
      </c>
      <c r="AM871" s="101">
        <f t="shared" si="91"/>
        <v>0</v>
      </c>
      <c r="AN871" s="101">
        <f t="shared" si="92"/>
        <v>0</v>
      </c>
      <c r="AO871" s="101">
        <f t="shared" si="93"/>
        <v>0</v>
      </c>
      <c r="AP871" s="101">
        <f t="shared" si="94"/>
        <v>1</v>
      </c>
      <c r="AQ871" s="101">
        <f t="shared" si="95"/>
        <v>0</v>
      </c>
      <c r="AR871" s="101">
        <f t="shared" si="97"/>
        <v>0</v>
      </c>
    </row>
    <row r="872" spans="1:44">
      <c r="A872" s="265" t="s">
        <v>1116</v>
      </c>
      <c r="B872" s="333"/>
      <c r="C872" s="333"/>
      <c r="D872" s="288"/>
      <c r="E872" s="288"/>
      <c r="F872" s="288"/>
      <c r="G872" s="260"/>
      <c r="H872" s="260"/>
      <c r="I872" s="260"/>
      <c r="J872" s="260"/>
      <c r="K872" s="260"/>
      <c r="L872" s="259"/>
      <c r="M872" s="259">
        <v>1</v>
      </c>
      <c r="N872" s="259"/>
      <c r="O872" s="259"/>
      <c r="P872" s="259"/>
      <c r="Q872" s="260"/>
      <c r="R872" s="260"/>
      <c r="S872" s="260"/>
      <c r="T872" s="260"/>
      <c r="U872" s="260"/>
      <c r="V872" s="259"/>
      <c r="W872" s="259"/>
      <c r="X872" s="259"/>
      <c r="Y872" s="259"/>
      <c r="Z872" s="259"/>
      <c r="AL872" s="101">
        <f t="shared" si="96"/>
        <v>0</v>
      </c>
      <c r="AM872" s="101">
        <f t="shared" si="91"/>
        <v>0</v>
      </c>
      <c r="AN872" s="101">
        <f t="shared" si="92"/>
        <v>1</v>
      </c>
      <c r="AO872" s="101">
        <f t="shared" si="93"/>
        <v>0</v>
      </c>
      <c r="AP872" s="101">
        <f t="shared" si="94"/>
        <v>0</v>
      </c>
      <c r="AQ872" s="101">
        <f t="shared" si="95"/>
        <v>0</v>
      </c>
      <c r="AR872" s="101">
        <f t="shared" si="97"/>
        <v>0</v>
      </c>
    </row>
    <row r="873" spans="1:44">
      <c r="A873" s="265" t="s">
        <v>1117</v>
      </c>
      <c r="B873" s="333"/>
      <c r="C873" s="333"/>
      <c r="D873" s="288"/>
      <c r="E873" s="288"/>
      <c r="F873" s="288"/>
      <c r="G873" s="260"/>
      <c r="H873" s="260"/>
      <c r="I873" s="260"/>
      <c r="J873" s="260"/>
      <c r="K873" s="260">
        <v>1</v>
      </c>
      <c r="L873" s="259"/>
      <c r="M873" s="259"/>
      <c r="N873" s="259"/>
      <c r="O873" s="259"/>
      <c r="P873" s="259"/>
      <c r="Q873" s="260"/>
      <c r="R873" s="260"/>
      <c r="S873" s="260"/>
      <c r="T873" s="260"/>
      <c r="U873" s="260"/>
      <c r="V873" s="259"/>
      <c r="W873" s="259"/>
      <c r="X873" s="259"/>
      <c r="Y873" s="259"/>
      <c r="Z873" s="259"/>
      <c r="AL873" s="101">
        <f t="shared" si="96"/>
        <v>0</v>
      </c>
      <c r="AM873" s="101">
        <f t="shared" si="91"/>
        <v>1</v>
      </c>
      <c r="AN873" s="101">
        <f t="shared" si="92"/>
        <v>0</v>
      </c>
      <c r="AO873" s="101">
        <f t="shared" si="93"/>
        <v>0</v>
      </c>
      <c r="AP873" s="101">
        <f t="shared" si="94"/>
        <v>0</v>
      </c>
      <c r="AQ873" s="101">
        <f t="shared" si="95"/>
        <v>0</v>
      </c>
      <c r="AR873" s="101">
        <f t="shared" si="97"/>
        <v>0</v>
      </c>
    </row>
    <row r="874" spans="1:44">
      <c r="A874" s="265" t="s">
        <v>1118</v>
      </c>
      <c r="B874" s="333"/>
      <c r="C874" s="333"/>
      <c r="D874" s="288"/>
      <c r="E874" s="288"/>
      <c r="F874" s="288"/>
      <c r="G874" s="260"/>
      <c r="H874" s="260"/>
      <c r="I874" s="260">
        <v>1</v>
      </c>
      <c r="J874" s="260"/>
      <c r="K874" s="260"/>
      <c r="L874" s="259"/>
      <c r="M874" s="259"/>
      <c r="N874" s="259"/>
      <c r="O874" s="259"/>
      <c r="P874" s="259"/>
      <c r="Q874" s="260"/>
      <c r="R874" s="260"/>
      <c r="S874" s="260"/>
      <c r="T874" s="260"/>
      <c r="U874" s="260"/>
      <c r="V874" s="259"/>
      <c r="W874" s="259"/>
      <c r="X874" s="259"/>
      <c r="Y874" s="259"/>
      <c r="Z874" s="259"/>
      <c r="AL874" s="101">
        <f t="shared" si="96"/>
        <v>0</v>
      </c>
      <c r="AM874" s="101">
        <f t="shared" si="91"/>
        <v>1</v>
      </c>
      <c r="AN874" s="101">
        <f t="shared" si="92"/>
        <v>0</v>
      </c>
      <c r="AO874" s="101">
        <f t="shared" si="93"/>
        <v>0</v>
      </c>
      <c r="AP874" s="101">
        <f t="shared" si="94"/>
        <v>0</v>
      </c>
      <c r="AQ874" s="101">
        <f t="shared" si="95"/>
        <v>0</v>
      </c>
      <c r="AR874" s="101">
        <f t="shared" si="97"/>
        <v>0</v>
      </c>
    </row>
    <row r="875" spans="1:44">
      <c r="A875" s="265" t="s">
        <v>1119</v>
      </c>
      <c r="B875" s="333"/>
      <c r="C875" s="333"/>
      <c r="D875" s="288"/>
      <c r="E875" s="288"/>
      <c r="F875" s="288"/>
      <c r="G875" s="260"/>
      <c r="H875" s="260"/>
      <c r="I875" s="260"/>
      <c r="J875" s="260">
        <v>1</v>
      </c>
      <c r="K875" s="260"/>
      <c r="L875" s="259"/>
      <c r="M875" s="259"/>
      <c r="N875" s="259"/>
      <c r="O875" s="259"/>
      <c r="P875" s="259"/>
      <c r="Q875" s="260"/>
      <c r="R875" s="260"/>
      <c r="S875" s="260"/>
      <c r="T875" s="260"/>
      <c r="U875" s="260"/>
      <c r="V875" s="259"/>
      <c r="W875" s="259"/>
      <c r="X875" s="259"/>
      <c r="Y875" s="259"/>
      <c r="Z875" s="259"/>
      <c r="AL875" s="101">
        <f t="shared" si="96"/>
        <v>0</v>
      </c>
      <c r="AM875" s="101">
        <f t="shared" si="91"/>
        <v>1</v>
      </c>
      <c r="AN875" s="101">
        <f t="shared" si="92"/>
        <v>0</v>
      </c>
      <c r="AO875" s="101">
        <f t="shared" si="93"/>
        <v>0</v>
      </c>
      <c r="AP875" s="101">
        <f t="shared" si="94"/>
        <v>0</v>
      </c>
      <c r="AQ875" s="101">
        <f t="shared" si="95"/>
        <v>0</v>
      </c>
      <c r="AR875" s="101">
        <f t="shared" si="97"/>
        <v>0</v>
      </c>
    </row>
    <row r="876" spans="1:44">
      <c r="A876" s="265" t="s">
        <v>1120</v>
      </c>
      <c r="B876" s="333"/>
      <c r="C876" s="333"/>
      <c r="D876" s="288"/>
      <c r="E876" s="288"/>
      <c r="F876" s="288"/>
      <c r="G876" s="260"/>
      <c r="H876" s="260"/>
      <c r="I876" s="260"/>
      <c r="J876" s="260"/>
      <c r="K876" s="260"/>
      <c r="L876" s="259"/>
      <c r="M876" s="259"/>
      <c r="N876" s="259"/>
      <c r="O876" s="259"/>
      <c r="P876" s="259"/>
      <c r="Q876" s="260"/>
      <c r="R876" s="260"/>
      <c r="S876" s="260"/>
      <c r="T876" s="260"/>
      <c r="U876" s="260"/>
      <c r="V876" s="259"/>
      <c r="W876" s="259"/>
      <c r="X876" s="259"/>
      <c r="Y876" s="259">
        <v>1</v>
      </c>
      <c r="Z876" s="259"/>
      <c r="AL876" s="101">
        <f t="shared" si="96"/>
        <v>0</v>
      </c>
      <c r="AM876" s="101">
        <f t="shared" si="91"/>
        <v>0</v>
      </c>
      <c r="AN876" s="101">
        <f t="shared" si="92"/>
        <v>0</v>
      </c>
      <c r="AO876" s="101">
        <f t="shared" si="93"/>
        <v>0</v>
      </c>
      <c r="AP876" s="101">
        <f t="shared" si="94"/>
        <v>1</v>
      </c>
      <c r="AQ876" s="101">
        <f t="shared" si="95"/>
        <v>0</v>
      </c>
      <c r="AR876" s="101">
        <f t="shared" si="97"/>
        <v>0</v>
      </c>
    </row>
    <row r="877" spans="1:44">
      <c r="A877" s="265" t="s">
        <v>1121</v>
      </c>
      <c r="B877" s="333"/>
      <c r="C877" s="333"/>
      <c r="D877" s="288"/>
      <c r="E877" s="288"/>
      <c r="F877" s="288"/>
      <c r="G877" s="260"/>
      <c r="H877" s="260"/>
      <c r="I877" s="260"/>
      <c r="J877" s="260"/>
      <c r="K877" s="260"/>
      <c r="L877" s="259"/>
      <c r="M877" s="259"/>
      <c r="N877" s="259"/>
      <c r="O877" s="259"/>
      <c r="P877" s="259"/>
      <c r="Q877" s="260"/>
      <c r="R877" s="260">
        <v>1</v>
      </c>
      <c r="S877" s="260"/>
      <c r="T877" s="260"/>
      <c r="U877" s="260"/>
      <c r="V877" s="259"/>
      <c r="W877" s="259"/>
      <c r="X877" s="259"/>
      <c r="Y877" s="259"/>
      <c r="Z877" s="259"/>
      <c r="AL877" s="101">
        <f t="shared" si="96"/>
        <v>0</v>
      </c>
      <c r="AM877" s="101">
        <f t="shared" si="91"/>
        <v>0</v>
      </c>
      <c r="AN877" s="101">
        <f t="shared" si="92"/>
        <v>0</v>
      </c>
      <c r="AO877" s="101">
        <f t="shared" si="93"/>
        <v>1</v>
      </c>
      <c r="AP877" s="101">
        <f t="shared" si="94"/>
        <v>0</v>
      </c>
      <c r="AQ877" s="101">
        <f t="shared" si="95"/>
        <v>0</v>
      </c>
      <c r="AR877" s="101">
        <f t="shared" si="97"/>
        <v>0</v>
      </c>
    </row>
    <row r="878" spans="1:44">
      <c r="A878" s="265" t="s">
        <v>1122</v>
      </c>
      <c r="B878" s="333"/>
      <c r="C878" s="333"/>
      <c r="D878" s="288"/>
      <c r="E878" s="288"/>
      <c r="F878" s="288"/>
      <c r="G878" s="260"/>
      <c r="H878" s="260"/>
      <c r="I878" s="260"/>
      <c r="J878" s="260"/>
      <c r="K878" s="260"/>
      <c r="L878" s="259"/>
      <c r="M878" s="259"/>
      <c r="N878" s="259">
        <v>1</v>
      </c>
      <c r="O878" s="259"/>
      <c r="P878" s="259"/>
      <c r="Q878" s="260"/>
      <c r="R878" s="260"/>
      <c r="S878" s="260"/>
      <c r="T878" s="260"/>
      <c r="U878" s="260"/>
      <c r="V878" s="259"/>
      <c r="W878" s="259"/>
      <c r="X878" s="259"/>
      <c r="Y878" s="259"/>
      <c r="Z878" s="259"/>
      <c r="AL878" s="101">
        <f t="shared" si="96"/>
        <v>0</v>
      </c>
      <c r="AM878" s="101">
        <f t="shared" si="91"/>
        <v>0</v>
      </c>
      <c r="AN878" s="101">
        <f t="shared" si="92"/>
        <v>1</v>
      </c>
      <c r="AO878" s="101">
        <f t="shared" si="93"/>
        <v>0</v>
      </c>
      <c r="AP878" s="101">
        <f t="shared" si="94"/>
        <v>0</v>
      </c>
      <c r="AQ878" s="101">
        <f t="shared" si="95"/>
        <v>0</v>
      </c>
      <c r="AR878" s="101">
        <f t="shared" si="97"/>
        <v>0</v>
      </c>
    </row>
    <row r="879" spans="1:44">
      <c r="A879" s="265" t="s">
        <v>1123</v>
      </c>
      <c r="B879" s="333"/>
      <c r="C879" s="333"/>
      <c r="D879" s="288"/>
      <c r="E879" s="288"/>
      <c r="F879" s="288"/>
      <c r="G879" s="260"/>
      <c r="H879" s="260"/>
      <c r="I879" s="260"/>
      <c r="J879" s="260"/>
      <c r="K879" s="260"/>
      <c r="L879" s="259"/>
      <c r="M879" s="259"/>
      <c r="N879" s="259"/>
      <c r="O879" s="259"/>
      <c r="P879" s="259"/>
      <c r="Q879" s="260"/>
      <c r="R879" s="260"/>
      <c r="S879" s="260"/>
      <c r="T879" s="260"/>
      <c r="U879" s="260"/>
      <c r="V879" s="259"/>
      <c r="W879" s="259"/>
      <c r="X879" s="259"/>
      <c r="Y879" s="259"/>
      <c r="Z879" s="259">
        <v>1</v>
      </c>
      <c r="AL879" s="101">
        <f t="shared" si="96"/>
        <v>0</v>
      </c>
      <c r="AM879" s="101">
        <f t="shared" si="91"/>
        <v>0</v>
      </c>
      <c r="AN879" s="101">
        <f t="shared" si="92"/>
        <v>0</v>
      </c>
      <c r="AO879" s="101">
        <f t="shared" si="93"/>
        <v>0</v>
      </c>
      <c r="AP879" s="101">
        <f t="shared" si="94"/>
        <v>1</v>
      </c>
      <c r="AQ879" s="101">
        <f t="shared" si="95"/>
        <v>0</v>
      </c>
      <c r="AR879" s="101">
        <f t="shared" si="97"/>
        <v>0</v>
      </c>
    </row>
    <row r="880" spans="1:44">
      <c r="A880" s="265" t="s">
        <v>1124</v>
      </c>
      <c r="B880" s="333"/>
      <c r="C880" s="333"/>
      <c r="D880" s="288"/>
      <c r="E880" s="288"/>
      <c r="F880" s="288"/>
      <c r="G880" s="260"/>
      <c r="H880" s="260"/>
      <c r="I880" s="260">
        <v>1</v>
      </c>
      <c r="J880" s="260"/>
      <c r="K880" s="260"/>
      <c r="L880" s="259"/>
      <c r="M880" s="259"/>
      <c r="N880" s="259"/>
      <c r="O880" s="259"/>
      <c r="P880" s="259"/>
      <c r="Q880" s="260"/>
      <c r="R880" s="260"/>
      <c r="S880" s="260"/>
      <c r="T880" s="260"/>
      <c r="U880" s="260"/>
      <c r="V880" s="259"/>
      <c r="W880" s="259"/>
      <c r="X880" s="259"/>
      <c r="Y880" s="259"/>
      <c r="Z880" s="259"/>
      <c r="AL880" s="101">
        <f t="shared" si="96"/>
        <v>0</v>
      </c>
      <c r="AM880" s="101">
        <f t="shared" si="91"/>
        <v>1</v>
      </c>
      <c r="AN880" s="101">
        <f t="shared" si="92"/>
        <v>0</v>
      </c>
      <c r="AO880" s="101">
        <f t="shared" si="93"/>
        <v>0</v>
      </c>
      <c r="AP880" s="101">
        <f t="shared" si="94"/>
        <v>0</v>
      </c>
      <c r="AQ880" s="101">
        <f t="shared" si="95"/>
        <v>0</v>
      </c>
      <c r="AR880" s="101">
        <f t="shared" si="97"/>
        <v>0</v>
      </c>
    </row>
    <row r="881" spans="1:44">
      <c r="A881" s="265" t="s">
        <v>1125</v>
      </c>
      <c r="B881" s="333"/>
      <c r="C881" s="333"/>
      <c r="D881" s="288"/>
      <c r="E881" s="288"/>
      <c r="F881" s="288"/>
      <c r="G881" s="260">
        <v>1</v>
      </c>
      <c r="H881" s="260"/>
      <c r="I881" s="260"/>
      <c r="J881" s="260"/>
      <c r="K881" s="260"/>
      <c r="L881" s="259"/>
      <c r="M881" s="259"/>
      <c r="N881" s="259"/>
      <c r="O881" s="259"/>
      <c r="P881" s="259"/>
      <c r="Q881" s="260"/>
      <c r="R881" s="260"/>
      <c r="S881" s="260"/>
      <c r="T881" s="260"/>
      <c r="U881" s="260"/>
      <c r="V881" s="259"/>
      <c r="W881" s="259"/>
      <c r="X881" s="259"/>
      <c r="Y881" s="259"/>
      <c r="Z881" s="259"/>
      <c r="AL881" s="101">
        <f t="shared" si="96"/>
        <v>0</v>
      </c>
      <c r="AM881" s="101">
        <f t="shared" si="91"/>
        <v>1</v>
      </c>
      <c r="AN881" s="101">
        <f t="shared" si="92"/>
        <v>0</v>
      </c>
      <c r="AO881" s="101">
        <f t="shared" si="93"/>
        <v>0</v>
      </c>
      <c r="AP881" s="101">
        <f t="shared" si="94"/>
        <v>0</v>
      </c>
      <c r="AQ881" s="101">
        <f t="shared" si="95"/>
        <v>0</v>
      </c>
      <c r="AR881" s="101">
        <f t="shared" si="97"/>
        <v>0</v>
      </c>
    </row>
    <row r="882" spans="1:44">
      <c r="A882" s="265" t="s">
        <v>1126</v>
      </c>
      <c r="B882" s="333"/>
      <c r="C882" s="333"/>
      <c r="D882" s="288"/>
      <c r="E882" s="288"/>
      <c r="F882" s="288"/>
      <c r="G882" s="260"/>
      <c r="H882" s="260"/>
      <c r="I882" s="260"/>
      <c r="J882" s="260"/>
      <c r="K882" s="260"/>
      <c r="L882" s="259"/>
      <c r="M882" s="259"/>
      <c r="N882" s="259"/>
      <c r="O882" s="259"/>
      <c r="P882" s="259"/>
      <c r="Q882" s="260"/>
      <c r="R882" s="260"/>
      <c r="S882" s="260">
        <v>1</v>
      </c>
      <c r="T882" s="260"/>
      <c r="U882" s="260"/>
      <c r="V882" s="259"/>
      <c r="W882" s="259"/>
      <c r="X882" s="259"/>
      <c r="Y882" s="259"/>
      <c r="Z882" s="259"/>
      <c r="AL882" s="101">
        <f t="shared" si="96"/>
        <v>0</v>
      </c>
      <c r="AM882" s="101">
        <f t="shared" si="91"/>
        <v>0</v>
      </c>
      <c r="AN882" s="101">
        <f t="shared" si="92"/>
        <v>0</v>
      </c>
      <c r="AO882" s="101">
        <f t="shared" si="93"/>
        <v>1</v>
      </c>
      <c r="AP882" s="101">
        <f t="shared" si="94"/>
        <v>0</v>
      </c>
      <c r="AQ882" s="101">
        <f t="shared" si="95"/>
        <v>0</v>
      </c>
      <c r="AR882" s="101">
        <f t="shared" si="97"/>
        <v>0</v>
      </c>
    </row>
    <row r="883" spans="1:44">
      <c r="A883" s="265" t="s">
        <v>1127</v>
      </c>
      <c r="B883" s="333"/>
      <c r="C883" s="333"/>
      <c r="D883" s="288"/>
      <c r="E883" s="288"/>
      <c r="F883" s="288"/>
      <c r="G883" s="260"/>
      <c r="H883" s="260"/>
      <c r="I883" s="260"/>
      <c r="J883" s="260"/>
      <c r="K883" s="260"/>
      <c r="L883" s="259"/>
      <c r="M883" s="259"/>
      <c r="N883" s="259"/>
      <c r="O883" s="259"/>
      <c r="P883" s="259"/>
      <c r="Q883" s="260">
        <v>3</v>
      </c>
      <c r="R883" s="260"/>
      <c r="S883" s="260"/>
      <c r="T883" s="260"/>
      <c r="U883" s="260"/>
      <c r="V883" s="259"/>
      <c r="W883" s="259"/>
      <c r="X883" s="259"/>
      <c r="Y883" s="259"/>
      <c r="Z883" s="259"/>
      <c r="AL883" s="101">
        <f t="shared" si="96"/>
        <v>0</v>
      </c>
      <c r="AM883" s="101">
        <f t="shared" si="91"/>
        <v>0</v>
      </c>
      <c r="AN883" s="101">
        <f t="shared" si="92"/>
        <v>0</v>
      </c>
      <c r="AO883" s="101">
        <f t="shared" si="93"/>
        <v>3</v>
      </c>
      <c r="AP883" s="101">
        <f t="shared" si="94"/>
        <v>0</v>
      </c>
      <c r="AQ883" s="101">
        <f t="shared" si="95"/>
        <v>0</v>
      </c>
      <c r="AR883" s="101">
        <f t="shared" si="97"/>
        <v>0</v>
      </c>
    </row>
    <row r="884" spans="1:44">
      <c r="A884" s="265" t="s">
        <v>1128</v>
      </c>
      <c r="B884" s="333"/>
      <c r="C884" s="333"/>
      <c r="D884" s="288"/>
      <c r="E884" s="288"/>
      <c r="F884" s="288"/>
      <c r="G884" s="260"/>
      <c r="H884" s="260"/>
      <c r="I884" s="260"/>
      <c r="J884" s="260"/>
      <c r="K884" s="260"/>
      <c r="L884" s="259"/>
      <c r="M884" s="259"/>
      <c r="N884" s="259"/>
      <c r="O884" s="259"/>
      <c r="P884" s="259"/>
      <c r="Q884" s="260">
        <v>1</v>
      </c>
      <c r="R884" s="260"/>
      <c r="S884" s="260"/>
      <c r="T884" s="260"/>
      <c r="U884" s="260"/>
      <c r="V884" s="259"/>
      <c r="W884" s="259"/>
      <c r="X884" s="259"/>
      <c r="Y884" s="259"/>
      <c r="Z884" s="259"/>
      <c r="AL884" s="101">
        <f t="shared" si="96"/>
        <v>0</v>
      </c>
      <c r="AM884" s="101">
        <f t="shared" si="91"/>
        <v>0</v>
      </c>
      <c r="AN884" s="101">
        <f t="shared" si="92"/>
        <v>0</v>
      </c>
      <c r="AO884" s="101">
        <f t="shared" si="93"/>
        <v>1</v>
      </c>
      <c r="AP884" s="101">
        <f t="shared" si="94"/>
        <v>0</v>
      </c>
      <c r="AQ884" s="101">
        <f t="shared" si="95"/>
        <v>0</v>
      </c>
      <c r="AR884" s="101">
        <f t="shared" si="97"/>
        <v>0</v>
      </c>
    </row>
    <row r="885" spans="1:44">
      <c r="A885" s="265" t="s">
        <v>1129</v>
      </c>
      <c r="B885" s="333"/>
      <c r="C885" s="333"/>
      <c r="D885" s="288"/>
      <c r="E885" s="288"/>
      <c r="F885" s="288"/>
      <c r="G885" s="260"/>
      <c r="H885" s="260"/>
      <c r="I885" s="260"/>
      <c r="J885" s="260"/>
      <c r="K885" s="260"/>
      <c r="L885" s="259"/>
      <c r="M885" s="259"/>
      <c r="N885" s="259"/>
      <c r="O885" s="259"/>
      <c r="P885" s="259">
        <v>1</v>
      </c>
      <c r="Q885" s="260"/>
      <c r="R885" s="260"/>
      <c r="S885" s="260"/>
      <c r="T885" s="260"/>
      <c r="U885" s="260"/>
      <c r="V885" s="259"/>
      <c r="W885" s="259"/>
      <c r="X885" s="259"/>
      <c r="Y885" s="259"/>
      <c r="Z885" s="259"/>
      <c r="AL885" s="101">
        <f t="shared" si="96"/>
        <v>0</v>
      </c>
      <c r="AM885" s="101">
        <f t="shared" si="91"/>
        <v>0</v>
      </c>
      <c r="AN885" s="101">
        <f t="shared" si="92"/>
        <v>1</v>
      </c>
      <c r="AO885" s="101">
        <f t="shared" si="93"/>
        <v>0</v>
      </c>
      <c r="AP885" s="101">
        <f t="shared" si="94"/>
        <v>0</v>
      </c>
      <c r="AQ885" s="101">
        <f t="shared" si="95"/>
        <v>0</v>
      </c>
      <c r="AR885" s="101">
        <f t="shared" si="97"/>
        <v>0</v>
      </c>
    </row>
    <row r="886" spans="1:44">
      <c r="A886" s="265" t="s">
        <v>1130</v>
      </c>
      <c r="B886" s="333"/>
      <c r="C886" s="333"/>
      <c r="D886" s="288"/>
      <c r="E886" s="288"/>
      <c r="F886" s="288"/>
      <c r="G886" s="260"/>
      <c r="H886" s="260"/>
      <c r="I886" s="260"/>
      <c r="J886" s="260"/>
      <c r="K886" s="260"/>
      <c r="L886" s="259"/>
      <c r="M886" s="259"/>
      <c r="N886" s="259"/>
      <c r="O886" s="259">
        <v>1</v>
      </c>
      <c r="P886" s="259"/>
      <c r="Q886" s="260"/>
      <c r="R886" s="260"/>
      <c r="S886" s="260"/>
      <c r="T886" s="260"/>
      <c r="U886" s="260"/>
      <c r="V886" s="259"/>
      <c r="W886" s="259"/>
      <c r="X886" s="259"/>
      <c r="Y886" s="259"/>
      <c r="Z886" s="259"/>
      <c r="AL886" s="101">
        <f t="shared" si="96"/>
        <v>0</v>
      </c>
      <c r="AM886" s="101">
        <f t="shared" si="91"/>
        <v>0</v>
      </c>
      <c r="AN886" s="101">
        <f t="shared" si="92"/>
        <v>1</v>
      </c>
      <c r="AO886" s="101">
        <f t="shared" si="93"/>
        <v>0</v>
      </c>
      <c r="AP886" s="101">
        <f t="shared" si="94"/>
        <v>0</v>
      </c>
      <c r="AQ886" s="101">
        <f t="shared" si="95"/>
        <v>0</v>
      </c>
      <c r="AR886" s="101">
        <f t="shared" si="97"/>
        <v>0</v>
      </c>
    </row>
    <row r="887" spans="1:44">
      <c r="A887" s="265" t="s">
        <v>1131</v>
      </c>
      <c r="B887" s="333"/>
      <c r="C887" s="333"/>
      <c r="D887" s="288"/>
      <c r="E887" s="288"/>
      <c r="F887" s="288"/>
      <c r="G887" s="260"/>
      <c r="H887" s="260"/>
      <c r="I887" s="260"/>
      <c r="J887" s="260"/>
      <c r="K887" s="260"/>
      <c r="L887" s="259"/>
      <c r="M887" s="259"/>
      <c r="N887" s="259"/>
      <c r="O887" s="259"/>
      <c r="P887" s="259"/>
      <c r="Q887" s="260"/>
      <c r="R887" s="260"/>
      <c r="S887" s="260"/>
      <c r="T887" s="260"/>
      <c r="U887" s="260">
        <v>1</v>
      </c>
      <c r="V887" s="259"/>
      <c r="W887" s="259"/>
      <c r="X887" s="259"/>
      <c r="Y887" s="259"/>
      <c r="Z887" s="259"/>
      <c r="AL887" s="101">
        <f t="shared" si="96"/>
        <v>0</v>
      </c>
      <c r="AM887" s="101">
        <f t="shared" si="91"/>
        <v>0</v>
      </c>
      <c r="AN887" s="101">
        <f t="shared" si="92"/>
        <v>0</v>
      </c>
      <c r="AO887" s="101">
        <f t="shared" si="93"/>
        <v>1</v>
      </c>
      <c r="AP887" s="101">
        <f t="shared" si="94"/>
        <v>0</v>
      </c>
      <c r="AQ887" s="101">
        <f t="shared" si="95"/>
        <v>0</v>
      </c>
      <c r="AR887" s="101">
        <f t="shared" si="97"/>
        <v>0</v>
      </c>
    </row>
    <row r="888" spans="1:44">
      <c r="A888" s="265" t="s">
        <v>1132</v>
      </c>
      <c r="B888" s="333"/>
      <c r="C888" s="333"/>
      <c r="D888" s="288"/>
      <c r="E888" s="288"/>
      <c r="F888" s="288"/>
      <c r="G888" s="260"/>
      <c r="H888" s="260"/>
      <c r="I888" s="260"/>
      <c r="J888" s="260"/>
      <c r="K888" s="260"/>
      <c r="L888" s="259"/>
      <c r="M888" s="259"/>
      <c r="N888" s="259">
        <v>1</v>
      </c>
      <c r="O888" s="259"/>
      <c r="P888" s="259"/>
      <c r="Q888" s="260"/>
      <c r="R888" s="260"/>
      <c r="S888" s="260"/>
      <c r="T888" s="260"/>
      <c r="U888" s="260"/>
      <c r="V888" s="259"/>
      <c r="W888" s="259"/>
      <c r="X888" s="259"/>
      <c r="Y888" s="259"/>
      <c r="Z888" s="259"/>
      <c r="AL888" s="101">
        <f t="shared" si="96"/>
        <v>0</v>
      </c>
      <c r="AM888" s="101">
        <f t="shared" si="91"/>
        <v>0</v>
      </c>
      <c r="AN888" s="101">
        <f t="shared" si="92"/>
        <v>1</v>
      </c>
      <c r="AO888" s="101">
        <f t="shared" si="93"/>
        <v>0</v>
      </c>
      <c r="AP888" s="101">
        <f t="shared" si="94"/>
        <v>0</v>
      </c>
      <c r="AQ888" s="101">
        <f t="shared" si="95"/>
        <v>0</v>
      </c>
      <c r="AR888" s="101">
        <f t="shared" si="97"/>
        <v>0</v>
      </c>
    </row>
    <row r="889" spans="1:44">
      <c r="A889" s="265" t="s">
        <v>1133</v>
      </c>
      <c r="B889" s="333"/>
      <c r="C889" s="333"/>
      <c r="D889" s="288"/>
      <c r="E889" s="288"/>
      <c r="F889" s="288"/>
      <c r="G889" s="260"/>
      <c r="H889" s="260"/>
      <c r="I889" s="260"/>
      <c r="J889" s="260"/>
      <c r="K889" s="260"/>
      <c r="L889" s="259"/>
      <c r="M889" s="259"/>
      <c r="N889" s="259"/>
      <c r="O889" s="259"/>
      <c r="P889" s="259"/>
      <c r="Q889" s="260"/>
      <c r="R889" s="260"/>
      <c r="S889" s="260"/>
      <c r="T889" s="260"/>
      <c r="U889" s="260"/>
      <c r="V889" s="259"/>
      <c r="W889" s="259"/>
      <c r="X889" s="259"/>
      <c r="Y889" s="259">
        <v>1</v>
      </c>
      <c r="Z889" s="259"/>
      <c r="AL889" s="101">
        <f t="shared" si="96"/>
        <v>0</v>
      </c>
      <c r="AM889" s="101">
        <f t="shared" ref="AM889:AM952" si="98">SUM($G889:$K889)</f>
        <v>0</v>
      </c>
      <c r="AN889" s="101">
        <f t="shared" ref="AN889:AN952" si="99">SUM($L889:$P889)</f>
        <v>0</v>
      </c>
      <c r="AO889" s="101">
        <f t="shared" ref="AO889:AO952" si="100">SUM($Q889:$U889)</f>
        <v>0</v>
      </c>
      <c r="AP889" s="101">
        <f t="shared" ref="AP889:AP952" si="101">SUM($V889:$Z889)</f>
        <v>1</v>
      </c>
      <c r="AQ889" s="101">
        <f t="shared" ref="AQ889:AQ952" si="102">SUM($AA889:$AE889)</f>
        <v>0</v>
      </c>
      <c r="AR889" s="101">
        <f t="shared" si="97"/>
        <v>0</v>
      </c>
    </row>
    <row r="890" spans="1:44">
      <c r="A890" s="265" t="s">
        <v>1134</v>
      </c>
      <c r="B890" s="333"/>
      <c r="C890" s="333"/>
      <c r="D890" s="288"/>
      <c r="E890" s="288"/>
      <c r="F890" s="288"/>
      <c r="G890" s="260"/>
      <c r="H890" s="260"/>
      <c r="I890" s="260"/>
      <c r="J890" s="260"/>
      <c r="K890" s="260"/>
      <c r="L890" s="259"/>
      <c r="M890" s="259"/>
      <c r="N890" s="259"/>
      <c r="O890" s="259"/>
      <c r="P890" s="259"/>
      <c r="Q890" s="260"/>
      <c r="R890" s="260"/>
      <c r="S890" s="260"/>
      <c r="T890" s="260"/>
      <c r="U890" s="260"/>
      <c r="V890" s="259"/>
      <c r="W890" s="259">
        <v>1</v>
      </c>
      <c r="X890" s="259"/>
      <c r="Y890" s="259"/>
      <c r="Z890" s="259"/>
      <c r="AL890" s="101">
        <f t="shared" ref="AL890:AL953" si="103">SUM($B890:$F890)</f>
        <v>0</v>
      </c>
      <c r="AM890" s="101">
        <f t="shared" si="98"/>
        <v>0</v>
      </c>
      <c r="AN890" s="101">
        <f t="shared" si="99"/>
        <v>0</v>
      </c>
      <c r="AO890" s="101">
        <f t="shared" si="100"/>
        <v>0</v>
      </c>
      <c r="AP890" s="101">
        <f t="shared" si="101"/>
        <v>1</v>
      </c>
      <c r="AQ890" s="101">
        <f t="shared" si="102"/>
        <v>0</v>
      </c>
      <c r="AR890" s="101">
        <f t="shared" si="97"/>
        <v>0</v>
      </c>
    </row>
    <row r="891" spans="1:44">
      <c r="A891" s="265" t="s">
        <v>1135</v>
      </c>
      <c r="B891" s="333"/>
      <c r="C891" s="333"/>
      <c r="D891" s="288"/>
      <c r="E891" s="288"/>
      <c r="F891" s="288"/>
      <c r="G891" s="260"/>
      <c r="H891" s="260">
        <v>2</v>
      </c>
      <c r="I891" s="260"/>
      <c r="J891" s="260"/>
      <c r="K891" s="260"/>
      <c r="L891" s="259"/>
      <c r="M891" s="259"/>
      <c r="N891" s="259"/>
      <c r="O891" s="259"/>
      <c r="P891" s="259"/>
      <c r="Q891" s="260"/>
      <c r="R891" s="260"/>
      <c r="S891" s="260"/>
      <c r="T891" s="260"/>
      <c r="U891" s="260"/>
      <c r="V891" s="259"/>
      <c r="W891" s="259"/>
      <c r="X891" s="259"/>
      <c r="Y891" s="259"/>
      <c r="Z891" s="259"/>
      <c r="AL891" s="101">
        <f t="shared" si="103"/>
        <v>0</v>
      </c>
      <c r="AM891" s="101">
        <f t="shared" si="98"/>
        <v>2</v>
      </c>
      <c r="AN891" s="101">
        <f t="shared" si="99"/>
        <v>0</v>
      </c>
      <c r="AO891" s="101">
        <f t="shared" si="100"/>
        <v>0</v>
      </c>
      <c r="AP891" s="101">
        <f t="shared" si="101"/>
        <v>0</v>
      </c>
      <c r="AQ891" s="101">
        <f t="shared" si="102"/>
        <v>0</v>
      </c>
      <c r="AR891" s="101">
        <f t="shared" si="97"/>
        <v>0</v>
      </c>
    </row>
    <row r="892" spans="1:44">
      <c r="A892" s="265" t="s">
        <v>1136</v>
      </c>
      <c r="B892" s="333"/>
      <c r="C892" s="333"/>
      <c r="D892" s="288"/>
      <c r="E892" s="288"/>
      <c r="F892" s="288"/>
      <c r="G892" s="260"/>
      <c r="H892" s="260"/>
      <c r="I892" s="260"/>
      <c r="J892" s="260"/>
      <c r="K892" s="260"/>
      <c r="L892" s="259"/>
      <c r="M892" s="259"/>
      <c r="N892" s="259"/>
      <c r="O892" s="259"/>
      <c r="P892" s="259"/>
      <c r="Q892" s="260"/>
      <c r="R892" s="260"/>
      <c r="S892" s="260"/>
      <c r="T892" s="260">
        <v>1</v>
      </c>
      <c r="U892" s="260">
        <v>1</v>
      </c>
      <c r="V892" s="259">
        <v>2</v>
      </c>
      <c r="W892" s="259">
        <v>2</v>
      </c>
      <c r="X892" s="259">
        <v>1</v>
      </c>
      <c r="Y892" s="259">
        <v>1</v>
      </c>
      <c r="Z892" s="259"/>
      <c r="AL892" s="101">
        <f t="shared" si="103"/>
        <v>0</v>
      </c>
      <c r="AM892" s="101">
        <f t="shared" si="98"/>
        <v>0</v>
      </c>
      <c r="AN892" s="101">
        <f t="shared" si="99"/>
        <v>0</v>
      </c>
      <c r="AO892" s="101">
        <f t="shared" si="100"/>
        <v>2</v>
      </c>
      <c r="AP892" s="101">
        <f t="shared" si="101"/>
        <v>6</v>
      </c>
      <c r="AQ892" s="101">
        <f t="shared" si="102"/>
        <v>0</v>
      </c>
      <c r="AR892" s="101">
        <f t="shared" si="97"/>
        <v>0</v>
      </c>
    </row>
    <row r="893" spans="1:44">
      <c r="A893" s="265" t="s">
        <v>1137</v>
      </c>
      <c r="B893" s="333"/>
      <c r="C893" s="333"/>
      <c r="D893" s="288"/>
      <c r="E893" s="288"/>
      <c r="F893" s="288"/>
      <c r="G893" s="260"/>
      <c r="H893" s="260"/>
      <c r="I893" s="260"/>
      <c r="J893" s="260"/>
      <c r="K893" s="260"/>
      <c r="L893" s="259"/>
      <c r="M893" s="259"/>
      <c r="N893" s="259"/>
      <c r="O893" s="259">
        <v>1</v>
      </c>
      <c r="P893" s="259"/>
      <c r="Q893" s="260"/>
      <c r="R893" s="260"/>
      <c r="S893" s="260"/>
      <c r="T893" s="260"/>
      <c r="U893" s="260"/>
      <c r="V893" s="259"/>
      <c r="W893" s="259"/>
      <c r="X893" s="259"/>
      <c r="Y893" s="259"/>
      <c r="Z893" s="259"/>
      <c r="AL893" s="101">
        <f t="shared" si="103"/>
        <v>0</v>
      </c>
      <c r="AM893" s="101">
        <f t="shared" si="98"/>
        <v>0</v>
      </c>
      <c r="AN893" s="101">
        <f t="shared" si="99"/>
        <v>1</v>
      </c>
      <c r="AO893" s="101">
        <f t="shared" si="100"/>
        <v>0</v>
      </c>
      <c r="AP893" s="101">
        <f t="shared" si="101"/>
        <v>0</v>
      </c>
      <c r="AQ893" s="101">
        <f t="shared" si="102"/>
        <v>0</v>
      </c>
      <c r="AR893" s="101">
        <f t="shared" si="97"/>
        <v>0</v>
      </c>
    </row>
    <row r="894" spans="1:44">
      <c r="A894" s="265" t="s">
        <v>1138</v>
      </c>
      <c r="B894" s="333"/>
      <c r="C894" s="333"/>
      <c r="D894" s="288"/>
      <c r="E894" s="288"/>
      <c r="F894" s="288"/>
      <c r="G894" s="260"/>
      <c r="H894" s="260"/>
      <c r="I894" s="260"/>
      <c r="J894" s="260"/>
      <c r="K894" s="260"/>
      <c r="L894" s="259"/>
      <c r="M894" s="259"/>
      <c r="N894" s="259"/>
      <c r="O894" s="259"/>
      <c r="P894" s="259"/>
      <c r="Q894" s="260"/>
      <c r="R894" s="260"/>
      <c r="S894" s="260"/>
      <c r="T894" s="260"/>
      <c r="U894" s="260">
        <v>1</v>
      </c>
      <c r="V894" s="259"/>
      <c r="W894" s="259"/>
      <c r="X894" s="259"/>
      <c r="Y894" s="259"/>
      <c r="Z894" s="259"/>
      <c r="AL894" s="101">
        <f t="shared" si="103"/>
        <v>0</v>
      </c>
      <c r="AM894" s="101">
        <f t="shared" si="98"/>
        <v>0</v>
      </c>
      <c r="AN894" s="101">
        <f t="shared" si="99"/>
        <v>0</v>
      </c>
      <c r="AO894" s="101">
        <f t="shared" si="100"/>
        <v>1</v>
      </c>
      <c r="AP894" s="101">
        <f t="shared" si="101"/>
        <v>0</v>
      </c>
      <c r="AQ894" s="101">
        <f t="shared" si="102"/>
        <v>0</v>
      </c>
      <c r="AR894" s="101">
        <f t="shared" si="97"/>
        <v>0</v>
      </c>
    </row>
    <row r="895" spans="1:44">
      <c r="A895" s="265" t="s">
        <v>1139</v>
      </c>
      <c r="B895" s="333"/>
      <c r="C895" s="333"/>
      <c r="D895" s="288"/>
      <c r="E895" s="288"/>
      <c r="F895" s="288"/>
      <c r="G895" s="260"/>
      <c r="H895" s="260"/>
      <c r="I895" s="260"/>
      <c r="J895" s="260"/>
      <c r="K895" s="260"/>
      <c r="L895" s="259"/>
      <c r="M895" s="259"/>
      <c r="N895" s="259"/>
      <c r="O895" s="259"/>
      <c r="P895" s="259"/>
      <c r="Q895" s="260"/>
      <c r="R895" s="260"/>
      <c r="S895" s="260">
        <v>1</v>
      </c>
      <c r="T895" s="260"/>
      <c r="U895" s="260"/>
      <c r="V895" s="259"/>
      <c r="W895" s="259"/>
      <c r="X895" s="259"/>
      <c r="Y895" s="259"/>
      <c r="Z895" s="259"/>
      <c r="AL895" s="101">
        <f t="shared" si="103"/>
        <v>0</v>
      </c>
      <c r="AM895" s="101">
        <f t="shared" si="98"/>
        <v>0</v>
      </c>
      <c r="AN895" s="101">
        <f t="shared" si="99"/>
        <v>0</v>
      </c>
      <c r="AO895" s="101">
        <f t="shared" si="100"/>
        <v>1</v>
      </c>
      <c r="AP895" s="101">
        <f t="shared" si="101"/>
        <v>0</v>
      </c>
      <c r="AQ895" s="101">
        <f t="shared" si="102"/>
        <v>0</v>
      </c>
      <c r="AR895" s="101">
        <f t="shared" si="97"/>
        <v>0</v>
      </c>
    </row>
    <row r="896" spans="1:44">
      <c r="A896" s="265" t="s">
        <v>1140</v>
      </c>
      <c r="B896" s="333"/>
      <c r="C896" s="333"/>
      <c r="D896" s="288"/>
      <c r="E896" s="288"/>
      <c r="F896" s="288"/>
      <c r="G896" s="260"/>
      <c r="H896" s="260"/>
      <c r="I896" s="260"/>
      <c r="J896" s="260">
        <v>1</v>
      </c>
      <c r="K896" s="260"/>
      <c r="L896" s="259"/>
      <c r="M896" s="259"/>
      <c r="N896" s="259"/>
      <c r="O896" s="259"/>
      <c r="P896" s="259"/>
      <c r="Q896" s="260"/>
      <c r="R896" s="260"/>
      <c r="S896" s="260"/>
      <c r="T896" s="260"/>
      <c r="U896" s="260"/>
      <c r="V896" s="259"/>
      <c r="W896" s="259"/>
      <c r="X896" s="259"/>
      <c r="Y896" s="259"/>
      <c r="Z896" s="259"/>
      <c r="AL896" s="101">
        <f t="shared" si="103"/>
        <v>0</v>
      </c>
      <c r="AM896" s="101">
        <f t="shared" si="98"/>
        <v>1</v>
      </c>
      <c r="AN896" s="101">
        <f t="shared" si="99"/>
        <v>0</v>
      </c>
      <c r="AO896" s="101">
        <f t="shared" si="100"/>
        <v>0</v>
      </c>
      <c r="AP896" s="101">
        <f t="shared" si="101"/>
        <v>0</v>
      </c>
      <c r="AQ896" s="101">
        <f t="shared" si="102"/>
        <v>0</v>
      </c>
      <c r="AR896" s="101">
        <f t="shared" si="97"/>
        <v>0</v>
      </c>
    </row>
    <row r="897" spans="1:44">
      <c r="A897" s="265" t="s">
        <v>1141</v>
      </c>
      <c r="B897" s="333"/>
      <c r="C897" s="333"/>
      <c r="D897" s="288"/>
      <c r="E897" s="288"/>
      <c r="F897" s="288"/>
      <c r="G897" s="260"/>
      <c r="H897" s="260"/>
      <c r="I897" s="260"/>
      <c r="J897" s="260"/>
      <c r="K897" s="260"/>
      <c r="L897" s="259"/>
      <c r="M897" s="259">
        <v>1</v>
      </c>
      <c r="N897" s="259"/>
      <c r="O897" s="259"/>
      <c r="P897" s="259"/>
      <c r="Q897" s="260"/>
      <c r="R897" s="260"/>
      <c r="S897" s="260"/>
      <c r="T897" s="260"/>
      <c r="U897" s="260"/>
      <c r="V897" s="259"/>
      <c r="W897" s="259"/>
      <c r="X897" s="259"/>
      <c r="Y897" s="259"/>
      <c r="Z897" s="259"/>
      <c r="AL897" s="101">
        <f t="shared" si="103"/>
        <v>0</v>
      </c>
      <c r="AM897" s="101">
        <f t="shared" si="98"/>
        <v>0</v>
      </c>
      <c r="AN897" s="101">
        <f t="shared" si="99"/>
        <v>1</v>
      </c>
      <c r="AO897" s="101">
        <f t="shared" si="100"/>
        <v>0</v>
      </c>
      <c r="AP897" s="101">
        <f t="shared" si="101"/>
        <v>0</v>
      </c>
      <c r="AQ897" s="101">
        <f t="shared" si="102"/>
        <v>0</v>
      </c>
      <c r="AR897" s="101">
        <f t="shared" si="97"/>
        <v>0</v>
      </c>
    </row>
    <row r="898" spans="1:44">
      <c r="A898" s="265" t="s">
        <v>243</v>
      </c>
      <c r="B898" s="333"/>
      <c r="C898" s="333"/>
      <c r="D898" s="288"/>
      <c r="E898" s="288"/>
      <c r="F898" s="288"/>
      <c r="G898" s="260"/>
      <c r="H898" s="260"/>
      <c r="I898" s="260"/>
      <c r="J898" s="260"/>
      <c r="K898" s="260"/>
      <c r="L898" s="259"/>
      <c r="M898" s="259">
        <v>1</v>
      </c>
      <c r="N898" s="259">
        <v>2</v>
      </c>
      <c r="O898" s="259"/>
      <c r="P898" s="259">
        <v>1</v>
      </c>
      <c r="Q898" s="260"/>
      <c r="R898" s="260"/>
      <c r="S898" s="260"/>
      <c r="T898" s="260"/>
      <c r="U898" s="260"/>
      <c r="V898" s="259"/>
      <c r="W898" s="259">
        <v>1</v>
      </c>
      <c r="X898" s="259"/>
      <c r="Y898" s="259"/>
      <c r="Z898" s="259"/>
      <c r="AL898" s="101">
        <f t="shared" si="103"/>
        <v>0</v>
      </c>
      <c r="AM898" s="101">
        <f t="shared" si="98"/>
        <v>0</v>
      </c>
      <c r="AN898" s="101">
        <f t="shared" si="99"/>
        <v>4</v>
      </c>
      <c r="AO898" s="101">
        <f t="shared" si="100"/>
        <v>0</v>
      </c>
      <c r="AP898" s="101">
        <f t="shared" si="101"/>
        <v>1</v>
      </c>
      <c r="AQ898" s="101">
        <f t="shared" si="102"/>
        <v>0</v>
      </c>
      <c r="AR898" s="101">
        <f t="shared" si="97"/>
        <v>0</v>
      </c>
    </row>
    <row r="899" spans="1:44">
      <c r="A899" s="265" t="s">
        <v>1142</v>
      </c>
      <c r="B899" s="333"/>
      <c r="C899" s="333"/>
      <c r="D899" s="288"/>
      <c r="E899" s="288"/>
      <c r="F899" s="288"/>
      <c r="G899" s="260"/>
      <c r="H899" s="260"/>
      <c r="I899" s="260"/>
      <c r="J899" s="260"/>
      <c r="K899" s="260"/>
      <c r="L899" s="259"/>
      <c r="M899" s="259"/>
      <c r="N899" s="259"/>
      <c r="O899" s="259"/>
      <c r="P899" s="259"/>
      <c r="Q899" s="260"/>
      <c r="R899" s="260"/>
      <c r="S899" s="260"/>
      <c r="T899" s="260"/>
      <c r="U899" s="260"/>
      <c r="V899" s="259"/>
      <c r="W899" s="259"/>
      <c r="X899" s="259"/>
      <c r="Y899" s="259"/>
      <c r="Z899" s="259">
        <v>1</v>
      </c>
      <c r="AL899" s="101">
        <f t="shared" si="103"/>
        <v>0</v>
      </c>
      <c r="AM899" s="101">
        <f t="shared" si="98"/>
        <v>0</v>
      </c>
      <c r="AN899" s="101">
        <f t="shared" si="99"/>
        <v>0</v>
      </c>
      <c r="AO899" s="101">
        <f t="shared" si="100"/>
        <v>0</v>
      </c>
      <c r="AP899" s="101">
        <f t="shared" si="101"/>
        <v>1</v>
      </c>
      <c r="AQ899" s="101">
        <f t="shared" si="102"/>
        <v>0</v>
      </c>
      <c r="AR899" s="101">
        <f t="shared" si="97"/>
        <v>0</v>
      </c>
    </row>
    <row r="900" spans="1:44">
      <c r="A900" s="265" t="s">
        <v>1143</v>
      </c>
      <c r="B900" s="333"/>
      <c r="C900" s="333"/>
      <c r="D900" s="288"/>
      <c r="E900" s="288"/>
      <c r="F900" s="288"/>
      <c r="G900" s="260"/>
      <c r="H900" s="260"/>
      <c r="I900" s="260"/>
      <c r="J900" s="260">
        <v>1</v>
      </c>
      <c r="K900" s="260"/>
      <c r="L900" s="259"/>
      <c r="M900" s="259"/>
      <c r="N900" s="259"/>
      <c r="O900" s="259"/>
      <c r="P900" s="259"/>
      <c r="Q900" s="260"/>
      <c r="R900" s="260"/>
      <c r="S900" s="260"/>
      <c r="T900" s="260"/>
      <c r="U900" s="260"/>
      <c r="V900" s="259"/>
      <c r="W900" s="259"/>
      <c r="X900" s="259"/>
      <c r="Y900" s="259"/>
      <c r="Z900" s="259"/>
      <c r="AL900" s="101">
        <f t="shared" si="103"/>
        <v>0</v>
      </c>
      <c r="AM900" s="101">
        <f t="shared" si="98"/>
        <v>1</v>
      </c>
      <c r="AN900" s="101">
        <f t="shared" si="99"/>
        <v>0</v>
      </c>
      <c r="AO900" s="101">
        <f t="shared" si="100"/>
        <v>0</v>
      </c>
      <c r="AP900" s="101">
        <f t="shared" si="101"/>
        <v>0</v>
      </c>
      <c r="AQ900" s="101">
        <f t="shared" si="102"/>
        <v>0</v>
      </c>
      <c r="AR900" s="101">
        <f t="shared" si="97"/>
        <v>0</v>
      </c>
    </row>
    <row r="901" spans="1:44">
      <c r="A901" s="265" t="s">
        <v>1144</v>
      </c>
      <c r="B901" s="333"/>
      <c r="C901" s="333"/>
      <c r="D901" s="288"/>
      <c r="E901" s="288"/>
      <c r="F901" s="288"/>
      <c r="G901" s="260"/>
      <c r="H901" s="260"/>
      <c r="I901" s="260"/>
      <c r="J901" s="260"/>
      <c r="K901" s="260"/>
      <c r="L901" s="259"/>
      <c r="M901" s="259"/>
      <c r="N901" s="259"/>
      <c r="O901" s="259"/>
      <c r="P901" s="259">
        <v>1</v>
      </c>
      <c r="Q901" s="260"/>
      <c r="R901" s="260"/>
      <c r="S901" s="260"/>
      <c r="T901" s="260"/>
      <c r="U901" s="260"/>
      <c r="V901" s="259"/>
      <c r="W901" s="259"/>
      <c r="X901" s="259"/>
      <c r="Y901" s="259"/>
      <c r="Z901" s="259"/>
      <c r="AL901" s="101">
        <f t="shared" si="103"/>
        <v>0</v>
      </c>
      <c r="AM901" s="101">
        <f t="shared" si="98"/>
        <v>0</v>
      </c>
      <c r="AN901" s="101">
        <f t="shared" si="99"/>
        <v>1</v>
      </c>
      <c r="AO901" s="101">
        <f t="shared" si="100"/>
        <v>0</v>
      </c>
      <c r="AP901" s="101">
        <f t="shared" si="101"/>
        <v>0</v>
      </c>
      <c r="AQ901" s="101">
        <f t="shared" si="102"/>
        <v>0</v>
      </c>
      <c r="AR901" s="101">
        <f t="shared" si="97"/>
        <v>0</v>
      </c>
    </row>
    <row r="902" spans="1:44">
      <c r="A902" s="265" t="s">
        <v>1145</v>
      </c>
      <c r="B902" s="333"/>
      <c r="C902" s="333"/>
      <c r="D902" s="288"/>
      <c r="E902" s="288"/>
      <c r="F902" s="288"/>
      <c r="G902" s="260"/>
      <c r="H902" s="260"/>
      <c r="I902" s="260"/>
      <c r="J902" s="260"/>
      <c r="K902" s="260"/>
      <c r="L902" s="259"/>
      <c r="M902" s="259"/>
      <c r="N902" s="259"/>
      <c r="O902" s="259"/>
      <c r="P902" s="259"/>
      <c r="Q902" s="260"/>
      <c r="R902" s="260"/>
      <c r="S902" s="260"/>
      <c r="T902" s="260"/>
      <c r="U902" s="260"/>
      <c r="V902" s="259"/>
      <c r="W902" s="259"/>
      <c r="X902" s="259"/>
      <c r="Y902" s="259"/>
      <c r="Z902" s="259"/>
      <c r="AL902" s="101">
        <f t="shared" si="103"/>
        <v>0</v>
      </c>
      <c r="AM902" s="101">
        <f t="shared" si="98"/>
        <v>0</v>
      </c>
      <c r="AN902" s="101">
        <f t="shared" si="99"/>
        <v>0</v>
      </c>
      <c r="AO902" s="101">
        <f t="shared" si="100"/>
        <v>0</v>
      </c>
      <c r="AP902" s="101">
        <f t="shared" si="101"/>
        <v>0</v>
      </c>
      <c r="AQ902" s="101">
        <f t="shared" si="102"/>
        <v>0</v>
      </c>
      <c r="AR902" s="101">
        <f t="shared" si="97"/>
        <v>0</v>
      </c>
    </row>
    <row r="903" spans="1:44">
      <c r="A903" s="265" t="s">
        <v>1146</v>
      </c>
      <c r="B903" s="333"/>
      <c r="C903" s="333"/>
      <c r="D903" s="288"/>
      <c r="E903" s="288"/>
      <c r="F903" s="288"/>
      <c r="G903" s="260"/>
      <c r="H903" s="260"/>
      <c r="I903" s="260"/>
      <c r="J903" s="260"/>
      <c r="K903" s="260"/>
      <c r="L903" s="259"/>
      <c r="M903" s="259"/>
      <c r="N903" s="259"/>
      <c r="O903" s="259"/>
      <c r="P903" s="259"/>
      <c r="Q903" s="260"/>
      <c r="R903" s="260"/>
      <c r="S903" s="260"/>
      <c r="T903" s="260"/>
      <c r="U903" s="260"/>
      <c r="V903" s="259"/>
      <c r="W903" s="259"/>
      <c r="X903" s="259"/>
      <c r="Y903" s="259"/>
      <c r="Z903" s="259">
        <v>1</v>
      </c>
      <c r="AL903" s="101">
        <f t="shared" si="103"/>
        <v>0</v>
      </c>
      <c r="AM903" s="101">
        <f t="shared" si="98"/>
        <v>0</v>
      </c>
      <c r="AN903" s="101">
        <f t="shared" si="99"/>
        <v>0</v>
      </c>
      <c r="AO903" s="101">
        <f t="shared" si="100"/>
        <v>0</v>
      </c>
      <c r="AP903" s="101">
        <f t="shared" si="101"/>
        <v>1</v>
      </c>
      <c r="AQ903" s="101">
        <f t="shared" si="102"/>
        <v>0</v>
      </c>
      <c r="AR903" s="101">
        <f t="shared" si="97"/>
        <v>0</v>
      </c>
    </row>
    <row r="904" spans="1:44">
      <c r="A904" s="265" t="s">
        <v>1147</v>
      </c>
      <c r="B904" s="333"/>
      <c r="C904" s="333"/>
      <c r="D904" s="288"/>
      <c r="E904" s="288"/>
      <c r="F904" s="288"/>
      <c r="G904" s="260"/>
      <c r="H904" s="260"/>
      <c r="I904" s="260"/>
      <c r="J904" s="260"/>
      <c r="K904" s="260"/>
      <c r="L904" s="259"/>
      <c r="M904" s="259"/>
      <c r="N904" s="259"/>
      <c r="O904" s="259">
        <v>1</v>
      </c>
      <c r="P904" s="259"/>
      <c r="Q904" s="260"/>
      <c r="R904" s="260"/>
      <c r="S904" s="260"/>
      <c r="T904" s="260"/>
      <c r="U904" s="260"/>
      <c r="V904" s="259"/>
      <c r="W904" s="259"/>
      <c r="X904" s="259"/>
      <c r="Y904" s="259"/>
      <c r="Z904" s="259"/>
      <c r="AL904" s="101">
        <f t="shared" si="103"/>
        <v>0</v>
      </c>
      <c r="AM904" s="101">
        <f t="shared" si="98"/>
        <v>0</v>
      </c>
      <c r="AN904" s="101">
        <f t="shared" si="99"/>
        <v>1</v>
      </c>
      <c r="AO904" s="101">
        <f t="shared" si="100"/>
        <v>0</v>
      </c>
      <c r="AP904" s="101">
        <f t="shared" si="101"/>
        <v>0</v>
      </c>
      <c r="AQ904" s="101">
        <f t="shared" si="102"/>
        <v>0</v>
      </c>
      <c r="AR904" s="101">
        <f t="shared" si="97"/>
        <v>0</v>
      </c>
    </row>
    <row r="905" spans="1:44">
      <c r="A905" s="265" t="s">
        <v>1148</v>
      </c>
      <c r="B905" s="333"/>
      <c r="C905" s="333"/>
      <c r="D905" s="288"/>
      <c r="E905" s="288"/>
      <c r="F905" s="288"/>
      <c r="G905" s="260"/>
      <c r="H905" s="260"/>
      <c r="I905" s="260"/>
      <c r="J905" s="260"/>
      <c r="K905" s="260"/>
      <c r="L905" s="259">
        <v>1</v>
      </c>
      <c r="M905" s="259"/>
      <c r="N905" s="259"/>
      <c r="O905" s="259"/>
      <c r="P905" s="259"/>
      <c r="Q905" s="260"/>
      <c r="R905" s="260"/>
      <c r="S905" s="260"/>
      <c r="T905" s="260"/>
      <c r="U905" s="260"/>
      <c r="V905" s="259"/>
      <c r="W905" s="259"/>
      <c r="X905" s="259"/>
      <c r="Y905" s="259"/>
      <c r="Z905" s="259"/>
      <c r="AL905" s="101">
        <f t="shared" si="103"/>
        <v>0</v>
      </c>
      <c r="AM905" s="101">
        <f t="shared" si="98"/>
        <v>0</v>
      </c>
      <c r="AN905" s="101">
        <f t="shared" si="99"/>
        <v>1</v>
      </c>
      <c r="AO905" s="101">
        <f t="shared" si="100"/>
        <v>0</v>
      </c>
      <c r="AP905" s="101">
        <f t="shared" si="101"/>
        <v>0</v>
      </c>
      <c r="AQ905" s="101">
        <f t="shared" si="102"/>
        <v>0</v>
      </c>
      <c r="AR905" s="101">
        <f t="shared" si="97"/>
        <v>0</v>
      </c>
    </row>
    <row r="906" spans="1:44">
      <c r="A906" s="265" t="s">
        <v>1149</v>
      </c>
      <c r="B906" s="333"/>
      <c r="C906" s="333"/>
      <c r="D906" s="288"/>
      <c r="E906" s="288"/>
      <c r="F906" s="288"/>
      <c r="G906" s="260"/>
      <c r="H906" s="260"/>
      <c r="I906" s="260"/>
      <c r="J906" s="260"/>
      <c r="K906" s="260"/>
      <c r="L906" s="259"/>
      <c r="M906" s="259"/>
      <c r="N906" s="259"/>
      <c r="O906" s="259"/>
      <c r="P906" s="259"/>
      <c r="Q906" s="260"/>
      <c r="R906" s="260"/>
      <c r="S906" s="260"/>
      <c r="T906" s="260"/>
      <c r="U906" s="260"/>
      <c r="V906" s="259">
        <v>1</v>
      </c>
      <c r="W906" s="259"/>
      <c r="X906" s="259"/>
      <c r="Y906" s="259"/>
      <c r="Z906" s="259"/>
      <c r="AL906" s="101">
        <f t="shared" si="103"/>
        <v>0</v>
      </c>
      <c r="AM906" s="101">
        <f t="shared" si="98"/>
        <v>0</v>
      </c>
      <c r="AN906" s="101">
        <f t="shared" si="99"/>
        <v>0</v>
      </c>
      <c r="AO906" s="101">
        <f t="shared" si="100"/>
        <v>0</v>
      </c>
      <c r="AP906" s="101">
        <f t="shared" si="101"/>
        <v>1</v>
      </c>
      <c r="AQ906" s="101">
        <f t="shared" si="102"/>
        <v>0</v>
      </c>
      <c r="AR906" s="101">
        <f t="shared" ref="AR906:AR964" si="104">SUM($AF906:$AJ906)</f>
        <v>0</v>
      </c>
    </row>
    <row r="907" spans="1:44">
      <c r="A907" s="265" t="s">
        <v>1150</v>
      </c>
      <c r="B907" s="333"/>
      <c r="C907" s="333"/>
      <c r="D907" s="288"/>
      <c r="E907" s="288"/>
      <c r="F907" s="288"/>
      <c r="G907" s="260">
        <v>1</v>
      </c>
      <c r="H907" s="260"/>
      <c r="I907" s="260"/>
      <c r="J907" s="260"/>
      <c r="K907" s="260"/>
      <c r="L907" s="259"/>
      <c r="M907" s="259"/>
      <c r="N907" s="259"/>
      <c r="O907" s="259"/>
      <c r="P907" s="259"/>
      <c r="Q907" s="260"/>
      <c r="R907" s="260"/>
      <c r="S907" s="260"/>
      <c r="T907" s="260"/>
      <c r="U907" s="260"/>
      <c r="V907" s="259"/>
      <c r="W907" s="259"/>
      <c r="X907" s="259"/>
      <c r="Y907" s="259"/>
      <c r="Z907" s="259"/>
      <c r="AL907" s="101">
        <f t="shared" si="103"/>
        <v>0</v>
      </c>
      <c r="AM907" s="101">
        <f t="shared" si="98"/>
        <v>1</v>
      </c>
      <c r="AN907" s="101">
        <f t="shared" si="99"/>
        <v>0</v>
      </c>
      <c r="AO907" s="101">
        <f t="shared" si="100"/>
        <v>0</v>
      </c>
      <c r="AP907" s="101">
        <f t="shared" si="101"/>
        <v>0</v>
      </c>
      <c r="AQ907" s="101">
        <f t="shared" si="102"/>
        <v>0</v>
      </c>
      <c r="AR907" s="101">
        <f t="shared" si="104"/>
        <v>0</v>
      </c>
    </row>
    <row r="908" spans="1:44">
      <c r="A908" s="265" t="s">
        <v>1151</v>
      </c>
      <c r="B908" s="333"/>
      <c r="C908" s="333"/>
      <c r="D908" s="288"/>
      <c r="E908" s="288"/>
      <c r="F908" s="288"/>
      <c r="G908" s="260"/>
      <c r="H908" s="260"/>
      <c r="I908" s="260"/>
      <c r="J908" s="260"/>
      <c r="K908" s="260"/>
      <c r="L908" s="259"/>
      <c r="M908" s="259"/>
      <c r="N908" s="259"/>
      <c r="O908" s="259"/>
      <c r="P908" s="259"/>
      <c r="Q908" s="260"/>
      <c r="R908" s="260"/>
      <c r="S908" s="260"/>
      <c r="T908" s="260"/>
      <c r="U908" s="260">
        <v>1</v>
      </c>
      <c r="V908" s="259"/>
      <c r="W908" s="259"/>
      <c r="X908" s="259"/>
      <c r="Y908" s="259"/>
      <c r="Z908" s="259"/>
      <c r="AL908" s="101">
        <f t="shared" si="103"/>
        <v>0</v>
      </c>
      <c r="AM908" s="101">
        <f t="shared" si="98"/>
        <v>0</v>
      </c>
      <c r="AN908" s="101">
        <f t="shared" si="99"/>
        <v>0</v>
      </c>
      <c r="AO908" s="101">
        <f t="shared" si="100"/>
        <v>1</v>
      </c>
      <c r="AP908" s="101">
        <f t="shared" si="101"/>
        <v>0</v>
      </c>
      <c r="AQ908" s="101">
        <f t="shared" si="102"/>
        <v>0</v>
      </c>
      <c r="AR908" s="101">
        <f t="shared" si="104"/>
        <v>0</v>
      </c>
    </row>
    <row r="909" spans="1:44">
      <c r="A909" s="265" t="s">
        <v>1152</v>
      </c>
      <c r="B909" s="333"/>
      <c r="C909" s="333"/>
      <c r="D909" s="288"/>
      <c r="E909" s="288"/>
      <c r="F909" s="288"/>
      <c r="G909" s="260"/>
      <c r="H909" s="260"/>
      <c r="I909" s="260"/>
      <c r="J909" s="260"/>
      <c r="K909" s="260"/>
      <c r="L909" s="259"/>
      <c r="M909" s="259"/>
      <c r="N909" s="259"/>
      <c r="O909" s="259"/>
      <c r="P909" s="259"/>
      <c r="Q909" s="260"/>
      <c r="R909" s="260"/>
      <c r="S909" s="260"/>
      <c r="T909" s="260"/>
      <c r="U909" s="260"/>
      <c r="V909" s="259"/>
      <c r="W909" s="259"/>
      <c r="X909" s="259"/>
      <c r="Y909" s="259"/>
      <c r="Z909" s="259"/>
      <c r="AL909" s="101">
        <f t="shared" si="103"/>
        <v>0</v>
      </c>
      <c r="AM909" s="101">
        <f t="shared" si="98"/>
        <v>0</v>
      </c>
      <c r="AN909" s="101">
        <f t="shared" si="99"/>
        <v>0</v>
      </c>
      <c r="AO909" s="101">
        <f t="shared" si="100"/>
        <v>0</v>
      </c>
      <c r="AP909" s="101">
        <f t="shared" si="101"/>
        <v>0</v>
      </c>
      <c r="AQ909" s="101">
        <f t="shared" si="102"/>
        <v>0</v>
      </c>
      <c r="AR909" s="101">
        <f t="shared" si="104"/>
        <v>0</v>
      </c>
    </row>
    <row r="910" spans="1:44">
      <c r="A910" s="265" t="s">
        <v>1153</v>
      </c>
      <c r="B910" s="333"/>
      <c r="C910" s="333"/>
      <c r="D910" s="288"/>
      <c r="E910" s="288"/>
      <c r="F910" s="288"/>
      <c r="G910" s="260"/>
      <c r="H910" s="260"/>
      <c r="I910" s="260"/>
      <c r="J910" s="260"/>
      <c r="K910" s="260"/>
      <c r="L910" s="259"/>
      <c r="M910" s="259"/>
      <c r="N910" s="259"/>
      <c r="O910" s="259"/>
      <c r="P910" s="259"/>
      <c r="Q910" s="260"/>
      <c r="R910" s="260"/>
      <c r="S910" s="260"/>
      <c r="T910" s="260"/>
      <c r="U910" s="260"/>
      <c r="V910" s="259"/>
      <c r="W910" s="259"/>
      <c r="X910" s="259"/>
      <c r="Y910" s="259">
        <v>1</v>
      </c>
      <c r="Z910" s="259"/>
      <c r="AL910" s="101">
        <f t="shared" si="103"/>
        <v>0</v>
      </c>
      <c r="AM910" s="101">
        <f t="shared" si="98"/>
        <v>0</v>
      </c>
      <c r="AN910" s="101">
        <f t="shared" si="99"/>
        <v>0</v>
      </c>
      <c r="AO910" s="101">
        <f t="shared" si="100"/>
        <v>0</v>
      </c>
      <c r="AP910" s="101">
        <f t="shared" si="101"/>
        <v>1</v>
      </c>
      <c r="AQ910" s="101">
        <f t="shared" si="102"/>
        <v>0</v>
      </c>
      <c r="AR910" s="101">
        <f t="shared" si="104"/>
        <v>0</v>
      </c>
    </row>
    <row r="911" spans="1:44">
      <c r="A911" s="265" t="s">
        <v>1154</v>
      </c>
      <c r="B911" s="333"/>
      <c r="C911" s="333"/>
      <c r="D911" s="288"/>
      <c r="E911" s="288"/>
      <c r="F911" s="288"/>
      <c r="G911" s="260"/>
      <c r="H911" s="260"/>
      <c r="I911" s="260"/>
      <c r="J911" s="260"/>
      <c r="K911" s="260"/>
      <c r="L911" s="259">
        <v>1</v>
      </c>
      <c r="M911" s="259"/>
      <c r="N911" s="259"/>
      <c r="O911" s="259"/>
      <c r="P911" s="259"/>
      <c r="Q911" s="260"/>
      <c r="R911" s="260"/>
      <c r="S911" s="260"/>
      <c r="T911" s="260"/>
      <c r="U911" s="260"/>
      <c r="V911" s="259"/>
      <c r="W911" s="259"/>
      <c r="X911" s="259"/>
      <c r="Y911" s="259"/>
      <c r="Z911" s="259"/>
      <c r="AL911" s="101">
        <f t="shared" si="103"/>
        <v>0</v>
      </c>
      <c r="AM911" s="101">
        <f t="shared" si="98"/>
        <v>0</v>
      </c>
      <c r="AN911" s="101">
        <f t="shared" si="99"/>
        <v>1</v>
      </c>
      <c r="AO911" s="101">
        <f t="shared" si="100"/>
        <v>0</v>
      </c>
      <c r="AP911" s="101">
        <f t="shared" si="101"/>
        <v>0</v>
      </c>
      <c r="AQ911" s="101">
        <f t="shared" si="102"/>
        <v>0</v>
      </c>
      <c r="AR911" s="101">
        <f t="shared" si="104"/>
        <v>0</v>
      </c>
    </row>
    <row r="912" spans="1:44">
      <c r="A912" s="265" t="s">
        <v>1155</v>
      </c>
      <c r="B912" s="333"/>
      <c r="C912" s="333"/>
      <c r="D912" s="288">
        <v>1</v>
      </c>
      <c r="E912" s="288"/>
      <c r="F912" s="288"/>
      <c r="G912" s="260"/>
      <c r="H912" s="260"/>
      <c r="I912" s="260"/>
      <c r="J912" s="260"/>
      <c r="K912" s="260"/>
      <c r="L912" s="259"/>
      <c r="M912" s="259"/>
      <c r="N912" s="259"/>
      <c r="O912" s="259"/>
      <c r="P912" s="259"/>
      <c r="Q912" s="260"/>
      <c r="R912" s="260"/>
      <c r="S912" s="260"/>
      <c r="T912" s="260"/>
      <c r="U912" s="260"/>
      <c r="V912" s="259"/>
      <c r="W912" s="259"/>
      <c r="X912" s="259"/>
      <c r="Y912" s="259"/>
      <c r="Z912" s="259"/>
      <c r="AL912" s="101">
        <f t="shared" si="103"/>
        <v>1</v>
      </c>
      <c r="AM912" s="101">
        <f t="shared" si="98"/>
        <v>0</v>
      </c>
      <c r="AN912" s="101">
        <f t="shared" si="99"/>
        <v>0</v>
      </c>
      <c r="AO912" s="101">
        <f t="shared" si="100"/>
        <v>0</v>
      </c>
      <c r="AP912" s="101">
        <f t="shared" si="101"/>
        <v>0</v>
      </c>
      <c r="AQ912" s="101">
        <f t="shared" si="102"/>
        <v>0</v>
      </c>
      <c r="AR912" s="101">
        <f t="shared" si="104"/>
        <v>0</v>
      </c>
    </row>
    <row r="913" spans="1:44">
      <c r="A913" s="265" t="s">
        <v>1156</v>
      </c>
      <c r="B913" s="333"/>
      <c r="C913" s="333"/>
      <c r="D913" s="288"/>
      <c r="E913" s="288"/>
      <c r="F913" s="288"/>
      <c r="G913" s="260"/>
      <c r="H913" s="260"/>
      <c r="I913" s="260"/>
      <c r="J913" s="260"/>
      <c r="K913" s="260"/>
      <c r="L913" s="259"/>
      <c r="M913" s="259"/>
      <c r="N913" s="259"/>
      <c r="O913" s="259"/>
      <c r="P913" s="259"/>
      <c r="Q913" s="260"/>
      <c r="R913" s="260">
        <v>1</v>
      </c>
      <c r="S913" s="260"/>
      <c r="T913" s="260"/>
      <c r="U913" s="260"/>
      <c r="V913" s="259"/>
      <c r="W913" s="259"/>
      <c r="X913" s="259"/>
      <c r="Y913" s="259"/>
      <c r="Z913" s="259"/>
      <c r="AL913" s="101">
        <f t="shared" si="103"/>
        <v>0</v>
      </c>
      <c r="AM913" s="101">
        <f t="shared" si="98"/>
        <v>0</v>
      </c>
      <c r="AN913" s="101">
        <f t="shared" si="99"/>
        <v>0</v>
      </c>
      <c r="AO913" s="101">
        <f t="shared" si="100"/>
        <v>1</v>
      </c>
      <c r="AP913" s="101">
        <f t="shared" si="101"/>
        <v>0</v>
      </c>
      <c r="AQ913" s="101">
        <f t="shared" si="102"/>
        <v>0</v>
      </c>
      <c r="AR913" s="101">
        <f t="shared" si="104"/>
        <v>0</v>
      </c>
    </row>
    <row r="914" spans="1:44">
      <c r="A914" s="265" t="s">
        <v>1157</v>
      </c>
      <c r="B914" s="333"/>
      <c r="C914" s="333"/>
      <c r="D914" s="288"/>
      <c r="E914" s="288"/>
      <c r="F914" s="288"/>
      <c r="G914" s="260"/>
      <c r="H914" s="260"/>
      <c r="I914" s="260"/>
      <c r="J914" s="260"/>
      <c r="K914" s="260"/>
      <c r="L914" s="259"/>
      <c r="M914" s="259"/>
      <c r="N914" s="259"/>
      <c r="O914" s="259"/>
      <c r="P914" s="259"/>
      <c r="Q914" s="260"/>
      <c r="R914" s="260"/>
      <c r="S914" s="260"/>
      <c r="T914" s="260"/>
      <c r="U914" s="260">
        <v>1</v>
      </c>
      <c r="V914" s="259"/>
      <c r="W914" s="259"/>
      <c r="X914" s="259"/>
      <c r="Y914" s="259"/>
      <c r="Z914" s="259"/>
      <c r="AL914" s="101">
        <f t="shared" si="103"/>
        <v>0</v>
      </c>
      <c r="AM914" s="101">
        <f t="shared" si="98"/>
        <v>0</v>
      </c>
      <c r="AN914" s="101">
        <f t="shared" si="99"/>
        <v>0</v>
      </c>
      <c r="AO914" s="101">
        <f t="shared" si="100"/>
        <v>1</v>
      </c>
      <c r="AP914" s="101">
        <f t="shared" si="101"/>
        <v>0</v>
      </c>
      <c r="AQ914" s="101">
        <f t="shared" si="102"/>
        <v>0</v>
      </c>
      <c r="AR914" s="101">
        <f t="shared" si="104"/>
        <v>0</v>
      </c>
    </row>
    <row r="915" spans="1:44">
      <c r="A915" s="265" t="s">
        <v>1158</v>
      </c>
      <c r="B915" s="333"/>
      <c r="C915" s="333"/>
      <c r="D915" s="288"/>
      <c r="E915" s="288"/>
      <c r="F915" s="288"/>
      <c r="G915" s="260"/>
      <c r="H915" s="260"/>
      <c r="I915" s="260"/>
      <c r="J915" s="260"/>
      <c r="K915" s="260"/>
      <c r="L915" s="259"/>
      <c r="M915" s="259"/>
      <c r="N915" s="259"/>
      <c r="O915" s="259"/>
      <c r="P915" s="259"/>
      <c r="Q915" s="260"/>
      <c r="R915" s="260"/>
      <c r="S915" s="260"/>
      <c r="T915" s="260"/>
      <c r="U915" s="260"/>
      <c r="V915" s="259">
        <v>1</v>
      </c>
      <c r="W915" s="259"/>
      <c r="X915" s="259"/>
      <c r="Y915" s="259"/>
      <c r="Z915" s="259"/>
      <c r="AL915" s="101">
        <f t="shared" si="103"/>
        <v>0</v>
      </c>
      <c r="AM915" s="101">
        <f t="shared" si="98"/>
        <v>0</v>
      </c>
      <c r="AN915" s="101">
        <f t="shared" si="99"/>
        <v>0</v>
      </c>
      <c r="AO915" s="101">
        <f t="shared" si="100"/>
        <v>0</v>
      </c>
      <c r="AP915" s="101">
        <f t="shared" si="101"/>
        <v>1</v>
      </c>
      <c r="AQ915" s="101">
        <f t="shared" si="102"/>
        <v>0</v>
      </c>
      <c r="AR915" s="101">
        <f t="shared" si="104"/>
        <v>0</v>
      </c>
    </row>
    <row r="916" spans="1:44">
      <c r="A916" s="265" t="s">
        <v>1159</v>
      </c>
      <c r="B916" s="333"/>
      <c r="C916" s="333"/>
      <c r="D916" s="288"/>
      <c r="E916" s="288"/>
      <c r="F916" s="288"/>
      <c r="G916" s="260"/>
      <c r="H916" s="260"/>
      <c r="I916" s="260"/>
      <c r="J916" s="260"/>
      <c r="K916" s="260"/>
      <c r="L916" s="259"/>
      <c r="M916" s="259">
        <v>1</v>
      </c>
      <c r="N916" s="259"/>
      <c r="O916" s="259"/>
      <c r="P916" s="259"/>
      <c r="Q916" s="260"/>
      <c r="R916" s="260"/>
      <c r="S916" s="260"/>
      <c r="T916" s="260"/>
      <c r="U916" s="260"/>
      <c r="V916" s="259"/>
      <c r="W916" s="259"/>
      <c r="X916" s="259"/>
      <c r="Y916" s="259"/>
      <c r="Z916" s="259"/>
      <c r="AL916" s="101">
        <f t="shared" si="103"/>
        <v>0</v>
      </c>
      <c r="AM916" s="101">
        <f t="shared" si="98"/>
        <v>0</v>
      </c>
      <c r="AN916" s="101">
        <f t="shared" si="99"/>
        <v>1</v>
      </c>
      <c r="AO916" s="101">
        <f t="shared" si="100"/>
        <v>0</v>
      </c>
      <c r="AP916" s="101">
        <f t="shared" si="101"/>
        <v>0</v>
      </c>
      <c r="AQ916" s="101">
        <f t="shared" si="102"/>
        <v>0</v>
      </c>
      <c r="AR916" s="101">
        <f t="shared" si="104"/>
        <v>0</v>
      </c>
    </row>
    <row r="917" spans="1:44">
      <c r="A917" s="265" t="s">
        <v>1160</v>
      </c>
      <c r="B917" s="333"/>
      <c r="C917" s="333"/>
      <c r="D917" s="288"/>
      <c r="E917" s="288"/>
      <c r="F917" s="288"/>
      <c r="G917" s="260"/>
      <c r="H917" s="260"/>
      <c r="I917" s="260"/>
      <c r="J917" s="260"/>
      <c r="K917" s="260"/>
      <c r="L917" s="259"/>
      <c r="M917" s="259"/>
      <c r="N917" s="259"/>
      <c r="O917" s="259">
        <v>1</v>
      </c>
      <c r="P917" s="259"/>
      <c r="Q917" s="260"/>
      <c r="R917" s="260"/>
      <c r="S917" s="260"/>
      <c r="T917" s="260"/>
      <c r="U917" s="260"/>
      <c r="V917" s="259"/>
      <c r="W917" s="259"/>
      <c r="X917" s="259"/>
      <c r="Y917" s="259"/>
      <c r="Z917" s="259"/>
      <c r="AL917" s="101">
        <f t="shared" si="103"/>
        <v>0</v>
      </c>
      <c r="AM917" s="101">
        <f t="shared" si="98"/>
        <v>0</v>
      </c>
      <c r="AN917" s="101">
        <f t="shared" si="99"/>
        <v>1</v>
      </c>
      <c r="AO917" s="101">
        <f t="shared" si="100"/>
        <v>0</v>
      </c>
      <c r="AP917" s="101">
        <f t="shared" si="101"/>
        <v>0</v>
      </c>
      <c r="AQ917" s="101">
        <f t="shared" si="102"/>
        <v>0</v>
      </c>
      <c r="AR917" s="101">
        <f t="shared" si="104"/>
        <v>0</v>
      </c>
    </row>
    <row r="918" spans="1:44">
      <c r="A918" s="265" t="s">
        <v>1161</v>
      </c>
      <c r="B918" s="333"/>
      <c r="C918" s="333"/>
      <c r="D918" s="288"/>
      <c r="E918" s="288"/>
      <c r="F918" s="288"/>
      <c r="G918" s="260"/>
      <c r="H918" s="260"/>
      <c r="I918" s="260"/>
      <c r="J918" s="260"/>
      <c r="K918" s="260"/>
      <c r="L918" s="259"/>
      <c r="M918" s="259"/>
      <c r="N918" s="259"/>
      <c r="O918" s="259"/>
      <c r="P918" s="259"/>
      <c r="Q918" s="260"/>
      <c r="R918" s="260"/>
      <c r="S918" s="260"/>
      <c r="T918" s="260"/>
      <c r="U918" s="260"/>
      <c r="V918" s="259"/>
      <c r="W918" s="259"/>
      <c r="X918" s="259"/>
      <c r="Y918" s="259"/>
      <c r="Z918" s="259"/>
      <c r="AL918" s="101">
        <f t="shared" si="103"/>
        <v>0</v>
      </c>
      <c r="AM918" s="101">
        <f t="shared" si="98"/>
        <v>0</v>
      </c>
      <c r="AN918" s="101">
        <f t="shared" si="99"/>
        <v>0</v>
      </c>
      <c r="AO918" s="101">
        <f t="shared" si="100"/>
        <v>0</v>
      </c>
      <c r="AP918" s="101">
        <f t="shared" si="101"/>
        <v>0</v>
      </c>
      <c r="AQ918" s="101">
        <f t="shared" si="102"/>
        <v>0</v>
      </c>
      <c r="AR918" s="101">
        <f t="shared" si="104"/>
        <v>0</v>
      </c>
    </row>
    <row r="919" spans="1:44">
      <c r="A919" s="265" t="s">
        <v>1162</v>
      </c>
      <c r="B919" s="333"/>
      <c r="C919" s="333"/>
      <c r="D919" s="288"/>
      <c r="E919" s="288"/>
      <c r="F919" s="288"/>
      <c r="G919" s="260"/>
      <c r="H919" s="260"/>
      <c r="I919" s="260"/>
      <c r="J919" s="260"/>
      <c r="K919" s="260"/>
      <c r="L919" s="259"/>
      <c r="M919" s="259"/>
      <c r="N919" s="259"/>
      <c r="O919" s="259"/>
      <c r="P919" s="259"/>
      <c r="Q919" s="260"/>
      <c r="R919" s="260"/>
      <c r="S919" s="260"/>
      <c r="T919" s="260"/>
      <c r="U919" s="260"/>
      <c r="V919" s="259"/>
      <c r="W919" s="259"/>
      <c r="X919" s="259">
        <v>1</v>
      </c>
      <c r="Y919" s="259"/>
      <c r="Z919" s="259"/>
      <c r="AL919" s="101">
        <f t="shared" si="103"/>
        <v>0</v>
      </c>
      <c r="AM919" s="101">
        <f t="shared" si="98"/>
        <v>0</v>
      </c>
      <c r="AN919" s="101">
        <f t="shared" si="99"/>
        <v>0</v>
      </c>
      <c r="AO919" s="101">
        <f t="shared" si="100"/>
        <v>0</v>
      </c>
      <c r="AP919" s="101">
        <f t="shared" si="101"/>
        <v>1</v>
      </c>
      <c r="AQ919" s="101">
        <f t="shared" si="102"/>
        <v>0</v>
      </c>
      <c r="AR919" s="101">
        <f t="shared" si="104"/>
        <v>0</v>
      </c>
    </row>
    <row r="920" spans="1:44">
      <c r="A920" s="265" t="s">
        <v>1163</v>
      </c>
      <c r="B920" s="333"/>
      <c r="C920" s="333"/>
      <c r="D920" s="288"/>
      <c r="E920" s="288"/>
      <c r="F920" s="288"/>
      <c r="G920" s="260"/>
      <c r="H920" s="260"/>
      <c r="I920" s="260"/>
      <c r="J920" s="260"/>
      <c r="K920" s="260"/>
      <c r="L920" s="259"/>
      <c r="M920" s="259"/>
      <c r="N920" s="259"/>
      <c r="O920" s="259"/>
      <c r="P920" s="259"/>
      <c r="Q920" s="260"/>
      <c r="R920" s="260"/>
      <c r="S920" s="260"/>
      <c r="T920" s="260"/>
      <c r="U920" s="260"/>
      <c r="V920" s="259">
        <v>1</v>
      </c>
      <c r="W920" s="259"/>
      <c r="X920" s="259"/>
      <c r="Y920" s="259"/>
      <c r="Z920" s="259"/>
      <c r="AL920" s="101">
        <f t="shared" si="103"/>
        <v>0</v>
      </c>
      <c r="AM920" s="101">
        <f t="shared" si="98"/>
        <v>0</v>
      </c>
      <c r="AN920" s="101">
        <f t="shared" si="99"/>
        <v>0</v>
      </c>
      <c r="AO920" s="101">
        <f t="shared" si="100"/>
        <v>0</v>
      </c>
      <c r="AP920" s="101">
        <f t="shared" si="101"/>
        <v>1</v>
      </c>
      <c r="AQ920" s="101">
        <f t="shared" si="102"/>
        <v>0</v>
      </c>
      <c r="AR920" s="101">
        <f t="shared" si="104"/>
        <v>0</v>
      </c>
    </row>
    <row r="921" spans="1:44">
      <c r="A921" s="265" t="s">
        <v>1164</v>
      </c>
      <c r="B921" s="333"/>
      <c r="C921" s="333"/>
      <c r="D921" s="288"/>
      <c r="E921" s="288"/>
      <c r="F921" s="288"/>
      <c r="G921" s="260"/>
      <c r="H921" s="260"/>
      <c r="I921" s="260"/>
      <c r="J921" s="260"/>
      <c r="K921" s="260"/>
      <c r="L921" s="259"/>
      <c r="M921" s="259">
        <v>1</v>
      </c>
      <c r="N921" s="259"/>
      <c r="O921" s="259"/>
      <c r="P921" s="259"/>
      <c r="Q921" s="260"/>
      <c r="R921" s="260"/>
      <c r="S921" s="260"/>
      <c r="T921" s="260"/>
      <c r="U921" s="260"/>
      <c r="V921" s="259"/>
      <c r="W921" s="259"/>
      <c r="X921" s="259"/>
      <c r="Y921" s="259"/>
      <c r="Z921" s="259"/>
      <c r="AL921" s="101">
        <f t="shared" si="103"/>
        <v>0</v>
      </c>
      <c r="AM921" s="101">
        <f t="shared" si="98"/>
        <v>0</v>
      </c>
      <c r="AN921" s="101">
        <f t="shared" si="99"/>
        <v>1</v>
      </c>
      <c r="AO921" s="101">
        <f t="shared" si="100"/>
        <v>0</v>
      </c>
      <c r="AP921" s="101">
        <f t="shared" si="101"/>
        <v>0</v>
      </c>
      <c r="AQ921" s="101">
        <f t="shared" si="102"/>
        <v>0</v>
      </c>
      <c r="AR921" s="101">
        <f t="shared" si="104"/>
        <v>0</v>
      </c>
    </row>
    <row r="922" spans="1:44">
      <c r="A922" s="265" t="s">
        <v>1165</v>
      </c>
      <c r="B922" s="333"/>
      <c r="C922" s="333"/>
      <c r="D922" s="288"/>
      <c r="E922" s="288"/>
      <c r="F922" s="288"/>
      <c r="G922" s="260"/>
      <c r="H922" s="260"/>
      <c r="I922" s="260"/>
      <c r="J922" s="260"/>
      <c r="K922" s="260"/>
      <c r="L922" s="259"/>
      <c r="M922" s="259"/>
      <c r="N922" s="259"/>
      <c r="O922" s="259"/>
      <c r="P922" s="259"/>
      <c r="Q922" s="260"/>
      <c r="R922" s="260"/>
      <c r="S922" s="260"/>
      <c r="T922" s="260">
        <v>1</v>
      </c>
      <c r="U922" s="260"/>
      <c r="V922" s="259"/>
      <c r="W922" s="259"/>
      <c r="X922" s="259"/>
      <c r="Y922" s="259"/>
      <c r="Z922" s="259"/>
      <c r="AL922" s="101">
        <f t="shared" si="103"/>
        <v>0</v>
      </c>
      <c r="AM922" s="101">
        <f t="shared" si="98"/>
        <v>0</v>
      </c>
      <c r="AN922" s="101">
        <f t="shared" si="99"/>
        <v>0</v>
      </c>
      <c r="AO922" s="101">
        <f t="shared" si="100"/>
        <v>1</v>
      </c>
      <c r="AP922" s="101">
        <f t="shared" si="101"/>
        <v>0</v>
      </c>
      <c r="AQ922" s="101">
        <f t="shared" si="102"/>
        <v>0</v>
      </c>
      <c r="AR922" s="101">
        <f t="shared" si="104"/>
        <v>0</v>
      </c>
    </row>
    <row r="923" spans="1:44">
      <c r="A923" s="265" t="s">
        <v>1166</v>
      </c>
      <c r="B923" s="333"/>
      <c r="C923" s="333"/>
      <c r="D923" s="288"/>
      <c r="E923" s="288"/>
      <c r="F923" s="288"/>
      <c r="G923" s="260"/>
      <c r="H923" s="260"/>
      <c r="I923" s="260">
        <v>1</v>
      </c>
      <c r="J923" s="260"/>
      <c r="K923" s="260"/>
      <c r="L923" s="259"/>
      <c r="M923" s="259"/>
      <c r="N923" s="259"/>
      <c r="O923" s="259"/>
      <c r="P923" s="259"/>
      <c r="Q923" s="260"/>
      <c r="R923" s="260"/>
      <c r="S923" s="260"/>
      <c r="T923" s="260"/>
      <c r="U923" s="260"/>
      <c r="V923" s="259"/>
      <c r="W923" s="259"/>
      <c r="X923" s="259"/>
      <c r="Y923" s="259"/>
      <c r="Z923" s="259"/>
      <c r="AL923" s="101">
        <f t="shared" si="103"/>
        <v>0</v>
      </c>
      <c r="AM923" s="101">
        <f t="shared" si="98"/>
        <v>1</v>
      </c>
      <c r="AN923" s="101">
        <f t="shared" si="99"/>
        <v>0</v>
      </c>
      <c r="AO923" s="101">
        <f t="shared" si="100"/>
        <v>0</v>
      </c>
      <c r="AP923" s="101">
        <f t="shared" si="101"/>
        <v>0</v>
      </c>
      <c r="AQ923" s="101">
        <f t="shared" si="102"/>
        <v>0</v>
      </c>
      <c r="AR923" s="101">
        <f t="shared" si="104"/>
        <v>0</v>
      </c>
    </row>
    <row r="924" spans="1:44">
      <c r="A924" s="265" t="s">
        <v>1167</v>
      </c>
      <c r="B924" s="333"/>
      <c r="C924" s="333"/>
      <c r="D924" s="288"/>
      <c r="E924" s="288"/>
      <c r="F924" s="288"/>
      <c r="G924" s="260"/>
      <c r="H924" s="260"/>
      <c r="I924" s="260">
        <v>1</v>
      </c>
      <c r="J924" s="260"/>
      <c r="K924" s="260"/>
      <c r="L924" s="259"/>
      <c r="M924" s="259"/>
      <c r="N924" s="259"/>
      <c r="O924" s="259"/>
      <c r="P924" s="259"/>
      <c r="Q924" s="260"/>
      <c r="R924" s="260"/>
      <c r="S924" s="260"/>
      <c r="T924" s="260"/>
      <c r="U924" s="260"/>
      <c r="V924" s="259"/>
      <c r="W924" s="259"/>
      <c r="X924" s="259"/>
      <c r="Y924" s="259"/>
      <c r="Z924" s="259"/>
      <c r="AL924" s="101">
        <f t="shared" si="103"/>
        <v>0</v>
      </c>
      <c r="AM924" s="101">
        <f t="shared" si="98"/>
        <v>1</v>
      </c>
      <c r="AN924" s="101">
        <f t="shared" si="99"/>
        <v>0</v>
      </c>
      <c r="AO924" s="101">
        <f t="shared" si="100"/>
        <v>0</v>
      </c>
      <c r="AP924" s="101">
        <f t="shared" si="101"/>
        <v>0</v>
      </c>
      <c r="AQ924" s="101">
        <f t="shared" si="102"/>
        <v>0</v>
      </c>
      <c r="AR924" s="101">
        <f t="shared" si="104"/>
        <v>0</v>
      </c>
    </row>
    <row r="925" spans="1:44">
      <c r="A925" s="265" t="s">
        <v>245</v>
      </c>
      <c r="B925" s="333"/>
      <c r="C925" s="333"/>
      <c r="D925" s="288"/>
      <c r="E925" s="288"/>
      <c r="F925" s="288"/>
      <c r="G925" s="260"/>
      <c r="H925" s="260"/>
      <c r="I925" s="260"/>
      <c r="J925" s="260"/>
      <c r="K925" s="260"/>
      <c r="L925" s="259"/>
      <c r="M925" s="259"/>
      <c r="N925" s="259"/>
      <c r="O925" s="259"/>
      <c r="P925" s="259"/>
      <c r="Q925" s="260"/>
      <c r="R925" s="260"/>
      <c r="S925" s="260">
        <v>3</v>
      </c>
      <c r="T925" s="260"/>
      <c r="U925" s="260"/>
      <c r="V925" s="259"/>
      <c r="W925" s="259"/>
      <c r="X925" s="259"/>
      <c r="Y925" s="259"/>
      <c r="Z925" s="259"/>
      <c r="AL925" s="101">
        <f t="shared" si="103"/>
        <v>0</v>
      </c>
      <c r="AM925" s="101">
        <f t="shared" si="98"/>
        <v>0</v>
      </c>
      <c r="AN925" s="101">
        <f t="shared" si="99"/>
        <v>0</v>
      </c>
      <c r="AO925" s="101">
        <f t="shared" si="100"/>
        <v>3</v>
      </c>
      <c r="AP925" s="101">
        <f t="shared" si="101"/>
        <v>0</v>
      </c>
      <c r="AQ925" s="101">
        <f t="shared" si="102"/>
        <v>0</v>
      </c>
      <c r="AR925" s="101">
        <f t="shared" si="104"/>
        <v>0</v>
      </c>
    </row>
    <row r="926" spans="1:44">
      <c r="A926" s="265" t="s">
        <v>1168</v>
      </c>
      <c r="B926" s="333"/>
      <c r="C926" s="333"/>
      <c r="D926" s="288"/>
      <c r="E926" s="288"/>
      <c r="F926" s="288"/>
      <c r="G926" s="260"/>
      <c r="H926" s="260"/>
      <c r="I926" s="260"/>
      <c r="J926" s="260"/>
      <c r="K926" s="260"/>
      <c r="L926" s="259"/>
      <c r="M926" s="259"/>
      <c r="N926" s="259"/>
      <c r="O926" s="259"/>
      <c r="P926" s="259"/>
      <c r="Q926" s="260"/>
      <c r="R926" s="260"/>
      <c r="S926" s="260"/>
      <c r="T926" s="260"/>
      <c r="U926" s="260"/>
      <c r="V926" s="259"/>
      <c r="W926" s="259"/>
      <c r="X926" s="259"/>
      <c r="Y926" s="259">
        <v>1</v>
      </c>
      <c r="Z926" s="259"/>
      <c r="AL926" s="101">
        <f t="shared" si="103"/>
        <v>0</v>
      </c>
      <c r="AM926" s="101">
        <f t="shared" si="98"/>
        <v>0</v>
      </c>
      <c r="AN926" s="101">
        <f t="shared" si="99"/>
        <v>0</v>
      </c>
      <c r="AO926" s="101">
        <f t="shared" si="100"/>
        <v>0</v>
      </c>
      <c r="AP926" s="101">
        <f t="shared" si="101"/>
        <v>1</v>
      </c>
      <c r="AQ926" s="101">
        <f t="shared" si="102"/>
        <v>0</v>
      </c>
      <c r="AR926" s="101">
        <f t="shared" si="104"/>
        <v>0</v>
      </c>
    </row>
    <row r="927" spans="1:44">
      <c r="A927" s="265" t="s">
        <v>1169</v>
      </c>
      <c r="B927" s="333"/>
      <c r="C927" s="333"/>
      <c r="D927" s="288"/>
      <c r="E927" s="288"/>
      <c r="F927" s="288"/>
      <c r="G927" s="260"/>
      <c r="H927" s="260"/>
      <c r="I927" s="260"/>
      <c r="J927" s="260"/>
      <c r="K927" s="260"/>
      <c r="L927" s="259"/>
      <c r="M927" s="259"/>
      <c r="N927" s="259"/>
      <c r="O927" s="259"/>
      <c r="P927" s="259"/>
      <c r="Q927" s="260"/>
      <c r="R927" s="260"/>
      <c r="S927" s="260"/>
      <c r="T927" s="260"/>
      <c r="U927" s="260"/>
      <c r="V927" s="259"/>
      <c r="W927" s="259">
        <v>2</v>
      </c>
      <c r="X927" s="259"/>
      <c r="Y927" s="259"/>
      <c r="Z927" s="259"/>
      <c r="AL927" s="101">
        <f t="shared" si="103"/>
        <v>0</v>
      </c>
      <c r="AM927" s="101">
        <f t="shared" si="98"/>
        <v>0</v>
      </c>
      <c r="AN927" s="101">
        <f t="shared" si="99"/>
        <v>0</v>
      </c>
      <c r="AO927" s="101">
        <f t="shared" si="100"/>
        <v>0</v>
      </c>
      <c r="AP927" s="101">
        <f t="shared" si="101"/>
        <v>2</v>
      </c>
      <c r="AQ927" s="101">
        <f t="shared" si="102"/>
        <v>0</v>
      </c>
      <c r="AR927" s="101">
        <f t="shared" si="104"/>
        <v>0</v>
      </c>
    </row>
    <row r="928" spans="1:44">
      <c r="A928" s="265" t="s">
        <v>1170</v>
      </c>
      <c r="B928" s="333"/>
      <c r="C928" s="333"/>
      <c r="D928" s="288"/>
      <c r="E928" s="288"/>
      <c r="F928" s="288">
        <v>1</v>
      </c>
      <c r="G928" s="260"/>
      <c r="H928" s="260"/>
      <c r="I928" s="260"/>
      <c r="J928" s="260"/>
      <c r="K928" s="260"/>
      <c r="L928" s="259"/>
      <c r="M928" s="259"/>
      <c r="N928" s="259"/>
      <c r="O928" s="259"/>
      <c r="P928" s="259"/>
      <c r="Q928" s="260"/>
      <c r="R928" s="260"/>
      <c r="S928" s="260"/>
      <c r="T928" s="260"/>
      <c r="U928" s="260"/>
      <c r="V928" s="259"/>
      <c r="W928" s="259"/>
      <c r="X928" s="259"/>
      <c r="Y928" s="259"/>
      <c r="Z928" s="259"/>
      <c r="AL928" s="101">
        <f t="shared" si="103"/>
        <v>1</v>
      </c>
      <c r="AM928" s="101">
        <f t="shared" si="98"/>
        <v>0</v>
      </c>
      <c r="AN928" s="101">
        <f t="shared" si="99"/>
        <v>0</v>
      </c>
      <c r="AO928" s="101">
        <f t="shared" si="100"/>
        <v>0</v>
      </c>
      <c r="AP928" s="101">
        <f t="shared" si="101"/>
        <v>0</v>
      </c>
      <c r="AQ928" s="101">
        <f t="shared" si="102"/>
        <v>0</v>
      </c>
      <c r="AR928" s="101">
        <f t="shared" si="104"/>
        <v>0</v>
      </c>
    </row>
    <row r="929" spans="1:44">
      <c r="A929" s="265" t="s">
        <v>1171</v>
      </c>
      <c r="B929" s="333"/>
      <c r="C929" s="333"/>
      <c r="D929" s="288"/>
      <c r="E929" s="288"/>
      <c r="F929" s="288"/>
      <c r="G929" s="260"/>
      <c r="H929" s="260"/>
      <c r="I929" s="260"/>
      <c r="J929" s="260"/>
      <c r="K929" s="260"/>
      <c r="L929" s="259"/>
      <c r="M929" s="259"/>
      <c r="N929" s="259"/>
      <c r="O929" s="259"/>
      <c r="P929" s="259"/>
      <c r="Q929" s="260"/>
      <c r="R929" s="260"/>
      <c r="S929" s="260"/>
      <c r="T929" s="260"/>
      <c r="U929" s="260"/>
      <c r="V929" s="259"/>
      <c r="W929" s="259"/>
      <c r="X929" s="259"/>
      <c r="Y929" s="259">
        <v>1</v>
      </c>
      <c r="Z929" s="259"/>
      <c r="AL929" s="101">
        <f t="shared" si="103"/>
        <v>0</v>
      </c>
      <c r="AM929" s="101">
        <f t="shared" si="98"/>
        <v>0</v>
      </c>
      <c r="AN929" s="101">
        <f t="shared" si="99"/>
        <v>0</v>
      </c>
      <c r="AO929" s="101">
        <f t="shared" si="100"/>
        <v>0</v>
      </c>
      <c r="AP929" s="101">
        <f t="shared" si="101"/>
        <v>1</v>
      </c>
      <c r="AQ929" s="101">
        <f t="shared" si="102"/>
        <v>0</v>
      </c>
      <c r="AR929" s="101">
        <f t="shared" si="104"/>
        <v>0</v>
      </c>
    </row>
    <row r="930" spans="1:44">
      <c r="A930" s="265" t="s">
        <v>1172</v>
      </c>
      <c r="B930" s="333"/>
      <c r="C930" s="333"/>
      <c r="D930" s="288"/>
      <c r="E930" s="288"/>
      <c r="F930" s="288"/>
      <c r="G930" s="260"/>
      <c r="H930" s="260"/>
      <c r="I930" s="260"/>
      <c r="J930" s="260"/>
      <c r="K930" s="260"/>
      <c r="L930" s="259"/>
      <c r="M930" s="259"/>
      <c r="N930" s="259"/>
      <c r="O930" s="259"/>
      <c r="P930" s="259"/>
      <c r="Q930" s="260"/>
      <c r="R930" s="260">
        <v>1</v>
      </c>
      <c r="S930" s="260"/>
      <c r="T930" s="260"/>
      <c r="U930" s="260"/>
      <c r="V930" s="259"/>
      <c r="W930" s="259"/>
      <c r="X930" s="259"/>
      <c r="Y930" s="259"/>
      <c r="Z930" s="259"/>
      <c r="AL930" s="101">
        <f t="shared" si="103"/>
        <v>0</v>
      </c>
      <c r="AM930" s="101">
        <f t="shared" si="98"/>
        <v>0</v>
      </c>
      <c r="AN930" s="101">
        <f t="shared" si="99"/>
        <v>0</v>
      </c>
      <c r="AO930" s="101">
        <f t="shared" si="100"/>
        <v>1</v>
      </c>
      <c r="AP930" s="101">
        <f t="shared" si="101"/>
        <v>0</v>
      </c>
      <c r="AQ930" s="101">
        <f t="shared" si="102"/>
        <v>0</v>
      </c>
      <c r="AR930" s="101">
        <f t="shared" si="104"/>
        <v>0</v>
      </c>
    </row>
    <row r="931" spans="1:44">
      <c r="A931" s="265" t="s">
        <v>1173</v>
      </c>
      <c r="B931" s="333"/>
      <c r="C931" s="333"/>
      <c r="D931" s="288"/>
      <c r="E931" s="288"/>
      <c r="F931" s="288"/>
      <c r="G931" s="260"/>
      <c r="H931" s="260"/>
      <c r="I931" s="260"/>
      <c r="J931" s="260"/>
      <c r="K931" s="260"/>
      <c r="L931" s="259"/>
      <c r="M931" s="259"/>
      <c r="N931" s="259"/>
      <c r="O931" s="259">
        <v>1</v>
      </c>
      <c r="P931" s="259"/>
      <c r="Q931" s="260"/>
      <c r="R931" s="260"/>
      <c r="S931" s="260"/>
      <c r="T931" s="260"/>
      <c r="U931" s="260"/>
      <c r="V931" s="259"/>
      <c r="W931" s="259"/>
      <c r="X931" s="259"/>
      <c r="Y931" s="259"/>
      <c r="Z931" s="259"/>
      <c r="AL931" s="101">
        <f t="shared" si="103"/>
        <v>0</v>
      </c>
      <c r="AM931" s="101">
        <f t="shared" si="98"/>
        <v>0</v>
      </c>
      <c r="AN931" s="101">
        <f t="shared" si="99"/>
        <v>1</v>
      </c>
      <c r="AO931" s="101">
        <f t="shared" si="100"/>
        <v>0</v>
      </c>
      <c r="AP931" s="101">
        <f t="shared" si="101"/>
        <v>0</v>
      </c>
      <c r="AQ931" s="101">
        <f t="shared" si="102"/>
        <v>0</v>
      </c>
      <c r="AR931" s="101">
        <f t="shared" si="104"/>
        <v>0</v>
      </c>
    </row>
    <row r="932" spans="1:44">
      <c r="A932" s="265" t="s">
        <v>1174</v>
      </c>
      <c r="B932" s="333"/>
      <c r="C932" s="333"/>
      <c r="D932" s="288"/>
      <c r="E932" s="288"/>
      <c r="F932" s="288"/>
      <c r="G932" s="260"/>
      <c r="H932" s="260"/>
      <c r="I932" s="260"/>
      <c r="J932" s="260"/>
      <c r="K932" s="260"/>
      <c r="L932" s="259"/>
      <c r="M932" s="259"/>
      <c r="N932" s="259"/>
      <c r="O932" s="259"/>
      <c r="P932" s="259"/>
      <c r="Q932" s="260"/>
      <c r="R932" s="260"/>
      <c r="S932" s="260"/>
      <c r="T932" s="260"/>
      <c r="U932" s="260"/>
      <c r="V932" s="259"/>
      <c r="W932" s="259"/>
      <c r="X932" s="259"/>
      <c r="Y932" s="259"/>
      <c r="Z932" s="259"/>
      <c r="AL932" s="101">
        <f t="shared" si="103"/>
        <v>0</v>
      </c>
      <c r="AM932" s="101">
        <f t="shared" si="98"/>
        <v>0</v>
      </c>
      <c r="AN932" s="101">
        <f t="shared" si="99"/>
        <v>0</v>
      </c>
      <c r="AO932" s="101">
        <f t="shared" si="100"/>
        <v>0</v>
      </c>
      <c r="AP932" s="101">
        <f t="shared" si="101"/>
        <v>0</v>
      </c>
      <c r="AQ932" s="101">
        <f t="shared" si="102"/>
        <v>0</v>
      </c>
      <c r="AR932" s="101">
        <f t="shared" si="104"/>
        <v>0</v>
      </c>
    </row>
    <row r="933" spans="1:44">
      <c r="A933" s="265" t="s">
        <v>1175</v>
      </c>
      <c r="B933" s="333"/>
      <c r="C933" s="333"/>
      <c r="D933" s="288"/>
      <c r="E933" s="288"/>
      <c r="F933" s="288"/>
      <c r="G933" s="260"/>
      <c r="H933" s="260"/>
      <c r="I933" s="260"/>
      <c r="J933" s="260"/>
      <c r="K933" s="260"/>
      <c r="L933" s="259"/>
      <c r="M933" s="259"/>
      <c r="N933" s="259"/>
      <c r="O933" s="259"/>
      <c r="P933" s="259"/>
      <c r="Q933" s="260"/>
      <c r="R933" s="260"/>
      <c r="S933" s="260"/>
      <c r="T933" s="260">
        <v>1</v>
      </c>
      <c r="U933" s="260"/>
      <c r="V933" s="259"/>
      <c r="W933" s="259"/>
      <c r="X933" s="259"/>
      <c r="Y933" s="259"/>
      <c r="Z933" s="259"/>
      <c r="AL933" s="101">
        <f t="shared" si="103"/>
        <v>0</v>
      </c>
      <c r="AM933" s="101">
        <f t="shared" si="98"/>
        <v>0</v>
      </c>
      <c r="AN933" s="101">
        <f t="shared" si="99"/>
        <v>0</v>
      </c>
      <c r="AO933" s="101">
        <f t="shared" si="100"/>
        <v>1</v>
      </c>
      <c r="AP933" s="101">
        <f t="shared" si="101"/>
        <v>0</v>
      </c>
      <c r="AQ933" s="101">
        <f t="shared" si="102"/>
        <v>0</v>
      </c>
      <c r="AR933" s="101">
        <f t="shared" si="104"/>
        <v>0</v>
      </c>
    </row>
    <row r="934" spans="1:44">
      <c r="A934" s="265" t="s">
        <v>1176</v>
      </c>
      <c r="B934" s="333"/>
      <c r="C934" s="333"/>
      <c r="D934" s="288"/>
      <c r="E934" s="288"/>
      <c r="F934" s="288"/>
      <c r="G934" s="260"/>
      <c r="H934" s="260"/>
      <c r="I934" s="260"/>
      <c r="J934" s="260">
        <v>1</v>
      </c>
      <c r="K934" s="260"/>
      <c r="L934" s="259"/>
      <c r="M934" s="259"/>
      <c r="N934" s="259"/>
      <c r="O934" s="259"/>
      <c r="P934" s="259"/>
      <c r="Q934" s="260"/>
      <c r="R934" s="260"/>
      <c r="S934" s="260"/>
      <c r="T934" s="260"/>
      <c r="U934" s="260"/>
      <c r="V934" s="259"/>
      <c r="W934" s="259"/>
      <c r="X934" s="259"/>
      <c r="Y934" s="259"/>
      <c r="Z934" s="259"/>
      <c r="AL934" s="101">
        <f t="shared" si="103"/>
        <v>0</v>
      </c>
      <c r="AM934" s="101">
        <f t="shared" si="98"/>
        <v>1</v>
      </c>
      <c r="AN934" s="101">
        <f t="shared" si="99"/>
        <v>0</v>
      </c>
      <c r="AO934" s="101">
        <f t="shared" si="100"/>
        <v>0</v>
      </c>
      <c r="AP934" s="101">
        <f t="shared" si="101"/>
        <v>0</v>
      </c>
      <c r="AQ934" s="101">
        <f t="shared" si="102"/>
        <v>0</v>
      </c>
      <c r="AR934" s="101">
        <f t="shared" si="104"/>
        <v>0</v>
      </c>
    </row>
    <row r="935" spans="1:44">
      <c r="A935" s="265" t="s">
        <v>1177</v>
      </c>
      <c r="B935" s="333"/>
      <c r="C935" s="333"/>
      <c r="D935" s="288"/>
      <c r="E935" s="288"/>
      <c r="F935" s="288"/>
      <c r="G935" s="260"/>
      <c r="H935" s="260"/>
      <c r="I935" s="260"/>
      <c r="J935" s="260"/>
      <c r="K935" s="260"/>
      <c r="L935" s="259">
        <v>1</v>
      </c>
      <c r="M935" s="259"/>
      <c r="N935" s="259"/>
      <c r="O935" s="259"/>
      <c r="P935" s="259"/>
      <c r="Q935" s="260"/>
      <c r="R935" s="260"/>
      <c r="S935" s="260"/>
      <c r="T935" s="260"/>
      <c r="U935" s="260"/>
      <c r="V935" s="259"/>
      <c r="W935" s="259"/>
      <c r="X935" s="259"/>
      <c r="Y935" s="259"/>
      <c r="Z935" s="259"/>
      <c r="AL935" s="101">
        <f t="shared" si="103"/>
        <v>0</v>
      </c>
      <c r="AM935" s="101">
        <f t="shared" si="98"/>
        <v>0</v>
      </c>
      <c r="AN935" s="101">
        <f t="shared" si="99"/>
        <v>1</v>
      </c>
      <c r="AO935" s="101">
        <f t="shared" si="100"/>
        <v>0</v>
      </c>
      <c r="AP935" s="101">
        <f t="shared" si="101"/>
        <v>0</v>
      </c>
      <c r="AQ935" s="101">
        <f t="shared" si="102"/>
        <v>0</v>
      </c>
      <c r="AR935" s="101">
        <f t="shared" si="104"/>
        <v>0</v>
      </c>
    </row>
    <row r="936" spans="1:44">
      <c r="A936" s="265" t="s">
        <v>1178</v>
      </c>
      <c r="B936" s="333"/>
      <c r="C936" s="333"/>
      <c r="D936" s="288"/>
      <c r="E936" s="288"/>
      <c r="F936" s="288"/>
      <c r="G936" s="260"/>
      <c r="H936" s="260"/>
      <c r="I936" s="260"/>
      <c r="J936" s="260"/>
      <c r="K936" s="260"/>
      <c r="L936" s="259"/>
      <c r="M936" s="259"/>
      <c r="N936" s="259"/>
      <c r="O936" s="259"/>
      <c r="P936" s="259"/>
      <c r="Q936" s="260"/>
      <c r="R936" s="260"/>
      <c r="S936" s="260"/>
      <c r="T936" s="260"/>
      <c r="U936" s="260"/>
      <c r="V936" s="259"/>
      <c r="W936" s="259"/>
      <c r="X936" s="259"/>
      <c r="Y936" s="259">
        <v>1</v>
      </c>
      <c r="Z936" s="259"/>
      <c r="AL936" s="101">
        <f t="shared" si="103"/>
        <v>0</v>
      </c>
      <c r="AM936" s="101">
        <f t="shared" si="98"/>
        <v>0</v>
      </c>
      <c r="AN936" s="101">
        <f t="shared" si="99"/>
        <v>0</v>
      </c>
      <c r="AO936" s="101">
        <f t="shared" si="100"/>
        <v>0</v>
      </c>
      <c r="AP936" s="101">
        <f t="shared" si="101"/>
        <v>1</v>
      </c>
      <c r="AQ936" s="101">
        <f t="shared" si="102"/>
        <v>0</v>
      </c>
      <c r="AR936" s="101">
        <f t="shared" si="104"/>
        <v>0</v>
      </c>
    </row>
    <row r="937" spans="1:44">
      <c r="A937" s="265" t="s">
        <v>1179</v>
      </c>
      <c r="B937" s="333"/>
      <c r="C937" s="333"/>
      <c r="D937" s="288"/>
      <c r="E937" s="288"/>
      <c r="F937" s="288"/>
      <c r="G937" s="260"/>
      <c r="H937" s="260"/>
      <c r="I937" s="260"/>
      <c r="J937" s="260"/>
      <c r="K937" s="260"/>
      <c r="L937" s="259"/>
      <c r="M937" s="259"/>
      <c r="N937" s="259"/>
      <c r="O937" s="259"/>
      <c r="P937" s="259"/>
      <c r="Q937" s="260"/>
      <c r="R937" s="260"/>
      <c r="S937" s="260">
        <v>1</v>
      </c>
      <c r="T937" s="260"/>
      <c r="U937" s="260"/>
      <c r="V937" s="259"/>
      <c r="W937" s="259"/>
      <c r="X937" s="259"/>
      <c r="Y937" s="259"/>
      <c r="Z937" s="259"/>
      <c r="AL937" s="101">
        <f t="shared" si="103"/>
        <v>0</v>
      </c>
      <c r="AM937" s="101">
        <f t="shared" si="98"/>
        <v>0</v>
      </c>
      <c r="AN937" s="101">
        <f t="shared" si="99"/>
        <v>0</v>
      </c>
      <c r="AO937" s="101">
        <f t="shared" si="100"/>
        <v>1</v>
      </c>
      <c r="AP937" s="101">
        <f t="shared" si="101"/>
        <v>0</v>
      </c>
      <c r="AQ937" s="101">
        <f t="shared" si="102"/>
        <v>0</v>
      </c>
      <c r="AR937" s="101">
        <f t="shared" si="104"/>
        <v>0</v>
      </c>
    </row>
    <row r="938" spans="1:44">
      <c r="A938" s="265" t="s">
        <v>1180</v>
      </c>
      <c r="B938" s="333"/>
      <c r="C938" s="333"/>
      <c r="D938" s="288"/>
      <c r="E938" s="288"/>
      <c r="F938" s="288"/>
      <c r="G938" s="260"/>
      <c r="H938" s="260"/>
      <c r="I938" s="260"/>
      <c r="J938" s="260"/>
      <c r="K938" s="260"/>
      <c r="L938" s="259"/>
      <c r="M938" s="259"/>
      <c r="N938" s="259"/>
      <c r="O938" s="259"/>
      <c r="P938" s="259"/>
      <c r="Q938" s="260"/>
      <c r="R938" s="260"/>
      <c r="S938" s="260">
        <v>1</v>
      </c>
      <c r="T938" s="260"/>
      <c r="U938" s="260"/>
      <c r="V938" s="259"/>
      <c r="W938" s="259"/>
      <c r="X938" s="259"/>
      <c r="Y938" s="259"/>
      <c r="Z938" s="259"/>
      <c r="AL938" s="101">
        <f t="shared" si="103"/>
        <v>0</v>
      </c>
      <c r="AM938" s="101">
        <f t="shared" si="98"/>
        <v>0</v>
      </c>
      <c r="AN938" s="101">
        <f t="shared" si="99"/>
        <v>0</v>
      </c>
      <c r="AO938" s="101">
        <f t="shared" si="100"/>
        <v>1</v>
      </c>
      <c r="AP938" s="101">
        <f t="shared" si="101"/>
        <v>0</v>
      </c>
      <c r="AQ938" s="101">
        <f t="shared" si="102"/>
        <v>0</v>
      </c>
      <c r="AR938" s="101">
        <f t="shared" si="104"/>
        <v>0</v>
      </c>
    </row>
    <row r="939" spans="1:44">
      <c r="A939" s="265" t="s">
        <v>1181</v>
      </c>
      <c r="B939" s="333"/>
      <c r="C939" s="333"/>
      <c r="D939" s="288"/>
      <c r="E939" s="288"/>
      <c r="F939" s="288"/>
      <c r="G939" s="260"/>
      <c r="H939" s="260"/>
      <c r="I939" s="260"/>
      <c r="J939" s="260"/>
      <c r="K939" s="260"/>
      <c r="L939" s="259"/>
      <c r="M939" s="259">
        <v>1</v>
      </c>
      <c r="N939" s="259"/>
      <c r="O939" s="259"/>
      <c r="P939" s="259"/>
      <c r="Q939" s="260"/>
      <c r="R939" s="260"/>
      <c r="S939" s="260"/>
      <c r="T939" s="260"/>
      <c r="U939" s="260"/>
      <c r="V939" s="259"/>
      <c r="W939" s="259"/>
      <c r="X939" s="259"/>
      <c r="Y939" s="259"/>
      <c r="Z939" s="259"/>
      <c r="AL939" s="101">
        <f t="shared" si="103"/>
        <v>0</v>
      </c>
      <c r="AM939" s="101">
        <f t="shared" si="98"/>
        <v>0</v>
      </c>
      <c r="AN939" s="101">
        <f t="shared" si="99"/>
        <v>1</v>
      </c>
      <c r="AO939" s="101">
        <f t="shared" si="100"/>
        <v>0</v>
      </c>
      <c r="AP939" s="101">
        <f t="shared" si="101"/>
        <v>0</v>
      </c>
      <c r="AQ939" s="101">
        <f t="shared" si="102"/>
        <v>0</v>
      </c>
      <c r="AR939" s="101">
        <f t="shared" si="104"/>
        <v>0</v>
      </c>
    </row>
    <row r="940" spans="1:44">
      <c r="A940" s="265" t="s">
        <v>1182</v>
      </c>
      <c r="B940" s="333"/>
      <c r="C940" s="333"/>
      <c r="D940" s="288"/>
      <c r="E940" s="288"/>
      <c r="F940" s="288"/>
      <c r="G940" s="260"/>
      <c r="H940" s="260"/>
      <c r="I940" s="260"/>
      <c r="J940" s="260">
        <v>1</v>
      </c>
      <c r="K940" s="260"/>
      <c r="L940" s="259"/>
      <c r="M940" s="259"/>
      <c r="N940" s="259"/>
      <c r="O940" s="259"/>
      <c r="P940" s="259"/>
      <c r="Q940" s="260"/>
      <c r="R940" s="260"/>
      <c r="S940" s="260"/>
      <c r="T940" s="260"/>
      <c r="U940" s="260"/>
      <c r="V940" s="259"/>
      <c r="W940" s="259"/>
      <c r="X940" s="259"/>
      <c r="Y940" s="259"/>
      <c r="Z940" s="259"/>
      <c r="AL940" s="101">
        <f t="shared" si="103"/>
        <v>0</v>
      </c>
      <c r="AM940" s="101">
        <f t="shared" si="98"/>
        <v>1</v>
      </c>
      <c r="AN940" s="101">
        <f t="shared" si="99"/>
        <v>0</v>
      </c>
      <c r="AO940" s="101">
        <f t="shared" si="100"/>
        <v>0</v>
      </c>
      <c r="AP940" s="101">
        <f t="shared" si="101"/>
        <v>0</v>
      </c>
      <c r="AQ940" s="101">
        <f t="shared" si="102"/>
        <v>0</v>
      </c>
      <c r="AR940" s="101">
        <f t="shared" si="104"/>
        <v>0</v>
      </c>
    </row>
    <row r="941" spans="1:44">
      <c r="A941" s="265" t="s">
        <v>1183</v>
      </c>
      <c r="B941" s="333"/>
      <c r="C941" s="333"/>
      <c r="D941" s="288"/>
      <c r="E941" s="288"/>
      <c r="F941" s="288"/>
      <c r="G941" s="260"/>
      <c r="H941" s="260"/>
      <c r="I941" s="260"/>
      <c r="J941" s="260"/>
      <c r="K941" s="260"/>
      <c r="L941" s="259"/>
      <c r="M941" s="259"/>
      <c r="N941" s="259"/>
      <c r="O941" s="259"/>
      <c r="P941" s="259"/>
      <c r="Q941" s="260"/>
      <c r="R941" s="260"/>
      <c r="S941" s="260"/>
      <c r="T941" s="260"/>
      <c r="U941" s="260"/>
      <c r="V941" s="259"/>
      <c r="W941" s="259">
        <v>1</v>
      </c>
      <c r="X941" s="259"/>
      <c r="Y941" s="259"/>
      <c r="Z941" s="259"/>
      <c r="AL941" s="101">
        <f t="shared" si="103"/>
        <v>0</v>
      </c>
      <c r="AM941" s="101">
        <f t="shared" si="98"/>
        <v>0</v>
      </c>
      <c r="AN941" s="101">
        <f t="shared" si="99"/>
        <v>0</v>
      </c>
      <c r="AO941" s="101">
        <f t="shared" si="100"/>
        <v>0</v>
      </c>
      <c r="AP941" s="101">
        <f t="shared" si="101"/>
        <v>1</v>
      </c>
      <c r="AQ941" s="101">
        <f t="shared" si="102"/>
        <v>0</v>
      </c>
      <c r="AR941" s="101">
        <f t="shared" si="104"/>
        <v>0</v>
      </c>
    </row>
    <row r="942" spans="1:44">
      <c r="A942" s="265" t="s">
        <v>1184</v>
      </c>
      <c r="B942" s="333"/>
      <c r="C942" s="333"/>
      <c r="D942" s="288"/>
      <c r="E942" s="288"/>
      <c r="F942" s="288"/>
      <c r="G942" s="260"/>
      <c r="H942" s="260"/>
      <c r="I942" s="260"/>
      <c r="J942" s="260"/>
      <c r="K942" s="260"/>
      <c r="L942" s="259"/>
      <c r="M942" s="259"/>
      <c r="N942" s="259"/>
      <c r="O942" s="259">
        <v>1</v>
      </c>
      <c r="P942" s="259"/>
      <c r="Q942" s="260"/>
      <c r="R942" s="260"/>
      <c r="S942" s="260"/>
      <c r="T942" s="260"/>
      <c r="U942" s="260"/>
      <c r="V942" s="259"/>
      <c r="W942" s="259"/>
      <c r="X942" s="259"/>
      <c r="Y942" s="259"/>
      <c r="Z942" s="259"/>
      <c r="AL942" s="101">
        <f t="shared" si="103"/>
        <v>0</v>
      </c>
      <c r="AM942" s="101">
        <f t="shared" si="98"/>
        <v>0</v>
      </c>
      <c r="AN942" s="101">
        <f t="shared" si="99"/>
        <v>1</v>
      </c>
      <c r="AO942" s="101">
        <f t="shared" si="100"/>
        <v>0</v>
      </c>
      <c r="AP942" s="101">
        <f t="shared" si="101"/>
        <v>0</v>
      </c>
      <c r="AQ942" s="101">
        <f t="shared" si="102"/>
        <v>0</v>
      </c>
      <c r="AR942" s="101">
        <f t="shared" si="104"/>
        <v>0</v>
      </c>
    </row>
    <row r="943" spans="1:44">
      <c r="A943" s="265" t="s">
        <v>1185</v>
      </c>
      <c r="B943" s="333"/>
      <c r="C943" s="333"/>
      <c r="D943" s="288"/>
      <c r="E943" s="288"/>
      <c r="F943" s="288"/>
      <c r="G943" s="260"/>
      <c r="H943" s="260"/>
      <c r="I943" s="260"/>
      <c r="J943" s="260"/>
      <c r="K943" s="260"/>
      <c r="L943" s="259"/>
      <c r="M943" s="259"/>
      <c r="N943" s="259">
        <v>1</v>
      </c>
      <c r="O943" s="259"/>
      <c r="P943" s="259"/>
      <c r="Q943" s="260"/>
      <c r="R943" s="260"/>
      <c r="S943" s="260"/>
      <c r="T943" s="260"/>
      <c r="U943" s="260"/>
      <c r="V943" s="259"/>
      <c r="W943" s="259"/>
      <c r="X943" s="259"/>
      <c r="Y943" s="259"/>
      <c r="Z943" s="259"/>
      <c r="AL943" s="101">
        <f t="shared" si="103"/>
        <v>0</v>
      </c>
      <c r="AM943" s="101">
        <f t="shared" si="98"/>
        <v>0</v>
      </c>
      <c r="AN943" s="101">
        <f t="shared" si="99"/>
        <v>1</v>
      </c>
      <c r="AO943" s="101">
        <f t="shared" si="100"/>
        <v>0</v>
      </c>
      <c r="AP943" s="101">
        <f t="shared" si="101"/>
        <v>0</v>
      </c>
      <c r="AQ943" s="101">
        <f t="shared" si="102"/>
        <v>0</v>
      </c>
      <c r="AR943" s="101">
        <f t="shared" si="104"/>
        <v>0</v>
      </c>
    </row>
    <row r="944" spans="1:44">
      <c r="A944" s="265" t="s">
        <v>1186</v>
      </c>
      <c r="B944" s="333"/>
      <c r="C944" s="333"/>
      <c r="D944" s="288"/>
      <c r="E944" s="288"/>
      <c r="F944" s="288"/>
      <c r="G944" s="260"/>
      <c r="H944" s="260"/>
      <c r="I944" s="260"/>
      <c r="J944" s="260"/>
      <c r="K944" s="260"/>
      <c r="L944" s="259">
        <v>1</v>
      </c>
      <c r="M944" s="259"/>
      <c r="N944" s="259"/>
      <c r="O944" s="259"/>
      <c r="P944" s="259"/>
      <c r="Q944" s="260"/>
      <c r="R944" s="260"/>
      <c r="S944" s="260"/>
      <c r="T944" s="260"/>
      <c r="U944" s="260"/>
      <c r="V944" s="259"/>
      <c r="W944" s="259"/>
      <c r="X944" s="259"/>
      <c r="Y944" s="259"/>
      <c r="Z944" s="259"/>
      <c r="AL944" s="101">
        <f t="shared" si="103"/>
        <v>0</v>
      </c>
      <c r="AM944" s="101">
        <f t="shared" si="98"/>
        <v>0</v>
      </c>
      <c r="AN944" s="101">
        <f t="shared" si="99"/>
        <v>1</v>
      </c>
      <c r="AO944" s="101">
        <f t="shared" si="100"/>
        <v>0</v>
      </c>
      <c r="AP944" s="101">
        <f t="shared" si="101"/>
        <v>0</v>
      </c>
      <c r="AQ944" s="101">
        <f t="shared" si="102"/>
        <v>0</v>
      </c>
      <c r="AR944" s="101">
        <f t="shared" si="104"/>
        <v>0</v>
      </c>
    </row>
    <row r="945" spans="1:44">
      <c r="A945" s="265" t="s">
        <v>1187</v>
      </c>
      <c r="B945" s="333"/>
      <c r="C945" s="333"/>
      <c r="D945" s="288"/>
      <c r="E945" s="288"/>
      <c r="F945" s="288"/>
      <c r="G945" s="260"/>
      <c r="H945" s="260"/>
      <c r="I945" s="260"/>
      <c r="J945" s="260"/>
      <c r="K945" s="260"/>
      <c r="L945" s="259"/>
      <c r="M945" s="259"/>
      <c r="N945" s="259"/>
      <c r="O945" s="259"/>
      <c r="P945" s="259"/>
      <c r="Q945" s="260"/>
      <c r="R945" s="260"/>
      <c r="S945" s="260"/>
      <c r="T945" s="260"/>
      <c r="U945" s="260">
        <v>1</v>
      </c>
      <c r="V945" s="259"/>
      <c r="W945" s="259"/>
      <c r="X945" s="259"/>
      <c r="Y945" s="259"/>
      <c r="Z945" s="259"/>
      <c r="AL945" s="101">
        <f t="shared" si="103"/>
        <v>0</v>
      </c>
      <c r="AM945" s="101">
        <f t="shared" si="98"/>
        <v>0</v>
      </c>
      <c r="AN945" s="101">
        <f t="shared" si="99"/>
        <v>0</v>
      </c>
      <c r="AO945" s="101">
        <f t="shared" si="100"/>
        <v>1</v>
      </c>
      <c r="AP945" s="101">
        <f t="shared" si="101"/>
        <v>0</v>
      </c>
      <c r="AQ945" s="101">
        <f t="shared" si="102"/>
        <v>0</v>
      </c>
      <c r="AR945" s="101">
        <f t="shared" si="104"/>
        <v>0</v>
      </c>
    </row>
    <row r="946" spans="1:44">
      <c r="A946" s="265" t="s">
        <v>1188</v>
      </c>
      <c r="B946" s="333"/>
      <c r="C946" s="333"/>
      <c r="D946" s="288"/>
      <c r="E946" s="288"/>
      <c r="F946" s="288"/>
      <c r="G946" s="260"/>
      <c r="H946" s="260"/>
      <c r="I946" s="260"/>
      <c r="J946" s="260"/>
      <c r="K946" s="260"/>
      <c r="L946" s="259"/>
      <c r="M946" s="259"/>
      <c r="N946" s="259"/>
      <c r="O946" s="259"/>
      <c r="P946" s="259"/>
      <c r="Q946" s="260">
        <v>1</v>
      </c>
      <c r="R946" s="260"/>
      <c r="S946" s="260"/>
      <c r="T946" s="260"/>
      <c r="U946" s="260"/>
      <c r="V946" s="259"/>
      <c r="W946" s="259"/>
      <c r="X946" s="259"/>
      <c r="Y946" s="259"/>
      <c r="Z946" s="259"/>
      <c r="AL946" s="101">
        <f t="shared" si="103"/>
        <v>0</v>
      </c>
      <c r="AM946" s="101">
        <f t="shared" si="98"/>
        <v>0</v>
      </c>
      <c r="AN946" s="101">
        <f t="shared" si="99"/>
        <v>0</v>
      </c>
      <c r="AO946" s="101">
        <f t="shared" si="100"/>
        <v>1</v>
      </c>
      <c r="AP946" s="101">
        <f t="shared" si="101"/>
        <v>0</v>
      </c>
      <c r="AQ946" s="101">
        <f t="shared" si="102"/>
        <v>0</v>
      </c>
      <c r="AR946" s="101">
        <f t="shared" si="104"/>
        <v>0</v>
      </c>
    </row>
    <row r="947" spans="1:44">
      <c r="A947" s="265" t="s">
        <v>1189</v>
      </c>
      <c r="B947" s="333"/>
      <c r="C947" s="333"/>
      <c r="D947" s="288"/>
      <c r="E947" s="288"/>
      <c r="F947" s="288"/>
      <c r="G947" s="260"/>
      <c r="H947" s="260"/>
      <c r="I947" s="260"/>
      <c r="J947" s="260"/>
      <c r="K947" s="260"/>
      <c r="L947" s="259"/>
      <c r="M947" s="259"/>
      <c r="N947" s="259"/>
      <c r="O947" s="259"/>
      <c r="P947" s="259"/>
      <c r="Q947" s="260"/>
      <c r="R947" s="260"/>
      <c r="S947" s="260">
        <v>1</v>
      </c>
      <c r="T947" s="260"/>
      <c r="U947" s="260"/>
      <c r="V947" s="259"/>
      <c r="W947" s="259"/>
      <c r="X947" s="259"/>
      <c r="Y947" s="259"/>
      <c r="Z947" s="259"/>
      <c r="AL947" s="101">
        <f t="shared" si="103"/>
        <v>0</v>
      </c>
      <c r="AM947" s="101">
        <f t="shared" si="98"/>
        <v>0</v>
      </c>
      <c r="AN947" s="101">
        <f t="shared" si="99"/>
        <v>0</v>
      </c>
      <c r="AO947" s="101">
        <f t="shared" si="100"/>
        <v>1</v>
      </c>
      <c r="AP947" s="101">
        <f t="shared" si="101"/>
        <v>0</v>
      </c>
      <c r="AQ947" s="101">
        <f t="shared" si="102"/>
        <v>0</v>
      </c>
      <c r="AR947" s="101">
        <f t="shared" si="104"/>
        <v>0</v>
      </c>
    </row>
    <row r="948" spans="1:44">
      <c r="A948" s="265" t="s">
        <v>1190</v>
      </c>
      <c r="B948" s="333"/>
      <c r="C948" s="333"/>
      <c r="D948" s="288"/>
      <c r="E948" s="288"/>
      <c r="F948" s="288"/>
      <c r="G948" s="260"/>
      <c r="H948" s="260"/>
      <c r="I948" s="260"/>
      <c r="J948" s="260"/>
      <c r="K948" s="260"/>
      <c r="L948" s="259"/>
      <c r="M948" s="259"/>
      <c r="N948" s="259"/>
      <c r="O948" s="259"/>
      <c r="P948" s="259"/>
      <c r="Q948" s="260"/>
      <c r="R948" s="260"/>
      <c r="S948" s="260"/>
      <c r="T948" s="260"/>
      <c r="U948" s="260"/>
      <c r="V948" s="259">
        <v>1</v>
      </c>
      <c r="W948" s="259">
        <v>1</v>
      </c>
      <c r="X948" s="259"/>
      <c r="Y948" s="259"/>
      <c r="Z948" s="259"/>
      <c r="AL948" s="101">
        <f t="shared" si="103"/>
        <v>0</v>
      </c>
      <c r="AM948" s="101">
        <f t="shared" si="98"/>
        <v>0</v>
      </c>
      <c r="AN948" s="101">
        <f t="shared" si="99"/>
        <v>0</v>
      </c>
      <c r="AO948" s="101">
        <f t="shared" si="100"/>
        <v>0</v>
      </c>
      <c r="AP948" s="101">
        <f t="shared" si="101"/>
        <v>2</v>
      </c>
      <c r="AQ948" s="101">
        <f t="shared" si="102"/>
        <v>0</v>
      </c>
      <c r="AR948" s="101">
        <f t="shared" si="104"/>
        <v>0</v>
      </c>
    </row>
    <row r="949" spans="1:44">
      <c r="A949" s="265" t="s">
        <v>1191</v>
      </c>
      <c r="B949" s="333"/>
      <c r="C949" s="333"/>
      <c r="D949" s="288"/>
      <c r="E949" s="288"/>
      <c r="F949" s="288"/>
      <c r="G949" s="260"/>
      <c r="H949" s="260"/>
      <c r="I949" s="260"/>
      <c r="J949" s="260"/>
      <c r="K949" s="260"/>
      <c r="L949" s="259"/>
      <c r="M949" s="259"/>
      <c r="N949" s="259"/>
      <c r="O949" s="259"/>
      <c r="P949" s="259"/>
      <c r="Q949" s="260"/>
      <c r="R949" s="260"/>
      <c r="S949" s="260"/>
      <c r="T949" s="260"/>
      <c r="U949" s="260"/>
      <c r="V949" s="259"/>
      <c r="W949" s="259"/>
      <c r="X949" s="259">
        <v>1</v>
      </c>
      <c r="Y949" s="259"/>
      <c r="Z949" s="259"/>
      <c r="AL949" s="101">
        <f t="shared" si="103"/>
        <v>0</v>
      </c>
      <c r="AM949" s="101">
        <f t="shared" si="98"/>
        <v>0</v>
      </c>
      <c r="AN949" s="101">
        <f t="shared" si="99"/>
        <v>0</v>
      </c>
      <c r="AO949" s="101">
        <f t="shared" si="100"/>
        <v>0</v>
      </c>
      <c r="AP949" s="101">
        <f t="shared" si="101"/>
        <v>1</v>
      </c>
      <c r="AQ949" s="101">
        <f t="shared" si="102"/>
        <v>0</v>
      </c>
      <c r="AR949" s="101">
        <f t="shared" si="104"/>
        <v>0</v>
      </c>
    </row>
    <row r="950" spans="1:44">
      <c r="A950" s="265" t="s">
        <v>1192</v>
      </c>
      <c r="B950" s="333"/>
      <c r="C950" s="333"/>
      <c r="D950" s="288"/>
      <c r="E950" s="288"/>
      <c r="F950" s="288"/>
      <c r="G950" s="260"/>
      <c r="H950" s="260"/>
      <c r="I950" s="260"/>
      <c r="J950" s="260"/>
      <c r="K950" s="260"/>
      <c r="L950" s="259"/>
      <c r="M950" s="259"/>
      <c r="N950" s="259"/>
      <c r="O950" s="259">
        <v>1</v>
      </c>
      <c r="P950" s="259"/>
      <c r="Q950" s="260"/>
      <c r="R950" s="260"/>
      <c r="S950" s="260"/>
      <c r="T950" s="260"/>
      <c r="U950" s="260"/>
      <c r="V950" s="259"/>
      <c r="W950" s="259"/>
      <c r="X950" s="259"/>
      <c r="Y950" s="259"/>
      <c r="Z950" s="259"/>
      <c r="AL950" s="101">
        <f t="shared" si="103"/>
        <v>0</v>
      </c>
      <c r="AM950" s="101">
        <f t="shared" si="98"/>
        <v>0</v>
      </c>
      <c r="AN950" s="101">
        <f t="shared" si="99"/>
        <v>1</v>
      </c>
      <c r="AO950" s="101">
        <f t="shared" si="100"/>
        <v>0</v>
      </c>
      <c r="AP950" s="101">
        <f t="shared" si="101"/>
        <v>0</v>
      </c>
      <c r="AQ950" s="101">
        <f t="shared" si="102"/>
        <v>0</v>
      </c>
      <c r="AR950" s="101">
        <f t="shared" si="104"/>
        <v>0</v>
      </c>
    </row>
    <row r="951" spans="1:44">
      <c r="A951" s="265" t="s">
        <v>1193</v>
      </c>
      <c r="B951" s="333"/>
      <c r="C951" s="333"/>
      <c r="D951" s="288"/>
      <c r="E951" s="288"/>
      <c r="F951" s="288"/>
      <c r="G951" s="260"/>
      <c r="H951" s="260">
        <v>2</v>
      </c>
      <c r="I951" s="260"/>
      <c r="J951" s="260"/>
      <c r="K951" s="260"/>
      <c r="L951" s="259"/>
      <c r="M951" s="259"/>
      <c r="N951" s="259"/>
      <c r="O951" s="259"/>
      <c r="P951" s="259"/>
      <c r="Q951" s="260"/>
      <c r="R951" s="260"/>
      <c r="S951" s="260"/>
      <c r="T951" s="260"/>
      <c r="U951" s="260"/>
      <c r="V951" s="259"/>
      <c r="W951" s="259"/>
      <c r="X951" s="259"/>
      <c r="Y951" s="259"/>
      <c r="Z951" s="259"/>
      <c r="AL951" s="101">
        <f t="shared" si="103"/>
        <v>0</v>
      </c>
      <c r="AM951" s="101">
        <f t="shared" si="98"/>
        <v>2</v>
      </c>
      <c r="AN951" s="101">
        <f t="shared" si="99"/>
        <v>0</v>
      </c>
      <c r="AO951" s="101">
        <f t="shared" si="100"/>
        <v>0</v>
      </c>
      <c r="AP951" s="101">
        <f t="shared" si="101"/>
        <v>0</v>
      </c>
      <c r="AQ951" s="101">
        <f t="shared" si="102"/>
        <v>0</v>
      </c>
      <c r="AR951" s="101">
        <f t="shared" si="104"/>
        <v>0</v>
      </c>
    </row>
    <row r="952" spans="1:44">
      <c r="A952" s="265" t="s">
        <v>1194</v>
      </c>
      <c r="B952" s="333"/>
      <c r="C952" s="333"/>
      <c r="D952" s="288"/>
      <c r="E952" s="288"/>
      <c r="F952" s="288"/>
      <c r="G952" s="260"/>
      <c r="H952" s="260"/>
      <c r="I952" s="260"/>
      <c r="J952" s="260"/>
      <c r="K952" s="260"/>
      <c r="L952" s="259"/>
      <c r="M952" s="259"/>
      <c r="N952" s="259"/>
      <c r="O952" s="259"/>
      <c r="P952" s="259"/>
      <c r="Q952" s="260"/>
      <c r="R952" s="260"/>
      <c r="S952" s="260"/>
      <c r="T952" s="260"/>
      <c r="U952" s="260">
        <v>1</v>
      </c>
      <c r="V952" s="259"/>
      <c r="W952" s="259"/>
      <c r="X952" s="259"/>
      <c r="Y952" s="259"/>
      <c r="Z952" s="259"/>
      <c r="AL952" s="101">
        <f t="shared" si="103"/>
        <v>0</v>
      </c>
      <c r="AM952" s="101">
        <f t="shared" si="98"/>
        <v>0</v>
      </c>
      <c r="AN952" s="101">
        <f t="shared" si="99"/>
        <v>0</v>
      </c>
      <c r="AO952" s="101">
        <f t="shared" si="100"/>
        <v>1</v>
      </c>
      <c r="AP952" s="101">
        <f t="shared" si="101"/>
        <v>0</v>
      </c>
      <c r="AQ952" s="101">
        <f t="shared" si="102"/>
        <v>0</v>
      </c>
      <c r="AR952" s="101">
        <f t="shared" si="104"/>
        <v>0</v>
      </c>
    </row>
    <row r="953" spans="1:44">
      <c r="A953" s="265" t="s">
        <v>1195</v>
      </c>
      <c r="B953" s="333"/>
      <c r="C953" s="333"/>
      <c r="D953" s="288"/>
      <c r="E953" s="288"/>
      <c r="F953" s="288"/>
      <c r="G953" s="260"/>
      <c r="H953" s="260"/>
      <c r="I953" s="260"/>
      <c r="J953" s="260"/>
      <c r="K953" s="260"/>
      <c r="L953" s="259"/>
      <c r="M953" s="259"/>
      <c r="N953" s="259"/>
      <c r="O953" s="259"/>
      <c r="P953" s="259"/>
      <c r="Q953" s="260"/>
      <c r="R953" s="260"/>
      <c r="S953" s="260"/>
      <c r="T953" s="260"/>
      <c r="U953" s="260"/>
      <c r="V953" s="259"/>
      <c r="W953" s="259"/>
      <c r="X953" s="259"/>
      <c r="Y953" s="259"/>
      <c r="Z953" s="259">
        <v>1</v>
      </c>
      <c r="AL953" s="101">
        <f t="shared" si="103"/>
        <v>0</v>
      </c>
      <c r="AM953" s="101">
        <f t="shared" ref="AM953:AM964" si="105">SUM($G953:$K953)</f>
        <v>0</v>
      </c>
      <c r="AN953" s="101">
        <f t="shared" ref="AN953:AN964" si="106">SUM($L953:$P953)</f>
        <v>0</v>
      </c>
      <c r="AO953" s="101">
        <f t="shared" ref="AO953:AO964" si="107">SUM($Q953:$U953)</f>
        <v>0</v>
      </c>
      <c r="AP953" s="101">
        <f t="shared" ref="AP953:AP964" si="108">SUM($V953:$Z953)</f>
        <v>1</v>
      </c>
      <c r="AQ953" s="101">
        <f t="shared" ref="AQ953:AQ964" si="109">SUM($AA953:$AE953)</f>
        <v>0</v>
      </c>
      <c r="AR953" s="101">
        <f t="shared" si="104"/>
        <v>0</v>
      </c>
    </row>
    <row r="954" spans="1:44">
      <c r="A954" s="265" t="s">
        <v>1196</v>
      </c>
      <c r="B954" s="333"/>
      <c r="C954" s="333"/>
      <c r="D954" s="288"/>
      <c r="E954" s="288"/>
      <c r="F954" s="288"/>
      <c r="G954" s="260"/>
      <c r="H954" s="260"/>
      <c r="I954" s="260"/>
      <c r="J954" s="260"/>
      <c r="K954" s="260"/>
      <c r="L954" s="259"/>
      <c r="M954" s="259"/>
      <c r="N954" s="259"/>
      <c r="O954" s="259"/>
      <c r="P954" s="259"/>
      <c r="Q954" s="260"/>
      <c r="R954" s="260"/>
      <c r="S954" s="260"/>
      <c r="T954" s="260"/>
      <c r="U954" s="260"/>
      <c r="V954" s="259"/>
      <c r="W954" s="259"/>
      <c r="X954" s="259"/>
      <c r="Y954" s="259">
        <v>1</v>
      </c>
      <c r="Z954" s="259"/>
      <c r="AL954" s="101">
        <f t="shared" ref="AL954:AL964" si="110">SUM($B954:$F954)</f>
        <v>0</v>
      </c>
      <c r="AM954" s="101">
        <f t="shared" si="105"/>
        <v>0</v>
      </c>
      <c r="AN954" s="101">
        <f t="shared" si="106"/>
        <v>0</v>
      </c>
      <c r="AO954" s="101">
        <f t="shared" si="107"/>
        <v>0</v>
      </c>
      <c r="AP954" s="101">
        <f t="shared" si="108"/>
        <v>1</v>
      </c>
      <c r="AQ954" s="101">
        <f t="shared" si="109"/>
        <v>0</v>
      </c>
      <c r="AR954" s="101">
        <f t="shared" si="104"/>
        <v>0</v>
      </c>
    </row>
    <row r="955" spans="1:44">
      <c r="A955" s="265" t="s">
        <v>1197</v>
      </c>
      <c r="B955" s="333"/>
      <c r="C955" s="333"/>
      <c r="D955" s="288"/>
      <c r="E955" s="288"/>
      <c r="F955" s="288"/>
      <c r="G955" s="260"/>
      <c r="H955" s="260">
        <v>1</v>
      </c>
      <c r="I955" s="260"/>
      <c r="J955" s="260">
        <v>2</v>
      </c>
      <c r="K955" s="260"/>
      <c r="L955" s="259"/>
      <c r="M955" s="259"/>
      <c r="N955" s="259"/>
      <c r="O955" s="259"/>
      <c r="P955" s="259"/>
      <c r="Q955" s="260"/>
      <c r="R955" s="260"/>
      <c r="S955" s="260"/>
      <c r="T955" s="260"/>
      <c r="U955" s="260"/>
      <c r="V955" s="259"/>
      <c r="W955" s="259"/>
      <c r="X955" s="259"/>
      <c r="Y955" s="259"/>
      <c r="Z955" s="259"/>
      <c r="AL955" s="101">
        <f t="shared" si="110"/>
        <v>0</v>
      </c>
      <c r="AM955" s="101">
        <f t="shared" si="105"/>
        <v>3</v>
      </c>
      <c r="AN955" s="101">
        <f t="shared" si="106"/>
        <v>0</v>
      </c>
      <c r="AO955" s="101">
        <f t="shared" si="107"/>
        <v>0</v>
      </c>
      <c r="AP955" s="101">
        <f t="shared" si="108"/>
        <v>0</v>
      </c>
      <c r="AQ955" s="101">
        <f t="shared" si="109"/>
        <v>0</v>
      </c>
      <c r="AR955" s="101">
        <f t="shared" si="104"/>
        <v>0</v>
      </c>
    </row>
    <row r="956" spans="1:44">
      <c r="A956" s="265" t="s">
        <v>1198</v>
      </c>
      <c r="B956" s="333"/>
      <c r="C956" s="333"/>
      <c r="D956" s="288"/>
      <c r="E956" s="288"/>
      <c r="F956" s="288"/>
      <c r="G956" s="260"/>
      <c r="H956" s="260"/>
      <c r="I956" s="260"/>
      <c r="J956" s="260"/>
      <c r="K956" s="260"/>
      <c r="L956" s="259">
        <v>1</v>
      </c>
      <c r="M956" s="259"/>
      <c r="N956" s="259"/>
      <c r="O956" s="259"/>
      <c r="P956" s="259"/>
      <c r="Q956" s="260"/>
      <c r="R956" s="260"/>
      <c r="S956" s="260"/>
      <c r="T956" s="260"/>
      <c r="U956" s="260"/>
      <c r="V956" s="259"/>
      <c r="W956" s="259"/>
      <c r="X956" s="259"/>
      <c r="Y956" s="259"/>
      <c r="Z956" s="259"/>
      <c r="AL956" s="101">
        <f t="shared" si="110"/>
        <v>0</v>
      </c>
      <c r="AM956" s="101">
        <f t="shared" si="105"/>
        <v>0</v>
      </c>
      <c r="AN956" s="101">
        <f t="shared" si="106"/>
        <v>1</v>
      </c>
      <c r="AO956" s="101">
        <f t="shared" si="107"/>
        <v>0</v>
      </c>
      <c r="AP956" s="101">
        <f t="shared" si="108"/>
        <v>0</v>
      </c>
      <c r="AQ956" s="101">
        <f t="shared" si="109"/>
        <v>0</v>
      </c>
      <c r="AR956" s="101">
        <f t="shared" si="104"/>
        <v>0</v>
      </c>
    </row>
    <row r="957" spans="1:44">
      <c r="A957" s="265" t="s">
        <v>1199</v>
      </c>
      <c r="B957" s="333"/>
      <c r="C957" s="333"/>
      <c r="D957" s="288"/>
      <c r="E957" s="288"/>
      <c r="F957" s="288"/>
      <c r="G957" s="260"/>
      <c r="H957" s="260">
        <v>1</v>
      </c>
      <c r="I957" s="260"/>
      <c r="J957" s="260"/>
      <c r="K957" s="260"/>
      <c r="L957" s="259"/>
      <c r="M957" s="259"/>
      <c r="N957" s="259"/>
      <c r="O957" s="259"/>
      <c r="P957" s="259"/>
      <c r="Q957" s="260"/>
      <c r="R957" s="260"/>
      <c r="S957" s="260"/>
      <c r="T957" s="260"/>
      <c r="U957" s="260"/>
      <c r="V957" s="259"/>
      <c r="W957" s="259"/>
      <c r="X957" s="259"/>
      <c r="Y957" s="259"/>
      <c r="Z957" s="259"/>
      <c r="AL957" s="101">
        <f t="shared" si="110"/>
        <v>0</v>
      </c>
      <c r="AM957" s="101">
        <f t="shared" si="105"/>
        <v>1</v>
      </c>
      <c r="AN957" s="101">
        <f t="shared" si="106"/>
        <v>0</v>
      </c>
      <c r="AO957" s="101">
        <f t="shared" si="107"/>
        <v>0</v>
      </c>
      <c r="AP957" s="101">
        <f t="shared" si="108"/>
        <v>0</v>
      </c>
      <c r="AQ957" s="101">
        <f t="shared" si="109"/>
        <v>0</v>
      </c>
      <c r="AR957" s="101">
        <f t="shared" si="104"/>
        <v>0</v>
      </c>
    </row>
    <row r="958" spans="1:44">
      <c r="A958" s="265" t="s">
        <v>1200</v>
      </c>
      <c r="B958" s="333"/>
      <c r="C958" s="333"/>
      <c r="D958" s="288"/>
      <c r="E958" s="288"/>
      <c r="F958" s="288"/>
      <c r="G958" s="260"/>
      <c r="H958" s="260"/>
      <c r="I958" s="260"/>
      <c r="J958" s="260"/>
      <c r="K958" s="260"/>
      <c r="L958" s="259"/>
      <c r="M958" s="259">
        <v>1</v>
      </c>
      <c r="N958" s="259"/>
      <c r="O958" s="259"/>
      <c r="P958" s="259"/>
      <c r="Q958" s="260"/>
      <c r="R958" s="260"/>
      <c r="S958" s="260"/>
      <c r="T958" s="260"/>
      <c r="U958" s="260"/>
      <c r="V958" s="259"/>
      <c r="W958" s="259"/>
      <c r="X958" s="259"/>
      <c r="Y958" s="259"/>
      <c r="Z958" s="259"/>
      <c r="AL958" s="101">
        <f t="shared" si="110"/>
        <v>0</v>
      </c>
      <c r="AM958" s="101">
        <f t="shared" si="105"/>
        <v>0</v>
      </c>
      <c r="AN958" s="101">
        <f t="shared" si="106"/>
        <v>1</v>
      </c>
      <c r="AO958" s="101">
        <f t="shared" si="107"/>
        <v>0</v>
      </c>
      <c r="AP958" s="101">
        <f t="shared" si="108"/>
        <v>0</v>
      </c>
      <c r="AQ958" s="101">
        <f t="shared" si="109"/>
        <v>0</v>
      </c>
      <c r="AR958" s="101">
        <f t="shared" si="104"/>
        <v>0</v>
      </c>
    </row>
    <row r="959" spans="1:44">
      <c r="A959" s="265" t="s">
        <v>1201</v>
      </c>
      <c r="B959" s="333"/>
      <c r="C959" s="333"/>
      <c r="D959" s="288"/>
      <c r="E959" s="288"/>
      <c r="F959" s="288"/>
      <c r="G959" s="260"/>
      <c r="H959" s="260"/>
      <c r="I959" s="260"/>
      <c r="J959" s="260"/>
      <c r="K959" s="260"/>
      <c r="L959" s="259"/>
      <c r="M959" s="259"/>
      <c r="N959" s="259"/>
      <c r="O959" s="259"/>
      <c r="P959" s="259"/>
      <c r="Q959" s="260"/>
      <c r="R959" s="260">
        <v>2</v>
      </c>
      <c r="S959" s="260"/>
      <c r="T959" s="260"/>
      <c r="U959" s="260"/>
      <c r="V959" s="259"/>
      <c r="W959" s="259"/>
      <c r="X959" s="259"/>
      <c r="Y959" s="259"/>
      <c r="Z959" s="259"/>
      <c r="AL959" s="101">
        <f t="shared" si="110"/>
        <v>0</v>
      </c>
      <c r="AM959" s="101">
        <f t="shared" si="105"/>
        <v>0</v>
      </c>
      <c r="AN959" s="101">
        <f t="shared" si="106"/>
        <v>0</v>
      </c>
      <c r="AO959" s="101">
        <f t="shared" si="107"/>
        <v>2</v>
      </c>
      <c r="AP959" s="101">
        <f t="shared" si="108"/>
        <v>0</v>
      </c>
      <c r="AQ959" s="101">
        <f t="shared" si="109"/>
        <v>0</v>
      </c>
      <c r="AR959" s="101">
        <f t="shared" si="104"/>
        <v>0</v>
      </c>
    </row>
    <row r="960" spans="1:44">
      <c r="A960" s="265" t="s">
        <v>1202</v>
      </c>
      <c r="B960" s="333"/>
      <c r="C960" s="333"/>
      <c r="D960" s="288"/>
      <c r="E960" s="288"/>
      <c r="F960" s="288"/>
      <c r="G960" s="260"/>
      <c r="H960" s="260"/>
      <c r="I960" s="260"/>
      <c r="J960" s="260"/>
      <c r="K960" s="260"/>
      <c r="L960" s="259"/>
      <c r="M960" s="259"/>
      <c r="N960" s="259"/>
      <c r="O960" s="259"/>
      <c r="P960" s="259"/>
      <c r="Q960" s="260"/>
      <c r="R960" s="260"/>
      <c r="S960" s="260"/>
      <c r="T960" s="260"/>
      <c r="U960" s="260"/>
      <c r="V960" s="259"/>
      <c r="W960" s="259"/>
      <c r="X960" s="259">
        <v>1</v>
      </c>
      <c r="Y960" s="259"/>
      <c r="Z960" s="259"/>
      <c r="AL960" s="101">
        <f t="shared" si="110"/>
        <v>0</v>
      </c>
      <c r="AM960" s="101">
        <f t="shared" si="105"/>
        <v>0</v>
      </c>
      <c r="AN960" s="101">
        <f t="shared" si="106"/>
        <v>0</v>
      </c>
      <c r="AO960" s="101">
        <f t="shared" si="107"/>
        <v>0</v>
      </c>
      <c r="AP960" s="101">
        <f t="shared" si="108"/>
        <v>1</v>
      </c>
      <c r="AQ960" s="101">
        <f t="shared" si="109"/>
        <v>0</v>
      </c>
      <c r="AR960" s="101">
        <f t="shared" si="104"/>
        <v>0</v>
      </c>
    </row>
    <row r="961" spans="1:44">
      <c r="A961" s="265" t="s">
        <v>1203</v>
      </c>
      <c r="B961" s="333"/>
      <c r="C961" s="333"/>
      <c r="D961" s="288"/>
      <c r="E961" s="288"/>
      <c r="F961" s="288"/>
      <c r="G961" s="260"/>
      <c r="H961" s="260"/>
      <c r="I961" s="260"/>
      <c r="J961" s="260"/>
      <c r="K961" s="260"/>
      <c r="L961" s="259"/>
      <c r="M961" s="259"/>
      <c r="N961" s="259"/>
      <c r="O961" s="259"/>
      <c r="P961" s="259"/>
      <c r="Q961" s="260"/>
      <c r="R961" s="260"/>
      <c r="S961" s="260">
        <v>1</v>
      </c>
      <c r="T961" s="260"/>
      <c r="U961" s="260"/>
      <c r="V961" s="259"/>
      <c r="W961" s="259"/>
      <c r="X961" s="259"/>
      <c r="Y961" s="259"/>
      <c r="Z961" s="259"/>
      <c r="AL961" s="101">
        <f t="shared" si="110"/>
        <v>0</v>
      </c>
      <c r="AM961" s="101">
        <f t="shared" si="105"/>
        <v>0</v>
      </c>
      <c r="AN961" s="101">
        <f t="shared" si="106"/>
        <v>0</v>
      </c>
      <c r="AO961" s="101">
        <f t="shared" si="107"/>
        <v>1</v>
      </c>
      <c r="AP961" s="101">
        <f t="shared" si="108"/>
        <v>0</v>
      </c>
      <c r="AQ961" s="101">
        <f t="shared" si="109"/>
        <v>0</v>
      </c>
      <c r="AR961" s="101">
        <f t="shared" si="104"/>
        <v>0</v>
      </c>
    </row>
    <row r="962" spans="1:44">
      <c r="A962" s="265" t="s">
        <v>1204</v>
      </c>
      <c r="B962" s="333"/>
      <c r="C962" s="333"/>
      <c r="D962" s="288"/>
      <c r="E962" s="288"/>
      <c r="F962" s="288"/>
      <c r="G962" s="260"/>
      <c r="H962" s="260"/>
      <c r="I962" s="260"/>
      <c r="J962" s="260"/>
      <c r="K962" s="260"/>
      <c r="L962" s="259"/>
      <c r="M962" s="259"/>
      <c r="N962" s="259"/>
      <c r="O962" s="259"/>
      <c r="P962" s="259"/>
      <c r="Q962" s="260"/>
      <c r="R962" s="260"/>
      <c r="S962" s="260"/>
      <c r="T962" s="260"/>
      <c r="U962" s="260">
        <v>2</v>
      </c>
      <c r="V962" s="259"/>
      <c r="W962" s="259"/>
      <c r="X962" s="259"/>
      <c r="Y962" s="259"/>
      <c r="Z962" s="259"/>
      <c r="AL962" s="101">
        <f t="shared" si="110"/>
        <v>0</v>
      </c>
      <c r="AM962" s="101">
        <f t="shared" si="105"/>
        <v>0</v>
      </c>
      <c r="AN962" s="101">
        <f t="shared" si="106"/>
        <v>0</v>
      </c>
      <c r="AO962" s="101">
        <f t="shared" si="107"/>
        <v>2</v>
      </c>
      <c r="AP962" s="101">
        <f t="shared" si="108"/>
        <v>0</v>
      </c>
      <c r="AQ962" s="101">
        <f t="shared" si="109"/>
        <v>0</v>
      </c>
      <c r="AR962" s="101">
        <f t="shared" si="104"/>
        <v>0</v>
      </c>
    </row>
    <row r="963" spans="1:44">
      <c r="A963" s="265" t="s">
        <v>1205</v>
      </c>
      <c r="B963" s="333"/>
      <c r="C963" s="333"/>
      <c r="D963" s="288"/>
      <c r="E963" s="288"/>
      <c r="F963" s="288"/>
      <c r="G963" s="260"/>
      <c r="H963" s="260"/>
      <c r="I963" s="260"/>
      <c r="J963" s="260"/>
      <c r="K963" s="260"/>
      <c r="L963" s="259"/>
      <c r="M963" s="259"/>
      <c r="N963" s="259"/>
      <c r="O963" s="259"/>
      <c r="P963" s="259"/>
      <c r="Q963" s="260"/>
      <c r="R963" s="260"/>
      <c r="S963" s="260"/>
      <c r="T963" s="260"/>
      <c r="U963" s="260">
        <v>1</v>
      </c>
      <c r="V963" s="259"/>
      <c r="W963" s="259"/>
      <c r="X963" s="259"/>
      <c r="Y963" s="259"/>
      <c r="Z963" s="259"/>
      <c r="AL963" s="101">
        <f t="shared" si="110"/>
        <v>0</v>
      </c>
      <c r="AM963" s="101">
        <f t="shared" si="105"/>
        <v>0</v>
      </c>
      <c r="AN963" s="101">
        <f t="shared" si="106"/>
        <v>0</v>
      </c>
      <c r="AO963" s="101">
        <f t="shared" si="107"/>
        <v>1</v>
      </c>
      <c r="AP963" s="101">
        <f t="shared" si="108"/>
        <v>0</v>
      </c>
      <c r="AQ963" s="101">
        <f t="shared" si="109"/>
        <v>0</v>
      </c>
      <c r="AR963" s="101">
        <f t="shared" si="104"/>
        <v>0</v>
      </c>
    </row>
    <row r="964" spans="1:44" ht="18" thickBot="1">
      <c r="A964" s="265" t="s">
        <v>1206</v>
      </c>
      <c r="B964" s="333"/>
      <c r="C964" s="333"/>
      <c r="D964" s="288"/>
      <c r="E964" s="259"/>
      <c r="F964" s="259"/>
      <c r="G964" s="260"/>
      <c r="H964" s="260"/>
      <c r="I964" s="260"/>
      <c r="J964" s="260"/>
      <c r="K964" s="260"/>
      <c r="L964" s="259"/>
      <c r="M964" s="259"/>
      <c r="N964" s="259"/>
      <c r="O964" s="259"/>
      <c r="P964" s="259"/>
      <c r="Q964" s="260"/>
      <c r="R964" s="260"/>
      <c r="S964" s="260"/>
      <c r="T964" s="260"/>
      <c r="U964" s="260"/>
      <c r="V964" s="259"/>
      <c r="W964" s="259">
        <v>1</v>
      </c>
      <c r="X964" s="259"/>
      <c r="Y964" s="259"/>
      <c r="Z964" s="259"/>
      <c r="AL964" s="261">
        <f t="shared" si="110"/>
        <v>0</v>
      </c>
      <c r="AM964" s="261">
        <f t="shared" si="105"/>
        <v>0</v>
      </c>
      <c r="AN964" s="261">
        <f t="shared" si="106"/>
        <v>0</v>
      </c>
      <c r="AO964" s="261">
        <f t="shared" si="107"/>
        <v>0</v>
      </c>
      <c r="AP964" s="261">
        <f t="shared" si="108"/>
        <v>1</v>
      </c>
      <c r="AQ964" s="261">
        <f t="shared" si="109"/>
        <v>0</v>
      </c>
      <c r="AR964" s="261">
        <f t="shared" si="104"/>
        <v>0</v>
      </c>
    </row>
    <row r="965" spans="1:44">
      <c r="AK965" s="34" t="s">
        <v>104</v>
      </c>
      <c r="AL965" s="262">
        <f>COUNTIF(AL6:AL964,"&gt;0")</f>
        <v>13</v>
      </c>
      <c r="AM965" s="262">
        <f t="shared" ref="AM965:AR965" si="111">COUNTIF(AM6:AM964,"&gt;0")</f>
        <v>92</v>
      </c>
      <c r="AN965" s="262">
        <f t="shared" si="111"/>
        <v>151</v>
      </c>
      <c r="AO965" s="262">
        <f t="shared" si="111"/>
        <v>182</v>
      </c>
      <c r="AP965" s="262">
        <f t="shared" si="111"/>
        <v>444</v>
      </c>
      <c r="AQ965" s="262">
        <f t="shared" si="111"/>
        <v>0</v>
      </c>
      <c r="AR965" s="262">
        <f t="shared" si="111"/>
        <v>0</v>
      </c>
    </row>
    <row r="966" spans="1:44" ht="18" thickBot="1">
      <c r="AK966" s="263" t="s">
        <v>105</v>
      </c>
      <c r="AL966" s="264">
        <f>SUM(AL6:AL964)</f>
        <v>17</v>
      </c>
      <c r="AM966" s="264">
        <f t="shared" ref="AM966:AR966" si="112">SUM(AM6:AM964)</f>
        <v>145</v>
      </c>
      <c r="AN966" s="264">
        <f t="shared" si="112"/>
        <v>217</v>
      </c>
      <c r="AO966" s="264">
        <f t="shared" si="112"/>
        <v>276</v>
      </c>
      <c r="AP966" s="264">
        <f t="shared" si="112"/>
        <v>805</v>
      </c>
      <c r="AQ966" s="264">
        <f t="shared" si="112"/>
        <v>0</v>
      </c>
      <c r="AR966" s="264">
        <f t="shared" si="112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7"/>
  <sheetViews>
    <sheetView topLeftCell="A46" zoomScale="40" zoomScaleNormal="40" workbookViewId="0">
      <selection activeCell="AL104" sqref="AL104:AR104"/>
    </sheetView>
  </sheetViews>
  <sheetFormatPr defaultRowHeight="17.399999999999999"/>
  <cols>
    <col min="1" max="1" width="25.59765625" customWidth="1"/>
    <col min="2" max="22" width="9" customWidth="1"/>
  </cols>
  <sheetData>
    <row r="1" spans="1:44" s="49" customFormat="1">
      <c r="A1" s="53" t="s">
        <v>126</v>
      </c>
    </row>
    <row r="2" spans="1:44">
      <c r="A2" s="52"/>
      <c r="B2" s="50" t="s">
        <v>114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</row>
    <row r="3" spans="1:44">
      <c r="A3" s="52"/>
      <c r="B3" s="50" t="s">
        <v>115</v>
      </c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</row>
    <row r="4" spans="1:44">
      <c r="A4" s="52"/>
      <c r="B4" s="50" t="s">
        <v>116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49"/>
      <c r="AA4" s="49"/>
      <c r="AB4" s="49"/>
      <c r="AC4" s="49"/>
      <c r="AD4" s="49"/>
      <c r="AE4" s="33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333"/>
      <c r="AG5" s="333"/>
      <c r="AH5" s="333"/>
      <c r="AI5" s="333"/>
      <c r="AJ5" s="333"/>
      <c r="AK5" s="194"/>
      <c r="AL5" s="54" t="s">
        <v>117</v>
      </c>
      <c r="AM5" s="54" t="s">
        <v>118</v>
      </c>
      <c r="AN5" s="54" t="s">
        <v>119</v>
      </c>
      <c r="AO5" s="54" t="s">
        <v>120</v>
      </c>
      <c r="AP5" s="54" t="s">
        <v>121</v>
      </c>
      <c r="AQ5" s="54" t="s">
        <v>122</v>
      </c>
      <c r="AR5" s="54" t="s">
        <v>123</v>
      </c>
    </row>
    <row r="6" spans="1:44">
      <c r="A6" s="266" t="s">
        <v>275</v>
      </c>
      <c r="B6" s="288"/>
      <c r="C6" s="288"/>
      <c r="D6" s="288"/>
      <c r="E6" s="288"/>
      <c r="F6" s="288"/>
      <c r="G6" s="267"/>
      <c r="H6" s="267"/>
      <c r="I6" s="267"/>
      <c r="J6" s="267"/>
      <c r="K6" s="208"/>
      <c r="L6" s="268"/>
      <c r="M6" s="268"/>
      <c r="N6" s="268"/>
      <c r="O6" s="268">
        <v>1</v>
      </c>
      <c r="P6" s="268"/>
      <c r="Q6" s="270"/>
      <c r="R6" s="270"/>
      <c r="S6" s="270"/>
      <c r="T6" s="270"/>
      <c r="U6" s="270"/>
      <c r="V6" s="269"/>
      <c r="W6" s="269"/>
      <c r="X6" s="269"/>
      <c r="Y6" s="269"/>
      <c r="Z6" s="269"/>
      <c r="AA6" s="208"/>
      <c r="AB6" s="208"/>
      <c r="AC6" s="208"/>
      <c r="AD6" s="208"/>
      <c r="AE6" s="208"/>
      <c r="AF6" s="356"/>
      <c r="AG6" s="356"/>
      <c r="AH6" s="357"/>
      <c r="AI6" s="357"/>
      <c r="AJ6" s="358"/>
      <c r="AK6" s="194"/>
      <c r="AL6" s="55">
        <f t="shared" ref="AL6:AL69" si="0">SUM($B6:$F6)</f>
        <v>0</v>
      </c>
      <c r="AM6" s="55">
        <f t="shared" ref="AM6:AM69" si="1">SUM($G6:$K6)</f>
        <v>0</v>
      </c>
      <c r="AN6" s="55">
        <f t="shared" ref="AN6:AN69" si="2">SUM($L6:$P6)</f>
        <v>1</v>
      </c>
      <c r="AO6" s="55">
        <f t="shared" ref="AO6:AO69" si="3">SUM($Q6:$U6)</f>
        <v>0</v>
      </c>
      <c r="AP6" s="55">
        <f t="shared" ref="AP6:AP69" si="4">SUM($V6:$Z6)</f>
        <v>0</v>
      </c>
      <c r="AQ6" s="55">
        <f>SUM($AA6:$AE6)</f>
        <v>0</v>
      </c>
      <c r="AR6" s="55">
        <f t="shared" ref="AR6:AR69" si="5">SUM($AF6:$AJ6)</f>
        <v>0</v>
      </c>
    </row>
    <row r="7" spans="1:44">
      <c r="A7" s="266" t="s">
        <v>276</v>
      </c>
      <c r="B7" s="288"/>
      <c r="C7" s="288"/>
      <c r="D7" s="288"/>
      <c r="E7" s="288"/>
      <c r="F7" s="288"/>
      <c r="G7" s="267"/>
      <c r="H7" s="267"/>
      <c r="I7" s="267"/>
      <c r="J7" s="267"/>
      <c r="K7" s="208"/>
      <c r="L7" s="268"/>
      <c r="M7" s="268"/>
      <c r="N7" s="268"/>
      <c r="O7" s="268">
        <v>1</v>
      </c>
      <c r="P7" s="268"/>
      <c r="Q7" s="270"/>
      <c r="R7" s="270"/>
      <c r="S7" s="270">
        <v>1</v>
      </c>
      <c r="T7" s="270"/>
      <c r="U7" s="270"/>
      <c r="V7" s="269"/>
      <c r="W7" s="269"/>
      <c r="X7" s="269"/>
      <c r="Y7" s="269"/>
      <c r="Z7" s="269"/>
      <c r="AA7" s="208"/>
      <c r="AB7" s="208"/>
      <c r="AC7" s="208"/>
      <c r="AD7" s="208"/>
      <c r="AE7" s="208"/>
      <c r="AF7" s="356"/>
      <c r="AG7" s="356"/>
      <c r="AH7" s="357"/>
      <c r="AI7" s="357"/>
      <c r="AJ7" s="358"/>
      <c r="AK7" s="194"/>
      <c r="AL7" s="55">
        <f t="shared" si="0"/>
        <v>0</v>
      </c>
      <c r="AM7" s="55">
        <f t="shared" si="1"/>
        <v>0</v>
      </c>
      <c r="AN7" s="55">
        <f t="shared" si="2"/>
        <v>1</v>
      </c>
      <c r="AO7" s="55">
        <f t="shared" si="3"/>
        <v>1</v>
      </c>
      <c r="AP7" s="55">
        <f t="shared" si="4"/>
        <v>0</v>
      </c>
      <c r="AQ7" s="55">
        <f t="shared" ref="AQ7:AQ70" si="6">SUM($AA7:$AE7)</f>
        <v>0</v>
      </c>
      <c r="AR7" s="55">
        <f t="shared" si="5"/>
        <v>0</v>
      </c>
    </row>
    <row r="8" spans="1:44">
      <c r="A8" s="266" t="s">
        <v>277</v>
      </c>
      <c r="B8" s="288"/>
      <c r="C8" s="288"/>
      <c r="D8" s="288"/>
      <c r="E8" s="288"/>
      <c r="F8" s="288"/>
      <c r="G8" s="267"/>
      <c r="H8" s="267"/>
      <c r="I8" s="267"/>
      <c r="J8" s="267"/>
      <c r="K8" s="208"/>
      <c r="L8" s="268"/>
      <c r="M8" s="268"/>
      <c r="N8" s="268"/>
      <c r="O8" s="268"/>
      <c r="P8" s="268"/>
      <c r="Q8" s="270"/>
      <c r="R8" s="270"/>
      <c r="S8" s="270"/>
      <c r="T8" s="270"/>
      <c r="U8" s="270"/>
      <c r="V8" s="269"/>
      <c r="W8" s="269"/>
      <c r="X8" s="269">
        <v>1</v>
      </c>
      <c r="Y8" s="269"/>
      <c r="Z8" s="269"/>
      <c r="AA8" s="208"/>
      <c r="AB8" s="208"/>
      <c r="AC8" s="208"/>
      <c r="AD8" s="208"/>
      <c r="AE8" s="208"/>
      <c r="AF8" s="356"/>
      <c r="AG8" s="356"/>
      <c r="AH8" s="357"/>
      <c r="AI8" s="357"/>
      <c r="AJ8" s="358"/>
      <c r="AK8" s="194"/>
      <c r="AL8" s="55">
        <f t="shared" si="0"/>
        <v>0</v>
      </c>
      <c r="AM8" s="55">
        <f t="shared" si="1"/>
        <v>0</v>
      </c>
      <c r="AN8" s="55">
        <f t="shared" si="2"/>
        <v>0</v>
      </c>
      <c r="AO8" s="55">
        <f t="shared" si="3"/>
        <v>0</v>
      </c>
      <c r="AP8" s="55">
        <f t="shared" si="4"/>
        <v>1</v>
      </c>
      <c r="AQ8" s="55">
        <f t="shared" si="6"/>
        <v>0</v>
      </c>
      <c r="AR8" s="55">
        <f t="shared" si="5"/>
        <v>0</v>
      </c>
    </row>
    <row r="9" spans="1:44">
      <c r="A9" s="266" t="s">
        <v>278</v>
      </c>
      <c r="B9" s="288"/>
      <c r="C9" s="288"/>
      <c r="D9" s="288"/>
      <c r="E9" s="288"/>
      <c r="F9" s="288"/>
      <c r="G9" s="267"/>
      <c r="H9" s="267"/>
      <c r="I9" s="267"/>
      <c r="J9" s="267"/>
      <c r="K9" s="208"/>
      <c r="L9" s="268"/>
      <c r="M9" s="268"/>
      <c r="N9" s="268"/>
      <c r="O9" s="268"/>
      <c r="P9" s="268"/>
      <c r="Q9" s="270"/>
      <c r="R9" s="270"/>
      <c r="S9" s="270"/>
      <c r="T9" s="270">
        <v>1</v>
      </c>
      <c r="U9" s="270"/>
      <c r="V9" s="269"/>
      <c r="W9" s="269"/>
      <c r="X9" s="269"/>
      <c r="Y9" s="269"/>
      <c r="Z9" s="269"/>
      <c r="AA9" s="208"/>
      <c r="AB9" s="208"/>
      <c r="AC9" s="208"/>
      <c r="AD9" s="208"/>
      <c r="AE9" s="208"/>
      <c r="AF9" s="356"/>
      <c r="AG9" s="356"/>
      <c r="AH9" s="357"/>
      <c r="AI9" s="357"/>
      <c r="AJ9" s="358"/>
      <c r="AK9" s="194"/>
      <c r="AL9" s="55">
        <f t="shared" si="0"/>
        <v>0</v>
      </c>
      <c r="AM9" s="55">
        <f t="shared" si="1"/>
        <v>0</v>
      </c>
      <c r="AN9" s="55">
        <f t="shared" si="2"/>
        <v>0</v>
      </c>
      <c r="AO9" s="55">
        <f t="shared" si="3"/>
        <v>1</v>
      </c>
      <c r="AP9" s="55">
        <f t="shared" si="4"/>
        <v>0</v>
      </c>
      <c r="AQ9" s="55">
        <f t="shared" si="6"/>
        <v>0</v>
      </c>
      <c r="AR9" s="55">
        <f t="shared" si="5"/>
        <v>0</v>
      </c>
    </row>
    <row r="10" spans="1:44">
      <c r="A10" s="266" t="s">
        <v>279</v>
      </c>
      <c r="B10" s="288"/>
      <c r="C10" s="288"/>
      <c r="D10" s="288"/>
      <c r="E10" s="288"/>
      <c r="F10" s="288"/>
      <c r="G10" s="267"/>
      <c r="H10" s="267"/>
      <c r="I10" s="267"/>
      <c r="J10" s="267"/>
      <c r="K10" s="208"/>
      <c r="L10" s="268"/>
      <c r="M10" s="268"/>
      <c r="N10" s="268"/>
      <c r="O10" s="268"/>
      <c r="P10" s="268"/>
      <c r="Q10" s="270"/>
      <c r="R10" s="270"/>
      <c r="S10" s="270"/>
      <c r="T10" s="270"/>
      <c r="U10" s="270"/>
      <c r="V10" s="269">
        <v>1</v>
      </c>
      <c r="W10" s="269"/>
      <c r="X10" s="269"/>
      <c r="Y10" s="269"/>
      <c r="Z10" s="269"/>
      <c r="AA10" s="208"/>
      <c r="AB10" s="208"/>
      <c r="AC10" s="208"/>
      <c r="AD10" s="208"/>
      <c r="AE10" s="208"/>
      <c r="AF10" s="356"/>
      <c r="AG10" s="356"/>
      <c r="AH10" s="357"/>
      <c r="AI10" s="357"/>
      <c r="AJ10" s="358"/>
      <c r="AK10" s="194"/>
      <c r="AL10" s="55">
        <f t="shared" si="0"/>
        <v>0</v>
      </c>
      <c r="AM10" s="55">
        <f t="shared" si="1"/>
        <v>0</v>
      </c>
      <c r="AN10" s="55">
        <f t="shared" si="2"/>
        <v>0</v>
      </c>
      <c r="AO10" s="55">
        <f t="shared" si="3"/>
        <v>0</v>
      </c>
      <c r="AP10" s="55">
        <f t="shared" si="4"/>
        <v>1</v>
      </c>
      <c r="AQ10" s="55">
        <f t="shared" si="6"/>
        <v>0</v>
      </c>
      <c r="AR10" s="55">
        <f t="shared" si="5"/>
        <v>0</v>
      </c>
    </row>
    <row r="11" spans="1:44">
      <c r="A11" s="266" t="s">
        <v>280</v>
      </c>
      <c r="B11" s="288"/>
      <c r="C11" s="288"/>
      <c r="D11" s="288"/>
      <c r="E11" s="288"/>
      <c r="F11" s="288"/>
      <c r="G11" s="267"/>
      <c r="H11" s="267"/>
      <c r="I11" s="267"/>
      <c r="J11" s="267"/>
      <c r="K11" s="208"/>
      <c r="L11" s="268"/>
      <c r="M11" s="268"/>
      <c r="N11" s="268"/>
      <c r="O11" s="268"/>
      <c r="P11" s="268"/>
      <c r="Q11" s="270">
        <v>1</v>
      </c>
      <c r="R11" s="270"/>
      <c r="S11" s="270"/>
      <c r="T11" s="270"/>
      <c r="U11" s="270"/>
      <c r="V11" s="269"/>
      <c r="W11" s="269"/>
      <c r="X11" s="269"/>
      <c r="Y11" s="269"/>
      <c r="Z11" s="269"/>
      <c r="AA11" s="208"/>
      <c r="AB11" s="208"/>
      <c r="AC11" s="208"/>
      <c r="AD11" s="208"/>
      <c r="AE11" s="208"/>
      <c r="AF11" s="356"/>
      <c r="AG11" s="356"/>
      <c r="AH11" s="357"/>
      <c r="AI11" s="357"/>
      <c r="AJ11" s="358"/>
      <c r="AK11" s="194"/>
      <c r="AL11" s="55">
        <f t="shared" si="0"/>
        <v>0</v>
      </c>
      <c r="AM11" s="55">
        <f t="shared" si="1"/>
        <v>0</v>
      </c>
      <c r="AN11" s="55">
        <f t="shared" si="2"/>
        <v>0</v>
      </c>
      <c r="AO11" s="55">
        <f t="shared" si="3"/>
        <v>1</v>
      </c>
      <c r="AP11" s="55">
        <f t="shared" si="4"/>
        <v>0</v>
      </c>
      <c r="AQ11" s="55">
        <f t="shared" si="6"/>
        <v>0</v>
      </c>
      <c r="AR11" s="55">
        <f t="shared" si="5"/>
        <v>0</v>
      </c>
    </row>
    <row r="12" spans="1:44">
      <c r="A12" s="266" t="s">
        <v>281</v>
      </c>
      <c r="B12" s="288"/>
      <c r="C12" s="288"/>
      <c r="D12" s="288"/>
      <c r="E12" s="288"/>
      <c r="F12" s="288"/>
      <c r="G12" s="267"/>
      <c r="H12" s="267"/>
      <c r="I12" s="267"/>
      <c r="J12" s="267"/>
      <c r="K12" s="208"/>
      <c r="L12" s="268"/>
      <c r="M12" s="268"/>
      <c r="N12" s="268"/>
      <c r="O12" s="268"/>
      <c r="P12" s="268"/>
      <c r="Q12" s="270"/>
      <c r="R12" s="270"/>
      <c r="S12" s="270"/>
      <c r="T12" s="270"/>
      <c r="U12" s="270"/>
      <c r="V12" s="269"/>
      <c r="W12" s="269">
        <v>1</v>
      </c>
      <c r="X12" s="269"/>
      <c r="Y12" s="269"/>
      <c r="Z12" s="269"/>
      <c r="AA12" s="208"/>
      <c r="AB12" s="208"/>
      <c r="AC12" s="208"/>
      <c r="AD12" s="208"/>
      <c r="AE12" s="208"/>
      <c r="AF12" s="356"/>
      <c r="AG12" s="356"/>
      <c r="AH12" s="357"/>
      <c r="AI12" s="357"/>
      <c r="AJ12" s="358"/>
      <c r="AK12" s="194"/>
      <c r="AL12" s="55">
        <f t="shared" si="0"/>
        <v>0</v>
      </c>
      <c r="AM12" s="55">
        <f t="shared" si="1"/>
        <v>0</v>
      </c>
      <c r="AN12" s="55">
        <f t="shared" si="2"/>
        <v>0</v>
      </c>
      <c r="AO12" s="55">
        <f t="shared" si="3"/>
        <v>0</v>
      </c>
      <c r="AP12" s="55">
        <f t="shared" si="4"/>
        <v>1</v>
      </c>
      <c r="AQ12" s="55">
        <f t="shared" si="6"/>
        <v>0</v>
      </c>
      <c r="AR12" s="55">
        <f t="shared" si="5"/>
        <v>0</v>
      </c>
    </row>
    <row r="13" spans="1:44">
      <c r="A13" s="266" t="s">
        <v>282</v>
      </c>
      <c r="B13" s="288"/>
      <c r="C13" s="288"/>
      <c r="D13" s="288"/>
      <c r="E13" s="288"/>
      <c r="F13" s="288"/>
      <c r="G13" s="267"/>
      <c r="H13" s="267"/>
      <c r="I13" s="267"/>
      <c r="J13" s="267"/>
      <c r="K13" s="208"/>
      <c r="L13" s="268"/>
      <c r="M13" s="268"/>
      <c r="N13" s="268"/>
      <c r="O13" s="268">
        <v>1</v>
      </c>
      <c r="P13" s="268"/>
      <c r="Q13" s="270"/>
      <c r="R13" s="270"/>
      <c r="S13" s="270"/>
      <c r="T13" s="270"/>
      <c r="U13" s="270"/>
      <c r="V13" s="269"/>
      <c r="W13" s="269"/>
      <c r="X13" s="269"/>
      <c r="Y13" s="269"/>
      <c r="Z13" s="269"/>
      <c r="AA13" s="208"/>
      <c r="AB13" s="208"/>
      <c r="AC13" s="208"/>
      <c r="AD13" s="208"/>
      <c r="AE13" s="208"/>
      <c r="AF13" s="356"/>
      <c r="AG13" s="356"/>
      <c r="AH13" s="357"/>
      <c r="AI13" s="357"/>
      <c r="AJ13" s="358"/>
      <c r="AK13" s="194"/>
      <c r="AL13" s="55">
        <f t="shared" si="0"/>
        <v>0</v>
      </c>
      <c r="AM13" s="55">
        <f t="shared" si="1"/>
        <v>0</v>
      </c>
      <c r="AN13" s="55">
        <f t="shared" si="2"/>
        <v>1</v>
      </c>
      <c r="AO13" s="55">
        <f t="shared" si="3"/>
        <v>0</v>
      </c>
      <c r="AP13" s="55">
        <f t="shared" si="4"/>
        <v>0</v>
      </c>
      <c r="AQ13" s="55">
        <f t="shared" si="6"/>
        <v>0</v>
      </c>
      <c r="AR13" s="55">
        <f t="shared" si="5"/>
        <v>0</v>
      </c>
    </row>
    <row r="14" spans="1:44">
      <c r="A14" s="266" t="s">
        <v>956</v>
      </c>
      <c r="B14" s="288"/>
      <c r="C14" s="288"/>
      <c r="D14" s="288"/>
      <c r="E14" s="288"/>
      <c r="F14" s="288"/>
      <c r="G14" s="267"/>
      <c r="H14" s="267"/>
      <c r="I14" s="267"/>
      <c r="J14" s="267"/>
      <c r="K14" s="208"/>
      <c r="L14" s="268"/>
      <c r="M14" s="268"/>
      <c r="N14" s="268"/>
      <c r="O14" s="268"/>
      <c r="P14" s="268"/>
      <c r="Q14" s="270"/>
      <c r="R14" s="270"/>
      <c r="S14" s="270"/>
      <c r="T14" s="270"/>
      <c r="U14" s="270"/>
      <c r="V14" s="269"/>
      <c r="W14" s="269"/>
      <c r="X14" s="269"/>
      <c r="Y14" s="269">
        <v>1</v>
      </c>
      <c r="Z14" s="269"/>
      <c r="AA14" s="208"/>
      <c r="AB14" s="208"/>
      <c r="AC14" s="208"/>
      <c r="AD14" s="208"/>
      <c r="AE14" s="208"/>
      <c r="AF14" s="356"/>
      <c r="AG14" s="356"/>
      <c r="AH14" s="357"/>
      <c r="AI14" s="357"/>
      <c r="AJ14" s="358"/>
      <c r="AK14" s="194"/>
      <c r="AL14" s="55">
        <f t="shared" si="0"/>
        <v>0</v>
      </c>
      <c r="AM14" s="55">
        <f t="shared" si="1"/>
        <v>0</v>
      </c>
      <c r="AN14" s="55">
        <f t="shared" si="2"/>
        <v>0</v>
      </c>
      <c r="AO14" s="55">
        <f t="shared" si="3"/>
        <v>0</v>
      </c>
      <c r="AP14" s="55">
        <f t="shared" si="4"/>
        <v>1</v>
      </c>
      <c r="AQ14" s="55">
        <f t="shared" si="6"/>
        <v>0</v>
      </c>
      <c r="AR14" s="55">
        <f t="shared" si="5"/>
        <v>0</v>
      </c>
    </row>
    <row r="15" spans="1:44">
      <c r="A15" s="266" t="s">
        <v>225</v>
      </c>
      <c r="B15" s="288"/>
      <c r="C15" s="288"/>
      <c r="D15" s="288"/>
      <c r="E15" s="288"/>
      <c r="F15" s="288"/>
      <c r="G15" s="267"/>
      <c r="H15" s="267"/>
      <c r="I15" s="267"/>
      <c r="J15" s="267"/>
      <c r="K15" s="208"/>
      <c r="L15" s="268"/>
      <c r="M15" s="268"/>
      <c r="N15" s="268"/>
      <c r="O15" s="268"/>
      <c r="P15" s="268"/>
      <c r="Q15" s="270"/>
      <c r="R15" s="270"/>
      <c r="S15" s="270"/>
      <c r="T15" s="270"/>
      <c r="U15" s="270"/>
      <c r="V15" s="269">
        <v>1</v>
      </c>
      <c r="W15" s="269"/>
      <c r="X15" s="269"/>
      <c r="Y15" s="269"/>
      <c r="Z15" s="269"/>
      <c r="AA15" s="208"/>
      <c r="AB15" s="208"/>
      <c r="AC15" s="208"/>
      <c r="AD15" s="208"/>
      <c r="AE15" s="208"/>
      <c r="AF15" s="356"/>
      <c r="AG15" s="356"/>
      <c r="AH15" s="357"/>
      <c r="AI15" s="357"/>
      <c r="AJ15" s="358"/>
      <c r="AK15" s="194"/>
      <c r="AL15" s="55">
        <f t="shared" si="0"/>
        <v>0</v>
      </c>
      <c r="AM15" s="55">
        <f t="shared" si="1"/>
        <v>0</v>
      </c>
      <c r="AN15" s="55">
        <f t="shared" si="2"/>
        <v>0</v>
      </c>
      <c r="AO15" s="55">
        <f t="shared" si="3"/>
        <v>0</v>
      </c>
      <c r="AP15" s="55">
        <f t="shared" si="4"/>
        <v>1</v>
      </c>
      <c r="AQ15" s="55">
        <f t="shared" si="6"/>
        <v>0</v>
      </c>
      <c r="AR15" s="55">
        <f t="shared" si="5"/>
        <v>0</v>
      </c>
    </row>
    <row r="16" spans="1:44">
      <c r="A16" s="266" t="s">
        <v>1121</v>
      </c>
      <c r="B16" s="288"/>
      <c r="C16" s="288"/>
      <c r="D16" s="288"/>
      <c r="E16" s="288"/>
      <c r="F16" s="288"/>
      <c r="G16" s="267"/>
      <c r="H16" s="267"/>
      <c r="I16" s="267"/>
      <c r="J16" s="267"/>
      <c r="K16" s="208"/>
      <c r="L16" s="268"/>
      <c r="M16" s="268"/>
      <c r="N16" s="268"/>
      <c r="O16" s="268"/>
      <c r="P16" s="268"/>
      <c r="Q16" s="270"/>
      <c r="R16" s="270">
        <v>1</v>
      </c>
      <c r="S16" s="270"/>
      <c r="T16" s="270"/>
      <c r="U16" s="270"/>
      <c r="V16" s="269"/>
      <c r="W16" s="269"/>
      <c r="X16" s="269"/>
      <c r="Y16" s="269"/>
      <c r="Z16" s="269"/>
      <c r="AA16" s="208"/>
      <c r="AB16" s="208"/>
      <c r="AC16" s="208"/>
      <c r="AD16" s="208"/>
      <c r="AE16" s="208"/>
      <c r="AF16" s="356"/>
      <c r="AG16" s="356"/>
      <c r="AH16" s="357"/>
      <c r="AI16" s="357"/>
      <c r="AJ16" s="358"/>
      <c r="AK16" s="194"/>
      <c r="AL16" s="55">
        <f t="shared" si="0"/>
        <v>0</v>
      </c>
      <c r="AM16" s="55">
        <f t="shared" si="1"/>
        <v>0</v>
      </c>
      <c r="AN16" s="55">
        <f t="shared" si="2"/>
        <v>0</v>
      </c>
      <c r="AO16" s="55">
        <f t="shared" si="3"/>
        <v>1</v>
      </c>
      <c r="AP16" s="55">
        <f t="shared" si="4"/>
        <v>0</v>
      </c>
      <c r="AQ16" s="55">
        <f t="shared" si="6"/>
        <v>0</v>
      </c>
      <c r="AR16" s="55">
        <f t="shared" si="5"/>
        <v>0</v>
      </c>
    </row>
    <row r="17" spans="1:44">
      <c r="A17" s="266" t="s">
        <v>1122</v>
      </c>
      <c r="B17" s="288"/>
      <c r="C17" s="288"/>
      <c r="D17" s="288"/>
      <c r="E17" s="288"/>
      <c r="F17" s="288"/>
      <c r="G17" s="267"/>
      <c r="H17" s="267"/>
      <c r="I17" s="267"/>
      <c r="J17" s="267"/>
      <c r="K17" s="208"/>
      <c r="L17" s="268"/>
      <c r="M17" s="268"/>
      <c r="N17" s="268">
        <v>1</v>
      </c>
      <c r="O17" s="268"/>
      <c r="P17" s="268"/>
      <c r="Q17" s="270"/>
      <c r="R17" s="270"/>
      <c r="S17" s="270"/>
      <c r="T17" s="270"/>
      <c r="U17" s="270"/>
      <c r="V17" s="269"/>
      <c r="W17" s="269"/>
      <c r="X17" s="269"/>
      <c r="Y17" s="269"/>
      <c r="Z17" s="269"/>
      <c r="AA17" s="208"/>
      <c r="AB17" s="208"/>
      <c r="AC17" s="208"/>
      <c r="AD17" s="208"/>
      <c r="AE17" s="208"/>
      <c r="AF17" s="356"/>
      <c r="AG17" s="356"/>
      <c r="AH17" s="357"/>
      <c r="AI17" s="357"/>
      <c r="AJ17" s="358"/>
      <c r="AK17" s="194"/>
      <c r="AL17" s="55">
        <f t="shared" si="0"/>
        <v>0</v>
      </c>
      <c r="AM17" s="55">
        <f t="shared" si="1"/>
        <v>0</v>
      </c>
      <c r="AN17" s="55">
        <f t="shared" si="2"/>
        <v>1</v>
      </c>
      <c r="AO17" s="55">
        <f t="shared" si="3"/>
        <v>0</v>
      </c>
      <c r="AP17" s="55">
        <f t="shared" si="4"/>
        <v>0</v>
      </c>
      <c r="AQ17" s="55">
        <f t="shared" si="6"/>
        <v>0</v>
      </c>
      <c r="AR17" s="55">
        <f t="shared" si="5"/>
        <v>0</v>
      </c>
    </row>
    <row r="18" spans="1:44">
      <c r="A18" s="266" t="s">
        <v>1123</v>
      </c>
      <c r="B18" s="288"/>
      <c r="C18" s="288"/>
      <c r="D18" s="288"/>
      <c r="E18" s="288"/>
      <c r="F18" s="288"/>
      <c r="G18" s="267"/>
      <c r="H18" s="267"/>
      <c r="I18" s="267"/>
      <c r="J18" s="267"/>
      <c r="K18" s="208"/>
      <c r="L18" s="268"/>
      <c r="M18" s="268"/>
      <c r="N18" s="268"/>
      <c r="O18" s="268"/>
      <c r="P18" s="268"/>
      <c r="Q18" s="270"/>
      <c r="R18" s="270"/>
      <c r="S18" s="270"/>
      <c r="T18" s="270"/>
      <c r="U18" s="270"/>
      <c r="V18" s="269"/>
      <c r="W18" s="269"/>
      <c r="X18" s="269"/>
      <c r="Y18" s="269"/>
      <c r="Z18" s="269">
        <v>1</v>
      </c>
      <c r="AA18" s="208"/>
      <c r="AB18" s="208"/>
      <c r="AC18" s="208"/>
      <c r="AD18" s="208"/>
      <c r="AE18" s="208"/>
      <c r="AF18" s="356"/>
      <c r="AG18" s="356"/>
      <c r="AH18" s="357"/>
      <c r="AI18" s="357"/>
      <c r="AJ18" s="358"/>
      <c r="AK18" s="194"/>
      <c r="AL18" s="55">
        <f t="shared" si="0"/>
        <v>0</v>
      </c>
      <c r="AM18" s="55">
        <f t="shared" si="1"/>
        <v>0</v>
      </c>
      <c r="AN18" s="55">
        <f t="shared" si="2"/>
        <v>0</v>
      </c>
      <c r="AO18" s="55">
        <f t="shared" si="3"/>
        <v>0</v>
      </c>
      <c r="AP18" s="55">
        <f t="shared" si="4"/>
        <v>1</v>
      </c>
      <c r="AQ18" s="55">
        <f t="shared" si="6"/>
        <v>0</v>
      </c>
      <c r="AR18" s="55">
        <f t="shared" si="5"/>
        <v>0</v>
      </c>
    </row>
    <row r="19" spans="1:44">
      <c r="A19" s="266" t="s">
        <v>1124</v>
      </c>
      <c r="B19" s="288"/>
      <c r="C19" s="288"/>
      <c r="D19" s="288"/>
      <c r="E19" s="288"/>
      <c r="F19" s="288"/>
      <c r="G19" s="267"/>
      <c r="H19" s="267"/>
      <c r="I19" s="267">
        <v>1</v>
      </c>
      <c r="J19" s="267"/>
      <c r="K19" s="208"/>
      <c r="L19" s="268"/>
      <c r="M19" s="268"/>
      <c r="N19" s="268"/>
      <c r="O19" s="268"/>
      <c r="P19" s="268"/>
      <c r="Q19" s="270"/>
      <c r="R19" s="270"/>
      <c r="S19" s="270"/>
      <c r="T19" s="270"/>
      <c r="U19" s="270"/>
      <c r="V19" s="269"/>
      <c r="W19" s="269"/>
      <c r="X19" s="269"/>
      <c r="Y19" s="269"/>
      <c r="Z19" s="269"/>
      <c r="AA19" s="208"/>
      <c r="AB19" s="208"/>
      <c r="AC19" s="208"/>
      <c r="AD19" s="208"/>
      <c r="AE19" s="208"/>
      <c r="AF19" s="356"/>
      <c r="AG19" s="356"/>
      <c r="AH19" s="357"/>
      <c r="AI19" s="357"/>
      <c r="AJ19" s="358"/>
      <c r="AK19" s="194"/>
      <c r="AL19" s="55">
        <f t="shared" si="0"/>
        <v>0</v>
      </c>
      <c r="AM19" s="55">
        <f t="shared" si="1"/>
        <v>1</v>
      </c>
      <c r="AN19" s="55">
        <f t="shared" si="2"/>
        <v>0</v>
      </c>
      <c r="AO19" s="55">
        <f t="shared" si="3"/>
        <v>0</v>
      </c>
      <c r="AP19" s="55">
        <f t="shared" si="4"/>
        <v>0</v>
      </c>
      <c r="AQ19" s="55">
        <f t="shared" si="6"/>
        <v>0</v>
      </c>
      <c r="AR19" s="55">
        <f t="shared" si="5"/>
        <v>0</v>
      </c>
    </row>
    <row r="20" spans="1:44">
      <c r="A20" s="266" t="s">
        <v>1125</v>
      </c>
      <c r="B20" s="288"/>
      <c r="C20" s="288"/>
      <c r="D20" s="288"/>
      <c r="E20" s="288"/>
      <c r="F20" s="288"/>
      <c r="G20" s="267">
        <v>1</v>
      </c>
      <c r="H20" s="267"/>
      <c r="I20" s="267"/>
      <c r="J20" s="267"/>
      <c r="K20" s="208"/>
      <c r="L20" s="268"/>
      <c r="M20" s="268"/>
      <c r="N20" s="268"/>
      <c r="O20" s="268"/>
      <c r="P20" s="268"/>
      <c r="Q20" s="270"/>
      <c r="R20" s="270"/>
      <c r="S20" s="270"/>
      <c r="T20" s="270"/>
      <c r="U20" s="270"/>
      <c r="V20" s="269"/>
      <c r="W20" s="269"/>
      <c r="X20" s="269"/>
      <c r="Y20" s="269"/>
      <c r="Z20" s="269"/>
      <c r="AA20" s="208"/>
      <c r="AB20" s="208"/>
      <c r="AC20" s="208"/>
      <c r="AD20" s="208"/>
      <c r="AE20" s="208"/>
      <c r="AF20" s="356"/>
      <c r="AG20" s="356"/>
      <c r="AH20" s="357"/>
      <c r="AI20" s="357"/>
      <c r="AJ20" s="358"/>
      <c r="AK20" s="194"/>
      <c r="AL20" s="55">
        <f t="shared" si="0"/>
        <v>0</v>
      </c>
      <c r="AM20" s="55">
        <f t="shared" si="1"/>
        <v>1</v>
      </c>
      <c r="AN20" s="55">
        <f t="shared" si="2"/>
        <v>0</v>
      </c>
      <c r="AO20" s="55">
        <f t="shared" si="3"/>
        <v>0</v>
      </c>
      <c r="AP20" s="55">
        <f t="shared" si="4"/>
        <v>0</v>
      </c>
      <c r="AQ20" s="55">
        <f t="shared" si="6"/>
        <v>0</v>
      </c>
      <c r="AR20" s="55">
        <f t="shared" si="5"/>
        <v>0</v>
      </c>
    </row>
    <row r="21" spans="1:44">
      <c r="A21" s="266" t="s">
        <v>1126</v>
      </c>
      <c r="B21" s="288"/>
      <c r="C21" s="288"/>
      <c r="D21" s="288"/>
      <c r="E21" s="288"/>
      <c r="F21" s="288"/>
      <c r="G21" s="267"/>
      <c r="H21" s="267"/>
      <c r="I21" s="267"/>
      <c r="J21" s="267"/>
      <c r="K21" s="208"/>
      <c r="L21" s="268"/>
      <c r="M21" s="268"/>
      <c r="N21" s="268"/>
      <c r="O21" s="268"/>
      <c r="P21" s="268"/>
      <c r="Q21" s="270"/>
      <c r="R21" s="270"/>
      <c r="S21" s="270">
        <v>1</v>
      </c>
      <c r="T21" s="270"/>
      <c r="U21" s="270"/>
      <c r="V21" s="269"/>
      <c r="W21" s="269"/>
      <c r="X21" s="269"/>
      <c r="Y21" s="269"/>
      <c r="Z21" s="269"/>
      <c r="AA21" s="208"/>
      <c r="AB21" s="208"/>
      <c r="AC21" s="208"/>
      <c r="AD21" s="208"/>
      <c r="AE21" s="208"/>
      <c r="AF21" s="356"/>
      <c r="AG21" s="356"/>
      <c r="AH21" s="357"/>
      <c r="AI21" s="357"/>
      <c r="AJ21" s="358"/>
      <c r="AK21" s="194"/>
      <c r="AL21" s="55">
        <f t="shared" si="0"/>
        <v>0</v>
      </c>
      <c r="AM21" s="55">
        <f t="shared" si="1"/>
        <v>0</v>
      </c>
      <c r="AN21" s="55">
        <f t="shared" si="2"/>
        <v>0</v>
      </c>
      <c r="AO21" s="55">
        <f t="shared" si="3"/>
        <v>1</v>
      </c>
      <c r="AP21" s="55">
        <f t="shared" si="4"/>
        <v>0</v>
      </c>
      <c r="AQ21" s="55">
        <f t="shared" si="6"/>
        <v>0</v>
      </c>
      <c r="AR21" s="55">
        <f t="shared" si="5"/>
        <v>0</v>
      </c>
    </row>
    <row r="22" spans="1:44">
      <c r="A22" s="266" t="s">
        <v>1127</v>
      </c>
      <c r="B22" s="288"/>
      <c r="C22" s="288"/>
      <c r="D22" s="288"/>
      <c r="E22" s="288"/>
      <c r="F22" s="288"/>
      <c r="G22" s="267"/>
      <c r="H22" s="267"/>
      <c r="I22" s="267"/>
      <c r="J22" s="267"/>
      <c r="K22" s="208"/>
      <c r="L22" s="268"/>
      <c r="M22" s="268"/>
      <c r="N22" s="268"/>
      <c r="O22" s="268"/>
      <c r="P22" s="268"/>
      <c r="Q22" s="270">
        <v>1</v>
      </c>
      <c r="R22" s="270"/>
      <c r="S22" s="270"/>
      <c r="T22" s="270"/>
      <c r="U22" s="270"/>
      <c r="V22" s="269"/>
      <c r="W22" s="269"/>
      <c r="X22" s="269"/>
      <c r="Y22" s="269"/>
      <c r="Z22" s="269"/>
      <c r="AA22" s="208"/>
      <c r="AB22" s="208"/>
      <c r="AC22" s="208"/>
      <c r="AD22" s="208"/>
      <c r="AE22" s="208"/>
      <c r="AF22" s="356"/>
      <c r="AG22" s="356"/>
      <c r="AH22" s="357"/>
      <c r="AI22" s="357"/>
      <c r="AJ22" s="358"/>
      <c r="AK22" s="194"/>
      <c r="AL22" s="55">
        <f t="shared" si="0"/>
        <v>0</v>
      </c>
      <c r="AM22" s="55">
        <f t="shared" si="1"/>
        <v>0</v>
      </c>
      <c r="AN22" s="55">
        <f t="shared" si="2"/>
        <v>0</v>
      </c>
      <c r="AO22" s="55">
        <f t="shared" si="3"/>
        <v>1</v>
      </c>
      <c r="AP22" s="55">
        <f t="shared" si="4"/>
        <v>0</v>
      </c>
      <c r="AQ22" s="55">
        <f t="shared" si="6"/>
        <v>0</v>
      </c>
      <c r="AR22" s="55">
        <f t="shared" si="5"/>
        <v>0</v>
      </c>
    </row>
    <row r="23" spans="1:44">
      <c r="A23" s="266" t="s">
        <v>1128</v>
      </c>
      <c r="B23" s="288"/>
      <c r="C23" s="288"/>
      <c r="D23" s="288"/>
      <c r="E23" s="288"/>
      <c r="F23" s="288"/>
      <c r="G23" s="267"/>
      <c r="H23" s="267"/>
      <c r="I23" s="267"/>
      <c r="J23" s="267"/>
      <c r="K23" s="208"/>
      <c r="L23" s="268"/>
      <c r="M23" s="268"/>
      <c r="N23" s="268"/>
      <c r="O23" s="268"/>
      <c r="P23" s="268"/>
      <c r="Q23" s="270">
        <v>1</v>
      </c>
      <c r="R23" s="270"/>
      <c r="S23" s="270"/>
      <c r="T23" s="270"/>
      <c r="U23" s="270"/>
      <c r="V23" s="269"/>
      <c r="W23" s="269"/>
      <c r="X23" s="269"/>
      <c r="Y23" s="269"/>
      <c r="Z23" s="269"/>
      <c r="AA23" s="208"/>
      <c r="AB23" s="208"/>
      <c r="AC23" s="208"/>
      <c r="AD23" s="208"/>
      <c r="AE23" s="208"/>
      <c r="AF23" s="356"/>
      <c r="AG23" s="356"/>
      <c r="AH23" s="357"/>
      <c r="AI23" s="357"/>
      <c r="AJ23" s="358"/>
      <c r="AK23" s="194"/>
      <c r="AL23" s="55">
        <f t="shared" si="0"/>
        <v>0</v>
      </c>
      <c r="AM23" s="55">
        <f t="shared" si="1"/>
        <v>0</v>
      </c>
      <c r="AN23" s="55">
        <f t="shared" si="2"/>
        <v>0</v>
      </c>
      <c r="AO23" s="55">
        <f t="shared" si="3"/>
        <v>1</v>
      </c>
      <c r="AP23" s="55">
        <f t="shared" si="4"/>
        <v>0</v>
      </c>
      <c r="AQ23" s="55">
        <f t="shared" si="6"/>
        <v>0</v>
      </c>
      <c r="AR23" s="55">
        <f t="shared" si="5"/>
        <v>0</v>
      </c>
    </row>
    <row r="24" spans="1:44">
      <c r="A24" s="266" t="s">
        <v>1129</v>
      </c>
      <c r="B24" s="288"/>
      <c r="C24" s="288"/>
      <c r="D24" s="288"/>
      <c r="E24" s="288"/>
      <c r="F24" s="288"/>
      <c r="G24" s="267"/>
      <c r="H24" s="267"/>
      <c r="I24" s="267"/>
      <c r="J24" s="267"/>
      <c r="K24" s="208"/>
      <c r="L24" s="268"/>
      <c r="M24" s="268"/>
      <c r="N24" s="268"/>
      <c r="O24" s="268"/>
      <c r="P24" s="268">
        <v>1</v>
      </c>
      <c r="Q24" s="270"/>
      <c r="R24" s="270"/>
      <c r="S24" s="270"/>
      <c r="T24" s="270"/>
      <c r="U24" s="270"/>
      <c r="V24" s="269"/>
      <c r="W24" s="269"/>
      <c r="X24" s="269"/>
      <c r="Y24" s="269"/>
      <c r="Z24" s="269"/>
      <c r="AA24" s="208"/>
      <c r="AB24" s="208"/>
      <c r="AC24" s="208"/>
      <c r="AD24" s="208"/>
      <c r="AE24" s="208"/>
      <c r="AF24" s="356"/>
      <c r="AG24" s="356"/>
      <c r="AH24" s="357"/>
      <c r="AI24" s="357"/>
      <c r="AJ24" s="358"/>
      <c r="AK24" s="194"/>
      <c r="AL24" s="55">
        <f t="shared" si="0"/>
        <v>0</v>
      </c>
      <c r="AM24" s="55">
        <f t="shared" si="1"/>
        <v>0</v>
      </c>
      <c r="AN24" s="55">
        <f t="shared" si="2"/>
        <v>1</v>
      </c>
      <c r="AO24" s="55">
        <f t="shared" si="3"/>
        <v>0</v>
      </c>
      <c r="AP24" s="55">
        <f t="shared" si="4"/>
        <v>0</v>
      </c>
      <c r="AQ24" s="55">
        <f t="shared" si="6"/>
        <v>0</v>
      </c>
      <c r="AR24" s="55">
        <f t="shared" si="5"/>
        <v>0</v>
      </c>
    </row>
    <row r="25" spans="1:44">
      <c r="A25" s="266" t="s">
        <v>1130</v>
      </c>
      <c r="B25" s="288"/>
      <c r="C25" s="288"/>
      <c r="D25" s="288"/>
      <c r="E25" s="288"/>
      <c r="F25" s="288"/>
      <c r="G25" s="267"/>
      <c r="H25" s="267"/>
      <c r="I25" s="267"/>
      <c r="J25" s="267"/>
      <c r="K25" s="208"/>
      <c r="L25" s="268"/>
      <c r="M25" s="268"/>
      <c r="N25" s="268"/>
      <c r="O25" s="268">
        <v>1</v>
      </c>
      <c r="P25" s="268"/>
      <c r="Q25" s="270"/>
      <c r="R25" s="270"/>
      <c r="S25" s="270"/>
      <c r="T25" s="270"/>
      <c r="U25" s="270"/>
      <c r="V25" s="269"/>
      <c r="W25" s="269"/>
      <c r="X25" s="269"/>
      <c r="Y25" s="269"/>
      <c r="Z25" s="269"/>
      <c r="AA25" s="208"/>
      <c r="AB25" s="208"/>
      <c r="AC25" s="208"/>
      <c r="AD25" s="208"/>
      <c r="AE25" s="208"/>
      <c r="AF25" s="356"/>
      <c r="AG25" s="356"/>
      <c r="AH25" s="357"/>
      <c r="AI25" s="357"/>
      <c r="AJ25" s="358"/>
      <c r="AK25" s="194"/>
      <c r="AL25" s="55">
        <f t="shared" si="0"/>
        <v>0</v>
      </c>
      <c r="AM25" s="55">
        <f t="shared" si="1"/>
        <v>0</v>
      </c>
      <c r="AN25" s="55">
        <f t="shared" si="2"/>
        <v>1</v>
      </c>
      <c r="AO25" s="55">
        <f t="shared" si="3"/>
        <v>0</v>
      </c>
      <c r="AP25" s="55">
        <f t="shared" si="4"/>
        <v>0</v>
      </c>
      <c r="AQ25" s="55">
        <f t="shared" si="6"/>
        <v>0</v>
      </c>
      <c r="AR25" s="55">
        <f t="shared" si="5"/>
        <v>0</v>
      </c>
    </row>
    <row r="26" spans="1:44">
      <c r="A26" s="266" t="s">
        <v>1131</v>
      </c>
      <c r="B26" s="288"/>
      <c r="C26" s="288"/>
      <c r="D26" s="288"/>
      <c r="E26" s="288"/>
      <c r="F26" s="288"/>
      <c r="G26" s="267"/>
      <c r="H26" s="267"/>
      <c r="I26" s="267"/>
      <c r="J26" s="267"/>
      <c r="K26" s="208"/>
      <c r="L26" s="268"/>
      <c r="M26" s="268"/>
      <c r="N26" s="268"/>
      <c r="O26" s="268"/>
      <c r="P26" s="268"/>
      <c r="Q26" s="270"/>
      <c r="R26" s="270"/>
      <c r="S26" s="270"/>
      <c r="T26" s="270"/>
      <c r="U26" s="270">
        <v>1</v>
      </c>
      <c r="V26" s="269"/>
      <c r="W26" s="269"/>
      <c r="X26" s="269"/>
      <c r="Y26" s="269"/>
      <c r="Z26" s="269"/>
      <c r="AA26" s="208"/>
      <c r="AB26" s="208"/>
      <c r="AC26" s="208"/>
      <c r="AD26" s="208"/>
      <c r="AE26" s="208"/>
      <c r="AF26" s="356"/>
      <c r="AG26" s="356"/>
      <c r="AH26" s="357"/>
      <c r="AI26" s="357"/>
      <c r="AJ26" s="358"/>
      <c r="AK26" s="194"/>
      <c r="AL26" s="55">
        <f t="shared" si="0"/>
        <v>0</v>
      </c>
      <c r="AM26" s="55">
        <f t="shared" si="1"/>
        <v>0</v>
      </c>
      <c r="AN26" s="55">
        <f t="shared" si="2"/>
        <v>0</v>
      </c>
      <c r="AO26" s="55">
        <f t="shared" si="3"/>
        <v>1</v>
      </c>
      <c r="AP26" s="55">
        <f t="shared" si="4"/>
        <v>0</v>
      </c>
      <c r="AQ26" s="55">
        <f t="shared" si="6"/>
        <v>0</v>
      </c>
      <c r="AR26" s="55">
        <f t="shared" si="5"/>
        <v>0</v>
      </c>
    </row>
    <row r="27" spans="1:44">
      <c r="A27" s="266" t="s">
        <v>1132</v>
      </c>
      <c r="B27" s="288"/>
      <c r="C27" s="288"/>
      <c r="D27" s="288"/>
      <c r="E27" s="288"/>
      <c r="F27" s="288"/>
      <c r="G27" s="267"/>
      <c r="H27" s="267"/>
      <c r="I27" s="267"/>
      <c r="J27" s="267"/>
      <c r="K27" s="208"/>
      <c r="L27" s="268"/>
      <c r="M27" s="268"/>
      <c r="N27" s="268">
        <v>1</v>
      </c>
      <c r="O27" s="268"/>
      <c r="P27" s="268"/>
      <c r="Q27" s="270"/>
      <c r="R27" s="270"/>
      <c r="S27" s="270"/>
      <c r="T27" s="270"/>
      <c r="U27" s="270"/>
      <c r="V27" s="269"/>
      <c r="W27" s="269"/>
      <c r="X27" s="269"/>
      <c r="Y27" s="269"/>
      <c r="Z27" s="269"/>
      <c r="AA27" s="208"/>
      <c r="AB27" s="208"/>
      <c r="AC27" s="208"/>
      <c r="AD27" s="208"/>
      <c r="AE27" s="208"/>
      <c r="AF27" s="356"/>
      <c r="AG27" s="356"/>
      <c r="AH27" s="357"/>
      <c r="AI27" s="357"/>
      <c r="AJ27" s="358"/>
      <c r="AK27" s="194"/>
      <c r="AL27" s="55">
        <f t="shared" si="0"/>
        <v>0</v>
      </c>
      <c r="AM27" s="55">
        <f t="shared" si="1"/>
        <v>0</v>
      </c>
      <c r="AN27" s="55">
        <f t="shared" si="2"/>
        <v>1</v>
      </c>
      <c r="AO27" s="55">
        <f t="shared" si="3"/>
        <v>0</v>
      </c>
      <c r="AP27" s="55">
        <f t="shared" si="4"/>
        <v>0</v>
      </c>
      <c r="AQ27" s="55">
        <f t="shared" si="6"/>
        <v>0</v>
      </c>
      <c r="AR27" s="55">
        <f t="shared" si="5"/>
        <v>0</v>
      </c>
    </row>
    <row r="28" spans="1:44">
      <c r="A28" s="266" t="s">
        <v>1133</v>
      </c>
      <c r="B28" s="288"/>
      <c r="C28" s="288"/>
      <c r="D28" s="288"/>
      <c r="E28" s="288"/>
      <c r="F28" s="288"/>
      <c r="G28" s="267"/>
      <c r="H28" s="267"/>
      <c r="I28" s="267"/>
      <c r="J28" s="267"/>
      <c r="K28" s="208"/>
      <c r="L28" s="268"/>
      <c r="M28" s="268"/>
      <c r="N28" s="268"/>
      <c r="O28" s="268"/>
      <c r="P28" s="268"/>
      <c r="Q28" s="270"/>
      <c r="R28" s="270"/>
      <c r="S28" s="270"/>
      <c r="T28" s="270"/>
      <c r="U28" s="270"/>
      <c r="V28" s="269"/>
      <c r="W28" s="269"/>
      <c r="X28" s="269"/>
      <c r="Y28" s="269">
        <v>1</v>
      </c>
      <c r="Z28" s="269"/>
      <c r="AA28" s="208"/>
      <c r="AB28" s="208"/>
      <c r="AC28" s="208"/>
      <c r="AD28" s="208"/>
      <c r="AE28" s="208"/>
      <c r="AF28" s="356"/>
      <c r="AG28" s="356"/>
      <c r="AH28" s="357"/>
      <c r="AI28" s="357"/>
      <c r="AJ28" s="358"/>
      <c r="AK28" s="194"/>
      <c r="AL28" s="55">
        <f t="shared" si="0"/>
        <v>0</v>
      </c>
      <c r="AM28" s="55">
        <f t="shared" si="1"/>
        <v>0</v>
      </c>
      <c r="AN28" s="55">
        <f t="shared" si="2"/>
        <v>0</v>
      </c>
      <c r="AO28" s="55">
        <f t="shared" si="3"/>
        <v>0</v>
      </c>
      <c r="AP28" s="55">
        <f t="shared" si="4"/>
        <v>1</v>
      </c>
      <c r="AQ28" s="55">
        <f t="shared" si="6"/>
        <v>0</v>
      </c>
      <c r="AR28" s="55">
        <f t="shared" si="5"/>
        <v>0</v>
      </c>
    </row>
    <row r="29" spans="1:44">
      <c r="A29" s="266" t="s">
        <v>1134</v>
      </c>
      <c r="B29" s="288"/>
      <c r="C29" s="288"/>
      <c r="D29" s="288"/>
      <c r="E29" s="288"/>
      <c r="F29" s="288"/>
      <c r="G29" s="267"/>
      <c r="H29" s="267"/>
      <c r="I29" s="267"/>
      <c r="J29" s="267"/>
      <c r="K29" s="208"/>
      <c r="L29" s="268"/>
      <c r="M29" s="268"/>
      <c r="N29" s="268"/>
      <c r="O29" s="268"/>
      <c r="P29" s="268"/>
      <c r="Q29" s="270"/>
      <c r="R29" s="270"/>
      <c r="S29" s="270"/>
      <c r="T29" s="270"/>
      <c r="U29" s="270"/>
      <c r="V29" s="269"/>
      <c r="W29" s="269">
        <v>1</v>
      </c>
      <c r="X29" s="269"/>
      <c r="Y29" s="269"/>
      <c r="Z29" s="269"/>
      <c r="AA29" s="208"/>
      <c r="AB29" s="208"/>
      <c r="AC29" s="208"/>
      <c r="AD29" s="208"/>
      <c r="AE29" s="208"/>
      <c r="AF29" s="356"/>
      <c r="AG29" s="356"/>
      <c r="AH29" s="357"/>
      <c r="AI29" s="357"/>
      <c r="AJ29" s="358"/>
      <c r="AK29" s="194"/>
      <c r="AL29" s="55">
        <f t="shared" si="0"/>
        <v>0</v>
      </c>
      <c r="AM29" s="55">
        <f t="shared" si="1"/>
        <v>0</v>
      </c>
      <c r="AN29" s="55">
        <f t="shared" si="2"/>
        <v>0</v>
      </c>
      <c r="AO29" s="55">
        <f t="shared" si="3"/>
        <v>0</v>
      </c>
      <c r="AP29" s="55">
        <f t="shared" si="4"/>
        <v>1</v>
      </c>
      <c r="AQ29" s="55">
        <f t="shared" si="6"/>
        <v>0</v>
      </c>
      <c r="AR29" s="55">
        <f t="shared" si="5"/>
        <v>0</v>
      </c>
    </row>
    <row r="30" spans="1:44">
      <c r="A30" s="266" t="s">
        <v>1135</v>
      </c>
      <c r="B30" s="288"/>
      <c r="C30" s="288"/>
      <c r="D30" s="288"/>
      <c r="E30" s="288"/>
      <c r="F30" s="288"/>
      <c r="G30" s="267"/>
      <c r="H30" s="267">
        <v>2</v>
      </c>
      <c r="I30" s="267"/>
      <c r="J30" s="267"/>
      <c r="K30" s="208"/>
      <c r="L30" s="268"/>
      <c r="M30" s="268"/>
      <c r="N30" s="268"/>
      <c r="O30" s="268"/>
      <c r="P30" s="268"/>
      <c r="Q30" s="270"/>
      <c r="R30" s="270"/>
      <c r="S30" s="270"/>
      <c r="T30" s="270"/>
      <c r="U30" s="270"/>
      <c r="V30" s="269"/>
      <c r="W30" s="269"/>
      <c r="X30" s="269"/>
      <c r="Y30" s="269"/>
      <c r="Z30" s="269"/>
      <c r="AA30" s="208"/>
      <c r="AB30" s="208"/>
      <c r="AC30" s="208"/>
      <c r="AD30" s="208"/>
      <c r="AE30" s="208"/>
      <c r="AF30" s="356"/>
      <c r="AG30" s="356"/>
      <c r="AH30" s="357"/>
      <c r="AI30" s="357"/>
      <c r="AJ30" s="358"/>
      <c r="AK30" s="194"/>
      <c r="AL30" s="55">
        <f t="shared" si="0"/>
        <v>0</v>
      </c>
      <c r="AM30" s="55">
        <f t="shared" si="1"/>
        <v>2</v>
      </c>
      <c r="AN30" s="55">
        <f t="shared" si="2"/>
        <v>0</v>
      </c>
      <c r="AO30" s="55">
        <f t="shared" si="3"/>
        <v>0</v>
      </c>
      <c r="AP30" s="55">
        <f t="shared" si="4"/>
        <v>0</v>
      </c>
      <c r="AQ30" s="55">
        <f t="shared" si="6"/>
        <v>0</v>
      </c>
      <c r="AR30" s="55">
        <f t="shared" si="5"/>
        <v>0</v>
      </c>
    </row>
    <row r="31" spans="1:44">
      <c r="A31" s="266" t="s">
        <v>1136</v>
      </c>
      <c r="B31" s="288"/>
      <c r="C31" s="288"/>
      <c r="D31" s="288"/>
      <c r="E31" s="288"/>
      <c r="F31" s="288"/>
      <c r="G31" s="267"/>
      <c r="H31" s="267"/>
      <c r="I31" s="267"/>
      <c r="J31" s="267"/>
      <c r="K31" s="208"/>
      <c r="L31" s="268"/>
      <c r="M31" s="268"/>
      <c r="N31" s="268"/>
      <c r="O31" s="268"/>
      <c r="P31" s="268"/>
      <c r="Q31" s="270"/>
      <c r="R31" s="270"/>
      <c r="S31" s="270"/>
      <c r="T31" s="270">
        <v>1</v>
      </c>
      <c r="U31" s="270">
        <v>1</v>
      </c>
      <c r="V31" s="269">
        <v>2</v>
      </c>
      <c r="W31" s="269">
        <v>2</v>
      </c>
      <c r="X31" s="269">
        <v>1</v>
      </c>
      <c r="Y31" s="269">
        <v>1</v>
      </c>
      <c r="Z31" s="269"/>
      <c r="AA31" s="208"/>
      <c r="AB31" s="208"/>
      <c r="AC31" s="208"/>
      <c r="AD31" s="208"/>
      <c r="AE31" s="208"/>
      <c r="AF31" s="356"/>
      <c r="AG31" s="356"/>
      <c r="AH31" s="357"/>
      <c r="AI31" s="357"/>
      <c r="AJ31" s="358"/>
      <c r="AK31" s="194"/>
      <c r="AL31" s="55">
        <f t="shared" si="0"/>
        <v>0</v>
      </c>
      <c r="AM31" s="55">
        <f t="shared" si="1"/>
        <v>0</v>
      </c>
      <c r="AN31" s="55">
        <f t="shared" si="2"/>
        <v>0</v>
      </c>
      <c r="AO31" s="55">
        <f t="shared" si="3"/>
        <v>2</v>
      </c>
      <c r="AP31" s="55">
        <f t="shared" si="4"/>
        <v>6</v>
      </c>
      <c r="AQ31" s="55">
        <f t="shared" si="6"/>
        <v>0</v>
      </c>
      <c r="AR31" s="55">
        <f t="shared" si="5"/>
        <v>0</v>
      </c>
    </row>
    <row r="32" spans="1:44">
      <c r="A32" s="266" t="s">
        <v>1137</v>
      </c>
      <c r="B32" s="288"/>
      <c r="C32" s="288"/>
      <c r="D32" s="288"/>
      <c r="E32" s="288"/>
      <c r="F32" s="288"/>
      <c r="G32" s="267"/>
      <c r="H32" s="267"/>
      <c r="I32" s="267"/>
      <c r="J32" s="267"/>
      <c r="K32" s="208"/>
      <c r="L32" s="268"/>
      <c r="M32" s="268"/>
      <c r="N32" s="268"/>
      <c r="O32" s="268">
        <v>1</v>
      </c>
      <c r="P32" s="268"/>
      <c r="Q32" s="270"/>
      <c r="R32" s="270"/>
      <c r="S32" s="270"/>
      <c r="T32" s="270"/>
      <c r="U32" s="270"/>
      <c r="V32" s="269"/>
      <c r="W32" s="269"/>
      <c r="X32" s="269"/>
      <c r="Y32" s="269"/>
      <c r="Z32" s="269"/>
      <c r="AA32" s="208"/>
      <c r="AB32" s="208"/>
      <c r="AC32" s="208"/>
      <c r="AD32" s="208"/>
      <c r="AE32" s="208"/>
      <c r="AF32" s="356"/>
      <c r="AG32" s="356"/>
      <c r="AH32" s="357"/>
      <c r="AI32" s="357"/>
      <c r="AJ32" s="358"/>
      <c r="AK32" s="194"/>
      <c r="AL32" s="55">
        <f t="shared" si="0"/>
        <v>0</v>
      </c>
      <c r="AM32" s="55">
        <f t="shared" si="1"/>
        <v>0</v>
      </c>
      <c r="AN32" s="55">
        <f t="shared" si="2"/>
        <v>1</v>
      </c>
      <c r="AO32" s="55">
        <f t="shared" si="3"/>
        <v>0</v>
      </c>
      <c r="AP32" s="55">
        <f t="shared" si="4"/>
        <v>0</v>
      </c>
      <c r="AQ32" s="55">
        <f t="shared" si="6"/>
        <v>0</v>
      </c>
      <c r="AR32" s="55">
        <f t="shared" si="5"/>
        <v>0</v>
      </c>
    </row>
    <row r="33" spans="1:44">
      <c r="A33" s="266" t="s">
        <v>1138</v>
      </c>
      <c r="B33" s="288"/>
      <c r="C33" s="288"/>
      <c r="D33" s="288"/>
      <c r="E33" s="288"/>
      <c r="F33" s="288"/>
      <c r="G33" s="267"/>
      <c r="H33" s="267"/>
      <c r="I33" s="267"/>
      <c r="J33" s="267"/>
      <c r="K33" s="208"/>
      <c r="L33" s="268"/>
      <c r="M33" s="268"/>
      <c r="N33" s="268"/>
      <c r="O33" s="268"/>
      <c r="P33" s="268"/>
      <c r="Q33" s="270"/>
      <c r="R33" s="270"/>
      <c r="S33" s="270"/>
      <c r="T33" s="270"/>
      <c r="U33" s="270">
        <v>1</v>
      </c>
      <c r="V33" s="269"/>
      <c r="W33" s="269"/>
      <c r="X33" s="269"/>
      <c r="Y33" s="269"/>
      <c r="Z33" s="269"/>
      <c r="AA33" s="208"/>
      <c r="AB33" s="208"/>
      <c r="AC33" s="208"/>
      <c r="AD33" s="208"/>
      <c r="AE33" s="208"/>
      <c r="AF33" s="356"/>
      <c r="AG33" s="356"/>
      <c r="AH33" s="357"/>
      <c r="AI33" s="357"/>
      <c r="AJ33" s="358"/>
      <c r="AK33" s="194"/>
      <c r="AL33" s="55">
        <f t="shared" si="0"/>
        <v>0</v>
      </c>
      <c r="AM33" s="55">
        <f t="shared" si="1"/>
        <v>0</v>
      </c>
      <c r="AN33" s="55">
        <f t="shared" si="2"/>
        <v>0</v>
      </c>
      <c r="AO33" s="55">
        <f t="shared" si="3"/>
        <v>1</v>
      </c>
      <c r="AP33" s="55">
        <f t="shared" si="4"/>
        <v>0</v>
      </c>
      <c r="AQ33" s="55">
        <f t="shared" si="6"/>
        <v>0</v>
      </c>
      <c r="AR33" s="55">
        <f t="shared" si="5"/>
        <v>0</v>
      </c>
    </row>
    <row r="34" spans="1:44">
      <c r="A34" s="266" t="s">
        <v>1139</v>
      </c>
      <c r="B34" s="288"/>
      <c r="C34" s="288"/>
      <c r="D34" s="288"/>
      <c r="E34" s="288"/>
      <c r="F34" s="288"/>
      <c r="G34" s="267"/>
      <c r="H34" s="267"/>
      <c r="I34" s="267"/>
      <c r="J34" s="267"/>
      <c r="K34" s="208"/>
      <c r="L34" s="268"/>
      <c r="M34" s="268"/>
      <c r="N34" s="268"/>
      <c r="O34" s="268"/>
      <c r="P34" s="268"/>
      <c r="Q34" s="270"/>
      <c r="R34" s="270"/>
      <c r="S34" s="270">
        <v>1</v>
      </c>
      <c r="T34" s="270"/>
      <c r="U34" s="270"/>
      <c r="V34" s="269"/>
      <c r="W34" s="269"/>
      <c r="X34" s="269"/>
      <c r="Y34" s="269"/>
      <c r="Z34" s="269"/>
      <c r="AA34" s="208"/>
      <c r="AB34" s="208"/>
      <c r="AC34" s="208"/>
      <c r="AD34" s="208"/>
      <c r="AE34" s="208"/>
      <c r="AF34" s="356"/>
      <c r="AG34" s="356"/>
      <c r="AH34" s="357"/>
      <c r="AI34" s="357"/>
      <c r="AJ34" s="358"/>
      <c r="AK34" s="194"/>
      <c r="AL34" s="55">
        <f t="shared" si="0"/>
        <v>0</v>
      </c>
      <c r="AM34" s="55">
        <f t="shared" si="1"/>
        <v>0</v>
      </c>
      <c r="AN34" s="55">
        <f t="shared" si="2"/>
        <v>0</v>
      </c>
      <c r="AO34" s="55">
        <f t="shared" si="3"/>
        <v>1</v>
      </c>
      <c r="AP34" s="55">
        <f t="shared" si="4"/>
        <v>0</v>
      </c>
      <c r="AQ34" s="55">
        <f t="shared" si="6"/>
        <v>0</v>
      </c>
      <c r="AR34" s="55">
        <f t="shared" si="5"/>
        <v>0</v>
      </c>
    </row>
    <row r="35" spans="1:44">
      <c r="A35" s="266" t="s">
        <v>1140</v>
      </c>
      <c r="B35" s="288"/>
      <c r="C35" s="288"/>
      <c r="D35" s="288"/>
      <c r="E35" s="288"/>
      <c r="F35" s="288"/>
      <c r="G35" s="267"/>
      <c r="H35" s="267"/>
      <c r="I35" s="267"/>
      <c r="J35" s="267">
        <v>1</v>
      </c>
      <c r="K35" s="208"/>
      <c r="L35" s="268"/>
      <c r="M35" s="268"/>
      <c r="N35" s="268"/>
      <c r="O35" s="268"/>
      <c r="P35" s="268"/>
      <c r="Q35" s="270"/>
      <c r="R35" s="270"/>
      <c r="S35" s="270"/>
      <c r="T35" s="270"/>
      <c r="U35" s="270"/>
      <c r="V35" s="269"/>
      <c r="W35" s="269"/>
      <c r="X35" s="269"/>
      <c r="Y35" s="269"/>
      <c r="Z35" s="269"/>
      <c r="AA35" s="208"/>
      <c r="AB35" s="208"/>
      <c r="AC35" s="208"/>
      <c r="AD35" s="208"/>
      <c r="AE35" s="208"/>
      <c r="AF35" s="356"/>
      <c r="AG35" s="356"/>
      <c r="AH35" s="357"/>
      <c r="AI35" s="357"/>
      <c r="AJ35" s="358"/>
      <c r="AK35" s="194"/>
      <c r="AL35" s="55">
        <f t="shared" si="0"/>
        <v>0</v>
      </c>
      <c r="AM35" s="55">
        <f t="shared" si="1"/>
        <v>1</v>
      </c>
      <c r="AN35" s="55">
        <f t="shared" si="2"/>
        <v>0</v>
      </c>
      <c r="AO35" s="55">
        <f t="shared" si="3"/>
        <v>0</v>
      </c>
      <c r="AP35" s="55">
        <f t="shared" si="4"/>
        <v>0</v>
      </c>
      <c r="AQ35" s="55">
        <f t="shared" si="6"/>
        <v>0</v>
      </c>
      <c r="AR35" s="55">
        <f t="shared" si="5"/>
        <v>0</v>
      </c>
    </row>
    <row r="36" spans="1:44">
      <c r="A36" s="266" t="s">
        <v>1141</v>
      </c>
      <c r="B36" s="288"/>
      <c r="C36" s="288"/>
      <c r="D36" s="288"/>
      <c r="E36" s="288"/>
      <c r="F36" s="288"/>
      <c r="G36" s="267"/>
      <c r="H36" s="267"/>
      <c r="I36" s="267"/>
      <c r="J36" s="267"/>
      <c r="K36" s="208"/>
      <c r="L36" s="268"/>
      <c r="M36" s="268">
        <v>1</v>
      </c>
      <c r="N36" s="268"/>
      <c r="O36" s="268"/>
      <c r="P36" s="268"/>
      <c r="Q36" s="270"/>
      <c r="R36" s="270"/>
      <c r="S36" s="270"/>
      <c r="T36" s="270"/>
      <c r="U36" s="270"/>
      <c r="V36" s="269"/>
      <c r="W36" s="269"/>
      <c r="X36" s="269"/>
      <c r="Y36" s="269"/>
      <c r="Z36" s="269"/>
      <c r="AA36" s="208"/>
      <c r="AB36" s="208"/>
      <c r="AC36" s="208"/>
      <c r="AD36" s="208"/>
      <c r="AE36" s="208"/>
      <c r="AF36" s="356"/>
      <c r="AG36" s="356"/>
      <c r="AH36" s="357"/>
      <c r="AI36" s="357"/>
      <c r="AJ36" s="358"/>
      <c r="AK36" s="194"/>
      <c r="AL36" s="55">
        <f t="shared" si="0"/>
        <v>0</v>
      </c>
      <c r="AM36" s="55">
        <f t="shared" si="1"/>
        <v>0</v>
      </c>
      <c r="AN36" s="55">
        <f t="shared" si="2"/>
        <v>1</v>
      </c>
      <c r="AO36" s="55">
        <f t="shared" si="3"/>
        <v>0</v>
      </c>
      <c r="AP36" s="55">
        <f t="shared" si="4"/>
        <v>0</v>
      </c>
      <c r="AQ36" s="55">
        <f t="shared" si="6"/>
        <v>0</v>
      </c>
      <c r="AR36" s="55">
        <f t="shared" si="5"/>
        <v>0</v>
      </c>
    </row>
    <row r="37" spans="1:44">
      <c r="A37" s="266" t="s">
        <v>243</v>
      </c>
      <c r="B37" s="288"/>
      <c r="C37" s="288"/>
      <c r="D37" s="288"/>
      <c r="E37" s="288"/>
      <c r="F37" s="288"/>
      <c r="G37" s="267"/>
      <c r="H37" s="267"/>
      <c r="I37" s="267"/>
      <c r="J37" s="267"/>
      <c r="K37" s="208"/>
      <c r="L37" s="268"/>
      <c r="M37" s="268">
        <v>1</v>
      </c>
      <c r="N37" s="268">
        <v>2</v>
      </c>
      <c r="O37" s="268"/>
      <c r="P37" s="268">
        <v>1</v>
      </c>
      <c r="Q37" s="270"/>
      <c r="R37" s="270"/>
      <c r="S37" s="270"/>
      <c r="T37" s="270"/>
      <c r="U37" s="270"/>
      <c r="V37" s="269"/>
      <c r="W37" s="269">
        <v>1</v>
      </c>
      <c r="X37" s="269"/>
      <c r="Y37" s="269"/>
      <c r="Z37" s="269"/>
      <c r="AA37" s="208"/>
      <c r="AB37" s="208"/>
      <c r="AC37" s="208"/>
      <c r="AD37" s="208"/>
      <c r="AE37" s="208"/>
      <c r="AF37" s="356"/>
      <c r="AG37" s="356"/>
      <c r="AH37" s="357"/>
      <c r="AI37" s="357"/>
      <c r="AJ37" s="358"/>
      <c r="AK37" s="194"/>
      <c r="AL37" s="55">
        <f t="shared" si="0"/>
        <v>0</v>
      </c>
      <c r="AM37" s="55">
        <f t="shared" si="1"/>
        <v>0</v>
      </c>
      <c r="AN37" s="55">
        <f t="shared" si="2"/>
        <v>4</v>
      </c>
      <c r="AO37" s="55">
        <f t="shared" si="3"/>
        <v>0</v>
      </c>
      <c r="AP37" s="55">
        <f t="shared" si="4"/>
        <v>1</v>
      </c>
      <c r="AQ37" s="55">
        <f t="shared" si="6"/>
        <v>0</v>
      </c>
      <c r="AR37" s="55">
        <f t="shared" si="5"/>
        <v>0</v>
      </c>
    </row>
    <row r="38" spans="1:44">
      <c r="A38" s="266" t="s">
        <v>1142</v>
      </c>
      <c r="B38" s="288"/>
      <c r="C38" s="288"/>
      <c r="D38" s="288"/>
      <c r="E38" s="288"/>
      <c r="F38" s="288"/>
      <c r="G38" s="267"/>
      <c r="H38" s="267"/>
      <c r="I38" s="267"/>
      <c r="J38" s="267"/>
      <c r="K38" s="208"/>
      <c r="L38" s="268"/>
      <c r="M38" s="268"/>
      <c r="N38" s="268"/>
      <c r="O38" s="268"/>
      <c r="P38" s="268"/>
      <c r="Q38" s="270"/>
      <c r="R38" s="270"/>
      <c r="S38" s="270"/>
      <c r="T38" s="270"/>
      <c r="U38" s="270"/>
      <c r="V38" s="269"/>
      <c r="W38" s="269"/>
      <c r="X38" s="269"/>
      <c r="Y38" s="269"/>
      <c r="Z38" s="269">
        <v>1</v>
      </c>
      <c r="AA38" s="208"/>
      <c r="AB38" s="208"/>
      <c r="AC38" s="208"/>
      <c r="AD38" s="208"/>
      <c r="AE38" s="208"/>
      <c r="AF38" s="356"/>
      <c r="AG38" s="356"/>
      <c r="AH38" s="357"/>
      <c r="AI38" s="357"/>
      <c r="AJ38" s="358"/>
      <c r="AK38" s="194"/>
      <c r="AL38" s="55">
        <f t="shared" si="0"/>
        <v>0</v>
      </c>
      <c r="AM38" s="55">
        <f t="shared" si="1"/>
        <v>0</v>
      </c>
      <c r="AN38" s="55">
        <f t="shared" si="2"/>
        <v>0</v>
      </c>
      <c r="AO38" s="55">
        <f t="shared" si="3"/>
        <v>0</v>
      </c>
      <c r="AP38" s="55">
        <f t="shared" si="4"/>
        <v>1</v>
      </c>
      <c r="AQ38" s="55">
        <f t="shared" si="6"/>
        <v>0</v>
      </c>
      <c r="AR38" s="55">
        <f t="shared" si="5"/>
        <v>0</v>
      </c>
    </row>
    <row r="39" spans="1:44">
      <c r="A39" s="266" t="s">
        <v>1143</v>
      </c>
      <c r="B39" s="288"/>
      <c r="C39" s="288"/>
      <c r="D39" s="288"/>
      <c r="E39" s="288"/>
      <c r="F39" s="288"/>
      <c r="G39" s="267"/>
      <c r="H39" s="267"/>
      <c r="I39" s="267"/>
      <c r="J39" s="267">
        <v>1</v>
      </c>
      <c r="K39" s="208"/>
      <c r="L39" s="268"/>
      <c r="M39" s="268"/>
      <c r="N39" s="268"/>
      <c r="O39" s="268"/>
      <c r="P39" s="268"/>
      <c r="Q39" s="270"/>
      <c r="R39" s="270"/>
      <c r="S39" s="270"/>
      <c r="T39" s="270"/>
      <c r="U39" s="270"/>
      <c r="V39" s="269"/>
      <c r="W39" s="269"/>
      <c r="X39" s="269"/>
      <c r="Y39" s="269"/>
      <c r="Z39" s="269"/>
      <c r="AA39" s="208"/>
      <c r="AB39" s="208"/>
      <c r="AC39" s="208"/>
      <c r="AD39" s="208"/>
      <c r="AE39" s="208"/>
      <c r="AF39" s="356"/>
      <c r="AG39" s="356"/>
      <c r="AH39" s="357"/>
      <c r="AI39" s="357"/>
      <c r="AJ39" s="358"/>
      <c r="AK39" s="194"/>
      <c r="AL39" s="55">
        <f t="shared" si="0"/>
        <v>0</v>
      </c>
      <c r="AM39" s="55">
        <f t="shared" si="1"/>
        <v>1</v>
      </c>
      <c r="AN39" s="55">
        <f t="shared" si="2"/>
        <v>0</v>
      </c>
      <c r="AO39" s="55">
        <f t="shared" si="3"/>
        <v>0</v>
      </c>
      <c r="AP39" s="55">
        <f t="shared" si="4"/>
        <v>0</v>
      </c>
      <c r="AQ39" s="55">
        <f t="shared" si="6"/>
        <v>0</v>
      </c>
      <c r="AR39" s="55">
        <f t="shared" si="5"/>
        <v>0</v>
      </c>
    </row>
    <row r="40" spans="1:44">
      <c r="A40" s="266" t="s">
        <v>1144</v>
      </c>
      <c r="B40" s="288"/>
      <c r="C40" s="288"/>
      <c r="D40" s="288"/>
      <c r="E40" s="288"/>
      <c r="F40" s="288"/>
      <c r="G40" s="267"/>
      <c r="H40" s="267"/>
      <c r="I40" s="267"/>
      <c r="J40" s="267"/>
      <c r="K40" s="208"/>
      <c r="L40" s="268"/>
      <c r="M40" s="268"/>
      <c r="N40" s="268"/>
      <c r="O40" s="268"/>
      <c r="P40" s="268">
        <v>1</v>
      </c>
      <c r="Q40" s="270"/>
      <c r="R40" s="270"/>
      <c r="S40" s="270"/>
      <c r="T40" s="270"/>
      <c r="U40" s="270"/>
      <c r="V40" s="269"/>
      <c r="W40" s="269"/>
      <c r="X40" s="269"/>
      <c r="Y40" s="269"/>
      <c r="Z40" s="269"/>
      <c r="AA40" s="208"/>
      <c r="AB40" s="208"/>
      <c r="AC40" s="208"/>
      <c r="AD40" s="208"/>
      <c r="AE40" s="208"/>
      <c r="AF40" s="356"/>
      <c r="AG40" s="356"/>
      <c r="AH40" s="357"/>
      <c r="AI40" s="357"/>
      <c r="AJ40" s="358"/>
      <c r="AK40" s="194"/>
      <c r="AL40" s="55">
        <f t="shared" si="0"/>
        <v>0</v>
      </c>
      <c r="AM40" s="55">
        <f t="shared" si="1"/>
        <v>0</v>
      </c>
      <c r="AN40" s="55">
        <f t="shared" si="2"/>
        <v>1</v>
      </c>
      <c r="AO40" s="55">
        <f t="shared" si="3"/>
        <v>0</v>
      </c>
      <c r="AP40" s="55">
        <f t="shared" si="4"/>
        <v>0</v>
      </c>
      <c r="AQ40" s="55">
        <f t="shared" si="6"/>
        <v>0</v>
      </c>
      <c r="AR40" s="55">
        <f t="shared" si="5"/>
        <v>0</v>
      </c>
    </row>
    <row r="41" spans="1:44">
      <c r="A41" s="266" t="s">
        <v>1145</v>
      </c>
      <c r="B41" s="288"/>
      <c r="C41" s="288"/>
      <c r="D41" s="288"/>
      <c r="E41" s="288"/>
      <c r="F41" s="288"/>
      <c r="G41" s="267"/>
      <c r="H41" s="267"/>
      <c r="I41" s="267"/>
      <c r="J41" s="267"/>
      <c r="K41" s="208"/>
      <c r="L41" s="268"/>
      <c r="M41" s="268"/>
      <c r="N41" s="268"/>
      <c r="O41" s="268"/>
      <c r="P41" s="268"/>
      <c r="Q41" s="270"/>
      <c r="R41" s="270"/>
      <c r="S41" s="270"/>
      <c r="T41" s="270"/>
      <c r="U41" s="270"/>
      <c r="V41" s="269"/>
      <c r="W41" s="269"/>
      <c r="X41" s="269"/>
      <c r="Y41" s="269"/>
      <c r="Z41" s="269"/>
      <c r="AA41" s="208"/>
      <c r="AB41" s="208"/>
      <c r="AC41" s="208"/>
      <c r="AD41" s="208"/>
      <c r="AE41" s="208"/>
      <c r="AF41" s="356"/>
      <c r="AG41" s="356"/>
      <c r="AH41" s="357"/>
      <c r="AI41" s="357"/>
      <c r="AJ41" s="358"/>
      <c r="AK41" s="194"/>
      <c r="AL41" s="55">
        <f t="shared" si="0"/>
        <v>0</v>
      </c>
      <c r="AM41" s="55">
        <f t="shared" si="1"/>
        <v>0</v>
      </c>
      <c r="AN41" s="55">
        <f t="shared" si="2"/>
        <v>0</v>
      </c>
      <c r="AO41" s="55">
        <f t="shared" si="3"/>
        <v>0</v>
      </c>
      <c r="AP41" s="55">
        <f t="shared" si="4"/>
        <v>0</v>
      </c>
      <c r="AQ41" s="55">
        <f t="shared" si="6"/>
        <v>0</v>
      </c>
      <c r="AR41" s="55">
        <f t="shared" si="5"/>
        <v>0</v>
      </c>
    </row>
    <row r="42" spans="1:44">
      <c r="A42" s="266" t="s">
        <v>1146</v>
      </c>
      <c r="B42" s="288"/>
      <c r="C42" s="288"/>
      <c r="D42" s="288"/>
      <c r="E42" s="288"/>
      <c r="F42" s="288"/>
      <c r="G42" s="267"/>
      <c r="H42" s="267"/>
      <c r="I42" s="267"/>
      <c r="J42" s="267"/>
      <c r="K42" s="208"/>
      <c r="L42" s="268"/>
      <c r="M42" s="268"/>
      <c r="N42" s="268"/>
      <c r="O42" s="268"/>
      <c r="P42" s="268"/>
      <c r="Q42" s="270"/>
      <c r="R42" s="270"/>
      <c r="S42" s="270"/>
      <c r="T42" s="270"/>
      <c r="U42" s="270"/>
      <c r="V42" s="269"/>
      <c r="W42" s="269"/>
      <c r="X42" s="269"/>
      <c r="Y42" s="269"/>
      <c r="Z42" s="269">
        <v>1</v>
      </c>
      <c r="AA42" s="208"/>
      <c r="AB42" s="208"/>
      <c r="AC42" s="208"/>
      <c r="AD42" s="208"/>
      <c r="AE42" s="208"/>
      <c r="AF42" s="356"/>
      <c r="AG42" s="356"/>
      <c r="AH42" s="357"/>
      <c r="AI42" s="357"/>
      <c r="AJ42" s="358"/>
      <c r="AK42" s="194"/>
      <c r="AL42" s="55">
        <f t="shared" si="0"/>
        <v>0</v>
      </c>
      <c r="AM42" s="55">
        <f t="shared" si="1"/>
        <v>0</v>
      </c>
      <c r="AN42" s="55">
        <f t="shared" si="2"/>
        <v>0</v>
      </c>
      <c r="AO42" s="55">
        <f t="shared" si="3"/>
        <v>0</v>
      </c>
      <c r="AP42" s="55">
        <f t="shared" si="4"/>
        <v>1</v>
      </c>
      <c r="AQ42" s="55">
        <f t="shared" si="6"/>
        <v>0</v>
      </c>
      <c r="AR42" s="55">
        <f t="shared" si="5"/>
        <v>0</v>
      </c>
    </row>
    <row r="43" spans="1:44">
      <c r="A43" s="266" t="s">
        <v>1147</v>
      </c>
      <c r="B43" s="288"/>
      <c r="C43" s="288"/>
      <c r="D43" s="288"/>
      <c r="E43" s="288"/>
      <c r="F43" s="288"/>
      <c r="G43" s="267"/>
      <c r="H43" s="267"/>
      <c r="I43" s="267"/>
      <c r="J43" s="267"/>
      <c r="K43" s="208"/>
      <c r="L43" s="268"/>
      <c r="M43" s="268"/>
      <c r="N43" s="268"/>
      <c r="O43" s="268">
        <v>1</v>
      </c>
      <c r="P43" s="268"/>
      <c r="Q43" s="270"/>
      <c r="R43" s="270"/>
      <c r="S43" s="270"/>
      <c r="T43" s="270"/>
      <c r="U43" s="270"/>
      <c r="V43" s="269"/>
      <c r="W43" s="269"/>
      <c r="X43" s="269"/>
      <c r="Y43" s="269"/>
      <c r="Z43" s="269"/>
      <c r="AA43" s="208"/>
      <c r="AB43" s="208"/>
      <c r="AC43" s="208"/>
      <c r="AD43" s="208"/>
      <c r="AE43" s="208"/>
      <c r="AF43" s="356"/>
      <c r="AG43" s="356"/>
      <c r="AH43" s="357"/>
      <c r="AI43" s="357"/>
      <c r="AJ43" s="358"/>
      <c r="AK43" s="194"/>
      <c r="AL43" s="55">
        <f t="shared" si="0"/>
        <v>0</v>
      </c>
      <c r="AM43" s="55">
        <f t="shared" si="1"/>
        <v>0</v>
      </c>
      <c r="AN43" s="55">
        <f t="shared" si="2"/>
        <v>1</v>
      </c>
      <c r="AO43" s="55">
        <f t="shared" si="3"/>
        <v>0</v>
      </c>
      <c r="AP43" s="55">
        <f t="shared" si="4"/>
        <v>0</v>
      </c>
      <c r="AQ43" s="55">
        <f t="shared" si="6"/>
        <v>0</v>
      </c>
      <c r="AR43" s="55">
        <f t="shared" si="5"/>
        <v>0</v>
      </c>
    </row>
    <row r="44" spans="1:44">
      <c r="A44" s="266" t="s">
        <v>1148</v>
      </c>
      <c r="B44" s="288"/>
      <c r="C44" s="288"/>
      <c r="D44" s="288"/>
      <c r="E44" s="288"/>
      <c r="F44" s="288"/>
      <c r="G44" s="267"/>
      <c r="H44" s="267"/>
      <c r="I44" s="267"/>
      <c r="J44" s="267"/>
      <c r="K44" s="208"/>
      <c r="L44" s="268">
        <v>1</v>
      </c>
      <c r="M44" s="268"/>
      <c r="N44" s="268"/>
      <c r="O44" s="268"/>
      <c r="P44" s="268"/>
      <c r="Q44" s="270"/>
      <c r="R44" s="270"/>
      <c r="S44" s="270"/>
      <c r="T44" s="270"/>
      <c r="U44" s="270"/>
      <c r="V44" s="269"/>
      <c r="W44" s="269"/>
      <c r="X44" s="269"/>
      <c r="Y44" s="269"/>
      <c r="Z44" s="269"/>
      <c r="AA44" s="208"/>
      <c r="AB44" s="208"/>
      <c r="AC44" s="208"/>
      <c r="AD44" s="208"/>
      <c r="AE44" s="208"/>
      <c r="AF44" s="356"/>
      <c r="AG44" s="356"/>
      <c r="AH44" s="357"/>
      <c r="AI44" s="357"/>
      <c r="AJ44" s="358"/>
      <c r="AK44" s="194"/>
      <c r="AL44" s="55">
        <f t="shared" si="0"/>
        <v>0</v>
      </c>
      <c r="AM44" s="55">
        <f t="shared" si="1"/>
        <v>0</v>
      </c>
      <c r="AN44" s="55">
        <f t="shared" si="2"/>
        <v>1</v>
      </c>
      <c r="AO44" s="55">
        <f t="shared" si="3"/>
        <v>0</v>
      </c>
      <c r="AP44" s="55">
        <f t="shared" si="4"/>
        <v>0</v>
      </c>
      <c r="AQ44" s="55">
        <f t="shared" si="6"/>
        <v>0</v>
      </c>
      <c r="AR44" s="55">
        <f t="shared" si="5"/>
        <v>0</v>
      </c>
    </row>
    <row r="45" spans="1:44">
      <c r="A45" s="266" t="s">
        <v>1149</v>
      </c>
      <c r="B45" s="288"/>
      <c r="C45" s="288"/>
      <c r="D45" s="288"/>
      <c r="E45" s="288"/>
      <c r="F45" s="288"/>
      <c r="G45" s="267"/>
      <c r="H45" s="267"/>
      <c r="I45" s="267"/>
      <c r="J45" s="267"/>
      <c r="K45" s="208"/>
      <c r="L45" s="268"/>
      <c r="M45" s="268"/>
      <c r="N45" s="268"/>
      <c r="O45" s="268"/>
      <c r="P45" s="268"/>
      <c r="Q45" s="270"/>
      <c r="R45" s="270"/>
      <c r="S45" s="270"/>
      <c r="T45" s="270"/>
      <c r="U45" s="270"/>
      <c r="V45" s="269">
        <v>1</v>
      </c>
      <c r="W45" s="269"/>
      <c r="X45" s="269"/>
      <c r="Y45" s="269"/>
      <c r="Z45" s="269"/>
      <c r="AA45" s="208"/>
      <c r="AB45" s="208"/>
      <c r="AC45" s="208"/>
      <c r="AD45" s="208"/>
      <c r="AE45" s="208"/>
      <c r="AF45" s="356"/>
      <c r="AG45" s="356"/>
      <c r="AH45" s="357"/>
      <c r="AI45" s="357"/>
      <c r="AJ45" s="358"/>
      <c r="AK45" s="194"/>
      <c r="AL45" s="55">
        <f t="shared" si="0"/>
        <v>0</v>
      </c>
      <c r="AM45" s="55">
        <f t="shared" si="1"/>
        <v>0</v>
      </c>
      <c r="AN45" s="55">
        <f t="shared" si="2"/>
        <v>0</v>
      </c>
      <c r="AO45" s="55">
        <f t="shared" si="3"/>
        <v>0</v>
      </c>
      <c r="AP45" s="55">
        <f t="shared" si="4"/>
        <v>1</v>
      </c>
      <c r="AQ45" s="55">
        <f t="shared" si="6"/>
        <v>0</v>
      </c>
      <c r="AR45" s="55">
        <f t="shared" si="5"/>
        <v>0</v>
      </c>
    </row>
    <row r="46" spans="1:44">
      <c r="A46" s="266" t="s">
        <v>1150</v>
      </c>
      <c r="B46" s="288"/>
      <c r="C46" s="288"/>
      <c r="D46" s="288"/>
      <c r="E46" s="288"/>
      <c r="F46" s="288"/>
      <c r="G46" s="267">
        <v>1</v>
      </c>
      <c r="H46" s="267"/>
      <c r="I46" s="267"/>
      <c r="J46" s="267"/>
      <c r="K46" s="208"/>
      <c r="L46" s="268"/>
      <c r="M46" s="268"/>
      <c r="N46" s="268"/>
      <c r="O46" s="268"/>
      <c r="P46" s="268"/>
      <c r="Q46" s="270"/>
      <c r="R46" s="270"/>
      <c r="S46" s="270"/>
      <c r="T46" s="270"/>
      <c r="U46" s="270"/>
      <c r="V46" s="269"/>
      <c r="W46" s="269"/>
      <c r="X46" s="269"/>
      <c r="Y46" s="269"/>
      <c r="Z46" s="269"/>
      <c r="AA46" s="208"/>
      <c r="AB46" s="208"/>
      <c r="AC46" s="208"/>
      <c r="AD46" s="208"/>
      <c r="AE46" s="208"/>
      <c r="AF46" s="356"/>
      <c r="AG46" s="356"/>
      <c r="AH46" s="357"/>
      <c r="AI46" s="357"/>
      <c r="AJ46" s="358"/>
      <c r="AK46" s="194"/>
      <c r="AL46" s="55">
        <f t="shared" si="0"/>
        <v>0</v>
      </c>
      <c r="AM46" s="55">
        <f t="shared" si="1"/>
        <v>1</v>
      </c>
      <c r="AN46" s="55">
        <f t="shared" si="2"/>
        <v>0</v>
      </c>
      <c r="AO46" s="55">
        <f t="shared" si="3"/>
        <v>0</v>
      </c>
      <c r="AP46" s="55">
        <f t="shared" si="4"/>
        <v>0</v>
      </c>
      <c r="AQ46" s="55">
        <f t="shared" si="6"/>
        <v>0</v>
      </c>
      <c r="AR46" s="55">
        <f t="shared" si="5"/>
        <v>0</v>
      </c>
    </row>
    <row r="47" spans="1:44">
      <c r="A47" s="266" t="s">
        <v>1151</v>
      </c>
      <c r="B47" s="288"/>
      <c r="C47" s="288"/>
      <c r="D47" s="288"/>
      <c r="E47" s="288"/>
      <c r="F47" s="288"/>
      <c r="G47" s="267"/>
      <c r="H47" s="267"/>
      <c r="I47" s="267"/>
      <c r="J47" s="267"/>
      <c r="K47" s="208"/>
      <c r="L47" s="268"/>
      <c r="M47" s="268"/>
      <c r="N47" s="268"/>
      <c r="O47" s="268"/>
      <c r="P47" s="268"/>
      <c r="Q47" s="270"/>
      <c r="R47" s="270"/>
      <c r="S47" s="270"/>
      <c r="T47" s="270"/>
      <c r="U47" s="270">
        <v>1</v>
      </c>
      <c r="V47" s="269"/>
      <c r="W47" s="269"/>
      <c r="X47" s="269"/>
      <c r="Y47" s="269"/>
      <c r="Z47" s="269"/>
      <c r="AA47" s="208"/>
      <c r="AB47" s="208"/>
      <c r="AC47" s="208"/>
      <c r="AD47" s="208"/>
      <c r="AE47" s="208"/>
      <c r="AF47" s="356"/>
      <c r="AG47" s="356"/>
      <c r="AH47" s="357"/>
      <c r="AI47" s="357"/>
      <c r="AJ47" s="358"/>
      <c r="AK47" s="194"/>
      <c r="AL47" s="55">
        <f t="shared" si="0"/>
        <v>0</v>
      </c>
      <c r="AM47" s="55">
        <f t="shared" si="1"/>
        <v>0</v>
      </c>
      <c r="AN47" s="55">
        <f t="shared" si="2"/>
        <v>0</v>
      </c>
      <c r="AO47" s="55">
        <f t="shared" si="3"/>
        <v>1</v>
      </c>
      <c r="AP47" s="55">
        <f t="shared" si="4"/>
        <v>0</v>
      </c>
      <c r="AQ47" s="55">
        <f t="shared" si="6"/>
        <v>0</v>
      </c>
      <c r="AR47" s="55">
        <f t="shared" si="5"/>
        <v>0</v>
      </c>
    </row>
    <row r="48" spans="1:44">
      <c r="A48" s="266" t="s">
        <v>1152</v>
      </c>
      <c r="B48" s="288"/>
      <c r="C48" s="288"/>
      <c r="D48" s="288"/>
      <c r="E48" s="288"/>
      <c r="F48" s="288"/>
      <c r="G48" s="267"/>
      <c r="H48" s="267"/>
      <c r="I48" s="267"/>
      <c r="J48" s="267"/>
      <c r="K48" s="208"/>
      <c r="L48" s="268"/>
      <c r="M48" s="268"/>
      <c r="N48" s="268"/>
      <c r="O48" s="268"/>
      <c r="P48" s="268"/>
      <c r="Q48" s="270"/>
      <c r="R48" s="270"/>
      <c r="S48" s="270"/>
      <c r="T48" s="270"/>
      <c r="U48" s="270"/>
      <c r="V48" s="269"/>
      <c r="W48" s="269"/>
      <c r="X48" s="269"/>
      <c r="Y48" s="269"/>
      <c r="Z48" s="269"/>
      <c r="AA48" s="208"/>
      <c r="AB48" s="208"/>
      <c r="AC48" s="208"/>
      <c r="AD48" s="208"/>
      <c r="AE48" s="208"/>
      <c r="AF48" s="356"/>
      <c r="AG48" s="356"/>
      <c r="AH48" s="357"/>
      <c r="AI48" s="357"/>
      <c r="AJ48" s="358"/>
      <c r="AK48" s="194"/>
      <c r="AL48" s="55">
        <f t="shared" si="0"/>
        <v>0</v>
      </c>
      <c r="AM48" s="55">
        <f t="shared" si="1"/>
        <v>0</v>
      </c>
      <c r="AN48" s="55">
        <f t="shared" si="2"/>
        <v>0</v>
      </c>
      <c r="AO48" s="55">
        <f t="shared" si="3"/>
        <v>0</v>
      </c>
      <c r="AP48" s="55">
        <f t="shared" si="4"/>
        <v>0</v>
      </c>
      <c r="AQ48" s="55">
        <f t="shared" si="6"/>
        <v>0</v>
      </c>
      <c r="AR48" s="55">
        <f t="shared" si="5"/>
        <v>0</v>
      </c>
    </row>
    <row r="49" spans="1:44">
      <c r="A49" s="266" t="s">
        <v>1153</v>
      </c>
      <c r="B49" s="288"/>
      <c r="C49" s="288"/>
      <c r="D49" s="288"/>
      <c r="E49" s="288"/>
      <c r="F49" s="288"/>
      <c r="G49" s="267"/>
      <c r="H49" s="267"/>
      <c r="I49" s="267"/>
      <c r="J49" s="267"/>
      <c r="K49" s="208"/>
      <c r="L49" s="268"/>
      <c r="M49" s="268"/>
      <c r="N49" s="268"/>
      <c r="O49" s="268"/>
      <c r="P49" s="268"/>
      <c r="Q49" s="270"/>
      <c r="R49" s="270"/>
      <c r="S49" s="270"/>
      <c r="T49" s="270"/>
      <c r="U49" s="270"/>
      <c r="V49" s="269"/>
      <c r="W49" s="269"/>
      <c r="X49" s="269"/>
      <c r="Y49" s="269">
        <v>1</v>
      </c>
      <c r="Z49" s="269"/>
      <c r="AA49" s="208"/>
      <c r="AB49" s="208"/>
      <c r="AC49" s="208"/>
      <c r="AD49" s="208"/>
      <c r="AE49" s="208"/>
      <c r="AF49" s="356"/>
      <c r="AG49" s="356"/>
      <c r="AH49" s="357"/>
      <c r="AI49" s="357"/>
      <c r="AJ49" s="358"/>
      <c r="AK49" s="194"/>
      <c r="AL49" s="55">
        <f t="shared" si="0"/>
        <v>0</v>
      </c>
      <c r="AM49" s="55">
        <f t="shared" si="1"/>
        <v>0</v>
      </c>
      <c r="AN49" s="55">
        <f t="shared" si="2"/>
        <v>0</v>
      </c>
      <c r="AO49" s="55">
        <f t="shared" si="3"/>
        <v>0</v>
      </c>
      <c r="AP49" s="55">
        <f t="shared" si="4"/>
        <v>1</v>
      </c>
      <c r="AQ49" s="55">
        <f t="shared" si="6"/>
        <v>0</v>
      </c>
      <c r="AR49" s="55">
        <f t="shared" si="5"/>
        <v>0</v>
      </c>
    </row>
    <row r="50" spans="1:44">
      <c r="A50" s="266" t="s">
        <v>1154</v>
      </c>
      <c r="B50" s="288"/>
      <c r="C50" s="288"/>
      <c r="D50" s="288"/>
      <c r="E50" s="288"/>
      <c r="F50" s="288"/>
      <c r="G50" s="267"/>
      <c r="H50" s="267"/>
      <c r="I50" s="267"/>
      <c r="J50" s="267"/>
      <c r="K50" s="208"/>
      <c r="L50" s="268">
        <v>1</v>
      </c>
      <c r="M50" s="268"/>
      <c r="N50" s="268"/>
      <c r="O50" s="268"/>
      <c r="P50" s="268"/>
      <c r="Q50" s="270"/>
      <c r="R50" s="270"/>
      <c r="S50" s="270"/>
      <c r="T50" s="270"/>
      <c r="U50" s="270"/>
      <c r="V50" s="269"/>
      <c r="W50" s="269"/>
      <c r="X50" s="269"/>
      <c r="Y50" s="269"/>
      <c r="Z50" s="269"/>
      <c r="AA50" s="208"/>
      <c r="AB50" s="208"/>
      <c r="AC50" s="208"/>
      <c r="AD50" s="208"/>
      <c r="AE50" s="208"/>
      <c r="AF50" s="356"/>
      <c r="AG50" s="356"/>
      <c r="AH50" s="357"/>
      <c r="AI50" s="357"/>
      <c r="AJ50" s="358"/>
      <c r="AK50" s="194"/>
      <c r="AL50" s="55">
        <f t="shared" si="0"/>
        <v>0</v>
      </c>
      <c r="AM50" s="55">
        <f t="shared" si="1"/>
        <v>0</v>
      </c>
      <c r="AN50" s="55">
        <f t="shared" si="2"/>
        <v>1</v>
      </c>
      <c r="AO50" s="55">
        <f t="shared" si="3"/>
        <v>0</v>
      </c>
      <c r="AP50" s="55">
        <f t="shared" si="4"/>
        <v>0</v>
      </c>
      <c r="AQ50" s="55">
        <f t="shared" si="6"/>
        <v>0</v>
      </c>
      <c r="AR50" s="55">
        <f t="shared" si="5"/>
        <v>0</v>
      </c>
    </row>
    <row r="51" spans="1:44">
      <c r="A51" s="266" t="s">
        <v>1155</v>
      </c>
      <c r="B51" s="288"/>
      <c r="C51" s="288"/>
      <c r="D51" s="288">
        <v>1</v>
      </c>
      <c r="E51" s="288"/>
      <c r="F51" s="288"/>
      <c r="G51" s="267"/>
      <c r="H51" s="267"/>
      <c r="I51" s="267"/>
      <c r="J51" s="267"/>
      <c r="K51" s="208"/>
      <c r="L51" s="268"/>
      <c r="M51" s="268"/>
      <c r="N51" s="268"/>
      <c r="O51" s="268"/>
      <c r="P51" s="268"/>
      <c r="Q51" s="270"/>
      <c r="R51" s="270"/>
      <c r="S51" s="270"/>
      <c r="T51" s="270"/>
      <c r="U51" s="270"/>
      <c r="V51" s="269"/>
      <c r="W51" s="269"/>
      <c r="X51" s="269"/>
      <c r="Y51" s="269"/>
      <c r="Z51" s="269"/>
      <c r="AA51" s="208"/>
      <c r="AB51" s="208"/>
      <c r="AC51" s="208"/>
      <c r="AD51" s="208"/>
      <c r="AE51" s="208"/>
      <c r="AF51" s="356"/>
      <c r="AG51" s="356"/>
      <c r="AH51" s="357"/>
      <c r="AI51" s="357"/>
      <c r="AJ51" s="358"/>
      <c r="AK51" s="194"/>
      <c r="AL51" s="55">
        <f t="shared" si="0"/>
        <v>1</v>
      </c>
      <c r="AM51" s="55">
        <f t="shared" si="1"/>
        <v>0</v>
      </c>
      <c r="AN51" s="55">
        <f t="shared" si="2"/>
        <v>0</v>
      </c>
      <c r="AO51" s="55">
        <f t="shared" si="3"/>
        <v>0</v>
      </c>
      <c r="AP51" s="55">
        <f t="shared" si="4"/>
        <v>0</v>
      </c>
      <c r="AQ51" s="55">
        <f t="shared" si="6"/>
        <v>0</v>
      </c>
      <c r="AR51" s="55">
        <f t="shared" si="5"/>
        <v>0</v>
      </c>
    </row>
    <row r="52" spans="1:44">
      <c r="A52" s="266" t="s">
        <v>1156</v>
      </c>
      <c r="B52" s="288"/>
      <c r="C52" s="288"/>
      <c r="D52" s="288"/>
      <c r="E52" s="288"/>
      <c r="F52" s="288"/>
      <c r="G52" s="267"/>
      <c r="H52" s="267"/>
      <c r="I52" s="267"/>
      <c r="J52" s="267"/>
      <c r="K52" s="208"/>
      <c r="L52" s="268"/>
      <c r="M52" s="268"/>
      <c r="N52" s="268"/>
      <c r="O52" s="268"/>
      <c r="P52" s="268"/>
      <c r="Q52" s="270"/>
      <c r="R52" s="270">
        <v>1</v>
      </c>
      <c r="S52" s="270"/>
      <c r="T52" s="270"/>
      <c r="U52" s="270"/>
      <c r="V52" s="269"/>
      <c r="W52" s="269"/>
      <c r="X52" s="269"/>
      <c r="Y52" s="269"/>
      <c r="Z52" s="269"/>
      <c r="AA52" s="208"/>
      <c r="AB52" s="208"/>
      <c r="AC52" s="208"/>
      <c r="AD52" s="208"/>
      <c r="AE52" s="208"/>
      <c r="AF52" s="356"/>
      <c r="AG52" s="356"/>
      <c r="AH52" s="357"/>
      <c r="AI52" s="357"/>
      <c r="AJ52" s="358"/>
      <c r="AK52" s="194"/>
      <c r="AL52" s="55">
        <f t="shared" si="0"/>
        <v>0</v>
      </c>
      <c r="AM52" s="55">
        <f t="shared" si="1"/>
        <v>0</v>
      </c>
      <c r="AN52" s="55">
        <f t="shared" si="2"/>
        <v>0</v>
      </c>
      <c r="AO52" s="55">
        <f t="shared" si="3"/>
        <v>1</v>
      </c>
      <c r="AP52" s="55">
        <f t="shared" si="4"/>
        <v>0</v>
      </c>
      <c r="AQ52" s="55">
        <f t="shared" si="6"/>
        <v>0</v>
      </c>
      <c r="AR52" s="55">
        <f t="shared" si="5"/>
        <v>0</v>
      </c>
    </row>
    <row r="53" spans="1:44">
      <c r="A53" s="266" t="s">
        <v>1157</v>
      </c>
      <c r="B53" s="288"/>
      <c r="C53" s="288"/>
      <c r="D53" s="288"/>
      <c r="E53" s="288"/>
      <c r="F53" s="288"/>
      <c r="G53" s="267"/>
      <c r="H53" s="267"/>
      <c r="I53" s="267"/>
      <c r="J53" s="267"/>
      <c r="K53" s="208"/>
      <c r="L53" s="268"/>
      <c r="M53" s="268"/>
      <c r="N53" s="268"/>
      <c r="O53" s="268"/>
      <c r="P53" s="268"/>
      <c r="Q53" s="270"/>
      <c r="R53" s="270"/>
      <c r="S53" s="270"/>
      <c r="T53" s="270"/>
      <c r="U53" s="270">
        <v>1</v>
      </c>
      <c r="V53" s="269"/>
      <c r="W53" s="269"/>
      <c r="X53" s="269"/>
      <c r="Y53" s="269"/>
      <c r="Z53" s="269"/>
      <c r="AA53" s="208"/>
      <c r="AB53" s="208"/>
      <c r="AC53" s="208"/>
      <c r="AD53" s="208"/>
      <c r="AE53" s="208"/>
      <c r="AF53" s="356"/>
      <c r="AG53" s="356"/>
      <c r="AH53" s="357"/>
      <c r="AI53" s="357"/>
      <c r="AJ53" s="358"/>
      <c r="AK53" s="194"/>
      <c r="AL53" s="55">
        <f t="shared" si="0"/>
        <v>0</v>
      </c>
      <c r="AM53" s="55">
        <f t="shared" si="1"/>
        <v>0</v>
      </c>
      <c r="AN53" s="55">
        <f t="shared" si="2"/>
        <v>0</v>
      </c>
      <c r="AO53" s="55">
        <f t="shared" si="3"/>
        <v>1</v>
      </c>
      <c r="AP53" s="55">
        <f t="shared" si="4"/>
        <v>0</v>
      </c>
      <c r="AQ53" s="55">
        <f t="shared" si="6"/>
        <v>0</v>
      </c>
      <c r="AR53" s="55">
        <f t="shared" si="5"/>
        <v>0</v>
      </c>
    </row>
    <row r="54" spans="1:44">
      <c r="A54" s="266" t="s">
        <v>1158</v>
      </c>
      <c r="B54" s="288"/>
      <c r="C54" s="288"/>
      <c r="D54" s="288"/>
      <c r="E54" s="288"/>
      <c r="F54" s="288"/>
      <c r="G54" s="267"/>
      <c r="H54" s="267"/>
      <c r="I54" s="267"/>
      <c r="J54" s="267"/>
      <c r="K54" s="208"/>
      <c r="L54" s="268"/>
      <c r="M54" s="268"/>
      <c r="N54" s="268"/>
      <c r="O54" s="268"/>
      <c r="P54" s="268"/>
      <c r="Q54" s="270"/>
      <c r="R54" s="270"/>
      <c r="S54" s="270"/>
      <c r="T54" s="270"/>
      <c r="U54" s="270"/>
      <c r="V54" s="269">
        <v>1</v>
      </c>
      <c r="W54" s="269"/>
      <c r="X54" s="269"/>
      <c r="Y54" s="269"/>
      <c r="Z54" s="269"/>
      <c r="AA54" s="208"/>
      <c r="AB54" s="208"/>
      <c r="AC54" s="208"/>
      <c r="AD54" s="208"/>
      <c r="AE54" s="208"/>
      <c r="AF54" s="356"/>
      <c r="AG54" s="356"/>
      <c r="AH54" s="357"/>
      <c r="AI54" s="357"/>
      <c r="AJ54" s="358"/>
      <c r="AK54" s="194"/>
      <c r="AL54" s="55">
        <f t="shared" si="0"/>
        <v>0</v>
      </c>
      <c r="AM54" s="55">
        <f t="shared" si="1"/>
        <v>0</v>
      </c>
      <c r="AN54" s="55">
        <f t="shared" si="2"/>
        <v>0</v>
      </c>
      <c r="AO54" s="55">
        <f t="shared" si="3"/>
        <v>0</v>
      </c>
      <c r="AP54" s="55">
        <f t="shared" si="4"/>
        <v>1</v>
      </c>
      <c r="AQ54" s="55">
        <f t="shared" si="6"/>
        <v>0</v>
      </c>
      <c r="AR54" s="55">
        <f t="shared" si="5"/>
        <v>0</v>
      </c>
    </row>
    <row r="55" spans="1:44">
      <c r="A55" s="266" t="s">
        <v>1159</v>
      </c>
      <c r="B55" s="288"/>
      <c r="C55" s="288"/>
      <c r="D55" s="288"/>
      <c r="E55" s="288"/>
      <c r="F55" s="288"/>
      <c r="G55" s="267"/>
      <c r="H55" s="267"/>
      <c r="I55" s="267"/>
      <c r="J55" s="267"/>
      <c r="K55" s="208"/>
      <c r="L55" s="268"/>
      <c r="M55" s="268">
        <v>1</v>
      </c>
      <c r="N55" s="268"/>
      <c r="O55" s="268"/>
      <c r="P55" s="268"/>
      <c r="Q55" s="270"/>
      <c r="R55" s="270"/>
      <c r="S55" s="270"/>
      <c r="T55" s="270"/>
      <c r="U55" s="270"/>
      <c r="V55" s="269"/>
      <c r="W55" s="269"/>
      <c r="X55" s="269"/>
      <c r="Y55" s="269"/>
      <c r="Z55" s="269"/>
      <c r="AA55" s="208"/>
      <c r="AB55" s="208"/>
      <c r="AC55" s="208"/>
      <c r="AD55" s="208"/>
      <c r="AE55" s="208"/>
      <c r="AF55" s="356"/>
      <c r="AG55" s="356"/>
      <c r="AH55" s="357"/>
      <c r="AI55" s="357"/>
      <c r="AJ55" s="358"/>
      <c r="AK55" s="194"/>
      <c r="AL55" s="55">
        <f t="shared" si="0"/>
        <v>0</v>
      </c>
      <c r="AM55" s="55">
        <f t="shared" si="1"/>
        <v>0</v>
      </c>
      <c r="AN55" s="55">
        <f t="shared" si="2"/>
        <v>1</v>
      </c>
      <c r="AO55" s="55">
        <f t="shared" si="3"/>
        <v>0</v>
      </c>
      <c r="AP55" s="55">
        <f t="shared" si="4"/>
        <v>0</v>
      </c>
      <c r="AQ55" s="55">
        <f t="shared" si="6"/>
        <v>0</v>
      </c>
      <c r="AR55" s="55">
        <f t="shared" si="5"/>
        <v>0</v>
      </c>
    </row>
    <row r="56" spans="1:44">
      <c r="A56" s="266" t="s">
        <v>1160</v>
      </c>
      <c r="B56" s="288"/>
      <c r="C56" s="288"/>
      <c r="D56" s="288"/>
      <c r="E56" s="288"/>
      <c r="F56" s="288"/>
      <c r="G56" s="267"/>
      <c r="H56" s="267"/>
      <c r="I56" s="267"/>
      <c r="J56" s="267"/>
      <c r="K56" s="208"/>
      <c r="L56" s="268"/>
      <c r="M56" s="268"/>
      <c r="N56" s="268"/>
      <c r="O56" s="268">
        <v>1</v>
      </c>
      <c r="P56" s="268"/>
      <c r="Q56" s="270"/>
      <c r="R56" s="270"/>
      <c r="S56" s="270"/>
      <c r="T56" s="270"/>
      <c r="U56" s="270"/>
      <c r="V56" s="269"/>
      <c r="W56" s="269"/>
      <c r="X56" s="269"/>
      <c r="Y56" s="269"/>
      <c r="Z56" s="269"/>
      <c r="AA56" s="208"/>
      <c r="AB56" s="208"/>
      <c r="AC56" s="208"/>
      <c r="AD56" s="208"/>
      <c r="AE56" s="208"/>
      <c r="AF56" s="356"/>
      <c r="AG56" s="356"/>
      <c r="AH56" s="357"/>
      <c r="AI56" s="357"/>
      <c r="AJ56" s="358"/>
      <c r="AK56" s="194"/>
      <c r="AL56" s="55">
        <f t="shared" si="0"/>
        <v>0</v>
      </c>
      <c r="AM56" s="55">
        <f t="shared" si="1"/>
        <v>0</v>
      </c>
      <c r="AN56" s="55">
        <f t="shared" si="2"/>
        <v>1</v>
      </c>
      <c r="AO56" s="55">
        <f t="shared" si="3"/>
        <v>0</v>
      </c>
      <c r="AP56" s="55">
        <f t="shared" si="4"/>
        <v>0</v>
      </c>
      <c r="AQ56" s="55">
        <f t="shared" si="6"/>
        <v>0</v>
      </c>
      <c r="AR56" s="55">
        <f t="shared" si="5"/>
        <v>0</v>
      </c>
    </row>
    <row r="57" spans="1:44">
      <c r="A57" s="266" t="s">
        <v>1162</v>
      </c>
      <c r="B57" s="288"/>
      <c r="C57" s="288"/>
      <c r="D57" s="288"/>
      <c r="E57" s="288"/>
      <c r="F57" s="288"/>
      <c r="G57" s="267"/>
      <c r="H57" s="267"/>
      <c r="I57" s="267"/>
      <c r="J57" s="267"/>
      <c r="K57" s="208"/>
      <c r="L57" s="268"/>
      <c r="M57" s="268"/>
      <c r="N57" s="268"/>
      <c r="O57" s="268"/>
      <c r="P57" s="268"/>
      <c r="Q57" s="270"/>
      <c r="R57" s="270"/>
      <c r="S57" s="270"/>
      <c r="T57" s="270"/>
      <c r="U57" s="270"/>
      <c r="V57" s="269"/>
      <c r="W57" s="269"/>
      <c r="X57" s="269">
        <v>1</v>
      </c>
      <c r="Y57" s="269"/>
      <c r="Z57" s="269"/>
      <c r="AA57" s="208"/>
      <c r="AB57" s="208"/>
      <c r="AC57" s="208"/>
      <c r="AD57" s="208"/>
      <c r="AE57" s="208"/>
      <c r="AF57" s="356"/>
      <c r="AG57" s="356"/>
      <c r="AH57" s="357"/>
      <c r="AI57" s="357"/>
      <c r="AJ57" s="358"/>
      <c r="AK57" s="194"/>
      <c r="AL57" s="55">
        <f t="shared" si="0"/>
        <v>0</v>
      </c>
      <c r="AM57" s="55">
        <f t="shared" si="1"/>
        <v>0</v>
      </c>
      <c r="AN57" s="55">
        <f t="shared" si="2"/>
        <v>0</v>
      </c>
      <c r="AO57" s="55">
        <f t="shared" si="3"/>
        <v>0</v>
      </c>
      <c r="AP57" s="55">
        <f t="shared" si="4"/>
        <v>1</v>
      </c>
      <c r="AQ57" s="55">
        <f t="shared" si="6"/>
        <v>0</v>
      </c>
      <c r="AR57" s="55">
        <f t="shared" si="5"/>
        <v>0</v>
      </c>
    </row>
    <row r="58" spans="1:44">
      <c r="A58" s="266" t="s">
        <v>1163</v>
      </c>
      <c r="B58" s="288"/>
      <c r="C58" s="288"/>
      <c r="D58" s="288"/>
      <c r="E58" s="288"/>
      <c r="F58" s="288"/>
      <c r="G58" s="267"/>
      <c r="H58" s="267"/>
      <c r="I58" s="267"/>
      <c r="J58" s="267"/>
      <c r="K58" s="208"/>
      <c r="L58" s="268"/>
      <c r="M58" s="268"/>
      <c r="N58" s="268"/>
      <c r="O58" s="268"/>
      <c r="P58" s="268"/>
      <c r="Q58" s="270"/>
      <c r="R58" s="270"/>
      <c r="S58" s="270"/>
      <c r="T58" s="270"/>
      <c r="U58" s="270"/>
      <c r="V58" s="269">
        <v>1</v>
      </c>
      <c r="W58" s="269"/>
      <c r="X58" s="269"/>
      <c r="Y58" s="269"/>
      <c r="Z58" s="269"/>
      <c r="AA58" s="208"/>
      <c r="AB58" s="208"/>
      <c r="AC58" s="208"/>
      <c r="AD58" s="208"/>
      <c r="AE58" s="208"/>
      <c r="AF58" s="359"/>
      <c r="AG58" s="359"/>
      <c r="AH58" s="359"/>
      <c r="AI58" s="359"/>
      <c r="AJ58" s="359"/>
      <c r="AK58" s="194"/>
      <c r="AL58" s="101">
        <f t="shared" si="0"/>
        <v>0</v>
      </c>
      <c r="AM58" s="101">
        <f t="shared" si="1"/>
        <v>0</v>
      </c>
      <c r="AN58" s="101">
        <f t="shared" si="2"/>
        <v>0</v>
      </c>
      <c r="AO58" s="101">
        <f t="shared" si="3"/>
        <v>0</v>
      </c>
      <c r="AP58" s="101">
        <f t="shared" si="4"/>
        <v>1</v>
      </c>
      <c r="AQ58" s="101">
        <f t="shared" si="6"/>
        <v>0</v>
      </c>
      <c r="AR58" s="101">
        <f t="shared" si="5"/>
        <v>0</v>
      </c>
    </row>
    <row r="59" spans="1:44">
      <c r="A59" s="266" t="s">
        <v>1164</v>
      </c>
      <c r="B59" s="288"/>
      <c r="C59" s="288"/>
      <c r="D59" s="288"/>
      <c r="E59" s="288"/>
      <c r="F59" s="288"/>
      <c r="G59" s="267"/>
      <c r="H59" s="267"/>
      <c r="I59" s="267"/>
      <c r="J59" s="267"/>
      <c r="K59" s="208"/>
      <c r="L59" s="268"/>
      <c r="M59" s="268">
        <v>1</v>
      </c>
      <c r="N59" s="268"/>
      <c r="O59" s="268"/>
      <c r="P59" s="268"/>
      <c r="Q59" s="270"/>
      <c r="R59" s="270"/>
      <c r="S59" s="270"/>
      <c r="T59" s="270"/>
      <c r="U59" s="270"/>
      <c r="V59" s="269"/>
      <c r="W59" s="269"/>
      <c r="X59" s="269"/>
      <c r="Y59" s="269"/>
      <c r="Z59" s="269"/>
      <c r="AA59" s="208"/>
      <c r="AB59" s="208"/>
      <c r="AC59" s="208"/>
      <c r="AD59" s="208"/>
      <c r="AE59" s="208"/>
      <c r="AF59" s="359"/>
      <c r="AG59" s="359"/>
      <c r="AH59" s="359"/>
      <c r="AI59" s="359"/>
      <c r="AJ59" s="359"/>
      <c r="AK59" s="194"/>
      <c r="AL59" s="101">
        <f t="shared" si="0"/>
        <v>0</v>
      </c>
      <c r="AM59" s="101">
        <f t="shared" si="1"/>
        <v>0</v>
      </c>
      <c r="AN59" s="101">
        <f t="shared" si="2"/>
        <v>1</v>
      </c>
      <c r="AO59" s="101">
        <f t="shared" si="3"/>
        <v>0</v>
      </c>
      <c r="AP59" s="101">
        <f t="shared" si="4"/>
        <v>0</v>
      </c>
      <c r="AQ59" s="101">
        <f t="shared" si="6"/>
        <v>0</v>
      </c>
      <c r="AR59" s="101">
        <f t="shared" si="5"/>
        <v>0</v>
      </c>
    </row>
    <row r="60" spans="1:44">
      <c r="A60" s="266" t="s">
        <v>1165</v>
      </c>
      <c r="B60" s="288"/>
      <c r="C60" s="288"/>
      <c r="D60" s="288"/>
      <c r="E60" s="288"/>
      <c r="F60" s="288"/>
      <c r="G60" s="267"/>
      <c r="H60" s="267"/>
      <c r="I60" s="267"/>
      <c r="J60" s="267"/>
      <c r="K60" s="208"/>
      <c r="L60" s="268"/>
      <c r="M60" s="268"/>
      <c r="N60" s="268"/>
      <c r="O60" s="268"/>
      <c r="P60" s="268"/>
      <c r="Q60" s="270"/>
      <c r="R60" s="270"/>
      <c r="S60" s="270"/>
      <c r="T60" s="270">
        <v>1</v>
      </c>
      <c r="U60" s="270"/>
      <c r="V60" s="269"/>
      <c r="W60" s="269"/>
      <c r="X60" s="269"/>
      <c r="Y60" s="269"/>
      <c r="Z60" s="269"/>
      <c r="AA60" s="208"/>
      <c r="AB60" s="208"/>
      <c r="AC60" s="208"/>
      <c r="AD60" s="208"/>
      <c r="AE60" s="208"/>
      <c r="AF60" s="333"/>
      <c r="AG60" s="333"/>
      <c r="AH60" s="333"/>
      <c r="AI60" s="333"/>
      <c r="AJ60" s="333"/>
      <c r="AK60" s="194"/>
      <c r="AL60" s="101">
        <f t="shared" si="0"/>
        <v>0</v>
      </c>
      <c r="AM60" s="101">
        <f t="shared" si="1"/>
        <v>0</v>
      </c>
      <c r="AN60" s="101">
        <f t="shared" si="2"/>
        <v>0</v>
      </c>
      <c r="AO60" s="101">
        <f t="shared" si="3"/>
        <v>1</v>
      </c>
      <c r="AP60" s="101">
        <f t="shared" si="4"/>
        <v>0</v>
      </c>
      <c r="AQ60" s="101">
        <f t="shared" si="6"/>
        <v>0</v>
      </c>
      <c r="AR60" s="101">
        <f t="shared" si="5"/>
        <v>0</v>
      </c>
    </row>
    <row r="61" spans="1:44">
      <c r="A61" s="266" t="s">
        <v>1166</v>
      </c>
      <c r="B61" s="288"/>
      <c r="C61" s="288"/>
      <c r="D61" s="288"/>
      <c r="E61" s="288"/>
      <c r="F61" s="288"/>
      <c r="G61" s="267"/>
      <c r="H61" s="267"/>
      <c r="I61" s="267">
        <v>1</v>
      </c>
      <c r="J61" s="267"/>
      <c r="K61" s="208"/>
      <c r="L61" s="268"/>
      <c r="M61" s="268"/>
      <c r="N61" s="268"/>
      <c r="O61" s="268"/>
      <c r="P61" s="268"/>
      <c r="Q61" s="270"/>
      <c r="R61" s="270"/>
      <c r="S61" s="270"/>
      <c r="T61" s="270"/>
      <c r="U61" s="270"/>
      <c r="V61" s="269"/>
      <c r="W61" s="269"/>
      <c r="X61" s="269"/>
      <c r="Y61" s="269"/>
      <c r="Z61" s="269"/>
      <c r="AA61" s="208"/>
      <c r="AB61" s="208"/>
      <c r="AC61" s="208"/>
      <c r="AD61" s="208"/>
      <c r="AE61" s="208"/>
      <c r="AF61" s="333"/>
      <c r="AG61" s="333"/>
      <c r="AH61" s="333"/>
      <c r="AI61" s="333"/>
      <c r="AJ61" s="333"/>
      <c r="AK61" s="194"/>
      <c r="AL61" s="101">
        <f t="shared" si="0"/>
        <v>0</v>
      </c>
      <c r="AM61" s="101">
        <f t="shared" si="1"/>
        <v>1</v>
      </c>
      <c r="AN61" s="101">
        <f t="shared" si="2"/>
        <v>0</v>
      </c>
      <c r="AO61" s="101">
        <f t="shared" si="3"/>
        <v>0</v>
      </c>
      <c r="AP61" s="101">
        <f t="shared" si="4"/>
        <v>0</v>
      </c>
      <c r="AQ61" s="101">
        <f t="shared" si="6"/>
        <v>0</v>
      </c>
      <c r="AR61" s="101">
        <f t="shared" si="5"/>
        <v>0</v>
      </c>
    </row>
    <row r="62" spans="1:44">
      <c r="A62" s="266" t="s">
        <v>1167</v>
      </c>
      <c r="B62" s="288"/>
      <c r="C62" s="288"/>
      <c r="D62" s="288"/>
      <c r="E62" s="288"/>
      <c r="F62" s="288"/>
      <c r="G62" s="267"/>
      <c r="H62" s="267"/>
      <c r="I62" s="267">
        <v>1</v>
      </c>
      <c r="J62" s="267"/>
      <c r="K62" s="208"/>
      <c r="L62" s="268"/>
      <c r="M62" s="268"/>
      <c r="N62" s="268"/>
      <c r="O62" s="268"/>
      <c r="P62" s="268"/>
      <c r="Q62" s="270"/>
      <c r="R62" s="270"/>
      <c r="S62" s="270"/>
      <c r="T62" s="270"/>
      <c r="U62" s="270"/>
      <c r="V62" s="269"/>
      <c r="W62" s="269"/>
      <c r="X62" s="269"/>
      <c r="Y62" s="269"/>
      <c r="Z62" s="269"/>
      <c r="AA62" s="208"/>
      <c r="AB62" s="208"/>
      <c r="AC62" s="208"/>
      <c r="AD62" s="208"/>
      <c r="AE62" s="208"/>
      <c r="AF62" s="333"/>
      <c r="AG62" s="333"/>
      <c r="AH62" s="333"/>
      <c r="AI62" s="333"/>
      <c r="AJ62" s="333"/>
      <c r="AK62" s="194"/>
      <c r="AL62" s="101">
        <f t="shared" si="0"/>
        <v>0</v>
      </c>
      <c r="AM62" s="101">
        <f t="shared" si="1"/>
        <v>1</v>
      </c>
      <c r="AN62" s="101">
        <f t="shared" si="2"/>
        <v>0</v>
      </c>
      <c r="AO62" s="101">
        <f t="shared" si="3"/>
        <v>0</v>
      </c>
      <c r="AP62" s="101">
        <f t="shared" si="4"/>
        <v>0</v>
      </c>
      <c r="AQ62" s="101">
        <f t="shared" si="6"/>
        <v>0</v>
      </c>
      <c r="AR62" s="101">
        <f t="shared" si="5"/>
        <v>0</v>
      </c>
    </row>
    <row r="63" spans="1:44">
      <c r="A63" s="266" t="s">
        <v>245</v>
      </c>
      <c r="B63" s="288"/>
      <c r="C63" s="288"/>
      <c r="D63" s="288"/>
      <c r="E63" s="288"/>
      <c r="F63" s="288"/>
      <c r="G63" s="267"/>
      <c r="H63" s="267"/>
      <c r="I63" s="267"/>
      <c r="J63" s="267"/>
      <c r="K63" s="208"/>
      <c r="L63" s="268"/>
      <c r="M63" s="268"/>
      <c r="N63" s="268"/>
      <c r="O63" s="268"/>
      <c r="P63" s="268"/>
      <c r="Q63" s="270"/>
      <c r="R63" s="270"/>
      <c r="S63" s="270">
        <v>3</v>
      </c>
      <c r="T63" s="270"/>
      <c r="U63" s="270"/>
      <c r="V63" s="269"/>
      <c r="W63" s="269"/>
      <c r="X63" s="269"/>
      <c r="Y63" s="269"/>
      <c r="Z63" s="269"/>
      <c r="AA63" s="208"/>
      <c r="AB63" s="208"/>
      <c r="AC63" s="208"/>
      <c r="AD63" s="208"/>
      <c r="AE63" s="208"/>
      <c r="AF63" s="333"/>
      <c r="AG63" s="333"/>
      <c r="AH63" s="333"/>
      <c r="AI63" s="333"/>
      <c r="AJ63" s="333"/>
      <c r="AK63" s="194"/>
      <c r="AL63" s="101">
        <f t="shared" si="0"/>
        <v>0</v>
      </c>
      <c r="AM63" s="101">
        <f t="shared" si="1"/>
        <v>0</v>
      </c>
      <c r="AN63" s="101">
        <f t="shared" si="2"/>
        <v>0</v>
      </c>
      <c r="AO63" s="101">
        <f t="shared" si="3"/>
        <v>3</v>
      </c>
      <c r="AP63" s="101">
        <f t="shared" si="4"/>
        <v>0</v>
      </c>
      <c r="AQ63" s="101">
        <f t="shared" si="6"/>
        <v>0</v>
      </c>
      <c r="AR63" s="101">
        <f t="shared" si="5"/>
        <v>0</v>
      </c>
    </row>
    <row r="64" spans="1:44">
      <c r="A64" s="266" t="s">
        <v>1168</v>
      </c>
      <c r="B64" s="288"/>
      <c r="C64" s="288"/>
      <c r="D64" s="288"/>
      <c r="E64" s="288"/>
      <c r="F64" s="288"/>
      <c r="G64" s="267"/>
      <c r="H64" s="267"/>
      <c r="I64" s="267"/>
      <c r="J64" s="267"/>
      <c r="K64" s="208"/>
      <c r="L64" s="268"/>
      <c r="M64" s="268"/>
      <c r="N64" s="268"/>
      <c r="O64" s="268"/>
      <c r="P64" s="268"/>
      <c r="Q64" s="270"/>
      <c r="R64" s="270"/>
      <c r="S64" s="270"/>
      <c r="T64" s="270"/>
      <c r="U64" s="270"/>
      <c r="V64" s="269"/>
      <c r="W64" s="269"/>
      <c r="X64" s="269"/>
      <c r="Y64" s="269">
        <v>1</v>
      </c>
      <c r="Z64" s="269"/>
      <c r="AA64" s="208"/>
      <c r="AB64" s="208"/>
      <c r="AC64" s="208"/>
      <c r="AD64" s="208"/>
      <c r="AE64" s="208"/>
      <c r="AF64" s="333"/>
      <c r="AG64" s="333"/>
      <c r="AH64" s="333"/>
      <c r="AI64" s="333"/>
      <c r="AJ64" s="333"/>
      <c r="AK64" s="194"/>
      <c r="AL64" s="101">
        <f t="shared" si="0"/>
        <v>0</v>
      </c>
      <c r="AM64" s="101">
        <f t="shared" si="1"/>
        <v>0</v>
      </c>
      <c r="AN64" s="101">
        <f t="shared" si="2"/>
        <v>0</v>
      </c>
      <c r="AO64" s="101">
        <f t="shared" si="3"/>
        <v>0</v>
      </c>
      <c r="AP64" s="101">
        <f t="shared" si="4"/>
        <v>1</v>
      </c>
      <c r="AQ64" s="101">
        <f t="shared" si="6"/>
        <v>0</v>
      </c>
      <c r="AR64" s="101">
        <f t="shared" si="5"/>
        <v>0</v>
      </c>
    </row>
    <row r="65" spans="1:44">
      <c r="A65" s="266" t="s">
        <v>1169</v>
      </c>
      <c r="B65" s="288"/>
      <c r="C65" s="288"/>
      <c r="D65" s="288"/>
      <c r="E65" s="288"/>
      <c r="F65" s="288"/>
      <c r="G65" s="267"/>
      <c r="H65" s="267"/>
      <c r="I65" s="267"/>
      <c r="J65" s="267"/>
      <c r="K65" s="208"/>
      <c r="L65" s="268"/>
      <c r="M65" s="268"/>
      <c r="N65" s="268"/>
      <c r="O65" s="268"/>
      <c r="P65" s="268"/>
      <c r="Q65" s="270"/>
      <c r="R65" s="270"/>
      <c r="S65" s="270"/>
      <c r="T65" s="270"/>
      <c r="U65" s="270"/>
      <c r="V65" s="269"/>
      <c r="W65" s="269">
        <v>2</v>
      </c>
      <c r="X65" s="269"/>
      <c r="Y65" s="269"/>
      <c r="Z65" s="269"/>
      <c r="AA65" s="208"/>
      <c r="AB65" s="208"/>
      <c r="AC65" s="208"/>
      <c r="AD65" s="208"/>
      <c r="AE65" s="208"/>
      <c r="AF65" s="333"/>
      <c r="AG65" s="333"/>
      <c r="AH65" s="333"/>
      <c r="AI65" s="333"/>
      <c r="AJ65" s="333"/>
      <c r="AK65" s="194"/>
      <c r="AL65" s="101">
        <f t="shared" si="0"/>
        <v>0</v>
      </c>
      <c r="AM65" s="101">
        <f t="shared" si="1"/>
        <v>0</v>
      </c>
      <c r="AN65" s="101">
        <f t="shared" si="2"/>
        <v>0</v>
      </c>
      <c r="AO65" s="101">
        <f t="shared" si="3"/>
        <v>0</v>
      </c>
      <c r="AP65" s="101">
        <f t="shared" si="4"/>
        <v>2</v>
      </c>
      <c r="AQ65" s="101">
        <f t="shared" si="6"/>
        <v>0</v>
      </c>
      <c r="AR65" s="101">
        <f t="shared" si="5"/>
        <v>0</v>
      </c>
    </row>
    <row r="66" spans="1:44">
      <c r="A66" s="266" t="s">
        <v>1170</v>
      </c>
      <c r="B66" s="288"/>
      <c r="C66" s="288"/>
      <c r="D66" s="288"/>
      <c r="E66" s="288">
        <v>1</v>
      </c>
      <c r="F66" s="288"/>
      <c r="G66" s="267"/>
      <c r="H66" s="267"/>
      <c r="I66" s="267"/>
      <c r="J66" s="267"/>
      <c r="K66" s="208"/>
      <c r="L66" s="268"/>
      <c r="M66" s="268"/>
      <c r="N66" s="268"/>
      <c r="O66" s="268"/>
      <c r="P66" s="268"/>
      <c r="Q66" s="270"/>
      <c r="R66" s="270"/>
      <c r="S66" s="270"/>
      <c r="T66" s="270"/>
      <c r="U66" s="270"/>
      <c r="V66" s="269"/>
      <c r="W66" s="269"/>
      <c r="X66" s="269"/>
      <c r="Y66" s="269"/>
      <c r="Z66" s="269"/>
      <c r="AA66" s="208"/>
      <c r="AB66" s="208"/>
      <c r="AC66" s="208"/>
      <c r="AD66" s="208"/>
      <c r="AE66" s="208"/>
      <c r="AF66" s="333"/>
      <c r="AG66" s="333"/>
      <c r="AH66" s="333"/>
      <c r="AI66" s="333"/>
      <c r="AJ66" s="333"/>
      <c r="AK66" s="194"/>
      <c r="AL66" s="101">
        <f t="shared" si="0"/>
        <v>1</v>
      </c>
      <c r="AM66" s="101">
        <f t="shared" si="1"/>
        <v>0</v>
      </c>
      <c r="AN66" s="101">
        <f t="shared" si="2"/>
        <v>0</v>
      </c>
      <c r="AO66" s="101">
        <f t="shared" si="3"/>
        <v>0</v>
      </c>
      <c r="AP66" s="101">
        <f t="shared" si="4"/>
        <v>0</v>
      </c>
      <c r="AQ66" s="101">
        <f t="shared" si="6"/>
        <v>0</v>
      </c>
      <c r="AR66" s="101">
        <f t="shared" si="5"/>
        <v>0</v>
      </c>
    </row>
    <row r="67" spans="1:44">
      <c r="A67" s="266" t="s">
        <v>1171</v>
      </c>
      <c r="B67" s="288"/>
      <c r="C67" s="288"/>
      <c r="D67" s="288"/>
      <c r="E67" s="288"/>
      <c r="F67" s="288"/>
      <c r="G67" s="267"/>
      <c r="H67" s="267"/>
      <c r="I67" s="267"/>
      <c r="J67" s="267"/>
      <c r="K67" s="208"/>
      <c r="L67" s="268"/>
      <c r="M67" s="268"/>
      <c r="N67" s="268"/>
      <c r="O67" s="268"/>
      <c r="P67" s="268"/>
      <c r="Q67" s="270"/>
      <c r="R67" s="270"/>
      <c r="S67" s="270"/>
      <c r="T67" s="270"/>
      <c r="U67" s="270"/>
      <c r="V67" s="269"/>
      <c r="W67" s="269"/>
      <c r="X67" s="269"/>
      <c r="Y67" s="269">
        <v>1</v>
      </c>
      <c r="Z67" s="269"/>
      <c r="AA67" s="208"/>
      <c r="AB67" s="208"/>
      <c r="AC67" s="208"/>
      <c r="AD67" s="208"/>
      <c r="AE67" s="208"/>
      <c r="AF67" s="333"/>
      <c r="AG67" s="333"/>
      <c r="AH67" s="333"/>
      <c r="AI67" s="333"/>
      <c r="AJ67" s="333"/>
      <c r="AK67" s="194"/>
      <c r="AL67" s="101">
        <f t="shared" si="0"/>
        <v>0</v>
      </c>
      <c r="AM67" s="101">
        <f t="shared" si="1"/>
        <v>0</v>
      </c>
      <c r="AN67" s="101">
        <f t="shared" si="2"/>
        <v>0</v>
      </c>
      <c r="AO67" s="101">
        <f t="shared" si="3"/>
        <v>0</v>
      </c>
      <c r="AP67" s="101">
        <f t="shared" si="4"/>
        <v>1</v>
      </c>
      <c r="AQ67" s="101">
        <f t="shared" si="6"/>
        <v>0</v>
      </c>
      <c r="AR67" s="101">
        <f t="shared" si="5"/>
        <v>0</v>
      </c>
    </row>
    <row r="68" spans="1:44">
      <c r="A68" s="266" t="s">
        <v>1172</v>
      </c>
      <c r="B68" s="288"/>
      <c r="C68" s="288"/>
      <c r="D68" s="288"/>
      <c r="E68" s="288"/>
      <c r="F68" s="288"/>
      <c r="G68" s="267"/>
      <c r="H68" s="267"/>
      <c r="I68" s="267"/>
      <c r="J68" s="267"/>
      <c r="K68" s="208"/>
      <c r="L68" s="268"/>
      <c r="M68" s="268"/>
      <c r="N68" s="268"/>
      <c r="O68" s="268"/>
      <c r="P68" s="268"/>
      <c r="Q68" s="270"/>
      <c r="R68" s="270">
        <v>1</v>
      </c>
      <c r="S68" s="270"/>
      <c r="T68" s="270"/>
      <c r="U68" s="270"/>
      <c r="V68" s="269"/>
      <c r="W68" s="269"/>
      <c r="X68" s="269"/>
      <c r="Y68" s="269"/>
      <c r="Z68" s="269"/>
      <c r="AA68" s="208"/>
      <c r="AB68" s="208"/>
      <c r="AC68" s="208"/>
      <c r="AD68" s="208"/>
      <c r="AE68" s="208"/>
      <c r="AF68" s="333"/>
      <c r="AG68" s="333"/>
      <c r="AH68" s="333"/>
      <c r="AI68" s="333"/>
      <c r="AJ68" s="333"/>
      <c r="AK68" s="194"/>
      <c r="AL68" s="101">
        <f t="shared" si="0"/>
        <v>0</v>
      </c>
      <c r="AM68" s="101">
        <f t="shared" si="1"/>
        <v>0</v>
      </c>
      <c r="AN68" s="101">
        <f t="shared" si="2"/>
        <v>0</v>
      </c>
      <c r="AO68" s="101">
        <f t="shared" si="3"/>
        <v>1</v>
      </c>
      <c r="AP68" s="101">
        <f t="shared" si="4"/>
        <v>0</v>
      </c>
      <c r="AQ68" s="101">
        <f t="shared" si="6"/>
        <v>0</v>
      </c>
      <c r="AR68" s="101">
        <f t="shared" si="5"/>
        <v>0</v>
      </c>
    </row>
    <row r="69" spans="1:44">
      <c r="A69" s="266" t="s">
        <v>1173</v>
      </c>
      <c r="B69" s="288"/>
      <c r="C69" s="288"/>
      <c r="D69" s="288"/>
      <c r="E69" s="288"/>
      <c r="F69" s="288"/>
      <c r="G69" s="267"/>
      <c r="H69" s="267"/>
      <c r="I69" s="267"/>
      <c r="J69" s="267"/>
      <c r="K69" s="208"/>
      <c r="L69" s="268"/>
      <c r="M69" s="268"/>
      <c r="N69" s="268"/>
      <c r="O69" s="268">
        <v>1</v>
      </c>
      <c r="P69" s="268"/>
      <c r="Q69" s="270"/>
      <c r="R69" s="270"/>
      <c r="S69" s="270"/>
      <c r="T69" s="270"/>
      <c r="U69" s="270"/>
      <c r="V69" s="269"/>
      <c r="W69" s="269"/>
      <c r="X69" s="269"/>
      <c r="Y69" s="269"/>
      <c r="Z69" s="269"/>
      <c r="AA69" s="208"/>
      <c r="AB69" s="208"/>
      <c r="AC69" s="208"/>
      <c r="AD69" s="208"/>
      <c r="AE69" s="208"/>
      <c r="AF69" s="333"/>
      <c r="AG69" s="333"/>
      <c r="AH69" s="333"/>
      <c r="AI69" s="333"/>
      <c r="AJ69" s="333"/>
      <c r="AK69" s="194"/>
      <c r="AL69" s="101">
        <f t="shared" si="0"/>
        <v>0</v>
      </c>
      <c r="AM69" s="101">
        <f t="shared" si="1"/>
        <v>0</v>
      </c>
      <c r="AN69" s="101">
        <f t="shared" si="2"/>
        <v>1</v>
      </c>
      <c r="AO69" s="101">
        <f t="shared" si="3"/>
        <v>0</v>
      </c>
      <c r="AP69" s="101">
        <f t="shared" si="4"/>
        <v>0</v>
      </c>
      <c r="AQ69" s="101">
        <f t="shared" si="6"/>
        <v>0</v>
      </c>
      <c r="AR69" s="101">
        <f t="shared" si="5"/>
        <v>0</v>
      </c>
    </row>
    <row r="70" spans="1:44">
      <c r="A70" s="266" t="s">
        <v>1174</v>
      </c>
      <c r="B70" s="288"/>
      <c r="C70" s="288"/>
      <c r="D70" s="288"/>
      <c r="E70" s="288"/>
      <c r="F70" s="288"/>
      <c r="G70" s="267"/>
      <c r="H70" s="267"/>
      <c r="I70" s="267"/>
      <c r="J70" s="267"/>
      <c r="K70" s="208"/>
      <c r="L70" s="268"/>
      <c r="M70" s="268"/>
      <c r="N70" s="268"/>
      <c r="O70" s="268"/>
      <c r="P70" s="268"/>
      <c r="Q70" s="270"/>
      <c r="R70" s="270"/>
      <c r="S70" s="270"/>
      <c r="T70" s="270"/>
      <c r="U70" s="270"/>
      <c r="V70" s="269"/>
      <c r="W70" s="269"/>
      <c r="X70" s="269"/>
      <c r="Y70" s="269"/>
      <c r="Z70" s="269"/>
      <c r="AA70" s="208"/>
      <c r="AB70" s="208"/>
      <c r="AC70" s="208"/>
      <c r="AD70" s="208"/>
      <c r="AE70" s="208"/>
      <c r="AF70" s="333"/>
      <c r="AG70" s="333"/>
      <c r="AH70" s="333"/>
      <c r="AI70" s="333"/>
      <c r="AJ70" s="333"/>
      <c r="AK70" s="194"/>
      <c r="AL70" s="101">
        <f t="shared" ref="AL70:AL102" si="7">SUM($B70:$F70)</f>
        <v>0</v>
      </c>
      <c r="AM70" s="101">
        <f t="shared" ref="AM70:AM102" si="8">SUM($G70:$K70)</f>
        <v>0</v>
      </c>
      <c r="AN70" s="101">
        <f t="shared" ref="AN70:AN102" si="9">SUM($L70:$P70)</f>
        <v>0</v>
      </c>
      <c r="AO70" s="101">
        <f t="shared" ref="AO70:AO102" si="10">SUM($Q70:$U70)</f>
        <v>0</v>
      </c>
      <c r="AP70" s="101">
        <f t="shared" ref="AP70:AP102" si="11">SUM($V70:$Z70)</f>
        <v>0</v>
      </c>
      <c r="AQ70" s="101">
        <f t="shared" si="6"/>
        <v>0</v>
      </c>
      <c r="AR70" s="101">
        <f t="shared" ref="AR70:AR102" si="12">SUM($AF70:$AJ70)</f>
        <v>0</v>
      </c>
    </row>
    <row r="71" spans="1:44">
      <c r="A71" s="266" t="s">
        <v>1175</v>
      </c>
      <c r="B71" s="288"/>
      <c r="C71" s="288"/>
      <c r="D71" s="288"/>
      <c r="E71" s="288"/>
      <c r="F71" s="288"/>
      <c r="G71" s="267"/>
      <c r="H71" s="267"/>
      <c r="I71" s="267"/>
      <c r="J71" s="267"/>
      <c r="K71" s="208"/>
      <c r="L71" s="268"/>
      <c r="M71" s="268"/>
      <c r="N71" s="268"/>
      <c r="O71" s="268"/>
      <c r="P71" s="268"/>
      <c r="Q71" s="270"/>
      <c r="R71" s="270"/>
      <c r="S71" s="270"/>
      <c r="T71" s="270">
        <v>1</v>
      </c>
      <c r="U71" s="270"/>
      <c r="V71" s="269"/>
      <c r="W71" s="269"/>
      <c r="X71" s="269"/>
      <c r="Y71" s="269"/>
      <c r="Z71" s="269"/>
      <c r="AA71" s="208"/>
      <c r="AB71" s="208"/>
      <c r="AC71" s="208"/>
      <c r="AD71" s="208"/>
      <c r="AE71" s="208"/>
      <c r="AF71" s="333"/>
      <c r="AG71" s="333"/>
      <c r="AH71" s="333"/>
      <c r="AI71" s="333"/>
      <c r="AJ71" s="333"/>
      <c r="AK71" s="194"/>
      <c r="AL71" s="101">
        <f t="shared" si="7"/>
        <v>0</v>
      </c>
      <c r="AM71" s="101">
        <f t="shared" si="8"/>
        <v>0</v>
      </c>
      <c r="AN71" s="101">
        <f t="shared" si="9"/>
        <v>0</v>
      </c>
      <c r="AO71" s="101">
        <f t="shared" si="10"/>
        <v>1</v>
      </c>
      <c r="AP71" s="101">
        <f t="shared" si="11"/>
        <v>0</v>
      </c>
      <c r="AQ71" s="101">
        <f t="shared" ref="AQ71:AQ102" si="13">SUM($AA71:$AE71)</f>
        <v>0</v>
      </c>
      <c r="AR71" s="101">
        <f t="shared" si="12"/>
        <v>0</v>
      </c>
    </row>
    <row r="72" spans="1:44">
      <c r="A72" s="266" t="s">
        <v>1176</v>
      </c>
      <c r="B72" s="288"/>
      <c r="C72" s="288"/>
      <c r="D72" s="288"/>
      <c r="E72" s="288"/>
      <c r="F72" s="288"/>
      <c r="G72" s="267"/>
      <c r="H72" s="267"/>
      <c r="I72" s="267"/>
      <c r="J72" s="267">
        <v>1</v>
      </c>
      <c r="K72" s="208"/>
      <c r="L72" s="268"/>
      <c r="M72" s="268"/>
      <c r="N72" s="268"/>
      <c r="O72" s="268"/>
      <c r="P72" s="268"/>
      <c r="Q72" s="270"/>
      <c r="R72" s="270"/>
      <c r="S72" s="270"/>
      <c r="T72" s="270"/>
      <c r="U72" s="270"/>
      <c r="V72" s="269"/>
      <c r="W72" s="269"/>
      <c r="X72" s="269"/>
      <c r="Y72" s="269"/>
      <c r="Z72" s="269"/>
      <c r="AA72" s="208"/>
      <c r="AB72" s="208"/>
      <c r="AC72" s="208"/>
      <c r="AD72" s="208"/>
      <c r="AE72" s="208"/>
      <c r="AF72" s="333"/>
      <c r="AG72" s="333"/>
      <c r="AH72" s="333"/>
      <c r="AI72" s="333"/>
      <c r="AJ72" s="333"/>
      <c r="AK72" s="194"/>
      <c r="AL72" s="101">
        <f t="shared" si="7"/>
        <v>0</v>
      </c>
      <c r="AM72" s="101">
        <f t="shared" si="8"/>
        <v>1</v>
      </c>
      <c r="AN72" s="101">
        <f t="shared" si="9"/>
        <v>0</v>
      </c>
      <c r="AO72" s="101">
        <f t="shared" si="10"/>
        <v>0</v>
      </c>
      <c r="AP72" s="101">
        <f t="shared" si="11"/>
        <v>0</v>
      </c>
      <c r="AQ72" s="101">
        <f t="shared" si="13"/>
        <v>0</v>
      </c>
      <c r="AR72" s="101">
        <f t="shared" si="12"/>
        <v>0</v>
      </c>
    </row>
    <row r="73" spans="1:44">
      <c r="A73" s="266" t="s">
        <v>1177</v>
      </c>
      <c r="B73" s="288"/>
      <c r="C73" s="288"/>
      <c r="D73" s="288"/>
      <c r="E73" s="288"/>
      <c r="F73" s="288"/>
      <c r="G73" s="267"/>
      <c r="H73" s="267"/>
      <c r="I73" s="267"/>
      <c r="J73" s="267"/>
      <c r="K73" s="208"/>
      <c r="L73" s="268">
        <v>1</v>
      </c>
      <c r="M73" s="268"/>
      <c r="N73" s="268"/>
      <c r="O73" s="268"/>
      <c r="P73" s="268"/>
      <c r="Q73" s="270"/>
      <c r="R73" s="270"/>
      <c r="S73" s="270"/>
      <c r="T73" s="270"/>
      <c r="U73" s="270"/>
      <c r="V73" s="269"/>
      <c r="W73" s="269"/>
      <c r="X73" s="269"/>
      <c r="Y73" s="269"/>
      <c r="Z73" s="269"/>
      <c r="AA73" s="208"/>
      <c r="AB73" s="208"/>
      <c r="AC73" s="208"/>
      <c r="AD73" s="208"/>
      <c r="AE73" s="208"/>
      <c r="AF73" s="333"/>
      <c r="AG73" s="333"/>
      <c r="AH73" s="333"/>
      <c r="AI73" s="333"/>
      <c r="AJ73" s="333"/>
      <c r="AK73" s="194"/>
      <c r="AL73" s="101">
        <f t="shared" si="7"/>
        <v>0</v>
      </c>
      <c r="AM73" s="101">
        <f t="shared" si="8"/>
        <v>0</v>
      </c>
      <c r="AN73" s="101">
        <f t="shared" si="9"/>
        <v>1</v>
      </c>
      <c r="AO73" s="101">
        <f t="shared" si="10"/>
        <v>0</v>
      </c>
      <c r="AP73" s="101">
        <f t="shared" si="11"/>
        <v>0</v>
      </c>
      <c r="AQ73" s="101">
        <f t="shared" si="13"/>
        <v>0</v>
      </c>
      <c r="AR73" s="101">
        <f t="shared" si="12"/>
        <v>0</v>
      </c>
    </row>
    <row r="74" spans="1:44">
      <c r="A74" s="266" t="s">
        <v>1178</v>
      </c>
      <c r="B74" s="288"/>
      <c r="C74" s="288"/>
      <c r="D74" s="288"/>
      <c r="E74" s="288"/>
      <c r="F74" s="288"/>
      <c r="G74" s="267"/>
      <c r="H74" s="267"/>
      <c r="I74" s="267"/>
      <c r="J74" s="267"/>
      <c r="K74" s="208"/>
      <c r="L74" s="268"/>
      <c r="M74" s="268"/>
      <c r="N74" s="268"/>
      <c r="O74" s="268"/>
      <c r="P74" s="268"/>
      <c r="Q74" s="270"/>
      <c r="R74" s="270"/>
      <c r="S74" s="270"/>
      <c r="T74" s="270"/>
      <c r="U74" s="270"/>
      <c r="V74" s="269"/>
      <c r="W74" s="269"/>
      <c r="X74" s="269"/>
      <c r="Y74" s="269">
        <v>1</v>
      </c>
      <c r="Z74" s="269"/>
      <c r="AA74" s="208"/>
      <c r="AB74" s="208"/>
      <c r="AC74" s="208"/>
      <c r="AD74" s="208"/>
      <c r="AE74" s="208"/>
      <c r="AF74" s="333"/>
      <c r="AG74" s="333"/>
      <c r="AH74" s="333"/>
      <c r="AI74" s="333"/>
      <c r="AJ74" s="333"/>
      <c r="AK74" s="194"/>
      <c r="AL74" s="101">
        <f t="shared" si="7"/>
        <v>0</v>
      </c>
      <c r="AM74" s="101">
        <f t="shared" si="8"/>
        <v>0</v>
      </c>
      <c r="AN74" s="101">
        <f t="shared" si="9"/>
        <v>0</v>
      </c>
      <c r="AO74" s="101">
        <f t="shared" si="10"/>
        <v>0</v>
      </c>
      <c r="AP74" s="101">
        <f t="shared" si="11"/>
        <v>1</v>
      </c>
      <c r="AQ74" s="101">
        <f t="shared" si="13"/>
        <v>0</v>
      </c>
      <c r="AR74" s="101">
        <f t="shared" si="12"/>
        <v>0</v>
      </c>
    </row>
    <row r="75" spans="1:44">
      <c r="A75" s="266" t="s">
        <v>1179</v>
      </c>
      <c r="B75" s="288"/>
      <c r="C75" s="288"/>
      <c r="D75" s="288"/>
      <c r="E75" s="288"/>
      <c r="F75" s="288"/>
      <c r="G75" s="267"/>
      <c r="H75" s="267"/>
      <c r="I75" s="267"/>
      <c r="J75" s="267"/>
      <c r="K75" s="208"/>
      <c r="L75" s="268"/>
      <c r="M75" s="268"/>
      <c r="N75" s="268"/>
      <c r="O75" s="268"/>
      <c r="P75" s="268"/>
      <c r="Q75" s="270"/>
      <c r="R75" s="270"/>
      <c r="S75" s="270">
        <v>1</v>
      </c>
      <c r="T75" s="270"/>
      <c r="U75" s="270"/>
      <c r="V75" s="269"/>
      <c r="W75" s="269"/>
      <c r="X75" s="269"/>
      <c r="Y75" s="269"/>
      <c r="Z75" s="269"/>
      <c r="AA75" s="208"/>
      <c r="AB75" s="208"/>
      <c r="AC75" s="208"/>
      <c r="AD75" s="208"/>
      <c r="AE75" s="208"/>
      <c r="AF75" s="333"/>
      <c r="AG75" s="333"/>
      <c r="AH75" s="333"/>
      <c r="AI75" s="333"/>
      <c r="AJ75" s="333"/>
      <c r="AK75" s="194"/>
      <c r="AL75" s="101">
        <f t="shared" si="7"/>
        <v>0</v>
      </c>
      <c r="AM75" s="101">
        <f t="shared" si="8"/>
        <v>0</v>
      </c>
      <c r="AN75" s="101">
        <f t="shared" si="9"/>
        <v>0</v>
      </c>
      <c r="AO75" s="101">
        <f t="shared" si="10"/>
        <v>1</v>
      </c>
      <c r="AP75" s="101">
        <f t="shared" si="11"/>
        <v>0</v>
      </c>
      <c r="AQ75" s="101">
        <f t="shared" si="13"/>
        <v>0</v>
      </c>
      <c r="AR75" s="101">
        <f t="shared" si="12"/>
        <v>0</v>
      </c>
    </row>
    <row r="76" spans="1:44">
      <c r="A76" s="266" t="s">
        <v>1180</v>
      </c>
      <c r="B76" s="288"/>
      <c r="C76" s="288"/>
      <c r="D76" s="288"/>
      <c r="E76" s="288"/>
      <c r="F76" s="288"/>
      <c r="G76" s="267"/>
      <c r="H76" s="267"/>
      <c r="I76" s="267"/>
      <c r="J76" s="267"/>
      <c r="K76" s="208"/>
      <c r="L76" s="268"/>
      <c r="M76" s="268"/>
      <c r="N76" s="268"/>
      <c r="O76" s="268"/>
      <c r="P76" s="268"/>
      <c r="Q76" s="270"/>
      <c r="R76" s="270"/>
      <c r="S76" s="270">
        <v>1</v>
      </c>
      <c r="T76" s="270"/>
      <c r="U76" s="270"/>
      <c r="V76" s="269"/>
      <c r="W76" s="269"/>
      <c r="X76" s="269"/>
      <c r="Y76" s="269"/>
      <c r="Z76" s="269"/>
      <c r="AA76" s="208"/>
      <c r="AB76" s="208"/>
      <c r="AC76" s="208"/>
      <c r="AD76" s="208"/>
      <c r="AE76" s="208"/>
      <c r="AF76" s="333"/>
      <c r="AG76" s="333"/>
      <c r="AH76" s="333"/>
      <c r="AI76" s="333"/>
      <c r="AJ76" s="333"/>
      <c r="AK76" s="194"/>
      <c r="AL76" s="101">
        <f t="shared" si="7"/>
        <v>0</v>
      </c>
      <c r="AM76" s="101">
        <f t="shared" si="8"/>
        <v>0</v>
      </c>
      <c r="AN76" s="101">
        <f t="shared" si="9"/>
        <v>0</v>
      </c>
      <c r="AO76" s="101">
        <f t="shared" si="10"/>
        <v>1</v>
      </c>
      <c r="AP76" s="101">
        <f t="shared" si="11"/>
        <v>0</v>
      </c>
      <c r="AQ76" s="101">
        <f t="shared" si="13"/>
        <v>0</v>
      </c>
      <c r="AR76" s="101">
        <f t="shared" si="12"/>
        <v>0</v>
      </c>
    </row>
    <row r="77" spans="1:44">
      <c r="A77" s="266" t="s">
        <v>1181</v>
      </c>
      <c r="B77" s="288"/>
      <c r="C77" s="288"/>
      <c r="D77" s="288"/>
      <c r="E77" s="288"/>
      <c r="F77" s="288"/>
      <c r="G77" s="267"/>
      <c r="H77" s="267"/>
      <c r="I77" s="267"/>
      <c r="J77" s="267"/>
      <c r="K77" s="208"/>
      <c r="L77" s="268"/>
      <c r="M77" s="268">
        <v>1</v>
      </c>
      <c r="N77" s="268"/>
      <c r="O77" s="268"/>
      <c r="P77" s="268"/>
      <c r="Q77" s="270"/>
      <c r="R77" s="270"/>
      <c r="S77" s="270"/>
      <c r="T77" s="270"/>
      <c r="U77" s="270"/>
      <c r="V77" s="269"/>
      <c r="W77" s="269"/>
      <c r="X77" s="269"/>
      <c r="Y77" s="269"/>
      <c r="Z77" s="269"/>
      <c r="AA77" s="208"/>
      <c r="AB77" s="208"/>
      <c r="AC77" s="208"/>
      <c r="AD77" s="208"/>
      <c r="AE77" s="208"/>
      <c r="AF77" s="333"/>
      <c r="AG77" s="333"/>
      <c r="AH77" s="333"/>
      <c r="AI77" s="333"/>
      <c r="AJ77" s="333"/>
      <c r="AK77" s="194"/>
      <c r="AL77" s="101">
        <f t="shared" si="7"/>
        <v>0</v>
      </c>
      <c r="AM77" s="101">
        <f t="shared" si="8"/>
        <v>0</v>
      </c>
      <c r="AN77" s="101">
        <f t="shared" si="9"/>
        <v>1</v>
      </c>
      <c r="AO77" s="101">
        <f t="shared" si="10"/>
        <v>0</v>
      </c>
      <c r="AP77" s="101">
        <f t="shared" si="11"/>
        <v>0</v>
      </c>
      <c r="AQ77" s="101">
        <f t="shared" si="13"/>
        <v>0</v>
      </c>
      <c r="AR77" s="101">
        <f t="shared" si="12"/>
        <v>0</v>
      </c>
    </row>
    <row r="78" spans="1:44">
      <c r="A78" s="266" t="s">
        <v>1182</v>
      </c>
      <c r="B78" s="288"/>
      <c r="C78" s="288"/>
      <c r="D78" s="288"/>
      <c r="E78" s="288"/>
      <c r="F78" s="288"/>
      <c r="G78" s="267"/>
      <c r="H78" s="267"/>
      <c r="I78" s="267"/>
      <c r="J78" s="267">
        <v>1</v>
      </c>
      <c r="K78" s="208"/>
      <c r="L78" s="268"/>
      <c r="M78" s="268"/>
      <c r="N78" s="268"/>
      <c r="O78" s="268"/>
      <c r="P78" s="268"/>
      <c r="Q78" s="270"/>
      <c r="R78" s="270"/>
      <c r="S78" s="270"/>
      <c r="T78" s="270"/>
      <c r="U78" s="270"/>
      <c r="V78" s="269"/>
      <c r="W78" s="269"/>
      <c r="X78" s="269"/>
      <c r="Y78" s="269"/>
      <c r="Z78" s="269"/>
      <c r="AA78" s="208"/>
      <c r="AB78" s="208"/>
      <c r="AC78" s="208"/>
      <c r="AD78" s="208"/>
      <c r="AE78" s="208"/>
      <c r="AF78" s="333"/>
      <c r="AG78" s="333"/>
      <c r="AH78" s="333"/>
      <c r="AI78" s="333"/>
      <c r="AJ78" s="333"/>
      <c r="AK78" s="194"/>
      <c r="AL78" s="101">
        <f t="shared" si="7"/>
        <v>0</v>
      </c>
      <c r="AM78" s="101">
        <f t="shared" si="8"/>
        <v>1</v>
      </c>
      <c r="AN78" s="101">
        <f t="shared" si="9"/>
        <v>0</v>
      </c>
      <c r="AO78" s="101">
        <f t="shared" si="10"/>
        <v>0</v>
      </c>
      <c r="AP78" s="101">
        <f t="shared" si="11"/>
        <v>0</v>
      </c>
      <c r="AQ78" s="101">
        <f t="shared" si="13"/>
        <v>0</v>
      </c>
      <c r="AR78" s="101">
        <f t="shared" si="12"/>
        <v>0</v>
      </c>
    </row>
    <row r="79" spans="1:44">
      <c r="A79" s="266" t="s">
        <v>1183</v>
      </c>
      <c r="B79" s="333"/>
      <c r="C79" s="333"/>
      <c r="D79" s="288"/>
      <c r="E79" s="288"/>
      <c r="F79" s="333"/>
      <c r="G79" s="267"/>
      <c r="H79" s="267"/>
      <c r="I79" s="267"/>
      <c r="J79" s="267"/>
      <c r="L79" s="268"/>
      <c r="M79" s="268"/>
      <c r="N79" s="268"/>
      <c r="O79" s="268"/>
      <c r="P79" s="268"/>
      <c r="Q79" s="270"/>
      <c r="R79" s="270"/>
      <c r="S79" s="270"/>
      <c r="T79" s="270"/>
      <c r="U79" s="270"/>
      <c r="V79" s="269"/>
      <c r="W79" s="269">
        <v>1</v>
      </c>
      <c r="X79" s="269"/>
      <c r="Y79" s="269"/>
      <c r="Z79" s="269"/>
      <c r="AF79" s="333"/>
      <c r="AG79" s="333"/>
      <c r="AH79" s="333"/>
      <c r="AI79" s="333"/>
      <c r="AJ79" s="333"/>
      <c r="AK79" s="194"/>
      <c r="AL79" s="101">
        <f t="shared" si="7"/>
        <v>0</v>
      </c>
      <c r="AM79" s="101">
        <f t="shared" si="8"/>
        <v>0</v>
      </c>
      <c r="AN79" s="101">
        <f t="shared" si="9"/>
        <v>0</v>
      </c>
      <c r="AO79" s="101">
        <f t="shared" si="10"/>
        <v>0</v>
      </c>
      <c r="AP79" s="101">
        <f t="shared" si="11"/>
        <v>1</v>
      </c>
      <c r="AQ79" s="101">
        <f t="shared" si="13"/>
        <v>0</v>
      </c>
      <c r="AR79" s="101">
        <f t="shared" si="12"/>
        <v>0</v>
      </c>
    </row>
    <row r="80" spans="1:44">
      <c r="A80" s="266" t="s">
        <v>1184</v>
      </c>
      <c r="B80" s="333"/>
      <c r="C80" s="333"/>
      <c r="D80" s="288"/>
      <c r="E80" s="288"/>
      <c r="F80" s="333"/>
      <c r="G80" s="267"/>
      <c r="H80" s="267"/>
      <c r="I80" s="267"/>
      <c r="J80" s="267"/>
      <c r="L80" s="268"/>
      <c r="M80" s="268"/>
      <c r="N80" s="268"/>
      <c r="O80" s="268">
        <v>1</v>
      </c>
      <c r="P80" s="268"/>
      <c r="Q80" s="270"/>
      <c r="R80" s="270"/>
      <c r="S80" s="270"/>
      <c r="T80" s="270"/>
      <c r="U80" s="270"/>
      <c r="V80" s="269"/>
      <c r="W80" s="269"/>
      <c r="X80" s="269"/>
      <c r="Y80" s="269"/>
      <c r="Z80" s="269"/>
      <c r="AF80" s="333"/>
      <c r="AG80" s="333"/>
      <c r="AH80" s="333"/>
      <c r="AI80" s="333"/>
      <c r="AJ80" s="333"/>
      <c r="AK80" s="194"/>
      <c r="AL80" s="101">
        <f t="shared" si="7"/>
        <v>0</v>
      </c>
      <c r="AM80" s="101">
        <f t="shared" si="8"/>
        <v>0</v>
      </c>
      <c r="AN80" s="101">
        <f t="shared" si="9"/>
        <v>1</v>
      </c>
      <c r="AO80" s="101">
        <f t="shared" si="10"/>
        <v>0</v>
      </c>
      <c r="AP80" s="101">
        <f t="shared" si="11"/>
        <v>0</v>
      </c>
      <c r="AQ80" s="101">
        <f t="shared" si="13"/>
        <v>0</v>
      </c>
      <c r="AR80" s="101">
        <f t="shared" si="12"/>
        <v>0</v>
      </c>
    </row>
    <row r="81" spans="1:44">
      <c r="A81" s="266" t="s">
        <v>1185</v>
      </c>
      <c r="B81" s="333"/>
      <c r="C81" s="333"/>
      <c r="D81" s="288"/>
      <c r="E81" s="288"/>
      <c r="F81" s="333"/>
      <c r="G81" s="267"/>
      <c r="H81" s="267"/>
      <c r="I81" s="267"/>
      <c r="J81" s="267"/>
      <c r="L81" s="268"/>
      <c r="M81" s="268"/>
      <c r="N81" s="268">
        <v>1</v>
      </c>
      <c r="O81" s="268"/>
      <c r="P81" s="268"/>
      <c r="Q81" s="270"/>
      <c r="R81" s="270"/>
      <c r="S81" s="270"/>
      <c r="T81" s="270"/>
      <c r="U81" s="270"/>
      <c r="V81" s="269"/>
      <c r="W81" s="269"/>
      <c r="X81" s="269"/>
      <c r="Y81" s="269"/>
      <c r="Z81" s="269"/>
      <c r="AF81" s="333"/>
      <c r="AG81" s="333"/>
      <c r="AH81" s="333"/>
      <c r="AI81" s="333"/>
      <c r="AJ81" s="333"/>
      <c r="AK81" s="194"/>
      <c r="AL81" s="101">
        <f t="shared" si="7"/>
        <v>0</v>
      </c>
      <c r="AM81" s="101">
        <f t="shared" si="8"/>
        <v>0</v>
      </c>
      <c r="AN81" s="101">
        <f t="shared" si="9"/>
        <v>1</v>
      </c>
      <c r="AO81" s="101">
        <f t="shared" si="10"/>
        <v>0</v>
      </c>
      <c r="AP81" s="101">
        <f t="shared" si="11"/>
        <v>0</v>
      </c>
      <c r="AQ81" s="101">
        <f t="shared" si="13"/>
        <v>0</v>
      </c>
      <c r="AR81" s="101">
        <f t="shared" si="12"/>
        <v>0</v>
      </c>
    </row>
    <row r="82" spans="1:44">
      <c r="A82" s="266" t="s">
        <v>1186</v>
      </c>
      <c r="B82" s="333"/>
      <c r="C82" s="333"/>
      <c r="D82" s="288"/>
      <c r="E82" s="288"/>
      <c r="F82" s="333"/>
      <c r="G82" s="267"/>
      <c r="H82" s="267"/>
      <c r="I82" s="267"/>
      <c r="J82" s="267"/>
      <c r="L82" s="268">
        <v>1</v>
      </c>
      <c r="M82" s="268"/>
      <c r="N82" s="268"/>
      <c r="O82" s="268"/>
      <c r="P82" s="268"/>
      <c r="Q82" s="270"/>
      <c r="R82" s="270"/>
      <c r="S82" s="270"/>
      <c r="T82" s="270"/>
      <c r="U82" s="270"/>
      <c r="V82" s="269"/>
      <c r="W82" s="269"/>
      <c r="X82" s="269"/>
      <c r="Y82" s="269"/>
      <c r="Z82" s="269"/>
      <c r="AF82" s="333"/>
      <c r="AG82" s="333"/>
      <c r="AH82" s="333"/>
      <c r="AI82" s="333"/>
      <c r="AJ82" s="333"/>
      <c r="AK82" s="194"/>
      <c r="AL82" s="101">
        <f t="shared" si="7"/>
        <v>0</v>
      </c>
      <c r="AM82" s="101">
        <f t="shared" si="8"/>
        <v>0</v>
      </c>
      <c r="AN82" s="101">
        <f t="shared" si="9"/>
        <v>1</v>
      </c>
      <c r="AO82" s="101">
        <f t="shared" si="10"/>
        <v>0</v>
      </c>
      <c r="AP82" s="101">
        <f t="shared" si="11"/>
        <v>0</v>
      </c>
      <c r="AQ82" s="101">
        <f t="shared" si="13"/>
        <v>0</v>
      </c>
      <c r="AR82" s="101">
        <f t="shared" si="12"/>
        <v>0</v>
      </c>
    </row>
    <row r="83" spans="1:44">
      <c r="A83" s="266" t="s">
        <v>1187</v>
      </c>
      <c r="B83" s="333"/>
      <c r="C83" s="333"/>
      <c r="D83" s="288"/>
      <c r="E83" s="288"/>
      <c r="F83" s="333"/>
      <c r="G83" s="267"/>
      <c r="H83" s="267"/>
      <c r="I83" s="267"/>
      <c r="J83" s="267"/>
      <c r="L83" s="268"/>
      <c r="M83" s="268"/>
      <c r="N83" s="268"/>
      <c r="O83" s="268"/>
      <c r="P83" s="268"/>
      <c r="Q83" s="270"/>
      <c r="R83" s="270"/>
      <c r="S83" s="270"/>
      <c r="T83" s="270"/>
      <c r="U83" s="270">
        <v>1</v>
      </c>
      <c r="V83" s="269"/>
      <c r="W83" s="269"/>
      <c r="X83" s="269"/>
      <c r="Y83" s="269"/>
      <c r="Z83" s="269"/>
      <c r="AF83" s="333"/>
      <c r="AG83" s="333"/>
      <c r="AH83" s="333"/>
      <c r="AI83" s="333"/>
      <c r="AJ83" s="333"/>
      <c r="AK83" s="194"/>
      <c r="AL83" s="101">
        <f t="shared" si="7"/>
        <v>0</v>
      </c>
      <c r="AM83" s="101">
        <f t="shared" si="8"/>
        <v>0</v>
      </c>
      <c r="AN83" s="101">
        <f t="shared" si="9"/>
        <v>0</v>
      </c>
      <c r="AO83" s="101">
        <f t="shared" si="10"/>
        <v>1</v>
      </c>
      <c r="AP83" s="101">
        <f t="shared" si="11"/>
        <v>0</v>
      </c>
      <c r="AQ83" s="101">
        <f t="shared" si="13"/>
        <v>0</v>
      </c>
      <c r="AR83" s="101">
        <f t="shared" si="12"/>
        <v>0</v>
      </c>
    </row>
    <row r="84" spans="1:44">
      <c r="A84" s="266" t="s">
        <v>1188</v>
      </c>
      <c r="B84" s="333"/>
      <c r="C84" s="333"/>
      <c r="D84" s="288"/>
      <c r="E84" s="288"/>
      <c r="F84" s="333"/>
      <c r="G84" s="267"/>
      <c r="H84" s="267"/>
      <c r="I84" s="267"/>
      <c r="J84" s="267"/>
      <c r="L84" s="268"/>
      <c r="M84" s="268"/>
      <c r="N84" s="268"/>
      <c r="O84" s="268"/>
      <c r="P84" s="268"/>
      <c r="Q84" s="270">
        <v>1</v>
      </c>
      <c r="R84" s="270"/>
      <c r="S84" s="270"/>
      <c r="T84" s="270"/>
      <c r="U84" s="270"/>
      <c r="V84" s="269"/>
      <c r="W84" s="269"/>
      <c r="X84" s="269"/>
      <c r="Y84" s="269"/>
      <c r="Z84" s="269"/>
      <c r="AF84" s="333"/>
      <c r="AG84" s="333"/>
      <c r="AH84" s="333"/>
      <c r="AI84" s="333"/>
      <c r="AJ84" s="333"/>
      <c r="AK84" s="194"/>
      <c r="AL84" s="101">
        <f t="shared" si="7"/>
        <v>0</v>
      </c>
      <c r="AM84" s="101">
        <f t="shared" si="8"/>
        <v>0</v>
      </c>
      <c r="AN84" s="101">
        <f t="shared" si="9"/>
        <v>0</v>
      </c>
      <c r="AO84" s="101">
        <f t="shared" si="10"/>
        <v>1</v>
      </c>
      <c r="AP84" s="101">
        <f t="shared" si="11"/>
        <v>0</v>
      </c>
      <c r="AQ84" s="101">
        <f t="shared" si="13"/>
        <v>0</v>
      </c>
      <c r="AR84" s="101">
        <f t="shared" si="12"/>
        <v>0</v>
      </c>
    </row>
    <row r="85" spans="1:44">
      <c r="A85" s="266" t="s">
        <v>1189</v>
      </c>
      <c r="B85" s="333"/>
      <c r="C85" s="333"/>
      <c r="D85" s="288"/>
      <c r="E85" s="288"/>
      <c r="F85" s="333"/>
      <c r="G85" s="267"/>
      <c r="H85" s="267"/>
      <c r="I85" s="267"/>
      <c r="J85" s="267"/>
      <c r="L85" s="268"/>
      <c r="M85" s="268"/>
      <c r="N85" s="268"/>
      <c r="O85" s="268"/>
      <c r="P85" s="268"/>
      <c r="Q85" s="270"/>
      <c r="R85" s="270"/>
      <c r="S85" s="270">
        <v>1</v>
      </c>
      <c r="T85" s="270"/>
      <c r="U85" s="270"/>
      <c r="V85" s="269"/>
      <c r="W85" s="269"/>
      <c r="X85" s="269"/>
      <c r="Y85" s="269"/>
      <c r="Z85" s="269"/>
      <c r="AF85" s="333"/>
      <c r="AG85" s="333"/>
      <c r="AH85" s="333"/>
      <c r="AI85" s="333"/>
      <c r="AJ85" s="333"/>
      <c r="AK85" s="194"/>
      <c r="AL85" s="101">
        <f t="shared" si="7"/>
        <v>0</v>
      </c>
      <c r="AM85" s="101">
        <f t="shared" si="8"/>
        <v>0</v>
      </c>
      <c r="AN85" s="101">
        <f t="shared" si="9"/>
        <v>0</v>
      </c>
      <c r="AO85" s="101">
        <f t="shared" si="10"/>
        <v>1</v>
      </c>
      <c r="AP85" s="101">
        <f t="shared" si="11"/>
        <v>0</v>
      </c>
      <c r="AQ85" s="101">
        <f t="shared" si="13"/>
        <v>0</v>
      </c>
      <c r="AR85" s="101">
        <f t="shared" si="12"/>
        <v>0</v>
      </c>
    </row>
    <row r="86" spans="1:44">
      <c r="A86" s="266" t="s">
        <v>1190</v>
      </c>
      <c r="B86" s="333"/>
      <c r="C86" s="333"/>
      <c r="D86" s="288"/>
      <c r="E86" s="288"/>
      <c r="F86" s="333"/>
      <c r="G86" s="267"/>
      <c r="H86" s="267"/>
      <c r="I86" s="267"/>
      <c r="J86" s="267"/>
      <c r="L86" s="268"/>
      <c r="M86" s="268"/>
      <c r="N86" s="268"/>
      <c r="O86" s="268"/>
      <c r="P86" s="268"/>
      <c r="Q86" s="270"/>
      <c r="R86" s="270"/>
      <c r="S86" s="270"/>
      <c r="T86" s="270"/>
      <c r="U86" s="270"/>
      <c r="V86" s="269">
        <v>1</v>
      </c>
      <c r="W86" s="269">
        <v>1</v>
      </c>
      <c r="X86" s="269"/>
      <c r="Y86" s="269"/>
      <c r="Z86" s="269"/>
      <c r="AF86" s="333"/>
      <c r="AG86" s="333"/>
      <c r="AH86" s="333"/>
      <c r="AI86" s="333"/>
      <c r="AJ86" s="333"/>
      <c r="AK86" s="194"/>
      <c r="AL86" s="101">
        <f t="shared" si="7"/>
        <v>0</v>
      </c>
      <c r="AM86" s="101">
        <f t="shared" si="8"/>
        <v>0</v>
      </c>
      <c r="AN86" s="101">
        <f t="shared" si="9"/>
        <v>0</v>
      </c>
      <c r="AO86" s="101">
        <f t="shared" si="10"/>
        <v>0</v>
      </c>
      <c r="AP86" s="101">
        <f t="shared" si="11"/>
        <v>2</v>
      </c>
      <c r="AQ86" s="101">
        <f t="shared" si="13"/>
        <v>0</v>
      </c>
      <c r="AR86" s="101">
        <f t="shared" si="12"/>
        <v>0</v>
      </c>
    </row>
    <row r="87" spans="1:44">
      <c r="A87" s="266" t="s">
        <v>1191</v>
      </c>
      <c r="B87" s="333"/>
      <c r="C87" s="333"/>
      <c r="D87" s="288"/>
      <c r="E87" s="288"/>
      <c r="F87" s="333"/>
      <c r="G87" s="267"/>
      <c r="H87" s="267"/>
      <c r="I87" s="267"/>
      <c r="J87" s="267"/>
      <c r="L87" s="268"/>
      <c r="M87" s="268"/>
      <c r="N87" s="268"/>
      <c r="O87" s="268"/>
      <c r="P87" s="268"/>
      <c r="Q87" s="270"/>
      <c r="R87" s="270"/>
      <c r="S87" s="270"/>
      <c r="T87" s="270"/>
      <c r="U87" s="270"/>
      <c r="V87" s="269"/>
      <c r="W87" s="269"/>
      <c r="X87" s="269">
        <v>1</v>
      </c>
      <c r="Y87" s="269"/>
      <c r="Z87" s="269"/>
      <c r="AF87" s="333"/>
      <c r="AG87" s="333"/>
      <c r="AH87" s="333"/>
      <c r="AI87" s="333"/>
      <c r="AJ87" s="333"/>
      <c r="AK87" s="194"/>
      <c r="AL87" s="101">
        <f t="shared" si="7"/>
        <v>0</v>
      </c>
      <c r="AM87" s="101">
        <f t="shared" si="8"/>
        <v>0</v>
      </c>
      <c r="AN87" s="101">
        <f t="shared" si="9"/>
        <v>0</v>
      </c>
      <c r="AO87" s="101">
        <f t="shared" si="10"/>
        <v>0</v>
      </c>
      <c r="AP87" s="101">
        <f t="shared" si="11"/>
        <v>1</v>
      </c>
      <c r="AQ87" s="101">
        <f t="shared" si="13"/>
        <v>0</v>
      </c>
      <c r="AR87" s="101">
        <f t="shared" si="12"/>
        <v>0</v>
      </c>
    </row>
    <row r="88" spans="1:44">
      <c r="A88" s="266" t="s">
        <v>1192</v>
      </c>
      <c r="B88" s="333"/>
      <c r="C88" s="333"/>
      <c r="D88" s="288"/>
      <c r="E88" s="288"/>
      <c r="F88" s="333"/>
      <c r="G88" s="267"/>
      <c r="H88" s="267"/>
      <c r="I88" s="267"/>
      <c r="J88" s="267"/>
      <c r="L88" s="268"/>
      <c r="M88" s="268"/>
      <c r="N88" s="268"/>
      <c r="O88" s="268">
        <v>1</v>
      </c>
      <c r="P88" s="268"/>
      <c r="Q88" s="270"/>
      <c r="R88" s="270"/>
      <c r="S88" s="270"/>
      <c r="T88" s="270"/>
      <c r="U88" s="270"/>
      <c r="V88" s="269"/>
      <c r="W88" s="269"/>
      <c r="X88" s="269"/>
      <c r="Y88" s="269"/>
      <c r="Z88" s="269"/>
      <c r="AF88" s="333"/>
      <c r="AG88" s="333"/>
      <c r="AH88" s="333"/>
      <c r="AI88" s="333"/>
      <c r="AJ88" s="333"/>
      <c r="AK88" s="194"/>
      <c r="AL88" s="101">
        <f t="shared" si="7"/>
        <v>0</v>
      </c>
      <c r="AM88" s="101">
        <f t="shared" si="8"/>
        <v>0</v>
      </c>
      <c r="AN88" s="101">
        <f t="shared" si="9"/>
        <v>1</v>
      </c>
      <c r="AO88" s="101">
        <f t="shared" si="10"/>
        <v>0</v>
      </c>
      <c r="AP88" s="101">
        <f t="shared" si="11"/>
        <v>0</v>
      </c>
      <c r="AQ88" s="101">
        <f t="shared" si="13"/>
        <v>0</v>
      </c>
      <c r="AR88" s="101">
        <f t="shared" si="12"/>
        <v>0</v>
      </c>
    </row>
    <row r="89" spans="1:44">
      <c r="A89" s="266" t="s">
        <v>1193</v>
      </c>
      <c r="B89" s="333"/>
      <c r="C89" s="333"/>
      <c r="D89" s="288"/>
      <c r="E89" s="288"/>
      <c r="F89" s="333"/>
      <c r="G89" s="267"/>
      <c r="H89" s="267">
        <v>2</v>
      </c>
      <c r="I89" s="267"/>
      <c r="J89" s="267"/>
      <c r="L89" s="268"/>
      <c r="M89" s="268"/>
      <c r="N89" s="268"/>
      <c r="O89" s="268"/>
      <c r="P89" s="268"/>
      <c r="Q89" s="270"/>
      <c r="R89" s="270"/>
      <c r="S89" s="270"/>
      <c r="T89" s="270"/>
      <c r="U89" s="270"/>
      <c r="V89" s="269"/>
      <c r="W89" s="269"/>
      <c r="X89" s="269"/>
      <c r="Y89" s="269"/>
      <c r="Z89" s="269"/>
      <c r="AF89" s="333"/>
      <c r="AG89" s="333"/>
      <c r="AH89" s="333"/>
      <c r="AI89" s="333"/>
      <c r="AJ89" s="333"/>
      <c r="AK89" s="194"/>
      <c r="AL89" s="101">
        <f t="shared" si="7"/>
        <v>0</v>
      </c>
      <c r="AM89" s="101">
        <f t="shared" si="8"/>
        <v>2</v>
      </c>
      <c r="AN89" s="101">
        <f t="shared" si="9"/>
        <v>0</v>
      </c>
      <c r="AO89" s="101">
        <f t="shared" si="10"/>
        <v>0</v>
      </c>
      <c r="AP89" s="101">
        <f t="shared" si="11"/>
        <v>0</v>
      </c>
      <c r="AQ89" s="101">
        <f t="shared" si="13"/>
        <v>0</v>
      </c>
      <c r="AR89" s="101">
        <f t="shared" si="12"/>
        <v>0</v>
      </c>
    </row>
    <row r="90" spans="1:44">
      <c r="A90" s="266" t="s">
        <v>1194</v>
      </c>
      <c r="B90" s="333"/>
      <c r="C90" s="333"/>
      <c r="D90" s="288"/>
      <c r="E90" s="288"/>
      <c r="F90" s="333"/>
      <c r="G90" s="267"/>
      <c r="H90" s="267"/>
      <c r="I90" s="267"/>
      <c r="J90" s="267"/>
      <c r="L90" s="268"/>
      <c r="M90" s="268"/>
      <c r="N90" s="268"/>
      <c r="O90" s="268"/>
      <c r="P90" s="268"/>
      <c r="Q90" s="270"/>
      <c r="R90" s="270"/>
      <c r="S90" s="270"/>
      <c r="T90" s="270"/>
      <c r="U90" s="270">
        <v>1</v>
      </c>
      <c r="V90" s="269"/>
      <c r="W90" s="269"/>
      <c r="X90" s="269"/>
      <c r="Y90" s="269"/>
      <c r="Z90" s="269"/>
      <c r="AF90" s="333"/>
      <c r="AG90" s="333"/>
      <c r="AH90" s="333"/>
      <c r="AI90" s="333"/>
      <c r="AJ90" s="333"/>
      <c r="AK90" s="194"/>
      <c r="AL90" s="101">
        <f t="shared" si="7"/>
        <v>0</v>
      </c>
      <c r="AM90" s="101">
        <f t="shared" si="8"/>
        <v>0</v>
      </c>
      <c r="AN90" s="101">
        <f t="shared" si="9"/>
        <v>0</v>
      </c>
      <c r="AO90" s="101">
        <f t="shared" si="10"/>
        <v>1</v>
      </c>
      <c r="AP90" s="101">
        <f t="shared" si="11"/>
        <v>0</v>
      </c>
      <c r="AQ90" s="101">
        <f t="shared" si="13"/>
        <v>0</v>
      </c>
      <c r="AR90" s="101">
        <f t="shared" si="12"/>
        <v>0</v>
      </c>
    </row>
    <row r="91" spans="1:44">
      <c r="A91" s="266" t="s">
        <v>1195</v>
      </c>
      <c r="B91" s="333"/>
      <c r="C91" s="333"/>
      <c r="D91" s="288"/>
      <c r="E91" s="288"/>
      <c r="F91" s="333"/>
      <c r="G91" s="267"/>
      <c r="H91" s="267"/>
      <c r="I91" s="267"/>
      <c r="J91" s="267"/>
      <c r="L91" s="268"/>
      <c r="M91" s="268"/>
      <c r="N91" s="268"/>
      <c r="O91" s="268"/>
      <c r="P91" s="268"/>
      <c r="Q91" s="270"/>
      <c r="R91" s="270"/>
      <c r="S91" s="270"/>
      <c r="T91" s="270"/>
      <c r="U91" s="270"/>
      <c r="V91" s="269"/>
      <c r="W91" s="269"/>
      <c r="X91" s="269"/>
      <c r="Y91" s="269"/>
      <c r="Z91" s="269">
        <v>1</v>
      </c>
      <c r="AF91" s="333"/>
      <c r="AG91" s="333"/>
      <c r="AH91" s="333"/>
      <c r="AI91" s="333"/>
      <c r="AJ91" s="333"/>
      <c r="AK91" s="194"/>
      <c r="AL91" s="101">
        <f t="shared" si="7"/>
        <v>0</v>
      </c>
      <c r="AM91" s="101">
        <f t="shared" si="8"/>
        <v>0</v>
      </c>
      <c r="AN91" s="101">
        <f t="shared" si="9"/>
        <v>0</v>
      </c>
      <c r="AO91" s="101">
        <f t="shared" si="10"/>
        <v>0</v>
      </c>
      <c r="AP91" s="101">
        <f t="shared" si="11"/>
        <v>1</v>
      </c>
      <c r="AQ91" s="101">
        <f t="shared" si="13"/>
        <v>0</v>
      </c>
      <c r="AR91" s="101">
        <f t="shared" si="12"/>
        <v>0</v>
      </c>
    </row>
    <row r="92" spans="1:44">
      <c r="A92" s="266" t="s">
        <v>1196</v>
      </c>
      <c r="B92" s="333"/>
      <c r="C92" s="333"/>
      <c r="D92" s="288"/>
      <c r="E92" s="288"/>
      <c r="F92" s="333"/>
      <c r="G92" s="267"/>
      <c r="H92" s="267"/>
      <c r="I92" s="267"/>
      <c r="J92" s="267"/>
      <c r="L92" s="268"/>
      <c r="M92" s="268"/>
      <c r="N92" s="268"/>
      <c r="O92" s="268"/>
      <c r="P92" s="268"/>
      <c r="Q92" s="270"/>
      <c r="R92" s="270"/>
      <c r="S92" s="270"/>
      <c r="T92" s="270"/>
      <c r="U92" s="270"/>
      <c r="V92" s="269"/>
      <c r="W92" s="269"/>
      <c r="X92" s="269"/>
      <c r="Y92" s="269">
        <v>1</v>
      </c>
      <c r="Z92" s="269"/>
      <c r="AF92" s="333"/>
      <c r="AG92" s="333"/>
      <c r="AH92" s="333"/>
      <c r="AI92" s="333"/>
      <c r="AJ92" s="333"/>
      <c r="AK92" s="194"/>
      <c r="AL92" s="101">
        <f t="shared" si="7"/>
        <v>0</v>
      </c>
      <c r="AM92" s="101">
        <f t="shared" si="8"/>
        <v>0</v>
      </c>
      <c r="AN92" s="101">
        <f t="shared" si="9"/>
        <v>0</v>
      </c>
      <c r="AO92" s="101">
        <f t="shared" si="10"/>
        <v>0</v>
      </c>
      <c r="AP92" s="101">
        <f t="shared" si="11"/>
        <v>1</v>
      </c>
      <c r="AQ92" s="101">
        <f t="shared" si="13"/>
        <v>0</v>
      </c>
      <c r="AR92" s="101">
        <f t="shared" si="12"/>
        <v>0</v>
      </c>
    </row>
    <row r="93" spans="1:44">
      <c r="A93" s="266" t="s">
        <v>1197</v>
      </c>
      <c r="B93" s="333"/>
      <c r="C93" s="333"/>
      <c r="D93" s="288"/>
      <c r="E93" s="288"/>
      <c r="F93" s="333"/>
      <c r="G93" s="267"/>
      <c r="H93" s="267">
        <v>1</v>
      </c>
      <c r="I93" s="267"/>
      <c r="J93" s="267">
        <v>1</v>
      </c>
      <c r="L93" s="268"/>
      <c r="M93" s="268"/>
      <c r="N93" s="268"/>
      <c r="O93" s="268"/>
      <c r="P93" s="268"/>
      <c r="Q93" s="270"/>
      <c r="R93" s="270"/>
      <c r="S93" s="270"/>
      <c r="T93" s="270"/>
      <c r="U93" s="270"/>
      <c r="V93" s="269"/>
      <c r="W93" s="269"/>
      <c r="X93" s="269"/>
      <c r="Y93" s="269"/>
      <c r="Z93" s="269"/>
      <c r="AF93" s="333"/>
      <c r="AG93" s="333"/>
      <c r="AH93" s="333"/>
      <c r="AI93" s="333"/>
      <c r="AJ93" s="333"/>
      <c r="AK93" s="194"/>
      <c r="AL93" s="101">
        <f t="shared" si="7"/>
        <v>0</v>
      </c>
      <c r="AM93" s="101">
        <f t="shared" si="8"/>
        <v>2</v>
      </c>
      <c r="AN93" s="101">
        <f t="shared" si="9"/>
        <v>0</v>
      </c>
      <c r="AO93" s="101">
        <f t="shared" si="10"/>
        <v>0</v>
      </c>
      <c r="AP93" s="101">
        <f t="shared" si="11"/>
        <v>0</v>
      </c>
      <c r="AQ93" s="101">
        <f t="shared" si="13"/>
        <v>0</v>
      </c>
      <c r="AR93" s="101">
        <f t="shared" si="12"/>
        <v>0</v>
      </c>
    </row>
    <row r="94" spans="1:44">
      <c r="A94" s="266" t="s">
        <v>1198</v>
      </c>
      <c r="B94" s="333"/>
      <c r="C94" s="333"/>
      <c r="D94" s="288"/>
      <c r="E94" s="288"/>
      <c r="F94" s="333"/>
      <c r="G94" s="267"/>
      <c r="H94" s="267"/>
      <c r="I94" s="267"/>
      <c r="J94" s="267"/>
      <c r="L94" s="268">
        <v>1</v>
      </c>
      <c r="M94" s="268"/>
      <c r="N94" s="268"/>
      <c r="O94" s="268"/>
      <c r="P94" s="268"/>
      <c r="Q94" s="270"/>
      <c r="R94" s="270"/>
      <c r="S94" s="270"/>
      <c r="T94" s="270"/>
      <c r="U94" s="270"/>
      <c r="V94" s="269"/>
      <c r="W94" s="269"/>
      <c r="X94" s="269"/>
      <c r="Y94" s="269"/>
      <c r="Z94" s="269"/>
      <c r="AF94" s="333"/>
      <c r="AG94" s="333"/>
      <c r="AH94" s="333"/>
      <c r="AI94" s="333"/>
      <c r="AJ94" s="333"/>
      <c r="AK94" s="194"/>
      <c r="AL94" s="101">
        <f t="shared" si="7"/>
        <v>0</v>
      </c>
      <c r="AM94" s="101">
        <f t="shared" si="8"/>
        <v>0</v>
      </c>
      <c r="AN94" s="101">
        <f t="shared" si="9"/>
        <v>1</v>
      </c>
      <c r="AO94" s="101">
        <f t="shared" si="10"/>
        <v>0</v>
      </c>
      <c r="AP94" s="101">
        <f t="shared" si="11"/>
        <v>0</v>
      </c>
      <c r="AQ94" s="101">
        <f t="shared" si="13"/>
        <v>0</v>
      </c>
      <c r="AR94" s="101">
        <f t="shared" si="12"/>
        <v>0</v>
      </c>
    </row>
    <row r="95" spans="1:44">
      <c r="A95" s="266" t="s">
        <v>1199</v>
      </c>
      <c r="B95" s="333"/>
      <c r="C95" s="333"/>
      <c r="D95" s="288"/>
      <c r="E95" s="288"/>
      <c r="F95" s="333"/>
      <c r="G95" s="267"/>
      <c r="H95" s="267">
        <v>1</v>
      </c>
      <c r="I95" s="267"/>
      <c r="J95" s="267"/>
      <c r="L95" s="268"/>
      <c r="M95" s="268"/>
      <c r="N95" s="268"/>
      <c r="O95" s="268"/>
      <c r="P95" s="268"/>
      <c r="Q95" s="270"/>
      <c r="R95" s="270"/>
      <c r="S95" s="270"/>
      <c r="T95" s="270"/>
      <c r="U95" s="270"/>
      <c r="V95" s="269"/>
      <c r="W95" s="269"/>
      <c r="X95" s="269"/>
      <c r="Y95" s="269"/>
      <c r="Z95" s="269"/>
      <c r="AF95" s="333"/>
      <c r="AG95" s="333"/>
      <c r="AH95" s="333"/>
      <c r="AI95" s="333"/>
      <c r="AJ95" s="333"/>
      <c r="AK95" s="194"/>
      <c r="AL95" s="101">
        <f t="shared" si="7"/>
        <v>0</v>
      </c>
      <c r="AM95" s="101">
        <f t="shared" si="8"/>
        <v>1</v>
      </c>
      <c r="AN95" s="101">
        <f t="shared" si="9"/>
        <v>0</v>
      </c>
      <c r="AO95" s="101">
        <f t="shared" si="10"/>
        <v>0</v>
      </c>
      <c r="AP95" s="101">
        <f t="shared" si="11"/>
        <v>0</v>
      </c>
      <c r="AQ95" s="101">
        <f t="shared" si="13"/>
        <v>0</v>
      </c>
      <c r="AR95" s="101">
        <f t="shared" si="12"/>
        <v>0</v>
      </c>
    </row>
    <row r="96" spans="1:44">
      <c r="A96" s="266" t="s">
        <v>1200</v>
      </c>
      <c r="B96" s="333"/>
      <c r="C96" s="333"/>
      <c r="D96" s="288"/>
      <c r="E96" s="288"/>
      <c r="F96" s="333"/>
      <c r="G96" s="267"/>
      <c r="H96" s="267"/>
      <c r="I96" s="267"/>
      <c r="J96" s="267"/>
      <c r="L96" s="268"/>
      <c r="M96" s="268">
        <v>1</v>
      </c>
      <c r="N96" s="268"/>
      <c r="O96" s="268"/>
      <c r="P96" s="268"/>
      <c r="Q96" s="270"/>
      <c r="R96" s="270"/>
      <c r="S96" s="270"/>
      <c r="T96" s="270"/>
      <c r="U96" s="270"/>
      <c r="V96" s="269"/>
      <c r="W96" s="269"/>
      <c r="X96" s="269"/>
      <c r="Y96" s="269"/>
      <c r="Z96" s="269"/>
      <c r="AF96" s="333"/>
      <c r="AG96" s="333"/>
      <c r="AH96" s="333"/>
      <c r="AI96" s="333"/>
      <c r="AJ96" s="333"/>
      <c r="AK96" s="194"/>
      <c r="AL96" s="101">
        <f t="shared" si="7"/>
        <v>0</v>
      </c>
      <c r="AM96" s="101">
        <f t="shared" si="8"/>
        <v>0</v>
      </c>
      <c r="AN96" s="101">
        <f t="shared" si="9"/>
        <v>1</v>
      </c>
      <c r="AO96" s="101">
        <f t="shared" si="10"/>
        <v>0</v>
      </c>
      <c r="AP96" s="101">
        <f t="shared" si="11"/>
        <v>0</v>
      </c>
      <c r="AQ96" s="101">
        <f t="shared" si="13"/>
        <v>0</v>
      </c>
      <c r="AR96" s="101">
        <f t="shared" si="12"/>
        <v>0</v>
      </c>
    </row>
    <row r="97" spans="1:44">
      <c r="A97" s="266" t="s">
        <v>1201</v>
      </c>
      <c r="B97" s="333"/>
      <c r="C97" s="333"/>
      <c r="D97" s="288"/>
      <c r="E97" s="288"/>
      <c r="F97" s="333"/>
      <c r="G97" s="267"/>
      <c r="H97" s="267"/>
      <c r="I97" s="267"/>
      <c r="J97" s="267"/>
      <c r="L97" s="268"/>
      <c r="M97" s="268"/>
      <c r="N97" s="268"/>
      <c r="O97" s="268"/>
      <c r="P97" s="268"/>
      <c r="Q97" s="270"/>
      <c r="R97" s="270">
        <v>2</v>
      </c>
      <c r="S97" s="270"/>
      <c r="T97" s="270"/>
      <c r="U97" s="270"/>
      <c r="V97" s="269"/>
      <c r="W97" s="269"/>
      <c r="X97" s="269"/>
      <c r="Y97" s="269"/>
      <c r="Z97" s="269"/>
      <c r="AF97" s="333"/>
      <c r="AG97" s="333"/>
      <c r="AH97" s="333"/>
      <c r="AI97" s="333"/>
      <c r="AJ97" s="333"/>
      <c r="AK97" s="194"/>
      <c r="AL97" s="101">
        <f t="shared" si="7"/>
        <v>0</v>
      </c>
      <c r="AM97" s="101">
        <f t="shared" si="8"/>
        <v>0</v>
      </c>
      <c r="AN97" s="101">
        <f t="shared" si="9"/>
        <v>0</v>
      </c>
      <c r="AO97" s="101">
        <f t="shared" si="10"/>
        <v>2</v>
      </c>
      <c r="AP97" s="101">
        <f t="shared" si="11"/>
        <v>0</v>
      </c>
      <c r="AQ97" s="101">
        <f t="shared" si="13"/>
        <v>0</v>
      </c>
      <c r="AR97" s="101">
        <f t="shared" si="12"/>
        <v>0</v>
      </c>
    </row>
    <row r="98" spans="1:44">
      <c r="A98" s="266" t="s">
        <v>1202</v>
      </c>
      <c r="B98" s="333"/>
      <c r="C98" s="333"/>
      <c r="D98" s="288"/>
      <c r="E98" s="288"/>
      <c r="F98" s="333"/>
      <c r="G98" s="267"/>
      <c r="H98" s="267"/>
      <c r="I98" s="267"/>
      <c r="J98" s="267"/>
      <c r="L98" s="268"/>
      <c r="M98" s="268"/>
      <c r="N98" s="268"/>
      <c r="O98" s="268"/>
      <c r="P98" s="268"/>
      <c r="Q98" s="270"/>
      <c r="R98" s="270"/>
      <c r="S98" s="270"/>
      <c r="T98" s="270"/>
      <c r="U98" s="270"/>
      <c r="V98" s="269"/>
      <c r="W98" s="269"/>
      <c r="X98" s="269">
        <v>1</v>
      </c>
      <c r="Y98" s="269"/>
      <c r="Z98" s="269"/>
      <c r="AF98" s="333"/>
      <c r="AG98" s="333"/>
      <c r="AH98" s="333"/>
      <c r="AI98" s="333"/>
      <c r="AJ98" s="333"/>
      <c r="AK98" s="194"/>
      <c r="AL98" s="101">
        <f t="shared" si="7"/>
        <v>0</v>
      </c>
      <c r="AM98" s="101">
        <f t="shared" si="8"/>
        <v>0</v>
      </c>
      <c r="AN98" s="101">
        <f t="shared" si="9"/>
        <v>0</v>
      </c>
      <c r="AO98" s="101">
        <f t="shared" si="10"/>
        <v>0</v>
      </c>
      <c r="AP98" s="101">
        <f t="shared" si="11"/>
        <v>1</v>
      </c>
      <c r="AQ98" s="101">
        <f t="shared" si="13"/>
        <v>0</v>
      </c>
      <c r="AR98" s="101">
        <f t="shared" si="12"/>
        <v>0</v>
      </c>
    </row>
    <row r="99" spans="1:44">
      <c r="A99" s="266" t="s">
        <v>1203</v>
      </c>
      <c r="B99" s="333"/>
      <c r="C99" s="333"/>
      <c r="D99" s="288"/>
      <c r="E99" s="288"/>
      <c r="F99" s="333"/>
      <c r="G99" s="267"/>
      <c r="H99" s="267"/>
      <c r="I99" s="267"/>
      <c r="J99" s="267"/>
      <c r="L99" s="268"/>
      <c r="M99" s="268"/>
      <c r="N99" s="268"/>
      <c r="O99" s="268"/>
      <c r="P99" s="268"/>
      <c r="Q99" s="270"/>
      <c r="R99" s="270"/>
      <c r="S99" s="270">
        <v>1</v>
      </c>
      <c r="T99" s="270"/>
      <c r="U99" s="270"/>
      <c r="V99" s="269"/>
      <c r="W99" s="269"/>
      <c r="X99" s="269"/>
      <c r="Y99" s="269"/>
      <c r="Z99" s="269"/>
      <c r="AF99" s="333"/>
      <c r="AG99" s="333"/>
      <c r="AH99" s="333"/>
      <c r="AI99" s="333"/>
      <c r="AJ99" s="333"/>
      <c r="AK99" s="194"/>
      <c r="AL99" s="101">
        <f t="shared" si="7"/>
        <v>0</v>
      </c>
      <c r="AM99" s="101">
        <f t="shared" si="8"/>
        <v>0</v>
      </c>
      <c r="AN99" s="101">
        <f t="shared" si="9"/>
        <v>0</v>
      </c>
      <c r="AO99" s="101">
        <f t="shared" si="10"/>
        <v>1</v>
      </c>
      <c r="AP99" s="101">
        <f t="shared" si="11"/>
        <v>0</v>
      </c>
      <c r="AQ99" s="101">
        <f t="shared" si="13"/>
        <v>0</v>
      </c>
      <c r="AR99" s="101">
        <f t="shared" si="12"/>
        <v>0</v>
      </c>
    </row>
    <row r="100" spans="1:44">
      <c r="A100" s="266" t="s">
        <v>1204</v>
      </c>
      <c r="B100" s="333"/>
      <c r="C100" s="333"/>
      <c r="D100" s="288"/>
      <c r="E100" s="288"/>
      <c r="F100" s="333"/>
      <c r="G100" s="267"/>
      <c r="H100" s="267"/>
      <c r="I100" s="267"/>
      <c r="J100" s="267"/>
      <c r="L100" s="268"/>
      <c r="M100" s="268"/>
      <c r="N100" s="268"/>
      <c r="O100" s="268"/>
      <c r="P100" s="268"/>
      <c r="Q100" s="270"/>
      <c r="R100" s="270"/>
      <c r="S100" s="270"/>
      <c r="T100" s="270"/>
      <c r="U100" s="270">
        <v>2</v>
      </c>
      <c r="V100" s="269"/>
      <c r="W100" s="269"/>
      <c r="X100" s="269"/>
      <c r="Y100" s="269"/>
      <c r="Z100" s="269"/>
      <c r="AF100" s="333"/>
      <c r="AG100" s="333"/>
      <c r="AH100" s="333"/>
      <c r="AI100" s="333"/>
      <c r="AJ100" s="333"/>
      <c r="AK100" s="194"/>
      <c r="AL100" s="101">
        <f t="shared" si="7"/>
        <v>0</v>
      </c>
      <c r="AM100" s="101">
        <f t="shared" si="8"/>
        <v>0</v>
      </c>
      <c r="AN100" s="101">
        <f t="shared" si="9"/>
        <v>0</v>
      </c>
      <c r="AO100" s="101">
        <f t="shared" si="10"/>
        <v>2</v>
      </c>
      <c r="AP100" s="101">
        <f t="shared" si="11"/>
        <v>0</v>
      </c>
      <c r="AQ100" s="101">
        <f t="shared" si="13"/>
        <v>0</v>
      </c>
      <c r="AR100" s="101">
        <f t="shared" si="12"/>
        <v>0</v>
      </c>
    </row>
    <row r="101" spans="1:44">
      <c r="A101" s="266" t="s">
        <v>1205</v>
      </c>
      <c r="B101" s="333"/>
      <c r="C101" s="333"/>
      <c r="D101" s="288"/>
      <c r="E101" s="288"/>
      <c r="F101" s="333"/>
      <c r="G101" s="267"/>
      <c r="H101" s="267"/>
      <c r="I101" s="267"/>
      <c r="J101" s="267"/>
      <c r="L101" s="268"/>
      <c r="M101" s="268"/>
      <c r="N101" s="268"/>
      <c r="O101" s="268"/>
      <c r="P101" s="268"/>
      <c r="Q101" s="270"/>
      <c r="R101" s="270"/>
      <c r="S101" s="270"/>
      <c r="T101" s="270"/>
      <c r="U101" s="270">
        <v>1</v>
      </c>
      <c r="V101" s="269"/>
      <c r="W101" s="269"/>
      <c r="X101" s="269"/>
      <c r="Y101" s="269"/>
      <c r="Z101" s="269"/>
      <c r="AF101" s="333"/>
      <c r="AG101" s="333"/>
      <c r="AH101" s="333"/>
      <c r="AI101" s="333"/>
      <c r="AJ101" s="333"/>
      <c r="AK101" s="194"/>
      <c r="AL101" s="101">
        <f t="shared" si="7"/>
        <v>0</v>
      </c>
      <c r="AM101" s="101">
        <f t="shared" si="8"/>
        <v>0</v>
      </c>
      <c r="AN101" s="101">
        <f t="shared" si="9"/>
        <v>0</v>
      </c>
      <c r="AO101" s="101">
        <f t="shared" si="10"/>
        <v>1</v>
      </c>
      <c r="AP101" s="101">
        <f t="shared" si="11"/>
        <v>0</v>
      </c>
      <c r="AQ101" s="101">
        <f t="shared" si="13"/>
        <v>0</v>
      </c>
      <c r="AR101" s="101">
        <f t="shared" si="12"/>
        <v>0</v>
      </c>
    </row>
    <row r="102" spans="1:44" ht="18" thickBot="1">
      <c r="A102" s="266" t="s">
        <v>1206</v>
      </c>
      <c r="B102" s="333"/>
      <c r="C102" s="333"/>
      <c r="D102" s="288"/>
      <c r="E102" s="288"/>
      <c r="F102" s="333"/>
      <c r="G102" s="267"/>
      <c r="H102" s="267"/>
      <c r="I102" s="267"/>
      <c r="J102" s="267"/>
      <c r="L102" s="268"/>
      <c r="M102" s="268"/>
      <c r="N102" s="268"/>
      <c r="O102" s="268"/>
      <c r="P102" s="268"/>
      <c r="Q102" s="270"/>
      <c r="R102" s="270"/>
      <c r="S102" s="270"/>
      <c r="T102" s="270"/>
      <c r="U102" s="270"/>
      <c r="V102" s="269"/>
      <c r="W102" s="269">
        <v>1</v>
      </c>
      <c r="X102" s="269"/>
      <c r="Y102" s="269"/>
      <c r="Z102" s="269"/>
      <c r="AF102" s="333"/>
      <c r="AG102" s="333"/>
      <c r="AH102" s="333"/>
      <c r="AI102" s="333"/>
      <c r="AJ102" s="333"/>
      <c r="AK102" s="194"/>
      <c r="AL102" s="261">
        <f t="shared" si="7"/>
        <v>0</v>
      </c>
      <c r="AM102" s="261">
        <f t="shared" si="8"/>
        <v>0</v>
      </c>
      <c r="AN102" s="261">
        <f t="shared" si="9"/>
        <v>0</v>
      </c>
      <c r="AO102" s="261">
        <f t="shared" si="10"/>
        <v>0</v>
      </c>
      <c r="AP102" s="261">
        <f t="shared" si="11"/>
        <v>1</v>
      </c>
      <c r="AQ102" s="261">
        <f t="shared" si="13"/>
        <v>0</v>
      </c>
      <c r="AR102" s="261">
        <f t="shared" si="12"/>
        <v>0</v>
      </c>
    </row>
    <row r="103" spans="1:44">
      <c r="AK103" s="34" t="s">
        <v>104</v>
      </c>
      <c r="AL103" s="262">
        <f>COUNTIF(AL6:AL102,"&gt;0")</f>
        <v>2</v>
      </c>
      <c r="AM103" s="262">
        <f t="shared" ref="AM103:AR103" si="14">COUNTIF(AM6:AM102,"&gt;0")</f>
        <v>13</v>
      </c>
      <c r="AN103" s="262">
        <f t="shared" si="14"/>
        <v>26</v>
      </c>
      <c r="AO103" s="262">
        <f t="shared" si="14"/>
        <v>28</v>
      </c>
      <c r="AP103" s="262">
        <f t="shared" si="14"/>
        <v>28</v>
      </c>
      <c r="AQ103" s="262">
        <f t="shared" si="14"/>
        <v>0</v>
      </c>
      <c r="AR103" s="262">
        <f t="shared" si="14"/>
        <v>0</v>
      </c>
    </row>
    <row r="104" spans="1:44" ht="18" thickBot="1">
      <c r="AK104" s="263" t="s">
        <v>105</v>
      </c>
      <c r="AL104" s="264">
        <f>SUM(AL6:AL102)</f>
        <v>2</v>
      </c>
      <c r="AM104" s="264">
        <f t="shared" ref="AM104:AR104" si="15">SUM(AM6:AM102)</f>
        <v>16</v>
      </c>
      <c r="AN104" s="264">
        <f t="shared" si="15"/>
        <v>29</v>
      </c>
      <c r="AO104" s="264">
        <f t="shared" si="15"/>
        <v>33</v>
      </c>
      <c r="AP104" s="264">
        <f t="shared" si="15"/>
        <v>35</v>
      </c>
      <c r="AQ104" s="264">
        <f t="shared" si="15"/>
        <v>0</v>
      </c>
      <c r="AR104" s="264">
        <f t="shared" si="15"/>
        <v>0</v>
      </c>
    </row>
    <row r="106" spans="1:44">
      <c r="AK106" s="92"/>
    </row>
    <row r="107" spans="1:44">
      <c r="AK107" s="92"/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1"/>
  <sheetViews>
    <sheetView topLeftCell="U85" zoomScale="85" zoomScaleNormal="85" workbookViewId="0">
      <selection activeCell="AL101" sqref="AL100:AR101"/>
    </sheetView>
  </sheetViews>
  <sheetFormatPr defaultRowHeight="17.399999999999999"/>
  <cols>
    <col min="1" max="1" width="25.59765625" style="249" customWidth="1"/>
    <col min="2" max="5" width="9" style="249" customWidth="1"/>
    <col min="6" max="6" width="9" style="189" customWidth="1"/>
    <col min="7" max="10" width="9" style="249" customWidth="1"/>
    <col min="11" max="11" width="9" style="189" customWidth="1"/>
    <col min="12" max="15" width="9" style="249" customWidth="1"/>
    <col min="16" max="16" width="9" style="189" customWidth="1"/>
    <col min="17" max="20" width="9" style="249" customWidth="1"/>
    <col min="21" max="21" width="9" style="189" customWidth="1"/>
    <col min="22" max="22" width="9" style="249" customWidth="1"/>
    <col min="23" max="25" width="8.796875" style="249"/>
    <col min="26" max="26" width="8.796875" style="189"/>
    <col min="27" max="16384" width="8.796875" style="249"/>
  </cols>
  <sheetData>
    <row r="1" spans="1:44">
      <c r="A1" s="100" t="s">
        <v>113</v>
      </c>
      <c r="B1" s="97"/>
      <c r="C1" s="97"/>
      <c r="D1" s="97"/>
      <c r="E1" s="97"/>
      <c r="F1" s="206"/>
      <c r="G1" s="97"/>
      <c r="H1" s="97"/>
      <c r="I1" s="97"/>
      <c r="J1" s="97"/>
      <c r="K1" s="206"/>
      <c r="L1" s="97"/>
      <c r="M1" s="97"/>
      <c r="N1" s="97"/>
      <c r="O1" s="97"/>
      <c r="P1" s="56"/>
      <c r="Q1" s="97"/>
      <c r="R1" s="97"/>
      <c r="S1" s="97"/>
      <c r="T1" s="97"/>
      <c r="U1" s="56"/>
      <c r="V1" s="97"/>
      <c r="W1" s="97"/>
      <c r="X1" s="97"/>
      <c r="Y1" s="97"/>
      <c r="Z1" s="102"/>
      <c r="AA1" s="98"/>
      <c r="AB1" s="98"/>
      <c r="AC1" s="98"/>
      <c r="AD1" s="98"/>
      <c r="AE1" s="98"/>
      <c r="AF1" s="98"/>
      <c r="AG1" s="98"/>
      <c r="AH1" s="98"/>
      <c r="AI1" s="98"/>
      <c r="AJ1" s="98"/>
    </row>
    <row r="2" spans="1:44">
      <c r="A2" s="100"/>
      <c r="B2" s="207" t="s">
        <v>114</v>
      </c>
      <c r="C2" s="97"/>
      <c r="D2" s="97"/>
      <c r="E2" s="97"/>
      <c r="F2" s="206"/>
      <c r="G2" s="97"/>
      <c r="H2" s="97"/>
      <c r="I2" s="97"/>
      <c r="J2" s="97"/>
      <c r="K2" s="206"/>
      <c r="L2" s="97"/>
      <c r="M2" s="97"/>
      <c r="N2" s="97"/>
      <c r="O2" s="97"/>
      <c r="P2" s="56"/>
      <c r="Q2" s="97"/>
      <c r="R2" s="97"/>
      <c r="S2" s="97"/>
      <c r="T2" s="97"/>
      <c r="U2" s="56"/>
      <c r="V2" s="97"/>
      <c r="W2" s="97"/>
      <c r="X2" s="97"/>
      <c r="Y2" s="97"/>
      <c r="Z2" s="102"/>
      <c r="AA2" s="98"/>
      <c r="AB2" s="98"/>
      <c r="AC2" s="98"/>
      <c r="AD2" s="98"/>
      <c r="AE2" s="98"/>
      <c r="AF2" s="98"/>
      <c r="AG2" s="98"/>
      <c r="AH2" s="98"/>
      <c r="AI2" s="98"/>
      <c r="AJ2" s="98"/>
    </row>
    <row r="3" spans="1:44">
      <c r="A3" s="100"/>
      <c r="B3" s="207" t="s">
        <v>115</v>
      </c>
      <c r="C3" s="97"/>
      <c r="D3" s="97"/>
      <c r="E3" s="97"/>
      <c r="F3" s="206"/>
      <c r="G3" s="97"/>
      <c r="H3" s="97"/>
      <c r="I3" s="97"/>
      <c r="J3" s="97"/>
      <c r="K3" s="206"/>
      <c r="L3" s="97"/>
      <c r="M3" s="97"/>
      <c r="N3" s="97"/>
      <c r="O3" s="97"/>
      <c r="P3" s="56"/>
      <c r="Q3" s="97"/>
      <c r="R3" s="97"/>
      <c r="S3" s="97"/>
      <c r="T3" s="97"/>
      <c r="U3" s="56"/>
      <c r="V3" s="97"/>
      <c r="W3" s="97"/>
      <c r="X3" s="97"/>
      <c r="Y3" s="97"/>
      <c r="Z3" s="102"/>
      <c r="AA3" s="98"/>
      <c r="AB3" s="98"/>
      <c r="AC3" s="98"/>
      <c r="AD3" s="98"/>
      <c r="AE3" s="98"/>
      <c r="AF3" s="98"/>
      <c r="AG3" s="98"/>
      <c r="AH3" s="98"/>
      <c r="AI3" s="98"/>
      <c r="AJ3" s="98"/>
    </row>
    <row r="4" spans="1:44">
      <c r="A4" s="100"/>
      <c r="B4" s="207" t="s">
        <v>137</v>
      </c>
      <c r="C4" s="97"/>
      <c r="D4" s="97"/>
      <c r="E4" s="97"/>
      <c r="F4" s="206"/>
      <c r="G4" s="97"/>
      <c r="H4" s="97"/>
      <c r="I4" s="97"/>
      <c r="J4" s="97"/>
      <c r="K4" s="206"/>
      <c r="L4" s="97"/>
      <c r="M4" s="97"/>
      <c r="N4" s="97"/>
      <c r="O4" s="97"/>
      <c r="P4" s="56"/>
      <c r="Q4" s="97"/>
      <c r="R4" s="97"/>
      <c r="S4" s="97"/>
      <c r="T4" s="97"/>
      <c r="U4" s="56"/>
      <c r="V4" s="97"/>
      <c r="W4" s="97"/>
      <c r="X4" s="97"/>
      <c r="Y4" s="97"/>
      <c r="Z4" s="102"/>
      <c r="AA4" s="98"/>
      <c r="AB4" s="98"/>
      <c r="AC4" s="98"/>
      <c r="AD4" s="98"/>
      <c r="AE4" s="98"/>
      <c r="AF4" s="98"/>
      <c r="AG4" s="98"/>
      <c r="AH4" s="98"/>
      <c r="AI4" s="98"/>
      <c r="AJ4" s="98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202"/>
      <c r="AG5" s="202"/>
      <c r="AH5" s="202"/>
      <c r="AI5" s="202"/>
      <c r="AJ5" s="202"/>
      <c r="AK5" s="202"/>
      <c r="AL5" s="203" t="s">
        <v>117</v>
      </c>
      <c r="AM5" s="57" t="s">
        <v>118</v>
      </c>
      <c r="AN5" s="57" t="s">
        <v>119</v>
      </c>
      <c r="AO5" s="57" t="s">
        <v>120</v>
      </c>
      <c r="AP5" s="57" t="s">
        <v>121</v>
      </c>
      <c r="AQ5" s="57" t="s">
        <v>122</v>
      </c>
      <c r="AR5" s="57" t="s">
        <v>123</v>
      </c>
    </row>
    <row r="6" spans="1:44">
      <c r="A6" s="271" t="s">
        <v>292</v>
      </c>
      <c r="B6" s="270"/>
      <c r="C6" s="270"/>
      <c r="D6" s="272"/>
      <c r="E6" s="272"/>
      <c r="F6" s="272"/>
      <c r="G6" s="274"/>
      <c r="H6" s="274"/>
      <c r="I6" s="274"/>
      <c r="J6" s="274"/>
      <c r="K6" s="274"/>
      <c r="L6" s="273"/>
      <c r="M6" s="273"/>
      <c r="N6" s="273"/>
      <c r="O6" s="273"/>
      <c r="P6" s="273">
        <v>1</v>
      </c>
      <c r="Q6" s="274"/>
      <c r="R6" s="274"/>
      <c r="S6" s="274"/>
      <c r="T6" s="274"/>
      <c r="U6" s="274"/>
      <c r="V6" s="273"/>
      <c r="W6" s="273"/>
      <c r="X6" s="273"/>
      <c r="Y6" s="273"/>
      <c r="Z6" s="273"/>
      <c r="AA6" s="270"/>
      <c r="AB6" s="270"/>
      <c r="AC6" s="270"/>
      <c r="AD6" s="270"/>
      <c r="AE6" s="270"/>
      <c r="AF6" s="35">
        <v>0</v>
      </c>
      <c r="AG6" s="35">
        <v>0</v>
      </c>
      <c r="AH6" s="35">
        <v>0</v>
      </c>
      <c r="AI6" s="35">
        <v>0</v>
      </c>
      <c r="AJ6" s="32">
        <v>0</v>
      </c>
      <c r="AL6" s="101">
        <f>SUM($B6:$F6)</f>
        <v>0</v>
      </c>
      <c r="AM6" s="101">
        <f>SUM($G6:$K6)</f>
        <v>0</v>
      </c>
      <c r="AN6" s="101">
        <f>SUM($L6:$P6)</f>
        <v>1</v>
      </c>
      <c r="AO6" s="101">
        <f>SUM($Q6:$U6)</f>
        <v>0</v>
      </c>
      <c r="AP6" s="101">
        <f>SUM($V6:$Z6)</f>
        <v>0</v>
      </c>
      <c r="AQ6" s="101">
        <f>SUM($AA6:$AE6)</f>
        <v>0</v>
      </c>
      <c r="AR6" s="101">
        <f t="shared" ref="AR6:AR69" si="0">SUM($AF6:$AJ6)</f>
        <v>0</v>
      </c>
    </row>
    <row r="7" spans="1:44">
      <c r="A7" s="271" t="s">
        <v>240</v>
      </c>
      <c r="B7" s="270"/>
      <c r="C7" s="270"/>
      <c r="D7" s="272"/>
      <c r="E7" s="272"/>
      <c r="F7" s="272"/>
      <c r="G7" s="274"/>
      <c r="H7" s="274"/>
      <c r="I7" s="274"/>
      <c r="J7" s="274"/>
      <c r="K7" s="274"/>
      <c r="L7" s="273"/>
      <c r="M7" s="273"/>
      <c r="N7" s="273"/>
      <c r="O7" s="273"/>
      <c r="P7" s="273">
        <v>2</v>
      </c>
      <c r="Q7" s="274"/>
      <c r="R7" s="274"/>
      <c r="S7" s="274"/>
      <c r="T7" s="274"/>
      <c r="U7" s="274"/>
      <c r="V7" s="273"/>
      <c r="W7" s="273"/>
      <c r="X7" s="273"/>
      <c r="Y7" s="273"/>
      <c r="Z7" s="273"/>
      <c r="AA7" s="270"/>
      <c r="AB7" s="270"/>
      <c r="AC7" s="270"/>
      <c r="AD7" s="270"/>
      <c r="AE7" s="270"/>
      <c r="AF7" s="35">
        <v>0</v>
      </c>
      <c r="AG7" s="35">
        <v>0</v>
      </c>
      <c r="AH7" s="35">
        <v>0</v>
      </c>
      <c r="AI7" s="35">
        <v>0</v>
      </c>
      <c r="AJ7" s="32">
        <v>0</v>
      </c>
      <c r="AL7" s="101">
        <f>SUM($B7:$F7)</f>
        <v>0</v>
      </c>
      <c r="AM7" s="101">
        <f t="shared" ref="AM7:AM70" si="1">SUM($G7:$K7)</f>
        <v>0</v>
      </c>
      <c r="AN7" s="101">
        <f t="shared" ref="AN7:AN70" si="2">SUM($L7:$P7)</f>
        <v>2</v>
      </c>
      <c r="AO7" s="101">
        <f t="shared" ref="AO7:AO70" si="3">SUM($Q7:$U7)</f>
        <v>0</v>
      </c>
      <c r="AP7" s="101">
        <f t="shared" ref="AP7:AP70" si="4">SUM($V7:$Z7)</f>
        <v>0</v>
      </c>
      <c r="AQ7" s="101">
        <f t="shared" ref="AQ7:AQ70" si="5">SUM($AA7:$AE7)</f>
        <v>0</v>
      </c>
      <c r="AR7" s="101">
        <f t="shared" si="0"/>
        <v>0</v>
      </c>
    </row>
    <row r="8" spans="1:44">
      <c r="A8" s="271" t="s">
        <v>320</v>
      </c>
      <c r="B8" s="270"/>
      <c r="C8" s="270"/>
      <c r="D8" s="272"/>
      <c r="E8" s="272"/>
      <c r="F8" s="272"/>
      <c r="G8" s="274"/>
      <c r="H8" s="274"/>
      <c r="I8" s="274"/>
      <c r="J8" s="274"/>
      <c r="K8" s="274"/>
      <c r="L8" s="273"/>
      <c r="M8" s="273"/>
      <c r="N8" s="273"/>
      <c r="O8" s="273"/>
      <c r="P8" s="273"/>
      <c r="Q8" s="274"/>
      <c r="R8" s="274"/>
      <c r="S8" s="274"/>
      <c r="T8" s="274"/>
      <c r="U8" s="274"/>
      <c r="V8" s="273"/>
      <c r="W8" s="273"/>
      <c r="X8" s="273"/>
      <c r="Y8" s="273"/>
      <c r="Z8" s="273">
        <v>1</v>
      </c>
      <c r="AA8" s="270"/>
      <c r="AB8" s="270"/>
      <c r="AC8" s="270"/>
      <c r="AD8" s="270"/>
      <c r="AE8" s="270"/>
      <c r="AF8" s="35">
        <v>0</v>
      </c>
      <c r="AG8" s="35">
        <v>0</v>
      </c>
      <c r="AH8" s="35">
        <v>0</v>
      </c>
      <c r="AI8" s="35">
        <v>0</v>
      </c>
      <c r="AJ8" s="32">
        <v>0</v>
      </c>
      <c r="AL8" s="101">
        <f t="shared" ref="AL8:AL71" si="6">SUM($B8:$F8)</f>
        <v>0</v>
      </c>
      <c r="AM8" s="101">
        <f t="shared" si="1"/>
        <v>0</v>
      </c>
      <c r="AN8" s="101">
        <f t="shared" si="2"/>
        <v>0</v>
      </c>
      <c r="AO8" s="101">
        <f t="shared" si="3"/>
        <v>0</v>
      </c>
      <c r="AP8" s="101">
        <f t="shared" si="4"/>
        <v>1</v>
      </c>
      <c r="AQ8" s="101">
        <f t="shared" si="5"/>
        <v>0</v>
      </c>
      <c r="AR8" s="101">
        <f t="shared" si="0"/>
        <v>0</v>
      </c>
    </row>
    <row r="9" spans="1:44">
      <c r="A9" s="271" t="s">
        <v>323</v>
      </c>
      <c r="B9" s="270"/>
      <c r="C9" s="270"/>
      <c r="D9" s="272"/>
      <c r="E9" s="272"/>
      <c r="F9" s="272"/>
      <c r="G9" s="274"/>
      <c r="H9" s="274"/>
      <c r="I9" s="274"/>
      <c r="J9" s="274">
        <v>1</v>
      </c>
      <c r="K9" s="274"/>
      <c r="L9" s="273"/>
      <c r="M9" s="273"/>
      <c r="N9" s="273"/>
      <c r="O9" s="273"/>
      <c r="P9" s="273"/>
      <c r="Q9" s="274"/>
      <c r="R9" s="274"/>
      <c r="S9" s="274"/>
      <c r="T9" s="274"/>
      <c r="U9" s="274"/>
      <c r="V9" s="273"/>
      <c r="W9" s="273"/>
      <c r="X9" s="273"/>
      <c r="Y9" s="273"/>
      <c r="Z9" s="273"/>
      <c r="AA9" s="270"/>
      <c r="AB9" s="270"/>
      <c r="AC9" s="270"/>
      <c r="AD9" s="270"/>
      <c r="AE9" s="270"/>
      <c r="AF9" s="35">
        <v>0</v>
      </c>
      <c r="AG9" s="35">
        <v>0</v>
      </c>
      <c r="AH9" s="35">
        <v>0</v>
      </c>
      <c r="AI9" s="35">
        <v>0</v>
      </c>
      <c r="AJ9" s="32">
        <v>0</v>
      </c>
      <c r="AL9" s="101">
        <f t="shared" si="6"/>
        <v>0</v>
      </c>
      <c r="AM9" s="101">
        <f t="shared" si="1"/>
        <v>1</v>
      </c>
      <c r="AN9" s="101">
        <f t="shared" si="2"/>
        <v>0</v>
      </c>
      <c r="AO9" s="101">
        <f t="shared" si="3"/>
        <v>0</v>
      </c>
      <c r="AP9" s="101">
        <f t="shared" si="4"/>
        <v>0</v>
      </c>
      <c r="AQ9" s="101">
        <f t="shared" si="5"/>
        <v>0</v>
      </c>
      <c r="AR9" s="101">
        <f t="shared" si="0"/>
        <v>0</v>
      </c>
    </row>
    <row r="10" spans="1:44">
      <c r="A10" s="271" t="s">
        <v>341</v>
      </c>
      <c r="B10" s="270"/>
      <c r="C10" s="270"/>
      <c r="D10" s="272"/>
      <c r="E10" s="272"/>
      <c r="F10" s="272"/>
      <c r="G10" s="274">
        <v>1</v>
      </c>
      <c r="H10" s="274"/>
      <c r="I10" s="274"/>
      <c r="J10" s="274"/>
      <c r="K10" s="274"/>
      <c r="L10" s="273"/>
      <c r="M10" s="273"/>
      <c r="N10" s="273"/>
      <c r="O10" s="273"/>
      <c r="P10" s="273"/>
      <c r="Q10" s="274"/>
      <c r="R10" s="274"/>
      <c r="S10" s="274"/>
      <c r="T10" s="274"/>
      <c r="U10" s="274"/>
      <c r="V10" s="273"/>
      <c r="W10" s="273"/>
      <c r="X10" s="273"/>
      <c r="Y10" s="273"/>
      <c r="Z10" s="273"/>
      <c r="AA10" s="270"/>
      <c r="AB10" s="270"/>
      <c r="AC10" s="270"/>
      <c r="AD10" s="270"/>
      <c r="AE10" s="270"/>
      <c r="AF10" s="35">
        <v>0</v>
      </c>
      <c r="AG10" s="35">
        <v>0</v>
      </c>
      <c r="AH10" s="35">
        <v>0</v>
      </c>
      <c r="AI10" s="35">
        <v>0</v>
      </c>
      <c r="AJ10" s="32">
        <v>0</v>
      </c>
      <c r="AL10" s="101">
        <f t="shared" si="6"/>
        <v>0</v>
      </c>
      <c r="AM10" s="101">
        <f t="shared" si="1"/>
        <v>1</v>
      </c>
      <c r="AN10" s="101">
        <f t="shared" si="2"/>
        <v>0</v>
      </c>
      <c r="AO10" s="101">
        <f t="shared" si="3"/>
        <v>0</v>
      </c>
      <c r="AP10" s="101">
        <f t="shared" si="4"/>
        <v>0</v>
      </c>
      <c r="AQ10" s="101">
        <f t="shared" si="5"/>
        <v>0</v>
      </c>
      <c r="AR10" s="101">
        <f t="shared" si="0"/>
        <v>0</v>
      </c>
    </row>
    <row r="11" spans="1:44">
      <c r="A11" s="271" t="s">
        <v>345</v>
      </c>
      <c r="B11" s="270"/>
      <c r="C11" s="270"/>
      <c r="D11" s="272"/>
      <c r="E11" s="272"/>
      <c r="F11" s="272"/>
      <c r="G11" s="274"/>
      <c r="H11" s="274"/>
      <c r="I11" s="274"/>
      <c r="J11" s="274"/>
      <c r="K11" s="274"/>
      <c r="L11" s="273"/>
      <c r="M11" s="273"/>
      <c r="N11" s="273"/>
      <c r="O11" s="273"/>
      <c r="P11" s="273"/>
      <c r="Q11" s="274"/>
      <c r="R11" s="274"/>
      <c r="S11" s="274"/>
      <c r="T11" s="274"/>
      <c r="U11" s="274"/>
      <c r="V11" s="273"/>
      <c r="W11" s="273"/>
      <c r="X11" s="273">
        <v>1</v>
      </c>
      <c r="Y11" s="273"/>
      <c r="Z11" s="273"/>
      <c r="AA11" s="270"/>
      <c r="AB11" s="270"/>
      <c r="AC11" s="270"/>
      <c r="AD11" s="270"/>
      <c r="AE11" s="270"/>
      <c r="AF11" s="35">
        <v>0</v>
      </c>
      <c r="AG11" s="35">
        <v>0</v>
      </c>
      <c r="AH11" s="35">
        <v>0</v>
      </c>
      <c r="AI11" s="35">
        <v>0</v>
      </c>
      <c r="AJ11" s="32">
        <v>0</v>
      </c>
      <c r="AL11" s="101">
        <f t="shared" si="6"/>
        <v>0</v>
      </c>
      <c r="AM11" s="101">
        <f t="shared" si="1"/>
        <v>0</v>
      </c>
      <c r="AN11" s="101">
        <f t="shared" si="2"/>
        <v>0</v>
      </c>
      <c r="AO11" s="101">
        <f t="shared" si="3"/>
        <v>0</v>
      </c>
      <c r="AP11" s="101">
        <f t="shared" si="4"/>
        <v>1</v>
      </c>
      <c r="AQ11" s="101">
        <f t="shared" si="5"/>
        <v>0</v>
      </c>
      <c r="AR11" s="101">
        <f t="shared" si="0"/>
        <v>0</v>
      </c>
    </row>
    <row r="12" spans="1:44">
      <c r="A12" s="271" t="s">
        <v>353</v>
      </c>
      <c r="B12" s="270"/>
      <c r="C12" s="270"/>
      <c r="D12" s="272"/>
      <c r="E12" s="272"/>
      <c r="F12" s="272"/>
      <c r="G12" s="274"/>
      <c r="H12" s="274"/>
      <c r="I12" s="274"/>
      <c r="J12" s="274"/>
      <c r="K12" s="274"/>
      <c r="L12" s="273"/>
      <c r="M12" s="273"/>
      <c r="N12" s="273"/>
      <c r="O12" s="273"/>
      <c r="P12" s="273">
        <v>1</v>
      </c>
      <c r="Q12" s="274"/>
      <c r="R12" s="274"/>
      <c r="S12" s="274"/>
      <c r="T12" s="274"/>
      <c r="U12" s="274"/>
      <c r="V12" s="273"/>
      <c r="W12" s="273"/>
      <c r="X12" s="273"/>
      <c r="Y12" s="273"/>
      <c r="Z12" s="273"/>
      <c r="AA12" s="270"/>
      <c r="AB12" s="270"/>
      <c r="AC12" s="270"/>
      <c r="AD12" s="270"/>
      <c r="AE12" s="270"/>
      <c r="AF12" s="35">
        <v>0</v>
      </c>
      <c r="AG12" s="35">
        <v>0</v>
      </c>
      <c r="AH12" s="35">
        <v>0</v>
      </c>
      <c r="AI12" s="35">
        <v>0</v>
      </c>
      <c r="AJ12" s="32">
        <v>0</v>
      </c>
      <c r="AL12" s="101">
        <f t="shared" si="6"/>
        <v>0</v>
      </c>
      <c r="AM12" s="101">
        <f t="shared" si="1"/>
        <v>0</v>
      </c>
      <c r="AN12" s="101">
        <f t="shared" si="2"/>
        <v>1</v>
      </c>
      <c r="AO12" s="101">
        <f t="shared" si="3"/>
        <v>0</v>
      </c>
      <c r="AP12" s="101">
        <f t="shared" si="4"/>
        <v>0</v>
      </c>
      <c r="AQ12" s="101">
        <f t="shared" si="5"/>
        <v>0</v>
      </c>
      <c r="AR12" s="101">
        <f t="shared" si="0"/>
        <v>0</v>
      </c>
    </row>
    <row r="13" spans="1:44">
      <c r="A13" s="271" t="s">
        <v>357</v>
      </c>
      <c r="B13" s="270"/>
      <c r="C13" s="270"/>
      <c r="D13" s="272"/>
      <c r="E13" s="272"/>
      <c r="F13" s="272"/>
      <c r="G13" s="274"/>
      <c r="H13" s="274"/>
      <c r="I13" s="274"/>
      <c r="J13" s="274"/>
      <c r="K13" s="274"/>
      <c r="L13" s="273"/>
      <c r="M13" s="273"/>
      <c r="N13" s="273"/>
      <c r="O13" s="273"/>
      <c r="P13" s="273"/>
      <c r="Q13" s="274"/>
      <c r="R13" s="274"/>
      <c r="S13" s="274"/>
      <c r="T13" s="274"/>
      <c r="U13" s="274"/>
      <c r="V13" s="273">
        <v>1</v>
      </c>
      <c r="W13" s="273"/>
      <c r="X13" s="273"/>
      <c r="Y13" s="273"/>
      <c r="Z13" s="273"/>
      <c r="AA13" s="270"/>
      <c r="AB13" s="270"/>
      <c r="AC13" s="270"/>
      <c r="AD13" s="270"/>
      <c r="AE13" s="270"/>
      <c r="AF13" s="35">
        <v>0</v>
      </c>
      <c r="AG13" s="35">
        <v>0</v>
      </c>
      <c r="AH13" s="35">
        <v>0</v>
      </c>
      <c r="AI13" s="35">
        <v>0</v>
      </c>
      <c r="AJ13" s="32">
        <v>0</v>
      </c>
      <c r="AL13" s="101">
        <f t="shared" si="6"/>
        <v>0</v>
      </c>
      <c r="AM13" s="101">
        <f t="shared" si="1"/>
        <v>0</v>
      </c>
      <c r="AN13" s="101">
        <f t="shared" si="2"/>
        <v>0</v>
      </c>
      <c r="AO13" s="101">
        <f t="shared" si="3"/>
        <v>0</v>
      </c>
      <c r="AP13" s="101">
        <f t="shared" si="4"/>
        <v>1</v>
      </c>
      <c r="AQ13" s="101">
        <f t="shared" si="5"/>
        <v>0</v>
      </c>
      <c r="AR13" s="101">
        <f t="shared" si="0"/>
        <v>0</v>
      </c>
    </row>
    <row r="14" spans="1:44">
      <c r="A14" s="271" t="s">
        <v>407</v>
      </c>
      <c r="B14" s="270"/>
      <c r="C14" s="270"/>
      <c r="D14" s="272"/>
      <c r="E14" s="272"/>
      <c r="F14" s="272"/>
      <c r="G14" s="274"/>
      <c r="H14" s="274"/>
      <c r="I14" s="274">
        <v>1</v>
      </c>
      <c r="J14" s="274"/>
      <c r="K14" s="274"/>
      <c r="L14" s="273"/>
      <c r="M14" s="273"/>
      <c r="N14" s="273"/>
      <c r="O14" s="273"/>
      <c r="P14" s="273"/>
      <c r="Q14" s="274"/>
      <c r="R14" s="274"/>
      <c r="S14" s="274"/>
      <c r="T14" s="274"/>
      <c r="U14" s="274"/>
      <c r="V14" s="273"/>
      <c r="W14" s="273"/>
      <c r="X14" s="273"/>
      <c r="Y14" s="273"/>
      <c r="Z14" s="273"/>
      <c r="AA14" s="270"/>
      <c r="AB14" s="270"/>
      <c r="AC14" s="270"/>
      <c r="AD14" s="270"/>
      <c r="AE14" s="270"/>
      <c r="AF14" s="35">
        <v>0</v>
      </c>
      <c r="AG14" s="35">
        <v>0</v>
      </c>
      <c r="AH14" s="35">
        <v>0</v>
      </c>
      <c r="AI14" s="35">
        <v>0</v>
      </c>
      <c r="AJ14" s="32">
        <v>0</v>
      </c>
      <c r="AL14" s="101">
        <f t="shared" si="6"/>
        <v>0</v>
      </c>
      <c r="AM14" s="101">
        <f t="shared" si="1"/>
        <v>1</v>
      </c>
      <c r="AN14" s="101">
        <f t="shared" si="2"/>
        <v>0</v>
      </c>
      <c r="AO14" s="101">
        <f t="shared" si="3"/>
        <v>0</v>
      </c>
      <c r="AP14" s="101">
        <f t="shared" si="4"/>
        <v>0</v>
      </c>
      <c r="AQ14" s="101">
        <f t="shared" si="5"/>
        <v>0</v>
      </c>
      <c r="AR14" s="101">
        <f t="shared" si="0"/>
        <v>0</v>
      </c>
    </row>
    <row r="15" spans="1:44">
      <c r="A15" s="271" t="s">
        <v>227</v>
      </c>
      <c r="B15" s="270"/>
      <c r="C15" s="270"/>
      <c r="D15" s="272"/>
      <c r="E15" s="272"/>
      <c r="F15" s="272"/>
      <c r="G15" s="274"/>
      <c r="H15" s="274"/>
      <c r="I15" s="274"/>
      <c r="J15" s="274"/>
      <c r="K15" s="274"/>
      <c r="L15" s="273"/>
      <c r="M15" s="273"/>
      <c r="N15" s="273"/>
      <c r="O15" s="273"/>
      <c r="P15" s="273"/>
      <c r="Q15" s="274"/>
      <c r="R15" s="274"/>
      <c r="S15" s="274"/>
      <c r="T15" s="274"/>
      <c r="U15" s="274"/>
      <c r="V15" s="273"/>
      <c r="W15" s="273"/>
      <c r="X15" s="273">
        <v>1</v>
      </c>
      <c r="Y15" s="273"/>
      <c r="Z15" s="273"/>
      <c r="AA15" s="270"/>
      <c r="AB15" s="270"/>
      <c r="AC15" s="270"/>
      <c r="AD15" s="270"/>
      <c r="AE15" s="270"/>
      <c r="AF15" s="35">
        <v>0</v>
      </c>
      <c r="AG15" s="35">
        <v>0</v>
      </c>
      <c r="AH15" s="35">
        <v>0</v>
      </c>
      <c r="AI15" s="35">
        <v>0</v>
      </c>
      <c r="AJ15" s="32">
        <v>0</v>
      </c>
      <c r="AL15" s="101">
        <f t="shared" si="6"/>
        <v>0</v>
      </c>
      <c r="AM15" s="101">
        <f t="shared" si="1"/>
        <v>0</v>
      </c>
      <c r="AN15" s="101">
        <f t="shared" si="2"/>
        <v>0</v>
      </c>
      <c r="AO15" s="101">
        <f t="shared" si="3"/>
        <v>0</v>
      </c>
      <c r="AP15" s="101">
        <f t="shared" si="4"/>
        <v>1</v>
      </c>
      <c r="AQ15" s="101">
        <f t="shared" si="5"/>
        <v>0</v>
      </c>
      <c r="AR15" s="101">
        <f t="shared" si="0"/>
        <v>0</v>
      </c>
    </row>
    <row r="16" spans="1:44">
      <c r="A16" s="271" t="s">
        <v>419</v>
      </c>
      <c r="B16" s="270"/>
      <c r="C16" s="270"/>
      <c r="D16" s="272"/>
      <c r="E16" s="272"/>
      <c r="F16" s="272"/>
      <c r="G16" s="274"/>
      <c r="H16" s="274"/>
      <c r="I16" s="274"/>
      <c r="J16" s="274"/>
      <c r="K16" s="274"/>
      <c r="L16" s="273"/>
      <c r="M16" s="273"/>
      <c r="N16" s="273"/>
      <c r="O16" s="273"/>
      <c r="P16" s="273"/>
      <c r="Q16" s="274"/>
      <c r="R16" s="274"/>
      <c r="S16" s="274"/>
      <c r="T16" s="274"/>
      <c r="U16" s="274"/>
      <c r="V16" s="273"/>
      <c r="W16" s="273"/>
      <c r="X16" s="273"/>
      <c r="Y16" s="273"/>
      <c r="Z16" s="273"/>
      <c r="AA16" s="270"/>
      <c r="AB16" s="270"/>
      <c r="AC16" s="270"/>
      <c r="AD16" s="270"/>
      <c r="AE16" s="270"/>
      <c r="AF16" s="35">
        <v>0</v>
      </c>
      <c r="AG16" s="35">
        <v>0</v>
      </c>
      <c r="AH16" s="35">
        <v>0</v>
      </c>
      <c r="AI16" s="35">
        <v>0</v>
      </c>
      <c r="AJ16" s="32">
        <v>0</v>
      </c>
      <c r="AL16" s="101">
        <f t="shared" si="6"/>
        <v>0</v>
      </c>
      <c r="AM16" s="101">
        <f t="shared" si="1"/>
        <v>0</v>
      </c>
      <c r="AN16" s="101">
        <f t="shared" si="2"/>
        <v>0</v>
      </c>
      <c r="AO16" s="101">
        <f t="shared" si="3"/>
        <v>0</v>
      </c>
      <c r="AP16" s="101">
        <f t="shared" si="4"/>
        <v>0</v>
      </c>
      <c r="AQ16" s="101">
        <f t="shared" si="5"/>
        <v>0</v>
      </c>
      <c r="AR16" s="101">
        <f t="shared" si="0"/>
        <v>0</v>
      </c>
    </row>
    <row r="17" spans="1:44">
      <c r="A17" s="271" t="s">
        <v>423</v>
      </c>
      <c r="B17" s="270"/>
      <c r="C17" s="270"/>
      <c r="D17" s="272"/>
      <c r="E17" s="272"/>
      <c r="F17" s="272"/>
      <c r="G17" s="274"/>
      <c r="H17" s="274"/>
      <c r="I17" s="274"/>
      <c r="J17" s="274"/>
      <c r="K17" s="274"/>
      <c r="L17" s="273"/>
      <c r="M17" s="273"/>
      <c r="N17" s="273"/>
      <c r="O17" s="273"/>
      <c r="P17" s="273">
        <v>1</v>
      </c>
      <c r="Q17" s="274"/>
      <c r="R17" s="274"/>
      <c r="S17" s="274"/>
      <c r="T17" s="274"/>
      <c r="U17" s="274"/>
      <c r="V17" s="273"/>
      <c r="W17" s="273"/>
      <c r="X17" s="273"/>
      <c r="Y17" s="273"/>
      <c r="Z17" s="273"/>
      <c r="AA17" s="270"/>
      <c r="AB17" s="270"/>
      <c r="AC17" s="270"/>
      <c r="AD17" s="270"/>
      <c r="AE17" s="270"/>
      <c r="AF17" s="35">
        <v>0</v>
      </c>
      <c r="AG17" s="35">
        <v>0</v>
      </c>
      <c r="AH17" s="35">
        <v>0</v>
      </c>
      <c r="AI17" s="35">
        <v>0</v>
      </c>
      <c r="AJ17" s="32">
        <v>0</v>
      </c>
      <c r="AL17" s="101">
        <f t="shared" si="6"/>
        <v>0</v>
      </c>
      <c r="AM17" s="101">
        <f t="shared" si="1"/>
        <v>0</v>
      </c>
      <c r="AN17" s="101">
        <f t="shared" si="2"/>
        <v>1</v>
      </c>
      <c r="AO17" s="101">
        <f t="shared" si="3"/>
        <v>0</v>
      </c>
      <c r="AP17" s="101">
        <f t="shared" si="4"/>
        <v>0</v>
      </c>
      <c r="AQ17" s="101">
        <f t="shared" si="5"/>
        <v>0</v>
      </c>
      <c r="AR17" s="101">
        <f t="shared" si="0"/>
        <v>0</v>
      </c>
    </row>
    <row r="18" spans="1:44">
      <c r="A18" s="271" t="s">
        <v>424</v>
      </c>
      <c r="B18" s="270"/>
      <c r="C18" s="270"/>
      <c r="D18" s="272"/>
      <c r="E18" s="272"/>
      <c r="F18" s="272"/>
      <c r="G18" s="274"/>
      <c r="H18" s="274"/>
      <c r="I18" s="274"/>
      <c r="J18" s="274"/>
      <c r="K18" s="274"/>
      <c r="L18" s="273"/>
      <c r="M18" s="273"/>
      <c r="N18" s="273">
        <v>2</v>
      </c>
      <c r="O18" s="273"/>
      <c r="P18" s="273"/>
      <c r="Q18" s="274"/>
      <c r="R18" s="274"/>
      <c r="S18" s="274"/>
      <c r="T18" s="274"/>
      <c r="U18" s="274"/>
      <c r="V18" s="273"/>
      <c r="W18" s="273"/>
      <c r="X18" s="273"/>
      <c r="Y18" s="273"/>
      <c r="Z18" s="273"/>
      <c r="AA18" s="270"/>
      <c r="AB18" s="270"/>
      <c r="AC18" s="270"/>
      <c r="AD18" s="270"/>
      <c r="AE18" s="270"/>
      <c r="AF18" s="35">
        <v>0</v>
      </c>
      <c r="AG18" s="35">
        <v>0</v>
      </c>
      <c r="AH18" s="35">
        <v>0</v>
      </c>
      <c r="AI18" s="35">
        <v>0</v>
      </c>
      <c r="AJ18" s="32">
        <v>0</v>
      </c>
      <c r="AL18" s="101">
        <f t="shared" si="6"/>
        <v>0</v>
      </c>
      <c r="AM18" s="101">
        <f t="shared" si="1"/>
        <v>0</v>
      </c>
      <c r="AN18" s="101">
        <f t="shared" si="2"/>
        <v>2</v>
      </c>
      <c r="AO18" s="101">
        <f t="shared" si="3"/>
        <v>0</v>
      </c>
      <c r="AP18" s="101">
        <f t="shared" si="4"/>
        <v>0</v>
      </c>
      <c r="AQ18" s="101">
        <f t="shared" si="5"/>
        <v>0</v>
      </c>
      <c r="AR18" s="101">
        <f t="shared" si="0"/>
        <v>0</v>
      </c>
    </row>
    <row r="19" spans="1:44">
      <c r="A19" s="271" t="s">
        <v>425</v>
      </c>
      <c r="B19" s="270"/>
      <c r="C19" s="270"/>
      <c r="D19" s="272"/>
      <c r="E19" s="272"/>
      <c r="F19" s="272"/>
      <c r="G19" s="274"/>
      <c r="H19" s="274"/>
      <c r="I19" s="274"/>
      <c r="J19" s="274"/>
      <c r="K19" s="274"/>
      <c r="L19" s="273"/>
      <c r="M19" s="273"/>
      <c r="N19" s="273"/>
      <c r="O19" s="273"/>
      <c r="P19" s="273">
        <v>1</v>
      </c>
      <c r="Q19" s="274"/>
      <c r="R19" s="274"/>
      <c r="S19" s="274"/>
      <c r="T19" s="274"/>
      <c r="U19" s="274"/>
      <c r="V19" s="273"/>
      <c r="W19" s="273"/>
      <c r="X19" s="273"/>
      <c r="Y19" s="273"/>
      <c r="Z19" s="273"/>
      <c r="AA19" s="270"/>
      <c r="AB19" s="270"/>
      <c r="AC19" s="270"/>
      <c r="AD19" s="270"/>
      <c r="AE19" s="270"/>
      <c r="AF19" s="35">
        <v>0</v>
      </c>
      <c r="AG19" s="35">
        <v>0</v>
      </c>
      <c r="AH19" s="35">
        <v>0</v>
      </c>
      <c r="AI19" s="35">
        <v>0</v>
      </c>
      <c r="AJ19" s="32">
        <v>0</v>
      </c>
      <c r="AL19" s="101">
        <f t="shared" si="6"/>
        <v>0</v>
      </c>
      <c r="AM19" s="101">
        <f t="shared" si="1"/>
        <v>0</v>
      </c>
      <c r="AN19" s="101">
        <f t="shared" si="2"/>
        <v>1</v>
      </c>
      <c r="AO19" s="101">
        <f t="shared" si="3"/>
        <v>0</v>
      </c>
      <c r="AP19" s="101">
        <f t="shared" si="4"/>
        <v>0</v>
      </c>
      <c r="AQ19" s="101">
        <f t="shared" si="5"/>
        <v>0</v>
      </c>
      <c r="AR19" s="101">
        <f t="shared" si="0"/>
        <v>0</v>
      </c>
    </row>
    <row r="20" spans="1:44">
      <c r="A20" s="271" t="s">
        <v>229</v>
      </c>
      <c r="B20" s="270"/>
      <c r="C20" s="270"/>
      <c r="D20" s="272"/>
      <c r="E20" s="272"/>
      <c r="F20" s="272"/>
      <c r="G20" s="274">
        <v>1</v>
      </c>
      <c r="H20" s="274"/>
      <c r="I20" s="274"/>
      <c r="J20" s="274"/>
      <c r="K20" s="274"/>
      <c r="L20" s="273"/>
      <c r="M20" s="273"/>
      <c r="N20" s="273"/>
      <c r="O20" s="273"/>
      <c r="P20" s="273"/>
      <c r="Q20" s="274"/>
      <c r="R20" s="274"/>
      <c r="S20" s="274">
        <v>1</v>
      </c>
      <c r="T20" s="274"/>
      <c r="U20" s="274"/>
      <c r="V20" s="273"/>
      <c r="W20" s="273">
        <v>1</v>
      </c>
      <c r="X20" s="273"/>
      <c r="Y20" s="273"/>
      <c r="Z20" s="273"/>
      <c r="AA20" s="270"/>
      <c r="AB20" s="270"/>
      <c r="AC20" s="270"/>
      <c r="AD20" s="270"/>
      <c r="AE20" s="270"/>
      <c r="AF20" s="35">
        <v>0</v>
      </c>
      <c r="AG20" s="35">
        <v>0</v>
      </c>
      <c r="AH20" s="35">
        <v>0</v>
      </c>
      <c r="AI20" s="35">
        <v>0</v>
      </c>
      <c r="AJ20" s="32">
        <v>0</v>
      </c>
      <c r="AL20" s="101">
        <f t="shared" si="6"/>
        <v>0</v>
      </c>
      <c r="AM20" s="101">
        <f t="shared" si="1"/>
        <v>1</v>
      </c>
      <c r="AN20" s="101">
        <f t="shared" si="2"/>
        <v>0</v>
      </c>
      <c r="AO20" s="101">
        <f t="shared" si="3"/>
        <v>1</v>
      </c>
      <c r="AP20" s="101">
        <f t="shared" si="4"/>
        <v>1</v>
      </c>
      <c r="AQ20" s="101">
        <f t="shared" si="5"/>
        <v>0</v>
      </c>
      <c r="AR20" s="101">
        <f t="shared" si="0"/>
        <v>0</v>
      </c>
    </row>
    <row r="21" spans="1:44">
      <c r="A21" s="271" t="s">
        <v>445</v>
      </c>
      <c r="B21" s="270"/>
      <c r="C21" s="270"/>
      <c r="D21" s="272"/>
      <c r="E21" s="272"/>
      <c r="F21" s="272"/>
      <c r="G21" s="274"/>
      <c r="H21" s="274"/>
      <c r="I21" s="274"/>
      <c r="J21" s="274"/>
      <c r="K21" s="274"/>
      <c r="L21" s="273">
        <v>1</v>
      </c>
      <c r="M21" s="273"/>
      <c r="N21" s="273"/>
      <c r="O21" s="273"/>
      <c r="P21" s="273"/>
      <c r="Q21" s="274"/>
      <c r="R21" s="274"/>
      <c r="S21" s="274"/>
      <c r="T21" s="274"/>
      <c r="U21" s="274"/>
      <c r="V21" s="273"/>
      <c r="W21" s="273">
        <v>1</v>
      </c>
      <c r="X21" s="273"/>
      <c r="Y21" s="273"/>
      <c r="Z21" s="273"/>
      <c r="AA21" s="270"/>
      <c r="AB21" s="270"/>
      <c r="AC21" s="270"/>
      <c r="AD21" s="270"/>
      <c r="AE21" s="270"/>
      <c r="AF21" s="35">
        <v>0</v>
      </c>
      <c r="AG21" s="35">
        <v>0</v>
      </c>
      <c r="AH21" s="35">
        <v>0</v>
      </c>
      <c r="AI21" s="35">
        <v>0</v>
      </c>
      <c r="AJ21" s="32">
        <v>0</v>
      </c>
      <c r="AL21" s="101">
        <f t="shared" si="6"/>
        <v>0</v>
      </c>
      <c r="AM21" s="101">
        <f t="shared" si="1"/>
        <v>0</v>
      </c>
      <c r="AN21" s="101">
        <f t="shared" si="2"/>
        <v>1</v>
      </c>
      <c r="AO21" s="101">
        <f t="shared" si="3"/>
        <v>0</v>
      </c>
      <c r="AP21" s="101">
        <f t="shared" si="4"/>
        <v>1</v>
      </c>
      <c r="AQ21" s="101">
        <f t="shared" si="5"/>
        <v>0</v>
      </c>
      <c r="AR21" s="101">
        <f t="shared" si="0"/>
        <v>0</v>
      </c>
    </row>
    <row r="22" spans="1:44">
      <c r="A22" s="271" t="s">
        <v>447</v>
      </c>
      <c r="B22" s="270"/>
      <c r="C22" s="270"/>
      <c r="D22" s="272"/>
      <c r="E22" s="272"/>
      <c r="F22" s="272"/>
      <c r="G22" s="274"/>
      <c r="H22" s="274"/>
      <c r="I22" s="274"/>
      <c r="J22" s="274"/>
      <c r="K22" s="274"/>
      <c r="L22" s="273"/>
      <c r="M22" s="273"/>
      <c r="N22" s="273"/>
      <c r="O22" s="273"/>
      <c r="P22" s="273"/>
      <c r="Q22" s="274">
        <v>1</v>
      </c>
      <c r="R22" s="274"/>
      <c r="S22" s="274"/>
      <c r="T22" s="274"/>
      <c r="U22" s="274"/>
      <c r="V22" s="273"/>
      <c r="W22" s="273"/>
      <c r="X22" s="273"/>
      <c r="Y22" s="273"/>
      <c r="Z22" s="273"/>
      <c r="AA22" s="270"/>
      <c r="AB22" s="270"/>
      <c r="AC22" s="270"/>
      <c r="AD22" s="270"/>
      <c r="AE22" s="270"/>
      <c r="AF22" s="35">
        <v>0</v>
      </c>
      <c r="AG22" s="35">
        <v>0</v>
      </c>
      <c r="AH22" s="35">
        <v>0</v>
      </c>
      <c r="AI22" s="35">
        <v>0</v>
      </c>
      <c r="AJ22" s="32">
        <v>0</v>
      </c>
      <c r="AL22" s="101">
        <f t="shared" si="6"/>
        <v>0</v>
      </c>
      <c r="AM22" s="101">
        <f t="shared" si="1"/>
        <v>0</v>
      </c>
      <c r="AN22" s="101">
        <f t="shared" si="2"/>
        <v>0</v>
      </c>
      <c r="AO22" s="101">
        <f t="shared" si="3"/>
        <v>1</v>
      </c>
      <c r="AP22" s="101">
        <f t="shared" si="4"/>
        <v>0</v>
      </c>
      <c r="AQ22" s="101">
        <f t="shared" si="5"/>
        <v>0</v>
      </c>
      <c r="AR22" s="101">
        <f t="shared" si="0"/>
        <v>0</v>
      </c>
    </row>
    <row r="23" spans="1:44">
      <c r="A23" s="271" t="s">
        <v>449</v>
      </c>
      <c r="B23" s="270"/>
      <c r="C23" s="270"/>
      <c r="D23" s="272"/>
      <c r="E23" s="272"/>
      <c r="F23" s="272"/>
      <c r="G23" s="274"/>
      <c r="H23" s="274"/>
      <c r="I23" s="274"/>
      <c r="J23" s="274"/>
      <c r="K23" s="274"/>
      <c r="L23" s="273"/>
      <c r="M23" s="273"/>
      <c r="N23" s="273"/>
      <c r="O23" s="273"/>
      <c r="P23" s="273"/>
      <c r="Q23" s="274"/>
      <c r="R23" s="274"/>
      <c r="S23" s="274"/>
      <c r="T23" s="274"/>
      <c r="U23" s="274">
        <v>1</v>
      </c>
      <c r="V23" s="273"/>
      <c r="W23" s="273"/>
      <c r="X23" s="273"/>
      <c r="Y23" s="273"/>
      <c r="Z23" s="273"/>
      <c r="AA23" s="270"/>
      <c r="AB23" s="270"/>
      <c r="AC23" s="270"/>
      <c r="AD23" s="270"/>
      <c r="AE23" s="270"/>
      <c r="AF23" s="35">
        <v>0</v>
      </c>
      <c r="AG23" s="35">
        <v>0</v>
      </c>
      <c r="AH23" s="35">
        <v>0</v>
      </c>
      <c r="AI23" s="35">
        <v>0</v>
      </c>
      <c r="AJ23" s="32">
        <v>0</v>
      </c>
      <c r="AL23" s="101">
        <f t="shared" si="6"/>
        <v>0</v>
      </c>
      <c r="AM23" s="101">
        <f t="shared" si="1"/>
        <v>0</v>
      </c>
      <c r="AN23" s="101">
        <f t="shared" si="2"/>
        <v>0</v>
      </c>
      <c r="AO23" s="101">
        <f t="shared" si="3"/>
        <v>1</v>
      </c>
      <c r="AP23" s="101">
        <f t="shared" si="4"/>
        <v>0</v>
      </c>
      <c r="AQ23" s="101">
        <f t="shared" si="5"/>
        <v>0</v>
      </c>
      <c r="AR23" s="101">
        <f t="shared" si="0"/>
        <v>0</v>
      </c>
    </row>
    <row r="24" spans="1:44">
      <c r="A24" s="271" t="s">
        <v>456</v>
      </c>
      <c r="B24" s="270"/>
      <c r="C24" s="270"/>
      <c r="D24" s="272"/>
      <c r="E24" s="272"/>
      <c r="F24" s="272"/>
      <c r="G24" s="274"/>
      <c r="H24" s="274"/>
      <c r="I24" s="274"/>
      <c r="J24" s="274"/>
      <c r="K24" s="274"/>
      <c r="L24" s="273"/>
      <c r="M24" s="273"/>
      <c r="N24" s="273"/>
      <c r="O24" s="273"/>
      <c r="P24" s="273"/>
      <c r="Q24" s="274"/>
      <c r="R24" s="274"/>
      <c r="S24" s="274"/>
      <c r="T24" s="274">
        <v>1</v>
      </c>
      <c r="U24" s="274"/>
      <c r="V24" s="273"/>
      <c r="W24" s="273"/>
      <c r="X24" s="273"/>
      <c r="Y24" s="273"/>
      <c r="Z24" s="273"/>
      <c r="AA24" s="270"/>
      <c r="AB24" s="270"/>
      <c r="AC24" s="270"/>
      <c r="AD24" s="270"/>
      <c r="AE24" s="270"/>
      <c r="AF24" s="35">
        <v>0</v>
      </c>
      <c r="AG24" s="35">
        <v>0</v>
      </c>
      <c r="AH24" s="35">
        <v>0</v>
      </c>
      <c r="AI24" s="35">
        <v>0</v>
      </c>
      <c r="AJ24" s="32">
        <v>0</v>
      </c>
      <c r="AL24" s="101">
        <f t="shared" si="6"/>
        <v>0</v>
      </c>
      <c r="AM24" s="101">
        <f t="shared" si="1"/>
        <v>0</v>
      </c>
      <c r="AN24" s="101">
        <f t="shared" si="2"/>
        <v>0</v>
      </c>
      <c r="AO24" s="101">
        <f t="shared" si="3"/>
        <v>1</v>
      </c>
      <c r="AP24" s="101">
        <f t="shared" si="4"/>
        <v>0</v>
      </c>
      <c r="AQ24" s="101">
        <f t="shared" si="5"/>
        <v>0</v>
      </c>
      <c r="AR24" s="101">
        <f t="shared" si="0"/>
        <v>0</v>
      </c>
    </row>
    <row r="25" spans="1:44">
      <c r="A25" s="271" t="s">
        <v>485</v>
      </c>
      <c r="B25" s="270"/>
      <c r="C25" s="270"/>
      <c r="D25" s="272"/>
      <c r="E25" s="272"/>
      <c r="F25" s="272"/>
      <c r="G25" s="274"/>
      <c r="H25" s="274">
        <v>1</v>
      </c>
      <c r="I25" s="274"/>
      <c r="J25" s="274"/>
      <c r="K25" s="274"/>
      <c r="L25" s="273"/>
      <c r="M25" s="273"/>
      <c r="N25" s="273"/>
      <c r="O25" s="273"/>
      <c r="P25" s="273"/>
      <c r="Q25" s="274"/>
      <c r="R25" s="274"/>
      <c r="S25" s="274"/>
      <c r="T25" s="274"/>
      <c r="U25" s="274"/>
      <c r="V25" s="273"/>
      <c r="W25" s="273"/>
      <c r="X25" s="273"/>
      <c r="Y25" s="273"/>
      <c r="Z25" s="273"/>
      <c r="AA25" s="270"/>
      <c r="AB25" s="270"/>
      <c r="AC25" s="270"/>
      <c r="AD25" s="270"/>
      <c r="AE25" s="270"/>
      <c r="AF25" s="35">
        <v>0</v>
      </c>
      <c r="AG25" s="35">
        <v>0</v>
      </c>
      <c r="AH25" s="35">
        <v>0</v>
      </c>
      <c r="AI25" s="35">
        <v>0</v>
      </c>
      <c r="AJ25" s="32">
        <v>0</v>
      </c>
      <c r="AL25" s="101">
        <f t="shared" si="6"/>
        <v>0</v>
      </c>
      <c r="AM25" s="101">
        <f t="shared" si="1"/>
        <v>1</v>
      </c>
      <c r="AN25" s="101">
        <f t="shared" si="2"/>
        <v>0</v>
      </c>
      <c r="AO25" s="101">
        <f t="shared" si="3"/>
        <v>0</v>
      </c>
      <c r="AP25" s="101">
        <f t="shared" si="4"/>
        <v>0</v>
      </c>
      <c r="AQ25" s="101">
        <f t="shared" si="5"/>
        <v>0</v>
      </c>
      <c r="AR25" s="101">
        <f t="shared" si="0"/>
        <v>0</v>
      </c>
    </row>
    <row r="26" spans="1:44">
      <c r="A26" s="271" t="s">
        <v>231</v>
      </c>
      <c r="B26" s="270"/>
      <c r="C26" s="270"/>
      <c r="D26" s="272"/>
      <c r="E26" s="272"/>
      <c r="F26" s="272"/>
      <c r="G26" s="274"/>
      <c r="H26" s="274"/>
      <c r="I26" s="274"/>
      <c r="J26" s="274"/>
      <c r="K26" s="274">
        <v>1</v>
      </c>
      <c r="L26" s="273"/>
      <c r="M26" s="273"/>
      <c r="N26" s="273"/>
      <c r="O26" s="273"/>
      <c r="P26" s="273"/>
      <c r="Q26" s="274"/>
      <c r="R26" s="274">
        <v>1</v>
      </c>
      <c r="S26" s="274"/>
      <c r="T26" s="274"/>
      <c r="U26" s="274">
        <v>1</v>
      </c>
      <c r="V26" s="273"/>
      <c r="W26" s="273"/>
      <c r="X26" s="273"/>
      <c r="Y26" s="273"/>
      <c r="Z26" s="273"/>
      <c r="AA26" s="270"/>
      <c r="AB26" s="270"/>
      <c r="AC26" s="270"/>
      <c r="AD26" s="270"/>
      <c r="AE26" s="270"/>
      <c r="AF26" s="35">
        <v>0</v>
      </c>
      <c r="AG26" s="35">
        <v>0</v>
      </c>
      <c r="AH26" s="35">
        <v>0</v>
      </c>
      <c r="AI26" s="35">
        <v>0</v>
      </c>
      <c r="AJ26" s="32">
        <v>0</v>
      </c>
      <c r="AL26" s="101">
        <f t="shared" si="6"/>
        <v>0</v>
      </c>
      <c r="AM26" s="101">
        <f t="shared" si="1"/>
        <v>1</v>
      </c>
      <c r="AN26" s="101">
        <f t="shared" si="2"/>
        <v>0</v>
      </c>
      <c r="AO26" s="101">
        <f t="shared" si="3"/>
        <v>2</v>
      </c>
      <c r="AP26" s="101">
        <f t="shared" si="4"/>
        <v>0</v>
      </c>
      <c r="AQ26" s="101">
        <f t="shared" si="5"/>
        <v>0</v>
      </c>
      <c r="AR26" s="101">
        <f t="shared" si="0"/>
        <v>0</v>
      </c>
    </row>
    <row r="27" spans="1:44">
      <c r="A27" s="271" t="s">
        <v>562</v>
      </c>
      <c r="B27" s="270"/>
      <c r="C27" s="270"/>
      <c r="D27" s="272"/>
      <c r="E27" s="272"/>
      <c r="F27" s="272"/>
      <c r="G27" s="274"/>
      <c r="H27" s="274"/>
      <c r="I27" s="274"/>
      <c r="J27" s="274"/>
      <c r="K27" s="274"/>
      <c r="L27" s="273"/>
      <c r="M27" s="273"/>
      <c r="N27" s="273">
        <v>1</v>
      </c>
      <c r="O27" s="273"/>
      <c r="P27" s="273"/>
      <c r="Q27" s="274"/>
      <c r="R27" s="274"/>
      <c r="S27" s="274"/>
      <c r="T27" s="274"/>
      <c r="U27" s="274"/>
      <c r="V27" s="273"/>
      <c r="W27" s="273"/>
      <c r="X27" s="273"/>
      <c r="Y27" s="273"/>
      <c r="Z27" s="273"/>
      <c r="AA27" s="270"/>
      <c r="AB27" s="270"/>
      <c r="AC27" s="270"/>
      <c r="AD27" s="270"/>
      <c r="AE27" s="270"/>
      <c r="AF27" s="35">
        <v>0</v>
      </c>
      <c r="AG27" s="35">
        <v>0</v>
      </c>
      <c r="AH27" s="35">
        <v>0</v>
      </c>
      <c r="AI27" s="35">
        <v>0</v>
      </c>
      <c r="AJ27" s="32">
        <v>0</v>
      </c>
      <c r="AL27" s="101">
        <f t="shared" si="6"/>
        <v>0</v>
      </c>
      <c r="AM27" s="101">
        <f t="shared" si="1"/>
        <v>0</v>
      </c>
      <c r="AN27" s="101">
        <f t="shared" si="2"/>
        <v>1</v>
      </c>
      <c r="AO27" s="101">
        <f t="shared" si="3"/>
        <v>0</v>
      </c>
      <c r="AP27" s="101">
        <f t="shared" si="4"/>
        <v>0</v>
      </c>
      <c r="AQ27" s="101">
        <f t="shared" si="5"/>
        <v>0</v>
      </c>
      <c r="AR27" s="101">
        <f t="shared" si="0"/>
        <v>0</v>
      </c>
    </row>
    <row r="28" spans="1:44">
      <c r="A28" s="271" t="s">
        <v>254</v>
      </c>
      <c r="B28" s="270"/>
      <c r="C28" s="270"/>
      <c r="D28" s="272"/>
      <c r="E28" s="272"/>
      <c r="F28" s="272">
        <v>1</v>
      </c>
      <c r="G28" s="274"/>
      <c r="H28" s="274"/>
      <c r="I28" s="274"/>
      <c r="J28" s="274"/>
      <c r="K28" s="274"/>
      <c r="L28" s="273"/>
      <c r="M28" s="273"/>
      <c r="N28" s="273"/>
      <c r="O28" s="273"/>
      <c r="P28" s="273"/>
      <c r="Q28" s="274"/>
      <c r="R28" s="274"/>
      <c r="S28" s="274"/>
      <c r="T28" s="274"/>
      <c r="U28" s="274"/>
      <c r="V28" s="273"/>
      <c r="W28" s="273"/>
      <c r="X28" s="273"/>
      <c r="Y28" s="273"/>
      <c r="Z28" s="273"/>
      <c r="AA28" s="270"/>
      <c r="AB28" s="270"/>
      <c r="AC28" s="270"/>
      <c r="AD28" s="270"/>
      <c r="AE28" s="270"/>
      <c r="AF28" s="35">
        <v>0</v>
      </c>
      <c r="AG28" s="35">
        <v>0</v>
      </c>
      <c r="AH28" s="35">
        <v>0</v>
      </c>
      <c r="AI28" s="35">
        <v>0</v>
      </c>
      <c r="AJ28" s="32">
        <v>0</v>
      </c>
      <c r="AL28" s="101">
        <f t="shared" si="6"/>
        <v>1</v>
      </c>
      <c r="AM28" s="101">
        <f t="shared" si="1"/>
        <v>0</v>
      </c>
      <c r="AN28" s="101">
        <f t="shared" si="2"/>
        <v>0</v>
      </c>
      <c r="AO28" s="101">
        <f t="shared" si="3"/>
        <v>0</v>
      </c>
      <c r="AP28" s="101">
        <f t="shared" si="4"/>
        <v>0</v>
      </c>
      <c r="AQ28" s="101">
        <f t="shared" si="5"/>
        <v>0</v>
      </c>
      <c r="AR28" s="101">
        <f t="shared" si="0"/>
        <v>0</v>
      </c>
    </row>
    <row r="29" spans="1:44">
      <c r="A29" s="271" t="s">
        <v>262</v>
      </c>
      <c r="B29" s="270"/>
      <c r="C29" s="270"/>
      <c r="D29" s="272"/>
      <c r="E29" s="272"/>
      <c r="F29" s="272"/>
      <c r="G29" s="274"/>
      <c r="H29" s="274"/>
      <c r="I29" s="274"/>
      <c r="J29" s="274"/>
      <c r="K29" s="274"/>
      <c r="L29" s="273"/>
      <c r="M29" s="273"/>
      <c r="N29" s="273"/>
      <c r="O29" s="273"/>
      <c r="P29" s="273"/>
      <c r="Q29" s="274"/>
      <c r="R29" s="274"/>
      <c r="S29" s="274"/>
      <c r="T29" s="274"/>
      <c r="U29" s="274">
        <v>1</v>
      </c>
      <c r="V29" s="273"/>
      <c r="W29" s="273"/>
      <c r="X29" s="273"/>
      <c r="Y29" s="273"/>
      <c r="Z29" s="273"/>
      <c r="AA29" s="270"/>
      <c r="AB29" s="270"/>
      <c r="AC29" s="270"/>
      <c r="AD29" s="270"/>
      <c r="AE29" s="270"/>
      <c r="AF29" s="35">
        <v>0</v>
      </c>
      <c r="AG29" s="35">
        <v>0</v>
      </c>
      <c r="AH29" s="35">
        <v>0</v>
      </c>
      <c r="AI29" s="35">
        <v>0</v>
      </c>
      <c r="AJ29" s="32">
        <v>0</v>
      </c>
      <c r="AL29" s="101">
        <f t="shared" si="6"/>
        <v>0</v>
      </c>
      <c r="AM29" s="101">
        <f t="shared" si="1"/>
        <v>0</v>
      </c>
      <c r="AN29" s="101">
        <f t="shared" si="2"/>
        <v>0</v>
      </c>
      <c r="AO29" s="101">
        <f t="shared" si="3"/>
        <v>1</v>
      </c>
      <c r="AP29" s="101">
        <f t="shared" si="4"/>
        <v>0</v>
      </c>
      <c r="AQ29" s="101">
        <f t="shared" si="5"/>
        <v>0</v>
      </c>
      <c r="AR29" s="101">
        <f t="shared" si="0"/>
        <v>0</v>
      </c>
    </row>
    <row r="30" spans="1:44">
      <c r="A30" s="271" t="s">
        <v>584</v>
      </c>
      <c r="B30" s="270"/>
      <c r="C30" s="270"/>
      <c r="D30" s="272"/>
      <c r="E30" s="272"/>
      <c r="F30" s="272"/>
      <c r="G30" s="274"/>
      <c r="H30" s="274"/>
      <c r="I30" s="274"/>
      <c r="J30" s="274"/>
      <c r="K30" s="274"/>
      <c r="L30" s="273"/>
      <c r="M30" s="273"/>
      <c r="N30" s="273"/>
      <c r="O30" s="273"/>
      <c r="P30" s="273"/>
      <c r="Q30" s="274"/>
      <c r="R30" s="274"/>
      <c r="S30" s="274"/>
      <c r="T30" s="274"/>
      <c r="U30" s="274"/>
      <c r="V30" s="273"/>
      <c r="W30" s="273">
        <v>2</v>
      </c>
      <c r="X30" s="273"/>
      <c r="Y30" s="273"/>
      <c r="Z30" s="273"/>
      <c r="AA30" s="270"/>
      <c r="AB30" s="270"/>
      <c r="AC30" s="270"/>
      <c r="AD30" s="270"/>
      <c r="AE30" s="270"/>
      <c r="AF30" s="35">
        <v>0</v>
      </c>
      <c r="AG30" s="35">
        <v>0</v>
      </c>
      <c r="AH30" s="35">
        <v>0</v>
      </c>
      <c r="AI30" s="35">
        <v>0</v>
      </c>
      <c r="AJ30" s="32">
        <v>0</v>
      </c>
      <c r="AL30" s="101">
        <f t="shared" si="6"/>
        <v>0</v>
      </c>
      <c r="AM30" s="101">
        <f t="shared" si="1"/>
        <v>0</v>
      </c>
      <c r="AN30" s="101">
        <f t="shared" si="2"/>
        <v>0</v>
      </c>
      <c r="AO30" s="101">
        <f t="shared" si="3"/>
        <v>0</v>
      </c>
      <c r="AP30" s="101">
        <f t="shared" si="4"/>
        <v>2</v>
      </c>
      <c r="AQ30" s="101">
        <f t="shared" si="5"/>
        <v>0</v>
      </c>
      <c r="AR30" s="101">
        <f t="shared" si="0"/>
        <v>0</v>
      </c>
    </row>
    <row r="31" spans="1:44">
      <c r="A31" s="271" t="s">
        <v>585</v>
      </c>
      <c r="B31" s="270"/>
      <c r="C31" s="270"/>
      <c r="D31" s="272"/>
      <c r="E31" s="272"/>
      <c r="F31" s="272"/>
      <c r="G31" s="274"/>
      <c r="H31" s="274"/>
      <c r="I31" s="274">
        <v>1</v>
      </c>
      <c r="J31" s="274"/>
      <c r="K31" s="274"/>
      <c r="L31" s="273"/>
      <c r="M31" s="273"/>
      <c r="N31" s="273"/>
      <c r="O31" s="273"/>
      <c r="P31" s="273"/>
      <c r="Q31" s="274"/>
      <c r="R31" s="274"/>
      <c r="S31" s="274"/>
      <c r="T31" s="274"/>
      <c r="U31" s="274"/>
      <c r="V31" s="273"/>
      <c r="W31" s="273"/>
      <c r="X31" s="273"/>
      <c r="Y31" s="273"/>
      <c r="Z31" s="273"/>
      <c r="AA31" s="270"/>
      <c r="AB31" s="270"/>
      <c r="AC31" s="270"/>
      <c r="AD31" s="270"/>
      <c r="AE31" s="270"/>
      <c r="AF31" s="35">
        <v>0</v>
      </c>
      <c r="AG31" s="35">
        <v>0</v>
      </c>
      <c r="AH31" s="35">
        <v>0</v>
      </c>
      <c r="AI31" s="35">
        <v>0</v>
      </c>
      <c r="AJ31" s="32">
        <v>0</v>
      </c>
      <c r="AL31" s="101">
        <f t="shared" si="6"/>
        <v>0</v>
      </c>
      <c r="AM31" s="101">
        <f t="shared" si="1"/>
        <v>1</v>
      </c>
      <c r="AN31" s="101">
        <f t="shared" si="2"/>
        <v>0</v>
      </c>
      <c r="AO31" s="101">
        <f t="shared" si="3"/>
        <v>0</v>
      </c>
      <c r="AP31" s="101">
        <f t="shared" si="4"/>
        <v>0</v>
      </c>
      <c r="AQ31" s="101">
        <f t="shared" si="5"/>
        <v>0</v>
      </c>
      <c r="AR31" s="101">
        <f t="shared" si="0"/>
        <v>0</v>
      </c>
    </row>
    <row r="32" spans="1:44">
      <c r="A32" s="271" t="s">
        <v>595</v>
      </c>
      <c r="B32" s="270"/>
      <c r="C32" s="270"/>
      <c r="D32" s="272"/>
      <c r="E32" s="272"/>
      <c r="F32" s="272"/>
      <c r="G32" s="274"/>
      <c r="H32" s="274"/>
      <c r="I32" s="274"/>
      <c r="J32" s="274">
        <v>1</v>
      </c>
      <c r="K32" s="274"/>
      <c r="L32" s="273"/>
      <c r="M32" s="273"/>
      <c r="N32" s="273"/>
      <c r="O32" s="273"/>
      <c r="P32" s="273"/>
      <c r="Q32" s="274"/>
      <c r="R32" s="274"/>
      <c r="S32" s="274"/>
      <c r="T32" s="274"/>
      <c r="U32" s="274"/>
      <c r="V32" s="273"/>
      <c r="W32" s="273"/>
      <c r="X32" s="273"/>
      <c r="Y32" s="273"/>
      <c r="Z32" s="273"/>
      <c r="AA32" s="270"/>
      <c r="AB32" s="270"/>
      <c r="AC32" s="270"/>
      <c r="AD32" s="270"/>
      <c r="AE32" s="270"/>
      <c r="AF32" s="35">
        <v>0</v>
      </c>
      <c r="AG32" s="35">
        <v>0</v>
      </c>
      <c r="AH32" s="35">
        <v>0</v>
      </c>
      <c r="AI32" s="35">
        <v>0</v>
      </c>
      <c r="AJ32" s="32">
        <v>0</v>
      </c>
      <c r="AL32" s="101">
        <f t="shared" si="6"/>
        <v>0</v>
      </c>
      <c r="AM32" s="101">
        <f t="shared" si="1"/>
        <v>1</v>
      </c>
      <c r="AN32" s="101">
        <f t="shared" si="2"/>
        <v>0</v>
      </c>
      <c r="AO32" s="101">
        <f t="shared" si="3"/>
        <v>0</v>
      </c>
      <c r="AP32" s="101">
        <f t="shared" si="4"/>
        <v>0</v>
      </c>
      <c r="AQ32" s="101">
        <f t="shared" si="5"/>
        <v>0</v>
      </c>
      <c r="AR32" s="101">
        <f t="shared" si="0"/>
        <v>0</v>
      </c>
    </row>
    <row r="33" spans="1:44">
      <c r="A33" s="271" t="s">
        <v>597</v>
      </c>
      <c r="B33" s="270"/>
      <c r="C33" s="270"/>
      <c r="D33" s="272"/>
      <c r="E33" s="272"/>
      <c r="F33" s="272"/>
      <c r="G33" s="274"/>
      <c r="H33" s="274"/>
      <c r="I33" s="274"/>
      <c r="J33" s="274"/>
      <c r="K33" s="274"/>
      <c r="L33" s="273"/>
      <c r="M33" s="273">
        <v>1</v>
      </c>
      <c r="N33" s="273"/>
      <c r="O33" s="273"/>
      <c r="P33" s="273"/>
      <c r="Q33" s="274"/>
      <c r="R33" s="274"/>
      <c r="S33" s="274"/>
      <c r="T33" s="274"/>
      <c r="U33" s="274"/>
      <c r="V33" s="273"/>
      <c r="W33" s="273"/>
      <c r="X33" s="273"/>
      <c r="Y33" s="273"/>
      <c r="Z33" s="273"/>
      <c r="AA33" s="270"/>
      <c r="AB33" s="270"/>
      <c r="AC33" s="270"/>
      <c r="AD33" s="270"/>
      <c r="AE33" s="270"/>
      <c r="AF33" s="35">
        <v>0</v>
      </c>
      <c r="AG33" s="35">
        <v>0</v>
      </c>
      <c r="AH33" s="35">
        <v>0</v>
      </c>
      <c r="AI33" s="35">
        <v>0</v>
      </c>
      <c r="AJ33" s="32">
        <v>0</v>
      </c>
      <c r="AL33" s="101">
        <f t="shared" si="6"/>
        <v>0</v>
      </c>
      <c r="AM33" s="101">
        <f t="shared" si="1"/>
        <v>0</v>
      </c>
      <c r="AN33" s="101">
        <f t="shared" si="2"/>
        <v>1</v>
      </c>
      <c r="AO33" s="101">
        <f t="shared" si="3"/>
        <v>0</v>
      </c>
      <c r="AP33" s="101">
        <f t="shared" si="4"/>
        <v>0</v>
      </c>
      <c r="AQ33" s="101">
        <f t="shared" si="5"/>
        <v>0</v>
      </c>
      <c r="AR33" s="101">
        <f t="shared" si="0"/>
        <v>0</v>
      </c>
    </row>
    <row r="34" spans="1:44">
      <c r="A34" s="271" t="s">
        <v>599</v>
      </c>
      <c r="B34" s="270"/>
      <c r="C34" s="270"/>
      <c r="D34" s="272"/>
      <c r="E34" s="272"/>
      <c r="F34" s="272"/>
      <c r="G34" s="274"/>
      <c r="H34" s="274"/>
      <c r="I34" s="274"/>
      <c r="J34" s="274"/>
      <c r="K34" s="274"/>
      <c r="L34" s="273"/>
      <c r="M34" s="273"/>
      <c r="N34" s="273"/>
      <c r="O34" s="273"/>
      <c r="P34" s="273"/>
      <c r="Q34" s="274">
        <v>1</v>
      </c>
      <c r="R34" s="274"/>
      <c r="S34" s="274"/>
      <c r="T34" s="274"/>
      <c r="U34" s="274"/>
      <c r="V34" s="273"/>
      <c r="W34" s="273"/>
      <c r="X34" s="273"/>
      <c r="Y34" s="273"/>
      <c r="Z34" s="273"/>
      <c r="AA34" s="270"/>
      <c r="AB34" s="270"/>
      <c r="AC34" s="270"/>
      <c r="AD34" s="270"/>
      <c r="AE34" s="270"/>
      <c r="AF34" s="35">
        <v>0</v>
      </c>
      <c r="AG34" s="35">
        <v>0</v>
      </c>
      <c r="AH34" s="35">
        <v>0</v>
      </c>
      <c r="AI34" s="35">
        <v>0</v>
      </c>
      <c r="AJ34" s="32">
        <v>0</v>
      </c>
      <c r="AL34" s="101">
        <f t="shared" si="6"/>
        <v>0</v>
      </c>
      <c r="AM34" s="101">
        <f t="shared" si="1"/>
        <v>0</v>
      </c>
      <c r="AN34" s="101">
        <f t="shared" si="2"/>
        <v>0</v>
      </c>
      <c r="AO34" s="101">
        <f t="shared" si="3"/>
        <v>1</v>
      </c>
      <c r="AP34" s="101">
        <f t="shared" si="4"/>
        <v>0</v>
      </c>
      <c r="AQ34" s="101">
        <f t="shared" si="5"/>
        <v>0</v>
      </c>
      <c r="AR34" s="101">
        <f t="shared" si="0"/>
        <v>0</v>
      </c>
    </row>
    <row r="35" spans="1:44">
      <c r="A35" s="271" t="s">
        <v>603</v>
      </c>
      <c r="B35" s="270"/>
      <c r="C35" s="270"/>
      <c r="D35" s="272"/>
      <c r="E35" s="272"/>
      <c r="F35" s="272"/>
      <c r="G35" s="274"/>
      <c r="H35" s="274"/>
      <c r="I35" s="274"/>
      <c r="J35" s="274"/>
      <c r="K35" s="274"/>
      <c r="L35" s="273"/>
      <c r="M35" s="273"/>
      <c r="N35" s="273"/>
      <c r="O35" s="273"/>
      <c r="P35" s="273"/>
      <c r="Q35" s="274"/>
      <c r="R35" s="274"/>
      <c r="S35" s="274"/>
      <c r="T35" s="274"/>
      <c r="U35" s="274"/>
      <c r="V35" s="273"/>
      <c r="W35" s="273"/>
      <c r="X35" s="273"/>
      <c r="Y35" s="273"/>
      <c r="Z35" s="273"/>
      <c r="AA35" s="270"/>
      <c r="AB35" s="270"/>
      <c r="AC35" s="270"/>
      <c r="AD35" s="270"/>
      <c r="AE35" s="270"/>
      <c r="AF35" s="35">
        <v>0</v>
      </c>
      <c r="AG35" s="35">
        <v>0</v>
      </c>
      <c r="AH35" s="35">
        <v>0</v>
      </c>
      <c r="AI35" s="35">
        <v>0</v>
      </c>
      <c r="AJ35" s="32">
        <v>0</v>
      </c>
      <c r="AL35" s="101">
        <f t="shared" si="6"/>
        <v>0</v>
      </c>
      <c r="AM35" s="101">
        <f t="shared" si="1"/>
        <v>0</v>
      </c>
      <c r="AN35" s="101">
        <f t="shared" si="2"/>
        <v>0</v>
      </c>
      <c r="AO35" s="101">
        <f t="shared" si="3"/>
        <v>0</v>
      </c>
      <c r="AP35" s="101">
        <f t="shared" si="4"/>
        <v>0</v>
      </c>
      <c r="AQ35" s="101">
        <f t="shared" si="5"/>
        <v>0</v>
      </c>
      <c r="AR35" s="101">
        <f t="shared" si="0"/>
        <v>0</v>
      </c>
    </row>
    <row r="36" spans="1:44">
      <c r="A36" s="271" t="s">
        <v>604</v>
      </c>
      <c r="B36" s="270"/>
      <c r="C36" s="270"/>
      <c r="D36" s="272"/>
      <c r="E36" s="272"/>
      <c r="F36" s="272"/>
      <c r="G36" s="274"/>
      <c r="H36" s="274"/>
      <c r="I36" s="274"/>
      <c r="J36" s="274"/>
      <c r="K36" s="274"/>
      <c r="L36" s="273">
        <v>1</v>
      </c>
      <c r="M36" s="273"/>
      <c r="N36" s="273"/>
      <c r="O36" s="273"/>
      <c r="P36" s="273"/>
      <c r="Q36" s="274"/>
      <c r="R36" s="274"/>
      <c r="S36" s="274"/>
      <c r="T36" s="274"/>
      <c r="U36" s="274"/>
      <c r="V36" s="273"/>
      <c r="W36" s="273"/>
      <c r="X36" s="273"/>
      <c r="Y36" s="273"/>
      <c r="Z36" s="273"/>
      <c r="AA36" s="270"/>
      <c r="AB36" s="270"/>
      <c r="AC36" s="270"/>
      <c r="AD36" s="270"/>
      <c r="AE36" s="270"/>
      <c r="AF36" s="35">
        <v>0</v>
      </c>
      <c r="AG36" s="35">
        <v>0</v>
      </c>
      <c r="AH36" s="35">
        <v>0</v>
      </c>
      <c r="AI36" s="35">
        <v>0</v>
      </c>
      <c r="AJ36" s="32">
        <v>0</v>
      </c>
      <c r="AL36" s="101">
        <f t="shared" si="6"/>
        <v>0</v>
      </c>
      <c r="AM36" s="101">
        <f t="shared" si="1"/>
        <v>0</v>
      </c>
      <c r="AN36" s="101">
        <f t="shared" si="2"/>
        <v>1</v>
      </c>
      <c r="AO36" s="101">
        <f t="shared" si="3"/>
        <v>0</v>
      </c>
      <c r="AP36" s="101">
        <f t="shared" si="4"/>
        <v>0</v>
      </c>
      <c r="AQ36" s="101">
        <f t="shared" si="5"/>
        <v>0</v>
      </c>
      <c r="AR36" s="101">
        <f t="shared" si="0"/>
        <v>0</v>
      </c>
    </row>
    <row r="37" spans="1:44">
      <c r="A37" s="271" t="s">
        <v>630</v>
      </c>
      <c r="B37" s="270"/>
      <c r="C37" s="270"/>
      <c r="D37" s="272"/>
      <c r="E37" s="272"/>
      <c r="F37" s="272"/>
      <c r="G37" s="274"/>
      <c r="H37" s="274"/>
      <c r="I37" s="274"/>
      <c r="J37" s="274"/>
      <c r="K37" s="274"/>
      <c r="L37" s="273"/>
      <c r="M37" s="273"/>
      <c r="N37" s="273"/>
      <c r="O37" s="273"/>
      <c r="P37" s="273"/>
      <c r="Q37" s="274"/>
      <c r="R37" s="274"/>
      <c r="S37" s="274"/>
      <c r="T37" s="274"/>
      <c r="U37" s="274">
        <v>1</v>
      </c>
      <c r="V37" s="273"/>
      <c r="W37" s="273"/>
      <c r="X37" s="273"/>
      <c r="Y37" s="273"/>
      <c r="Z37" s="273"/>
      <c r="AA37" s="270"/>
      <c r="AB37" s="270"/>
      <c r="AC37" s="270"/>
      <c r="AD37" s="270"/>
      <c r="AE37" s="270"/>
      <c r="AF37" s="35">
        <v>0</v>
      </c>
      <c r="AG37" s="35">
        <v>0</v>
      </c>
      <c r="AH37" s="35">
        <v>0</v>
      </c>
      <c r="AI37" s="35">
        <v>0</v>
      </c>
      <c r="AJ37" s="32">
        <v>0</v>
      </c>
      <c r="AL37" s="101">
        <f t="shared" si="6"/>
        <v>0</v>
      </c>
      <c r="AM37" s="101">
        <f t="shared" si="1"/>
        <v>0</v>
      </c>
      <c r="AN37" s="101">
        <f t="shared" si="2"/>
        <v>0</v>
      </c>
      <c r="AO37" s="101">
        <f t="shared" si="3"/>
        <v>1</v>
      </c>
      <c r="AP37" s="101">
        <f t="shared" si="4"/>
        <v>0</v>
      </c>
      <c r="AQ37" s="101">
        <f t="shared" si="5"/>
        <v>0</v>
      </c>
      <c r="AR37" s="101">
        <f t="shared" si="0"/>
        <v>0</v>
      </c>
    </row>
    <row r="38" spans="1:44">
      <c r="A38" s="271" t="s">
        <v>643</v>
      </c>
      <c r="B38" s="270"/>
      <c r="C38" s="270"/>
      <c r="D38" s="272"/>
      <c r="E38" s="272"/>
      <c r="F38" s="272"/>
      <c r="G38" s="274"/>
      <c r="H38" s="274"/>
      <c r="I38" s="274"/>
      <c r="J38" s="274"/>
      <c r="K38" s="274"/>
      <c r="L38" s="273"/>
      <c r="M38" s="273"/>
      <c r="N38" s="273"/>
      <c r="O38" s="273">
        <v>1</v>
      </c>
      <c r="P38" s="273"/>
      <c r="Q38" s="274"/>
      <c r="R38" s="274"/>
      <c r="S38" s="274"/>
      <c r="T38" s="274"/>
      <c r="U38" s="274"/>
      <c r="V38" s="273"/>
      <c r="W38" s="273"/>
      <c r="X38" s="273"/>
      <c r="Y38" s="273"/>
      <c r="Z38" s="273"/>
      <c r="AA38" s="270"/>
      <c r="AB38" s="270"/>
      <c r="AC38" s="270"/>
      <c r="AD38" s="270"/>
      <c r="AE38" s="270"/>
      <c r="AF38" s="35">
        <v>0</v>
      </c>
      <c r="AG38" s="35">
        <v>0</v>
      </c>
      <c r="AH38" s="35">
        <v>0</v>
      </c>
      <c r="AI38" s="35">
        <v>0</v>
      </c>
      <c r="AJ38" s="32">
        <v>0</v>
      </c>
      <c r="AL38" s="101">
        <f t="shared" si="6"/>
        <v>0</v>
      </c>
      <c r="AM38" s="101">
        <f t="shared" si="1"/>
        <v>0</v>
      </c>
      <c r="AN38" s="101">
        <f t="shared" si="2"/>
        <v>1</v>
      </c>
      <c r="AO38" s="101">
        <f t="shared" si="3"/>
        <v>0</v>
      </c>
      <c r="AP38" s="101">
        <f t="shared" si="4"/>
        <v>0</v>
      </c>
      <c r="AQ38" s="101">
        <f t="shared" si="5"/>
        <v>0</v>
      </c>
      <c r="AR38" s="101">
        <f t="shared" si="0"/>
        <v>0</v>
      </c>
    </row>
    <row r="39" spans="1:44">
      <c r="A39" s="271" t="s">
        <v>651</v>
      </c>
      <c r="B39" s="270"/>
      <c r="C39" s="270"/>
      <c r="D39" s="272"/>
      <c r="E39" s="272"/>
      <c r="F39" s="272"/>
      <c r="G39" s="274"/>
      <c r="H39" s="274">
        <v>1</v>
      </c>
      <c r="I39" s="274"/>
      <c r="J39" s="274"/>
      <c r="K39" s="274"/>
      <c r="L39" s="273"/>
      <c r="M39" s="273"/>
      <c r="N39" s="273"/>
      <c r="O39" s="273"/>
      <c r="P39" s="273"/>
      <c r="Q39" s="274"/>
      <c r="R39" s="274"/>
      <c r="S39" s="274"/>
      <c r="T39" s="274"/>
      <c r="U39" s="274"/>
      <c r="V39" s="273"/>
      <c r="W39" s="273"/>
      <c r="X39" s="273"/>
      <c r="Y39" s="273"/>
      <c r="Z39" s="273"/>
      <c r="AA39" s="270"/>
      <c r="AB39" s="270"/>
      <c r="AC39" s="270"/>
      <c r="AD39" s="270"/>
      <c r="AE39" s="270"/>
      <c r="AF39" s="35">
        <v>0</v>
      </c>
      <c r="AG39" s="35">
        <v>0</v>
      </c>
      <c r="AH39" s="35">
        <v>0</v>
      </c>
      <c r="AI39" s="35">
        <v>0</v>
      </c>
      <c r="AJ39" s="32">
        <v>0</v>
      </c>
      <c r="AL39" s="101">
        <f t="shared" si="6"/>
        <v>0</v>
      </c>
      <c r="AM39" s="101">
        <f t="shared" si="1"/>
        <v>1</v>
      </c>
      <c r="AN39" s="101">
        <f t="shared" si="2"/>
        <v>0</v>
      </c>
      <c r="AO39" s="101">
        <f t="shared" si="3"/>
        <v>0</v>
      </c>
      <c r="AP39" s="101">
        <f t="shared" si="4"/>
        <v>0</v>
      </c>
      <c r="AQ39" s="101">
        <f t="shared" si="5"/>
        <v>0</v>
      </c>
      <c r="AR39" s="101">
        <f t="shared" si="0"/>
        <v>0</v>
      </c>
    </row>
    <row r="40" spans="1:44">
      <c r="A40" s="271" t="s">
        <v>658</v>
      </c>
      <c r="B40" s="270"/>
      <c r="C40" s="270"/>
      <c r="D40" s="272"/>
      <c r="E40" s="272"/>
      <c r="F40" s="272"/>
      <c r="G40" s="274">
        <v>2</v>
      </c>
      <c r="H40" s="274"/>
      <c r="I40" s="274"/>
      <c r="J40" s="274"/>
      <c r="K40" s="274"/>
      <c r="L40" s="273"/>
      <c r="M40" s="273"/>
      <c r="N40" s="273"/>
      <c r="O40" s="273"/>
      <c r="P40" s="273"/>
      <c r="Q40" s="274"/>
      <c r="R40" s="274"/>
      <c r="S40" s="274"/>
      <c r="T40" s="274"/>
      <c r="U40" s="274"/>
      <c r="V40" s="273"/>
      <c r="W40" s="273"/>
      <c r="X40" s="273"/>
      <c r="Y40" s="273"/>
      <c r="Z40" s="273"/>
      <c r="AA40" s="270"/>
      <c r="AB40" s="270"/>
      <c r="AC40" s="270"/>
      <c r="AD40" s="270"/>
      <c r="AE40" s="270"/>
      <c r="AF40" s="35">
        <v>0</v>
      </c>
      <c r="AG40" s="35">
        <v>0</v>
      </c>
      <c r="AH40" s="35">
        <v>0</v>
      </c>
      <c r="AI40" s="35">
        <v>0</v>
      </c>
      <c r="AJ40" s="32">
        <v>0</v>
      </c>
      <c r="AL40" s="101">
        <f t="shared" si="6"/>
        <v>0</v>
      </c>
      <c r="AM40" s="101">
        <f t="shared" si="1"/>
        <v>2</v>
      </c>
      <c r="AN40" s="101">
        <f t="shared" si="2"/>
        <v>0</v>
      </c>
      <c r="AO40" s="101">
        <f t="shared" si="3"/>
        <v>0</v>
      </c>
      <c r="AP40" s="101">
        <f t="shared" si="4"/>
        <v>0</v>
      </c>
      <c r="AQ40" s="101">
        <f t="shared" si="5"/>
        <v>0</v>
      </c>
      <c r="AR40" s="101">
        <f t="shared" si="0"/>
        <v>0</v>
      </c>
    </row>
    <row r="41" spans="1:44">
      <c r="A41" s="271" t="s">
        <v>659</v>
      </c>
      <c r="B41" s="270"/>
      <c r="C41" s="270"/>
      <c r="D41" s="272"/>
      <c r="E41" s="272"/>
      <c r="F41" s="272"/>
      <c r="G41" s="274">
        <v>1</v>
      </c>
      <c r="H41" s="274"/>
      <c r="I41" s="274"/>
      <c r="J41" s="274"/>
      <c r="K41" s="274"/>
      <c r="L41" s="273"/>
      <c r="M41" s="273"/>
      <c r="N41" s="273"/>
      <c r="O41" s="273"/>
      <c r="P41" s="273"/>
      <c r="Q41" s="274"/>
      <c r="R41" s="274"/>
      <c r="S41" s="274"/>
      <c r="T41" s="274"/>
      <c r="U41" s="274"/>
      <c r="V41" s="273"/>
      <c r="W41" s="273"/>
      <c r="X41" s="273"/>
      <c r="Y41" s="273"/>
      <c r="Z41" s="273"/>
      <c r="AA41" s="270"/>
      <c r="AB41" s="270"/>
      <c r="AC41" s="270"/>
      <c r="AD41" s="270"/>
      <c r="AE41" s="270"/>
      <c r="AF41" s="35">
        <v>0</v>
      </c>
      <c r="AG41" s="35">
        <v>0</v>
      </c>
      <c r="AH41" s="35">
        <v>0</v>
      </c>
      <c r="AI41" s="35">
        <v>0</v>
      </c>
      <c r="AJ41" s="32">
        <v>0</v>
      </c>
      <c r="AL41" s="101">
        <f t="shared" si="6"/>
        <v>0</v>
      </c>
      <c r="AM41" s="101">
        <f t="shared" si="1"/>
        <v>1</v>
      </c>
      <c r="AN41" s="101">
        <f t="shared" si="2"/>
        <v>0</v>
      </c>
      <c r="AO41" s="101">
        <f t="shared" si="3"/>
        <v>0</v>
      </c>
      <c r="AP41" s="101">
        <f t="shared" si="4"/>
        <v>0</v>
      </c>
      <c r="AQ41" s="101">
        <f t="shared" si="5"/>
        <v>0</v>
      </c>
      <c r="AR41" s="101">
        <f t="shared" si="0"/>
        <v>0</v>
      </c>
    </row>
    <row r="42" spans="1:44">
      <c r="A42" s="271" t="s">
        <v>264</v>
      </c>
      <c r="B42" s="270"/>
      <c r="C42" s="270"/>
      <c r="D42" s="272"/>
      <c r="E42" s="272"/>
      <c r="F42" s="272"/>
      <c r="G42" s="274"/>
      <c r="H42" s="274"/>
      <c r="I42" s="274"/>
      <c r="J42" s="274"/>
      <c r="K42" s="274">
        <v>1</v>
      </c>
      <c r="L42" s="273"/>
      <c r="M42" s="273"/>
      <c r="N42" s="273"/>
      <c r="O42" s="273"/>
      <c r="P42" s="273"/>
      <c r="Q42" s="274"/>
      <c r="R42" s="274"/>
      <c r="S42" s="274"/>
      <c r="T42" s="274"/>
      <c r="U42" s="274"/>
      <c r="V42" s="273"/>
      <c r="W42" s="273"/>
      <c r="X42" s="273"/>
      <c r="Y42" s="273"/>
      <c r="Z42" s="273"/>
      <c r="AA42" s="270"/>
      <c r="AB42" s="270"/>
      <c r="AC42" s="270"/>
      <c r="AD42" s="270"/>
      <c r="AE42" s="270"/>
      <c r="AF42" s="35">
        <v>0</v>
      </c>
      <c r="AG42" s="35">
        <v>0</v>
      </c>
      <c r="AH42" s="35">
        <v>0</v>
      </c>
      <c r="AI42" s="35">
        <v>0</v>
      </c>
      <c r="AJ42" s="32">
        <v>0</v>
      </c>
      <c r="AL42" s="101">
        <f t="shared" si="6"/>
        <v>0</v>
      </c>
      <c r="AM42" s="101">
        <f t="shared" si="1"/>
        <v>1</v>
      </c>
      <c r="AN42" s="101">
        <f t="shared" si="2"/>
        <v>0</v>
      </c>
      <c r="AO42" s="101">
        <f t="shared" si="3"/>
        <v>0</v>
      </c>
      <c r="AP42" s="101">
        <f t="shared" si="4"/>
        <v>0</v>
      </c>
      <c r="AQ42" s="101">
        <f t="shared" si="5"/>
        <v>0</v>
      </c>
      <c r="AR42" s="101">
        <f t="shared" si="0"/>
        <v>0</v>
      </c>
    </row>
    <row r="43" spans="1:44">
      <c r="A43" s="271" t="s">
        <v>661</v>
      </c>
      <c r="B43" s="270"/>
      <c r="C43" s="270"/>
      <c r="D43" s="272"/>
      <c r="E43" s="272"/>
      <c r="F43" s="272"/>
      <c r="G43" s="274"/>
      <c r="H43" s="274"/>
      <c r="I43" s="274"/>
      <c r="J43" s="274"/>
      <c r="K43" s="274"/>
      <c r="L43" s="273"/>
      <c r="M43" s="273"/>
      <c r="N43" s="273"/>
      <c r="O43" s="273"/>
      <c r="P43" s="273">
        <v>1</v>
      </c>
      <c r="Q43" s="274"/>
      <c r="R43" s="274"/>
      <c r="S43" s="274"/>
      <c r="T43" s="274"/>
      <c r="U43" s="274"/>
      <c r="V43" s="273"/>
      <c r="W43" s="273"/>
      <c r="X43" s="273"/>
      <c r="Y43" s="273"/>
      <c r="Z43" s="273"/>
      <c r="AA43" s="270"/>
      <c r="AB43" s="270"/>
      <c r="AC43" s="270"/>
      <c r="AD43" s="270"/>
      <c r="AE43" s="270"/>
      <c r="AF43" s="35">
        <v>0</v>
      </c>
      <c r="AG43" s="35">
        <v>0</v>
      </c>
      <c r="AH43" s="35">
        <v>0</v>
      </c>
      <c r="AI43" s="35">
        <v>0</v>
      </c>
      <c r="AJ43" s="32">
        <v>0</v>
      </c>
      <c r="AL43" s="101">
        <f t="shared" si="6"/>
        <v>0</v>
      </c>
      <c r="AM43" s="101">
        <f t="shared" si="1"/>
        <v>0</v>
      </c>
      <c r="AN43" s="101">
        <f t="shared" si="2"/>
        <v>1</v>
      </c>
      <c r="AO43" s="101">
        <f t="shared" si="3"/>
        <v>0</v>
      </c>
      <c r="AP43" s="101">
        <f t="shared" si="4"/>
        <v>0</v>
      </c>
      <c r="AQ43" s="101">
        <f t="shared" si="5"/>
        <v>0</v>
      </c>
      <c r="AR43" s="101">
        <f t="shared" si="0"/>
        <v>0</v>
      </c>
    </row>
    <row r="44" spans="1:44">
      <c r="A44" s="271" t="s">
        <v>686</v>
      </c>
      <c r="B44" s="270"/>
      <c r="C44" s="270"/>
      <c r="D44" s="272"/>
      <c r="E44" s="272"/>
      <c r="F44" s="272"/>
      <c r="G44" s="274"/>
      <c r="H44" s="274"/>
      <c r="I44" s="274"/>
      <c r="J44" s="274"/>
      <c r="K44" s="274"/>
      <c r="L44" s="273"/>
      <c r="M44" s="273"/>
      <c r="N44" s="273"/>
      <c r="O44" s="273"/>
      <c r="P44" s="273"/>
      <c r="Q44" s="274"/>
      <c r="R44" s="274"/>
      <c r="S44" s="274"/>
      <c r="T44" s="274"/>
      <c r="U44" s="274">
        <v>1</v>
      </c>
      <c r="V44" s="273"/>
      <c r="W44" s="273"/>
      <c r="X44" s="273"/>
      <c r="Y44" s="273"/>
      <c r="Z44" s="273"/>
      <c r="AA44" s="270"/>
      <c r="AB44" s="270"/>
      <c r="AC44" s="270"/>
      <c r="AD44" s="270"/>
      <c r="AE44" s="270"/>
      <c r="AF44" s="35">
        <v>0</v>
      </c>
      <c r="AG44" s="35">
        <v>0</v>
      </c>
      <c r="AH44" s="35">
        <v>0</v>
      </c>
      <c r="AI44" s="35">
        <v>0</v>
      </c>
      <c r="AJ44" s="32">
        <v>0</v>
      </c>
      <c r="AL44" s="101">
        <f t="shared" si="6"/>
        <v>0</v>
      </c>
      <c r="AM44" s="101">
        <f t="shared" si="1"/>
        <v>0</v>
      </c>
      <c r="AN44" s="101">
        <f t="shared" si="2"/>
        <v>0</v>
      </c>
      <c r="AO44" s="101">
        <f t="shared" si="3"/>
        <v>1</v>
      </c>
      <c r="AP44" s="101">
        <f t="shared" si="4"/>
        <v>0</v>
      </c>
      <c r="AQ44" s="101">
        <f t="shared" si="5"/>
        <v>0</v>
      </c>
      <c r="AR44" s="101">
        <f t="shared" si="0"/>
        <v>0</v>
      </c>
    </row>
    <row r="45" spans="1:44">
      <c r="A45" s="271" t="s">
        <v>703</v>
      </c>
      <c r="B45" s="270"/>
      <c r="C45" s="270"/>
      <c r="D45" s="272"/>
      <c r="E45" s="272"/>
      <c r="F45" s="272"/>
      <c r="G45" s="274"/>
      <c r="H45" s="274"/>
      <c r="I45" s="274"/>
      <c r="J45" s="274"/>
      <c r="K45" s="274"/>
      <c r="L45" s="273"/>
      <c r="M45" s="273">
        <v>1</v>
      </c>
      <c r="N45" s="273"/>
      <c r="O45" s="273"/>
      <c r="P45" s="273"/>
      <c r="Q45" s="274"/>
      <c r="R45" s="274"/>
      <c r="S45" s="274"/>
      <c r="T45" s="274"/>
      <c r="U45" s="274"/>
      <c r="V45" s="273"/>
      <c r="W45" s="273"/>
      <c r="X45" s="273"/>
      <c r="Y45" s="273"/>
      <c r="Z45" s="273"/>
      <c r="AA45" s="270"/>
      <c r="AB45" s="270"/>
      <c r="AC45" s="270"/>
      <c r="AD45" s="270"/>
      <c r="AE45" s="270"/>
      <c r="AF45" s="35">
        <v>0</v>
      </c>
      <c r="AG45" s="35">
        <v>0</v>
      </c>
      <c r="AH45" s="35">
        <v>0</v>
      </c>
      <c r="AI45" s="35">
        <v>0</v>
      </c>
      <c r="AJ45" s="32">
        <v>0</v>
      </c>
      <c r="AL45" s="101">
        <f t="shared" si="6"/>
        <v>0</v>
      </c>
      <c r="AM45" s="101">
        <f t="shared" si="1"/>
        <v>0</v>
      </c>
      <c r="AN45" s="101">
        <f t="shared" si="2"/>
        <v>1</v>
      </c>
      <c r="AO45" s="101">
        <f t="shared" si="3"/>
        <v>0</v>
      </c>
      <c r="AP45" s="101">
        <f t="shared" si="4"/>
        <v>0</v>
      </c>
      <c r="AQ45" s="101">
        <f t="shared" si="5"/>
        <v>0</v>
      </c>
      <c r="AR45" s="101">
        <f t="shared" si="0"/>
        <v>0</v>
      </c>
    </row>
    <row r="46" spans="1:44">
      <c r="A46" s="271" t="s">
        <v>710</v>
      </c>
      <c r="B46" s="270"/>
      <c r="C46" s="270"/>
      <c r="D46" s="272"/>
      <c r="E46" s="272"/>
      <c r="F46" s="272"/>
      <c r="G46" s="274"/>
      <c r="H46" s="274"/>
      <c r="I46" s="274"/>
      <c r="J46" s="274"/>
      <c r="K46" s="274"/>
      <c r="L46" s="273"/>
      <c r="M46" s="273"/>
      <c r="N46" s="273"/>
      <c r="O46" s="273"/>
      <c r="P46" s="273"/>
      <c r="Q46" s="274"/>
      <c r="R46" s="274"/>
      <c r="S46" s="274"/>
      <c r="T46" s="274"/>
      <c r="U46" s="274"/>
      <c r="V46" s="273"/>
      <c r="W46" s="273">
        <v>1</v>
      </c>
      <c r="X46" s="273"/>
      <c r="Y46" s="273"/>
      <c r="Z46" s="273"/>
      <c r="AA46" s="270"/>
      <c r="AB46" s="270"/>
      <c r="AC46" s="270"/>
      <c r="AD46" s="270"/>
      <c r="AE46" s="270"/>
      <c r="AF46" s="35">
        <v>0</v>
      </c>
      <c r="AG46" s="35">
        <v>0</v>
      </c>
      <c r="AH46" s="35">
        <v>0</v>
      </c>
      <c r="AI46" s="35">
        <v>0</v>
      </c>
      <c r="AJ46" s="32">
        <v>0</v>
      </c>
      <c r="AL46" s="101">
        <f t="shared" si="6"/>
        <v>0</v>
      </c>
      <c r="AM46" s="101">
        <f t="shared" si="1"/>
        <v>0</v>
      </c>
      <c r="AN46" s="101">
        <f t="shared" si="2"/>
        <v>0</v>
      </c>
      <c r="AO46" s="101">
        <f t="shared" si="3"/>
        <v>0</v>
      </c>
      <c r="AP46" s="101">
        <f t="shared" si="4"/>
        <v>1</v>
      </c>
      <c r="AQ46" s="101">
        <f t="shared" si="5"/>
        <v>0</v>
      </c>
      <c r="AR46" s="101">
        <f t="shared" si="0"/>
        <v>0</v>
      </c>
    </row>
    <row r="47" spans="1:44">
      <c r="A47" s="271" t="s">
        <v>714</v>
      </c>
      <c r="B47" s="270"/>
      <c r="C47" s="270"/>
      <c r="D47" s="272"/>
      <c r="E47" s="272"/>
      <c r="F47" s="272"/>
      <c r="G47" s="274"/>
      <c r="H47" s="274"/>
      <c r="I47" s="274"/>
      <c r="J47" s="274"/>
      <c r="K47" s="274"/>
      <c r="L47" s="273">
        <v>1</v>
      </c>
      <c r="M47" s="273"/>
      <c r="N47" s="273"/>
      <c r="O47" s="273"/>
      <c r="P47" s="273"/>
      <c r="Q47" s="274"/>
      <c r="R47" s="274"/>
      <c r="S47" s="274"/>
      <c r="T47" s="274"/>
      <c r="U47" s="274"/>
      <c r="V47" s="273"/>
      <c r="W47" s="273"/>
      <c r="X47" s="273"/>
      <c r="Y47" s="273"/>
      <c r="Z47" s="273"/>
      <c r="AA47" s="270"/>
      <c r="AB47" s="270"/>
      <c r="AC47" s="270"/>
      <c r="AD47" s="270"/>
      <c r="AE47" s="270"/>
      <c r="AF47" s="35">
        <v>0</v>
      </c>
      <c r="AG47" s="35">
        <v>0</v>
      </c>
      <c r="AH47" s="35">
        <v>0</v>
      </c>
      <c r="AI47" s="35">
        <v>0</v>
      </c>
      <c r="AJ47" s="32">
        <v>0</v>
      </c>
      <c r="AL47" s="101">
        <f t="shared" si="6"/>
        <v>0</v>
      </c>
      <c r="AM47" s="101">
        <f t="shared" si="1"/>
        <v>0</v>
      </c>
      <c r="AN47" s="101">
        <f t="shared" si="2"/>
        <v>1</v>
      </c>
      <c r="AO47" s="101">
        <f t="shared" si="3"/>
        <v>0</v>
      </c>
      <c r="AP47" s="101">
        <f t="shared" si="4"/>
        <v>0</v>
      </c>
      <c r="AQ47" s="101">
        <f t="shared" si="5"/>
        <v>0</v>
      </c>
      <c r="AR47" s="101">
        <f t="shared" si="0"/>
        <v>0</v>
      </c>
    </row>
    <row r="48" spans="1:44">
      <c r="A48" s="271" t="s">
        <v>722</v>
      </c>
      <c r="B48" s="270"/>
      <c r="C48" s="270"/>
      <c r="D48" s="272"/>
      <c r="E48" s="272"/>
      <c r="F48" s="272"/>
      <c r="G48" s="274"/>
      <c r="H48" s="274"/>
      <c r="I48" s="274"/>
      <c r="J48" s="274"/>
      <c r="K48" s="274"/>
      <c r="L48" s="273">
        <v>1</v>
      </c>
      <c r="M48" s="273"/>
      <c r="N48" s="273"/>
      <c r="O48" s="273"/>
      <c r="P48" s="273"/>
      <c r="Q48" s="274"/>
      <c r="R48" s="274"/>
      <c r="S48" s="274"/>
      <c r="T48" s="274"/>
      <c r="U48" s="274"/>
      <c r="V48" s="273"/>
      <c r="W48" s="273"/>
      <c r="X48" s="273"/>
      <c r="Y48" s="273"/>
      <c r="Z48" s="273"/>
      <c r="AA48" s="270"/>
      <c r="AB48" s="270"/>
      <c r="AC48" s="270"/>
      <c r="AD48" s="270"/>
      <c r="AE48" s="270"/>
      <c r="AF48" s="35">
        <v>0</v>
      </c>
      <c r="AG48" s="35">
        <v>0</v>
      </c>
      <c r="AH48" s="35">
        <v>0</v>
      </c>
      <c r="AI48" s="35">
        <v>0</v>
      </c>
      <c r="AJ48" s="32">
        <v>0</v>
      </c>
      <c r="AL48" s="101">
        <f t="shared" si="6"/>
        <v>0</v>
      </c>
      <c r="AM48" s="101">
        <f t="shared" si="1"/>
        <v>0</v>
      </c>
      <c r="AN48" s="101">
        <f t="shared" si="2"/>
        <v>1</v>
      </c>
      <c r="AO48" s="101">
        <f t="shared" si="3"/>
        <v>0</v>
      </c>
      <c r="AP48" s="101">
        <f t="shared" si="4"/>
        <v>0</v>
      </c>
      <c r="AQ48" s="101">
        <f t="shared" si="5"/>
        <v>0</v>
      </c>
      <c r="AR48" s="101">
        <f t="shared" si="0"/>
        <v>0</v>
      </c>
    </row>
    <row r="49" spans="1:44">
      <c r="A49" s="271" t="s">
        <v>730</v>
      </c>
      <c r="B49" s="270"/>
      <c r="C49" s="270"/>
      <c r="D49" s="272"/>
      <c r="E49" s="272"/>
      <c r="F49" s="272"/>
      <c r="G49" s="274"/>
      <c r="H49" s="274"/>
      <c r="I49" s="274"/>
      <c r="J49" s="274"/>
      <c r="K49" s="274">
        <v>1</v>
      </c>
      <c r="L49" s="273"/>
      <c r="M49" s="273"/>
      <c r="N49" s="273"/>
      <c r="O49" s="273"/>
      <c r="P49" s="273"/>
      <c r="Q49" s="274"/>
      <c r="R49" s="274"/>
      <c r="S49" s="274"/>
      <c r="T49" s="274"/>
      <c r="U49" s="274"/>
      <c r="V49" s="273"/>
      <c r="W49" s="273"/>
      <c r="X49" s="273"/>
      <c r="Y49" s="273"/>
      <c r="Z49" s="273"/>
      <c r="AA49" s="270"/>
      <c r="AB49" s="270"/>
      <c r="AC49" s="270"/>
      <c r="AD49" s="270"/>
      <c r="AE49" s="270"/>
      <c r="AF49" s="35">
        <v>0</v>
      </c>
      <c r="AG49" s="35">
        <v>0</v>
      </c>
      <c r="AH49" s="35">
        <v>0</v>
      </c>
      <c r="AI49" s="35">
        <v>0</v>
      </c>
      <c r="AJ49" s="32">
        <v>0</v>
      </c>
      <c r="AL49" s="101">
        <f t="shared" si="6"/>
        <v>0</v>
      </c>
      <c r="AM49" s="101">
        <f t="shared" si="1"/>
        <v>1</v>
      </c>
      <c r="AN49" s="101">
        <f t="shared" si="2"/>
        <v>0</v>
      </c>
      <c r="AO49" s="101">
        <f t="shared" si="3"/>
        <v>0</v>
      </c>
      <c r="AP49" s="101">
        <f t="shared" si="4"/>
        <v>0</v>
      </c>
      <c r="AQ49" s="101">
        <f t="shared" si="5"/>
        <v>0</v>
      </c>
      <c r="AR49" s="101">
        <f t="shared" si="0"/>
        <v>0</v>
      </c>
    </row>
    <row r="50" spans="1:44">
      <c r="A50" s="271" t="s">
        <v>749</v>
      </c>
      <c r="B50" s="270"/>
      <c r="C50" s="270"/>
      <c r="D50" s="272"/>
      <c r="E50" s="272"/>
      <c r="F50" s="272"/>
      <c r="G50" s="274"/>
      <c r="H50" s="274"/>
      <c r="I50" s="274"/>
      <c r="J50" s="274"/>
      <c r="K50" s="274"/>
      <c r="L50" s="273"/>
      <c r="M50" s="273"/>
      <c r="N50" s="273">
        <v>1</v>
      </c>
      <c r="O50" s="273"/>
      <c r="P50" s="273"/>
      <c r="Q50" s="274"/>
      <c r="R50" s="274"/>
      <c r="S50" s="274"/>
      <c r="T50" s="274"/>
      <c r="U50" s="274"/>
      <c r="V50" s="273"/>
      <c r="W50" s="273"/>
      <c r="X50" s="273"/>
      <c r="Y50" s="273"/>
      <c r="Z50" s="273"/>
      <c r="AA50" s="270"/>
      <c r="AB50" s="270"/>
      <c r="AC50" s="270"/>
      <c r="AD50" s="270"/>
      <c r="AE50" s="270"/>
      <c r="AF50" s="35">
        <v>0</v>
      </c>
      <c r="AG50" s="35">
        <v>0</v>
      </c>
      <c r="AH50" s="35">
        <v>0</v>
      </c>
      <c r="AI50" s="35">
        <v>0</v>
      </c>
      <c r="AJ50" s="32">
        <v>0</v>
      </c>
      <c r="AL50" s="101">
        <f t="shared" si="6"/>
        <v>0</v>
      </c>
      <c r="AM50" s="101">
        <f t="shared" si="1"/>
        <v>0</v>
      </c>
      <c r="AN50" s="101">
        <f t="shared" si="2"/>
        <v>1</v>
      </c>
      <c r="AO50" s="101">
        <f t="shared" si="3"/>
        <v>0</v>
      </c>
      <c r="AP50" s="101">
        <f t="shared" si="4"/>
        <v>0</v>
      </c>
      <c r="AQ50" s="101">
        <f t="shared" si="5"/>
        <v>0</v>
      </c>
      <c r="AR50" s="101">
        <f t="shared" si="0"/>
        <v>0</v>
      </c>
    </row>
    <row r="51" spans="1:44">
      <c r="A51" s="271" t="s">
        <v>236</v>
      </c>
      <c r="B51" s="270"/>
      <c r="C51" s="270"/>
      <c r="D51" s="272"/>
      <c r="E51" s="272"/>
      <c r="F51" s="272"/>
      <c r="G51" s="274"/>
      <c r="H51" s="274"/>
      <c r="I51" s="274"/>
      <c r="J51" s="274"/>
      <c r="K51" s="274"/>
      <c r="L51" s="273"/>
      <c r="M51" s="273"/>
      <c r="N51" s="273">
        <v>1</v>
      </c>
      <c r="O51" s="273"/>
      <c r="P51" s="273"/>
      <c r="Q51" s="274"/>
      <c r="R51" s="274"/>
      <c r="S51" s="274"/>
      <c r="T51" s="274"/>
      <c r="U51" s="274">
        <v>1</v>
      </c>
      <c r="V51" s="273"/>
      <c r="W51" s="273"/>
      <c r="X51" s="273"/>
      <c r="Y51" s="273"/>
      <c r="Z51" s="273"/>
      <c r="AA51" s="270"/>
      <c r="AB51" s="270"/>
      <c r="AC51" s="270"/>
      <c r="AD51" s="270"/>
      <c r="AE51" s="270"/>
      <c r="AF51" s="35">
        <v>0</v>
      </c>
      <c r="AG51" s="35">
        <v>0</v>
      </c>
      <c r="AH51" s="35">
        <v>0</v>
      </c>
      <c r="AI51" s="35">
        <v>0</v>
      </c>
      <c r="AJ51" s="32">
        <v>0</v>
      </c>
      <c r="AL51" s="101">
        <f t="shared" si="6"/>
        <v>0</v>
      </c>
      <c r="AM51" s="101">
        <f t="shared" si="1"/>
        <v>0</v>
      </c>
      <c r="AN51" s="101">
        <f t="shared" si="2"/>
        <v>1</v>
      </c>
      <c r="AO51" s="101">
        <f t="shared" si="3"/>
        <v>1</v>
      </c>
      <c r="AP51" s="101">
        <f t="shared" si="4"/>
        <v>0</v>
      </c>
      <c r="AQ51" s="101">
        <f t="shared" si="5"/>
        <v>0</v>
      </c>
      <c r="AR51" s="101">
        <f t="shared" si="0"/>
        <v>0</v>
      </c>
    </row>
    <row r="52" spans="1:44">
      <c r="A52" s="271" t="s">
        <v>751</v>
      </c>
      <c r="B52" s="270"/>
      <c r="C52" s="270"/>
      <c r="D52" s="272"/>
      <c r="E52" s="272"/>
      <c r="F52" s="272"/>
      <c r="G52" s="274"/>
      <c r="H52" s="274"/>
      <c r="I52" s="274"/>
      <c r="J52" s="274"/>
      <c r="K52" s="274"/>
      <c r="L52" s="273">
        <v>1</v>
      </c>
      <c r="M52" s="273"/>
      <c r="N52" s="273"/>
      <c r="O52" s="273"/>
      <c r="P52" s="273"/>
      <c r="Q52" s="274"/>
      <c r="R52" s="274"/>
      <c r="S52" s="274"/>
      <c r="T52" s="274"/>
      <c r="U52" s="274"/>
      <c r="V52" s="273"/>
      <c r="W52" s="273"/>
      <c r="X52" s="273"/>
      <c r="Y52" s="273"/>
      <c r="Z52" s="273"/>
      <c r="AA52" s="270"/>
      <c r="AB52" s="270"/>
      <c r="AC52" s="270"/>
      <c r="AD52" s="270"/>
      <c r="AE52" s="270"/>
      <c r="AF52" s="35">
        <v>0</v>
      </c>
      <c r="AG52" s="35">
        <v>0</v>
      </c>
      <c r="AH52" s="35">
        <v>0</v>
      </c>
      <c r="AI52" s="35">
        <v>0</v>
      </c>
      <c r="AJ52" s="32">
        <v>0</v>
      </c>
      <c r="AL52" s="101">
        <f t="shared" si="6"/>
        <v>0</v>
      </c>
      <c r="AM52" s="101">
        <f t="shared" si="1"/>
        <v>0</v>
      </c>
      <c r="AN52" s="101">
        <f t="shared" si="2"/>
        <v>1</v>
      </c>
      <c r="AO52" s="101">
        <f t="shared" si="3"/>
        <v>0</v>
      </c>
      <c r="AP52" s="101">
        <f t="shared" si="4"/>
        <v>0</v>
      </c>
      <c r="AQ52" s="101">
        <f t="shared" si="5"/>
        <v>0</v>
      </c>
      <c r="AR52" s="101">
        <f t="shared" si="0"/>
        <v>0</v>
      </c>
    </row>
    <row r="53" spans="1:44">
      <c r="A53" s="271" t="s">
        <v>753</v>
      </c>
      <c r="B53" s="270"/>
      <c r="C53" s="270"/>
      <c r="D53" s="272"/>
      <c r="E53" s="272"/>
      <c r="F53" s="272"/>
      <c r="G53" s="274"/>
      <c r="H53" s="274"/>
      <c r="I53" s="274"/>
      <c r="J53" s="274"/>
      <c r="K53" s="274"/>
      <c r="L53" s="273">
        <v>1</v>
      </c>
      <c r="M53" s="273"/>
      <c r="N53" s="273"/>
      <c r="O53" s="273"/>
      <c r="P53" s="273"/>
      <c r="Q53" s="274"/>
      <c r="R53" s="274"/>
      <c r="S53" s="274"/>
      <c r="T53" s="274"/>
      <c r="U53" s="274"/>
      <c r="V53" s="273"/>
      <c r="W53" s="273"/>
      <c r="X53" s="273"/>
      <c r="Y53" s="273"/>
      <c r="Z53" s="273"/>
      <c r="AA53" s="270"/>
      <c r="AB53" s="270"/>
      <c r="AC53" s="270"/>
      <c r="AD53" s="270"/>
      <c r="AE53" s="270"/>
      <c r="AF53" s="35">
        <v>0</v>
      </c>
      <c r="AG53" s="35">
        <v>0</v>
      </c>
      <c r="AH53" s="35">
        <v>0</v>
      </c>
      <c r="AI53" s="35">
        <v>0</v>
      </c>
      <c r="AJ53" s="32">
        <v>0</v>
      </c>
      <c r="AL53" s="101">
        <f t="shared" si="6"/>
        <v>0</v>
      </c>
      <c r="AM53" s="101">
        <f t="shared" si="1"/>
        <v>0</v>
      </c>
      <c r="AN53" s="101">
        <f t="shared" si="2"/>
        <v>1</v>
      </c>
      <c r="AO53" s="101">
        <f t="shared" si="3"/>
        <v>0</v>
      </c>
      <c r="AP53" s="101">
        <f t="shared" si="4"/>
        <v>0</v>
      </c>
      <c r="AQ53" s="101">
        <f t="shared" si="5"/>
        <v>0</v>
      </c>
      <c r="AR53" s="101">
        <f t="shared" si="0"/>
        <v>0</v>
      </c>
    </row>
    <row r="54" spans="1:44">
      <c r="A54" s="271" t="s">
        <v>253</v>
      </c>
      <c r="B54" s="270"/>
      <c r="C54" s="270"/>
      <c r="D54" s="272"/>
      <c r="E54" s="272"/>
      <c r="F54" s="272"/>
      <c r="G54" s="274"/>
      <c r="H54" s="274"/>
      <c r="I54" s="274"/>
      <c r="J54" s="274"/>
      <c r="K54" s="274"/>
      <c r="L54" s="273"/>
      <c r="M54" s="273"/>
      <c r="N54" s="273"/>
      <c r="O54" s="273"/>
      <c r="P54" s="273">
        <v>1</v>
      </c>
      <c r="Q54" s="274"/>
      <c r="R54" s="274"/>
      <c r="S54" s="274">
        <v>1</v>
      </c>
      <c r="T54" s="274"/>
      <c r="U54" s="274">
        <v>1</v>
      </c>
      <c r="V54" s="273"/>
      <c r="W54" s="273">
        <v>2</v>
      </c>
      <c r="X54" s="273"/>
      <c r="Y54" s="273"/>
      <c r="Z54" s="273"/>
      <c r="AA54" s="270"/>
      <c r="AB54" s="270"/>
      <c r="AC54" s="270"/>
      <c r="AD54" s="270"/>
      <c r="AE54" s="270"/>
      <c r="AF54" s="35">
        <v>0</v>
      </c>
      <c r="AG54" s="35">
        <v>0</v>
      </c>
      <c r="AH54" s="35">
        <v>0</v>
      </c>
      <c r="AI54" s="35">
        <v>0</v>
      </c>
      <c r="AJ54" s="32">
        <v>0</v>
      </c>
      <c r="AL54" s="101">
        <f t="shared" si="6"/>
        <v>0</v>
      </c>
      <c r="AM54" s="101">
        <f t="shared" si="1"/>
        <v>0</v>
      </c>
      <c r="AN54" s="101">
        <f t="shared" si="2"/>
        <v>1</v>
      </c>
      <c r="AO54" s="101">
        <f t="shared" si="3"/>
        <v>2</v>
      </c>
      <c r="AP54" s="101">
        <f t="shared" si="4"/>
        <v>2</v>
      </c>
      <c r="AQ54" s="101">
        <f t="shared" si="5"/>
        <v>0</v>
      </c>
      <c r="AR54" s="101">
        <f t="shared" si="0"/>
        <v>0</v>
      </c>
    </row>
    <row r="55" spans="1:44">
      <c r="A55" s="271" t="s">
        <v>761</v>
      </c>
      <c r="B55" s="270"/>
      <c r="C55" s="270"/>
      <c r="D55" s="272"/>
      <c r="E55" s="272"/>
      <c r="F55" s="272"/>
      <c r="G55" s="274"/>
      <c r="H55" s="274"/>
      <c r="I55" s="274"/>
      <c r="J55" s="274"/>
      <c r="K55" s="274"/>
      <c r="L55" s="273"/>
      <c r="M55" s="273"/>
      <c r="N55" s="273">
        <v>1</v>
      </c>
      <c r="O55" s="273"/>
      <c r="P55" s="273"/>
      <c r="Q55" s="274"/>
      <c r="R55" s="274"/>
      <c r="S55" s="274">
        <v>1</v>
      </c>
      <c r="T55" s="274"/>
      <c r="U55" s="274"/>
      <c r="V55" s="273">
        <v>1</v>
      </c>
      <c r="W55" s="273"/>
      <c r="X55" s="273"/>
      <c r="Y55" s="273"/>
      <c r="Z55" s="273"/>
      <c r="AA55" s="270"/>
      <c r="AB55" s="270"/>
      <c r="AC55" s="270"/>
      <c r="AD55" s="270"/>
      <c r="AE55" s="270"/>
      <c r="AF55" s="35">
        <v>0</v>
      </c>
      <c r="AG55" s="35">
        <v>0</v>
      </c>
      <c r="AH55" s="35">
        <v>0</v>
      </c>
      <c r="AI55" s="35">
        <v>0</v>
      </c>
      <c r="AJ55" s="32">
        <v>0</v>
      </c>
      <c r="AL55" s="101">
        <f t="shared" si="6"/>
        <v>0</v>
      </c>
      <c r="AM55" s="101">
        <f t="shared" si="1"/>
        <v>0</v>
      </c>
      <c r="AN55" s="101">
        <f t="shared" si="2"/>
        <v>1</v>
      </c>
      <c r="AO55" s="101">
        <f t="shared" si="3"/>
        <v>1</v>
      </c>
      <c r="AP55" s="101">
        <f t="shared" si="4"/>
        <v>1</v>
      </c>
      <c r="AQ55" s="101">
        <f t="shared" si="5"/>
        <v>0</v>
      </c>
      <c r="AR55" s="101">
        <f t="shared" si="0"/>
        <v>0</v>
      </c>
    </row>
    <row r="56" spans="1:44">
      <c r="A56" s="271" t="s">
        <v>762</v>
      </c>
      <c r="B56" s="270"/>
      <c r="C56" s="270"/>
      <c r="D56" s="272">
        <v>1</v>
      </c>
      <c r="E56" s="272"/>
      <c r="F56" s="272">
        <v>1</v>
      </c>
      <c r="G56" s="274"/>
      <c r="H56" s="274"/>
      <c r="I56" s="274"/>
      <c r="J56" s="274"/>
      <c r="K56" s="274"/>
      <c r="L56" s="273"/>
      <c r="M56" s="273"/>
      <c r="N56" s="273"/>
      <c r="O56" s="273"/>
      <c r="P56" s="273"/>
      <c r="Q56" s="274"/>
      <c r="R56" s="274"/>
      <c r="S56" s="274"/>
      <c r="T56" s="274"/>
      <c r="U56" s="274"/>
      <c r="V56" s="273"/>
      <c r="W56" s="273"/>
      <c r="X56" s="273"/>
      <c r="Y56" s="273"/>
      <c r="Z56" s="273"/>
      <c r="AA56" s="270"/>
      <c r="AB56" s="270"/>
      <c r="AC56" s="270"/>
      <c r="AD56" s="270"/>
      <c r="AE56" s="270"/>
      <c r="AF56" s="35">
        <v>0</v>
      </c>
      <c r="AG56" s="35">
        <v>0</v>
      </c>
      <c r="AH56" s="35">
        <v>0</v>
      </c>
      <c r="AI56" s="35">
        <v>0</v>
      </c>
      <c r="AJ56" s="32">
        <v>0</v>
      </c>
      <c r="AL56" s="101">
        <f t="shared" si="6"/>
        <v>2</v>
      </c>
      <c r="AM56" s="101">
        <f t="shared" si="1"/>
        <v>0</v>
      </c>
      <c r="AN56" s="101">
        <f t="shared" si="2"/>
        <v>0</v>
      </c>
      <c r="AO56" s="101">
        <f t="shared" si="3"/>
        <v>0</v>
      </c>
      <c r="AP56" s="101">
        <f t="shared" si="4"/>
        <v>0</v>
      </c>
      <c r="AQ56" s="101">
        <f t="shared" si="5"/>
        <v>0</v>
      </c>
      <c r="AR56" s="101">
        <f t="shared" si="0"/>
        <v>0</v>
      </c>
    </row>
    <row r="57" spans="1:44">
      <c r="A57" s="271" t="s">
        <v>249</v>
      </c>
      <c r="B57" s="270"/>
      <c r="C57" s="270"/>
      <c r="D57" s="272"/>
      <c r="E57" s="272"/>
      <c r="F57" s="272"/>
      <c r="G57" s="274"/>
      <c r="H57" s="274">
        <v>1</v>
      </c>
      <c r="I57" s="274">
        <v>2</v>
      </c>
      <c r="J57" s="274">
        <v>1</v>
      </c>
      <c r="K57" s="274">
        <v>3</v>
      </c>
      <c r="L57" s="273">
        <v>1</v>
      </c>
      <c r="M57" s="273"/>
      <c r="N57" s="273"/>
      <c r="O57" s="273"/>
      <c r="P57" s="273">
        <v>1</v>
      </c>
      <c r="Q57" s="274"/>
      <c r="R57" s="274"/>
      <c r="S57" s="274"/>
      <c r="T57" s="274"/>
      <c r="U57" s="274"/>
      <c r="V57" s="273"/>
      <c r="W57" s="273"/>
      <c r="X57" s="273"/>
      <c r="Y57" s="273"/>
      <c r="Z57" s="273"/>
      <c r="AA57" s="270"/>
      <c r="AB57" s="270"/>
      <c r="AC57" s="270"/>
      <c r="AD57" s="270"/>
      <c r="AE57" s="270"/>
      <c r="AF57" s="35">
        <v>0</v>
      </c>
      <c r="AG57" s="35">
        <v>0</v>
      </c>
      <c r="AH57" s="35">
        <v>0</v>
      </c>
      <c r="AI57" s="35">
        <v>0</v>
      </c>
      <c r="AJ57" s="32">
        <v>0</v>
      </c>
      <c r="AL57" s="101">
        <f t="shared" si="6"/>
        <v>0</v>
      </c>
      <c r="AM57" s="101">
        <f t="shared" si="1"/>
        <v>7</v>
      </c>
      <c r="AN57" s="101">
        <f t="shared" si="2"/>
        <v>2</v>
      </c>
      <c r="AO57" s="101">
        <f t="shared" si="3"/>
        <v>0</v>
      </c>
      <c r="AP57" s="101">
        <f t="shared" si="4"/>
        <v>0</v>
      </c>
      <c r="AQ57" s="101">
        <f t="shared" si="5"/>
        <v>0</v>
      </c>
      <c r="AR57" s="101">
        <f t="shared" si="0"/>
        <v>0</v>
      </c>
    </row>
    <row r="58" spans="1:44">
      <c r="A58" s="271" t="s">
        <v>763</v>
      </c>
      <c r="B58" s="270"/>
      <c r="C58" s="270"/>
      <c r="D58" s="272"/>
      <c r="E58" s="272"/>
      <c r="F58" s="272"/>
      <c r="G58" s="274"/>
      <c r="H58" s="274"/>
      <c r="I58" s="274"/>
      <c r="J58" s="274"/>
      <c r="K58" s="274"/>
      <c r="L58" s="273"/>
      <c r="M58" s="273"/>
      <c r="N58" s="273"/>
      <c r="O58" s="273"/>
      <c r="P58" s="273"/>
      <c r="Q58" s="274"/>
      <c r="R58" s="274"/>
      <c r="S58" s="274"/>
      <c r="T58" s="274"/>
      <c r="U58" s="274"/>
      <c r="V58" s="273"/>
      <c r="W58" s="273"/>
      <c r="X58" s="273"/>
      <c r="Y58" s="273"/>
      <c r="Z58" s="273"/>
      <c r="AA58" s="270"/>
      <c r="AB58" s="270"/>
      <c r="AC58" s="270"/>
      <c r="AD58" s="270"/>
      <c r="AE58" s="270"/>
      <c r="AF58" s="35">
        <v>0</v>
      </c>
      <c r="AG58" s="35">
        <v>0</v>
      </c>
      <c r="AH58" s="35">
        <v>0</v>
      </c>
      <c r="AI58" s="35">
        <v>0</v>
      </c>
      <c r="AJ58" s="32">
        <v>0</v>
      </c>
      <c r="AL58" s="101">
        <f t="shared" si="6"/>
        <v>0</v>
      </c>
      <c r="AM58" s="101">
        <f t="shared" si="1"/>
        <v>0</v>
      </c>
      <c r="AN58" s="101">
        <f t="shared" si="2"/>
        <v>0</v>
      </c>
      <c r="AO58" s="101">
        <f t="shared" si="3"/>
        <v>0</v>
      </c>
      <c r="AP58" s="101">
        <f t="shared" si="4"/>
        <v>0</v>
      </c>
      <c r="AQ58" s="101">
        <f t="shared" si="5"/>
        <v>0</v>
      </c>
      <c r="AR58" s="101">
        <f t="shared" si="0"/>
        <v>0</v>
      </c>
    </row>
    <row r="59" spans="1:44">
      <c r="A59" s="271" t="s">
        <v>764</v>
      </c>
      <c r="B59" s="270"/>
      <c r="C59" s="270"/>
      <c r="D59" s="272"/>
      <c r="E59" s="272"/>
      <c r="F59" s="272"/>
      <c r="G59" s="274"/>
      <c r="H59" s="274"/>
      <c r="I59" s="274"/>
      <c r="J59" s="274"/>
      <c r="K59" s="274"/>
      <c r="L59" s="273">
        <v>1</v>
      </c>
      <c r="M59" s="273"/>
      <c r="N59" s="273"/>
      <c r="O59" s="273"/>
      <c r="P59" s="273"/>
      <c r="Q59" s="274"/>
      <c r="R59" s="274"/>
      <c r="S59" s="274"/>
      <c r="T59" s="274"/>
      <c r="U59" s="274"/>
      <c r="V59" s="273"/>
      <c r="W59" s="273"/>
      <c r="X59" s="273"/>
      <c r="Y59" s="273"/>
      <c r="Z59" s="273"/>
      <c r="AA59" s="270"/>
      <c r="AB59" s="270"/>
      <c r="AC59" s="270"/>
      <c r="AD59" s="270"/>
      <c r="AE59" s="270"/>
      <c r="AF59" s="35">
        <v>0</v>
      </c>
      <c r="AG59" s="35">
        <v>0</v>
      </c>
      <c r="AH59" s="35">
        <v>0</v>
      </c>
      <c r="AI59" s="35">
        <v>0</v>
      </c>
      <c r="AJ59" s="32">
        <v>0</v>
      </c>
      <c r="AL59" s="101">
        <f t="shared" si="6"/>
        <v>0</v>
      </c>
      <c r="AM59" s="101">
        <f t="shared" si="1"/>
        <v>0</v>
      </c>
      <c r="AN59" s="101">
        <f t="shared" si="2"/>
        <v>1</v>
      </c>
      <c r="AO59" s="101">
        <f t="shared" si="3"/>
        <v>0</v>
      </c>
      <c r="AP59" s="101">
        <f t="shared" si="4"/>
        <v>0</v>
      </c>
      <c r="AQ59" s="101">
        <f t="shared" si="5"/>
        <v>0</v>
      </c>
      <c r="AR59" s="101">
        <f t="shared" si="0"/>
        <v>0</v>
      </c>
    </row>
    <row r="60" spans="1:44">
      <c r="A60" s="271" t="s">
        <v>247</v>
      </c>
      <c r="B60" s="270"/>
      <c r="C60" s="270"/>
      <c r="D60" s="272"/>
      <c r="E60" s="272"/>
      <c r="F60" s="272"/>
      <c r="G60" s="274"/>
      <c r="H60" s="274">
        <v>1</v>
      </c>
      <c r="I60" s="274"/>
      <c r="J60" s="274">
        <v>1</v>
      </c>
      <c r="K60" s="274">
        <v>1</v>
      </c>
      <c r="L60" s="273"/>
      <c r="M60" s="273"/>
      <c r="N60" s="273"/>
      <c r="O60" s="273"/>
      <c r="P60" s="273">
        <v>2</v>
      </c>
      <c r="Q60" s="274">
        <v>4</v>
      </c>
      <c r="R60" s="274"/>
      <c r="S60" s="274">
        <v>1</v>
      </c>
      <c r="T60" s="274"/>
      <c r="U60" s="274"/>
      <c r="V60" s="273"/>
      <c r="W60" s="273"/>
      <c r="X60" s="273"/>
      <c r="Y60" s="273"/>
      <c r="Z60" s="273"/>
      <c r="AA60" s="270"/>
      <c r="AB60" s="270"/>
      <c r="AC60" s="270"/>
      <c r="AD60" s="270"/>
      <c r="AE60" s="270"/>
      <c r="AF60" s="35">
        <v>0</v>
      </c>
      <c r="AG60" s="35">
        <v>0</v>
      </c>
      <c r="AH60" s="35">
        <v>0</v>
      </c>
      <c r="AI60" s="35">
        <v>0</v>
      </c>
      <c r="AJ60" s="32">
        <v>0</v>
      </c>
      <c r="AL60" s="101">
        <f t="shared" si="6"/>
        <v>0</v>
      </c>
      <c r="AM60" s="101">
        <f t="shared" si="1"/>
        <v>3</v>
      </c>
      <c r="AN60" s="101">
        <f t="shared" si="2"/>
        <v>2</v>
      </c>
      <c r="AO60" s="101">
        <f t="shared" si="3"/>
        <v>5</v>
      </c>
      <c r="AP60" s="101">
        <f t="shared" si="4"/>
        <v>0</v>
      </c>
      <c r="AQ60" s="101">
        <f t="shared" si="5"/>
        <v>0</v>
      </c>
      <c r="AR60" s="101">
        <f t="shared" si="0"/>
        <v>0</v>
      </c>
    </row>
    <row r="61" spans="1:44">
      <c r="A61" s="271" t="s">
        <v>256</v>
      </c>
      <c r="B61" s="270"/>
      <c r="C61" s="270"/>
      <c r="D61" s="272"/>
      <c r="E61" s="272"/>
      <c r="F61" s="272"/>
      <c r="G61" s="274">
        <v>1</v>
      </c>
      <c r="H61" s="274">
        <v>1</v>
      </c>
      <c r="I61" s="274">
        <v>2</v>
      </c>
      <c r="J61" s="274"/>
      <c r="K61" s="274"/>
      <c r="L61" s="273"/>
      <c r="M61" s="273"/>
      <c r="N61" s="273"/>
      <c r="O61" s="273"/>
      <c r="P61" s="273"/>
      <c r="Q61" s="274"/>
      <c r="R61" s="274"/>
      <c r="S61" s="274"/>
      <c r="T61" s="274"/>
      <c r="U61" s="274"/>
      <c r="V61" s="273"/>
      <c r="W61" s="273"/>
      <c r="X61" s="273"/>
      <c r="Y61" s="273"/>
      <c r="Z61" s="273"/>
      <c r="AA61" s="270"/>
      <c r="AB61" s="270"/>
      <c r="AC61" s="270"/>
      <c r="AD61" s="270"/>
      <c r="AE61" s="270"/>
      <c r="AF61" s="35">
        <v>0</v>
      </c>
      <c r="AG61" s="35">
        <v>0</v>
      </c>
      <c r="AH61" s="35">
        <v>0</v>
      </c>
      <c r="AI61" s="35">
        <v>0</v>
      </c>
      <c r="AJ61" s="32">
        <v>0</v>
      </c>
      <c r="AL61" s="101">
        <f t="shared" si="6"/>
        <v>0</v>
      </c>
      <c r="AM61" s="101">
        <f t="shared" si="1"/>
        <v>4</v>
      </c>
      <c r="AN61" s="101">
        <f t="shared" si="2"/>
        <v>0</v>
      </c>
      <c r="AO61" s="101">
        <f t="shared" si="3"/>
        <v>0</v>
      </c>
      <c r="AP61" s="101">
        <f t="shared" si="4"/>
        <v>0</v>
      </c>
      <c r="AQ61" s="101">
        <f t="shared" si="5"/>
        <v>0</v>
      </c>
      <c r="AR61" s="101">
        <f t="shared" si="0"/>
        <v>0</v>
      </c>
    </row>
    <row r="62" spans="1:44">
      <c r="A62" s="271" t="s">
        <v>768</v>
      </c>
      <c r="B62" s="270"/>
      <c r="C62" s="270"/>
      <c r="D62" s="272"/>
      <c r="E62" s="272"/>
      <c r="F62" s="272"/>
      <c r="G62" s="274"/>
      <c r="H62" s="274">
        <v>1</v>
      </c>
      <c r="I62" s="274">
        <v>1</v>
      </c>
      <c r="J62" s="274"/>
      <c r="K62" s="274"/>
      <c r="L62" s="273"/>
      <c r="M62" s="273"/>
      <c r="N62" s="273"/>
      <c r="O62" s="273"/>
      <c r="P62" s="273"/>
      <c r="Q62" s="274"/>
      <c r="R62" s="274"/>
      <c r="S62" s="274"/>
      <c r="T62" s="274"/>
      <c r="U62" s="274"/>
      <c r="V62" s="273"/>
      <c r="W62" s="273"/>
      <c r="X62" s="273"/>
      <c r="Y62" s="273"/>
      <c r="Z62" s="273"/>
      <c r="AA62" s="270"/>
      <c r="AB62" s="270"/>
      <c r="AC62" s="270"/>
      <c r="AD62" s="270"/>
      <c r="AE62" s="270"/>
      <c r="AF62" s="35">
        <v>0</v>
      </c>
      <c r="AG62" s="35">
        <v>0</v>
      </c>
      <c r="AH62" s="35">
        <v>0</v>
      </c>
      <c r="AI62" s="35">
        <v>0</v>
      </c>
      <c r="AJ62" s="32">
        <v>0</v>
      </c>
      <c r="AL62" s="101">
        <f t="shared" si="6"/>
        <v>0</v>
      </c>
      <c r="AM62" s="101">
        <f t="shared" si="1"/>
        <v>2</v>
      </c>
      <c r="AN62" s="101">
        <f t="shared" si="2"/>
        <v>0</v>
      </c>
      <c r="AO62" s="101">
        <f t="shared" si="3"/>
        <v>0</v>
      </c>
      <c r="AP62" s="101">
        <f t="shared" si="4"/>
        <v>0</v>
      </c>
      <c r="AQ62" s="101">
        <f t="shared" si="5"/>
        <v>0</v>
      </c>
      <c r="AR62" s="101">
        <f t="shared" si="0"/>
        <v>0</v>
      </c>
    </row>
    <row r="63" spans="1:44">
      <c r="A63" s="271" t="s">
        <v>769</v>
      </c>
      <c r="B63" s="270"/>
      <c r="C63" s="270"/>
      <c r="D63" s="272"/>
      <c r="E63" s="272"/>
      <c r="F63" s="272"/>
      <c r="G63" s="274"/>
      <c r="H63" s="274"/>
      <c r="I63" s="274"/>
      <c r="J63" s="274"/>
      <c r="K63" s="274"/>
      <c r="L63" s="273"/>
      <c r="M63" s="273"/>
      <c r="N63" s="273"/>
      <c r="O63" s="273">
        <v>1</v>
      </c>
      <c r="P63" s="273"/>
      <c r="Q63" s="274"/>
      <c r="R63" s="274"/>
      <c r="S63" s="274"/>
      <c r="T63" s="274"/>
      <c r="U63" s="274"/>
      <c r="V63" s="273"/>
      <c r="W63" s="273"/>
      <c r="X63" s="273"/>
      <c r="Y63" s="273"/>
      <c r="Z63" s="273"/>
      <c r="AA63" s="270"/>
      <c r="AB63" s="270"/>
      <c r="AC63" s="270"/>
      <c r="AD63" s="270"/>
      <c r="AE63" s="270"/>
      <c r="AF63" s="35">
        <v>0</v>
      </c>
      <c r="AG63" s="35">
        <v>0</v>
      </c>
      <c r="AH63" s="35">
        <v>0</v>
      </c>
      <c r="AI63" s="35">
        <v>0</v>
      </c>
      <c r="AJ63" s="32">
        <v>0</v>
      </c>
      <c r="AL63" s="101">
        <f t="shared" si="6"/>
        <v>0</v>
      </c>
      <c r="AM63" s="101">
        <f t="shared" si="1"/>
        <v>0</v>
      </c>
      <c r="AN63" s="101">
        <f t="shared" si="2"/>
        <v>1</v>
      </c>
      <c r="AO63" s="101">
        <f t="shared" si="3"/>
        <v>0</v>
      </c>
      <c r="AP63" s="101">
        <f t="shared" si="4"/>
        <v>0</v>
      </c>
      <c r="AQ63" s="101">
        <f t="shared" si="5"/>
        <v>0</v>
      </c>
      <c r="AR63" s="101">
        <f t="shared" si="0"/>
        <v>0</v>
      </c>
    </row>
    <row r="64" spans="1:44">
      <c r="A64" s="271" t="s">
        <v>770</v>
      </c>
      <c r="B64" s="270"/>
      <c r="C64" s="270"/>
      <c r="D64" s="272"/>
      <c r="E64" s="272"/>
      <c r="F64" s="272"/>
      <c r="G64" s="274"/>
      <c r="H64" s="274"/>
      <c r="I64" s="274"/>
      <c r="J64" s="274"/>
      <c r="K64" s="274"/>
      <c r="L64" s="273"/>
      <c r="M64" s="273"/>
      <c r="N64" s="273"/>
      <c r="O64" s="273"/>
      <c r="P64" s="273"/>
      <c r="Q64" s="274"/>
      <c r="R64" s="274">
        <v>1</v>
      </c>
      <c r="S64" s="274"/>
      <c r="T64" s="274"/>
      <c r="U64" s="274"/>
      <c r="V64" s="273"/>
      <c r="W64" s="273"/>
      <c r="X64" s="273"/>
      <c r="Y64" s="273"/>
      <c r="Z64" s="273"/>
      <c r="AA64" s="270"/>
      <c r="AB64" s="270"/>
      <c r="AC64" s="270"/>
      <c r="AD64" s="270"/>
      <c r="AE64" s="270"/>
      <c r="AF64" s="35">
        <v>0</v>
      </c>
      <c r="AG64" s="35">
        <v>0</v>
      </c>
      <c r="AH64" s="35">
        <v>0</v>
      </c>
      <c r="AI64" s="35">
        <v>0</v>
      </c>
      <c r="AJ64" s="32">
        <v>0</v>
      </c>
      <c r="AL64" s="101">
        <f t="shared" si="6"/>
        <v>0</v>
      </c>
      <c r="AM64" s="101">
        <f t="shared" si="1"/>
        <v>0</v>
      </c>
      <c r="AN64" s="101">
        <f t="shared" si="2"/>
        <v>0</v>
      </c>
      <c r="AO64" s="101">
        <f t="shared" si="3"/>
        <v>1</v>
      </c>
      <c r="AP64" s="101">
        <f t="shared" si="4"/>
        <v>0</v>
      </c>
      <c r="AQ64" s="101">
        <f t="shared" si="5"/>
        <v>0</v>
      </c>
      <c r="AR64" s="101">
        <f t="shared" si="0"/>
        <v>0</v>
      </c>
    </row>
    <row r="65" spans="1:44">
      <c r="A65" s="271" t="s">
        <v>778</v>
      </c>
      <c r="B65" s="270"/>
      <c r="C65" s="270"/>
      <c r="D65" s="272"/>
      <c r="E65" s="272"/>
      <c r="F65" s="272"/>
      <c r="G65" s="274"/>
      <c r="H65" s="274"/>
      <c r="I65" s="274">
        <v>1</v>
      </c>
      <c r="J65" s="274"/>
      <c r="K65" s="274"/>
      <c r="L65" s="273"/>
      <c r="M65" s="273"/>
      <c r="N65" s="273"/>
      <c r="O65" s="273"/>
      <c r="P65" s="273"/>
      <c r="Q65" s="274"/>
      <c r="R65" s="274"/>
      <c r="S65" s="274"/>
      <c r="T65" s="274"/>
      <c r="U65" s="274"/>
      <c r="V65" s="273"/>
      <c r="W65" s="273"/>
      <c r="X65" s="273"/>
      <c r="Y65" s="273"/>
      <c r="Z65" s="273"/>
      <c r="AA65" s="270"/>
      <c r="AB65" s="270"/>
      <c r="AC65" s="270"/>
      <c r="AD65" s="270"/>
      <c r="AE65" s="270"/>
      <c r="AF65" s="35">
        <v>0</v>
      </c>
      <c r="AG65" s="35">
        <v>0</v>
      </c>
      <c r="AH65" s="35">
        <v>0</v>
      </c>
      <c r="AI65" s="35">
        <v>0</v>
      </c>
      <c r="AJ65" s="32">
        <v>0</v>
      </c>
      <c r="AL65" s="101">
        <f t="shared" si="6"/>
        <v>0</v>
      </c>
      <c r="AM65" s="101">
        <f t="shared" si="1"/>
        <v>1</v>
      </c>
      <c r="AN65" s="101">
        <f t="shared" si="2"/>
        <v>0</v>
      </c>
      <c r="AO65" s="101">
        <f t="shared" si="3"/>
        <v>0</v>
      </c>
      <c r="AP65" s="101">
        <f t="shared" si="4"/>
        <v>0</v>
      </c>
      <c r="AQ65" s="101">
        <f t="shared" si="5"/>
        <v>0</v>
      </c>
      <c r="AR65" s="101">
        <f t="shared" si="0"/>
        <v>0</v>
      </c>
    </row>
    <row r="66" spans="1:44">
      <c r="A66" s="271" t="s">
        <v>779</v>
      </c>
      <c r="B66" s="270"/>
      <c r="C66" s="270"/>
      <c r="D66" s="272"/>
      <c r="E66" s="272"/>
      <c r="F66" s="272"/>
      <c r="G66" s="274"/>
      <c r="H66" s="274"/>
      <c r="I66" s="274"/>
      <c r="J66" s="274"/>
      <c r="K66" s="274"/>
      <c r="L66" s="273"/>
      <c r="M66" s="273"/>
      <c r="N66" s="273"/>
      <c r="O66" s="273"/>
      <c r="P66" s="273"/>
      <c r="Q66" s="274">
        <v>2</v>
      </c>
      <c r="R66" s="274"/>
      <c r="S66" s="274"/>
      <c r="T66" s="274"/>
      <c r="U66" s="274"/>
      <c r="V66" s="273"/>
      <c r="W66" s="273"/>
      <c r="X66" s="273"/>
      <c r="Y66" s="273"/>
      <c r="Z66" s="273"/>
      <c r="AA66" s="270"/>
      <c r="AB66" s="270"/>
      <c r="AC66" s="270"/>
      <c r="AD66" s="270"/>
      <c r="AE66" s="270"/>
      <c r="AF66" s="35">
        <v>0</v>
      </c>
      <c r="AG66" s="35">
        <v>0</v>
      </c>
      <c r="AH66" s="35">
        <v>0</v>
      </c>
      <c r="AI66" s="35">
        <v>0</v>
      </c>
      <c r="AJ66" s="32">
        <v>0</v>
      </c>
      <c r="AL66" s="101">
        <f t="shared" si="6"/>
        <v>0</v>
      </c>
      <c r="AM66" s="101">
        <f t="shared" si="1"/>
        <v>0</v>
      </c>
      <c r="AN66" s="101">
        <f t="shared" si="2"/>
        <v>0</v>
      </c>
      <c r="AO66" s="101">
        <f t="shared" si="3"/>
        <v>2</v>
      </c>
      <c r="AP66" s="101">
        <f t="shared" si="4"/>
        <v>0</v>
      </c>
      <c r="AQ66" s="101">
        <f t="shared" si="5"/>
        <v>0</v>
      </c>
      <c r="AR66" s="101">
        <f t="shared" si="0"/>
        <v>0</v>
      </c>
    </row>
    <row r="67" spans="1:44">
      <c r="A67" s="271" t="s">
        <v>822</v>
      </c>
      <c r="B67" s="270"/>
      <c r="C67" s="270"/>
      <c r="D67" s="272"/>
      <c r="E67" s="272"/>
      <c r="F67" s="272"/>
      <c r="G67" s="274">
        <v>1</v>
      </c>
      <c r="H67" s="274"/>
      <c r="I67" s="274"/>
      <c r="J67" s="274"/>
      <c r="K67" s="274"/>
      <c r="L67" s="273"/>
      <c r="M67" s="273"/>
      <c r="N67" s="273"/>
      <c r="O67" s="273"/>
      <c r="P67" s="273">
        <v>1</v>
      </c>
      <c r="Q67" s="274"/>
      <c r="R67" s="274"/>
      <c r="S67" s="274"/>
      <c r="T67" s="274">
        <v>1</v>
      </c>
      <c r="U67" s="274"/>
      <c r="V67" s="273"/>
      <c r="W67" s="273"/>
      <c r="X67" s="273"/>
      <c r="Y67" s="273"/>
      <c r="Z67" s="273"/>
      <c r="AA67" s="270"/>
      <c r="AB67" s="270"/>
      <c r="AC67" s="270"/>
      <c r="AD67" s="270"/>
      <c r="AE67" s="270"/>
      <c r="AF67" s="35">
        <v>0</v>
      </c>
      <c r="AG67" s="35">
        <v>0</v>
      </c>
      <c r="AH67" s="35">
        <v>0</v>
      </c>
      <c r="AI67" s="35">
        <v>0</v>
      </c>
      <c r="AJ67" s="32">
        <v>0</v>
      </c>
      <c r="AL67" s="101">
        <f t="shared" si="6"/>
        <v>0</v>
      </c>
      <c r="AM67" s="101">
        <f t="shared" si="1"/>
        <v>1</v>
      </c>
      <c r="AN67" s="101">
        <f t="shared" si="2"/>
        <v>1</v>
      </c>
      <c r="AO67" s="101">
        <f t="shared" si="3"/>
        <v>1</v>
      </c>
      <c r="AP67" s="101">
        <f t="shared" si="4"/>
        <v>0</v>
      </c>
      <c r="AQ67" s="101">
        <f t="shared" si="5"/>
        <v>0</v>
      </c>
      <c r="AR67" s="101">
        <f t="shared" si="0"/>
        <v>0</v>
      </c>
    </row>
    <row r="68" spans="1:44">
      <c r="A68" s="271" t="s">
        <v>824</v>
      </c>
      <c r="B68" s="270"/>
      <c r="C68" s="270"/>
      <c r="D68" s="272"/>
      <c r="E68" s="272"/>
      <c r="F68" s="272"/>
      <c r="G68" s="274"/>
      <c r="H68" s="274"/>
      <c r="I68" s="274">
        <v>1</v>
      </c>
      <c r="J68" s="274"/>
      <c r="K68" s="274"/>
      <c r="L68" s="273"/>
      <c r="M68" s="273"/>
      <c r="N68" s="273"/>
      <c r="O68" s="273"/>
      <c r="P68" s="273"/>
      <c r="Q68" s="274"/>
      <c r="R68" s="274"/>
      <c r="S68" s="274"/>
      <c r="T68" s="274"/>
      <c r="U68" s="274"/>
      <c r="V68" s="273"/>
      <c r="W68" s="273"/>
      <c r="X68" s="273"/>
      <c r="Y68" s="273"/>
      <c r="Z68" s="273"/>
      <c r="AA68" s="270"/>
      <c r="AB68" s="270"/>
      <c r="AC68" s="270"/>
      <c r="AD68" s="270"/>
      <c r="AE68" s="270"/>
      <c r="AF68" s="35">
        <v>0</v>
      </c>
      <c r="AG68" s="35">
        <v>0</v>
      </c>
      <c r="AH68" s="35">
        <v>0</v>
      </c>
      <c r="AI68" s="35">
        <v>0</v>
      </c>
      <c r="AJ68" s="32">
        <v>0</v>
      </c>
      <c r="AL68" s="101">
        <f t="shared" si="6"/>
        <v>0</v>
      </c>
      <c r="AM68" s="101">
        <f t="shared" si="1"/>
        <v>1</v>
      </c>
      <c r="AN68" s="101">
        <f t="shared" si="2"/>
        <v>0</v>
      </c>
      <c r="AO68" s="101">
        <f t="shared" si="3"/>
        <v>0</v>
      </c>
      <c r="AP68" s="101">
        <f t="shared" si="4"/>
        <v>0</v>
      </c>
      <c r="AQ68" s="101">
        <f t="shared" si="5"/>
        <v>0</v>
      </c>
      <c r="AR68" s="101">
        <f t="shared" si="0"/>
        <v>0</v>
      </c>
    </row>
    <row r="69" spans="1:44">
      <c r="A69" s="271" t="s">
        <v>825</v>
      </c>
      <c r="B69" s="270"/>
      <c r="C69" s="270"/>
      <c r="D69" s="272"/>
      <c r="E69" s="272"/>
      <c r="F69" s="272"/>
      <c r="G69" s="274"/>
      <c r="H69" s="274"/>
      <c r="I69" s="274"/>
      <c r="J69" s="274"/>
      <c r="K69" s="274"/>
      <c r="L69" s="273"/>
      <c r="M69" s="273"/>
      <c r="N69" s="273"/>
      <c r="O69" s="273"/>
      <c r="P69" s="273"/>
      <c r="Q69" s="274"/>
      <c r="R69" s="274"/>
      <c r="S69" s="274"/>
      <c r="T69" s="274"/>
      <c r="U69" s="274"/>
      <c r="V69" s="273"/>
      <c r="W69" s="273">
        <v>1</v>
      </c>
      <c r="X69" s="273"/>
      <c r="Y69" s="273"/>
      <c r="Z69" s="273"/>
      <c r="AA69" s="270"/>
      <c r="AB69" s="270"/>
      <c r="AC69" s="270"/>
      <c r="AD69" s="270"/>
      <c r="AE69" s="270"/>
      <c r="AF69" s="35">
        <v>0</v>
      </c>
      <c r="AG69" s="35">
        <v>0</v>
      </c>
      <c r="AH69" s="35">
        <v>0</v>
      </c>
      <c r="AI69" s="35">
        <v>0</v>
      </c>
      <c r="AJ69" s="32">
        <v>0</v>
      </c>
      <c r="AL69" s="101">
        <f t="shared" si="6"/>
        <v>0</v>
      </c>
      <c r="AM69" s="101">
        <f t="shared" si="1"/>
        <v>0</v>
      </c>
      <c r="AN69" s="101">
        <f t="shared" si="2"/>
        <v>0</v>
      </c>
      <c r="AO69" s="101">
        <f t="shared" si="3"/>
        <v>0</v>
      </c>
      <c r="AP69" s="101">
        <f t="shared" si="4"/>
        <v>1</v>
      </c>
      <c r="AQ69" s="101">
        <f t="shared" si="5"/>
        <v>0</v>
      </c>
      <c r="AR69" s="101">
        <f t="shared" si="0"/>
        <v>0</v>
      </c>
    </row>
    <row r="70" spans="1:44">
      <c r="A70" s="271" t="s">
        <v>257</v>
      </c>
      <c r="B70" s="270"/>
      <c r="C70" s="270"/>
      <c r="D70" s="272"/>
      <c r="E70" s="272"/>
      <c r="F70" s="272"/>
      <c r="G70" s="274"/>
      <c r="H70" s="274"/>
      <c r="I70" s="274"/>
      <c r="J70" s="274"/>
      <c r="K70" s="274"/>
      <c r="L70" s="273"/>
      <c r="M70" s="273">
        <v>1</v>
      </c>
      <c r="N70" s="273">
        <v>1</v>
      </c>
      <c r="O70" s="273"/>
      <c r="P70" s="273">
        <v>1</v>
      </c>
      <c r="Q70" s="274"/>
      <c r="R70" s="274"/>
      <c r="S70" s="274"/>
      <c r="T70" s="274"/>
      <c r="U70" s="274"/>
      <c r="V70" s="273"/>
      <c r="W70" s="273"/>
      <c r="X70" s="273">
        <v>1</v>
      </c>
      <c r="Y70" s="273"/>
      <c r="Z70" s="273"/>
      <c r="AA70" s="270"/>
      <c r="AB70" s="270"/>
      <c r="AC70" s="270"/>
      <c r="AD70" s="270"/>
      <c r="AE70" s="270"/>
      <c r="AF70" s="35">
        <v>0</v>
      </c>
      <c r="AG70" s="35">
        <v>0</v>
      </c>
      <c r="AH70" s="35">
        <v>0</v>
      </c>
      <c r="AI70" s="35">
        <v>0</v>
      </c>
      <c r="AJ70" s="32">
        <v>0</v>
      </c>
      <c r="AL70" s="101">
        <f t="shared" si="6"/>
        <v>0</v>
      </c>
      <c r="AM70" s="101">
        <f t="shared" si="1"/>
        <v>0</v>
      </c>
      <c r="AN70" s="101">
        <f t="shared" si="2"/>
        <v>3</v>
      </c>
      <c r="AO70" s="101">
        <f t="shared" si="3"/>
        <v>0</v>
      </c>
      <c r="AP70" s="101">
        <f t="shared" si="4"/>
        <v>1</v>
      </c>
      <c r="AQ70" s="101">
        <f t="shared" si="5"/>
        <v>0</v>
      </c>
      <c r="AR70" s="101">
        <f t="shared" ref="AR70:AR99" si="7">SUM($AF70:$AJ70)</f>
        <v>0</v>
      </c>
    </row>
    <row r="71" spans="1:44">
      <c r="A71" s="271" t="s">
        <v>238</v>
      </c>
      <c r="B71" s="270"/>
      <c r="C71" s="270"/>
      <c r="D71" s="272"/>
      <c r="E71" s="272"/>
      <c r="F71" s="272"/>
      <c r="G71" s="274"/>
      <c r="H71" s="274"/>
      <c r="I71" s="274"/>
      <c r="J71" s="274"/>
      <c r="K71" s="274"/>
      <c r="L71" s="273"/>
      <c r="M71" s="273"/>
      <c r="N71" s="273"/>
      <c r="O71" s="273"/>
      <c r="P71" s="273"/>
      <c r="Q71" s="274"/>
      <c r="R71" s="274"/>
      <c r="S71" s="274"/>
      <c r="T71" s="274"/>
      <c r="U71" s="274"/>
      <c r="V71" s="273">
        <v>1</v>
      </c>
      <c r="W71" s="273"/>
      <c r="X71" s="273"/>
      <c r="Y71" s="273"/>
      <c r="Z71" s="273"/>
      <c r="AA71" s="270"/>
      <c r="AB71" s="270"/>
      <c r="AC71" s="270"/>
      <c r="AD71" s="270"/>
      <c r="AE71" s="270"/>
      <c r="AF71" s="35">
        <v>0</v>
      </c>
      <c r="AG71" s="35">
        <v>0</v>
      </c>
      <c r="AH71" s="35">
        <v>0</v>
      </c>
      <c r="AI71" s="35">
        <v>0</v>
      </c>
      <c r="AJ71" s="32">
        <v>0</v>
      </c>
      <c r="AL71" s="101">
        <f t="shared" si="6"/>
        <v>0</v>
      </c>
      <c r="AM71" s="101">
        <f t="shared" ref="AM71:AM99" si="8">SUM($G71:$K71)</f>
        <v>0</v>
      </c>
      <c r="AN71" s="101">
        <f t="shared" ref="AN71:AN99" si="9">SUM($L71:$P71)</f>
        <v>0</v>
      </c>
      <c r="AO71" s="101">
        <f t="shared" ref="AO71:AO99" si="10">SUM($Q71:$U71)</f>
        <v>0</v>
      </c>
      <c r="AP71" s="101">
        <f t="shared" ref="AP71:AP99" si="11">SUM($V71:$Z71)</f>
        <v>1</v>
      </c>
      <c r="AQ71" s="101">
        <f t="shared" ref="AQ71:AQ99" si="12">SUM($AA71:$AE71)</f>
        <v>0</v>
      </c>
      <c r="AR71" s="101">
        <f t="shared" si="7"/>
        <v>0</v>
      </c>
    </row>
    <row r="72" spans="1:44">
      <c r="A72" s="271" t="s">
        <v>834</v>
      </c>
      <c r="B72" s="270"/>
      <c r="C72" s="270"/>
      <c r="D72" s="272"/>
      <c r="E72" s="272"/>
      <c r="F72" s="272"/>
      <c r="G72" s="274"/>
      <c r="H72" s="274"/>
      <c r="I72" s="274">
        <v>1</v>
      </c>
      <c r="J72" s="274"/>
      <c r="K72" s="274"/>
      <c r="L72" s="273"/>
      <c r="M72" s="273"/>
      <c r="N72" s="273"/>
      <c r="O72" s="273"/>
      <c r="P72" s="273"/>
      <c r="Q72" s="274"/>
      <c r="R72" s="274"/>
      <c r="S72" s="274"/>
      <c r="T72" s="274"/>
      <c r="U72" s="274"/>
      <c r="V72" s="273"/>
      <c r="W72" s="273"/>
      <c r="X72" s="273"/>
      <c r="Y72" s="273"/>
      <c r="Z72" s="273"/>
      <c r="AA72" s="270"/>
      <c r="AB72" s="270"/>
      <c r="AC72" s="270"/>
      <c r="AD72" s="270"/>
      <c r="AE72" s="270"/>
      <c r="AF72" s="35">
        <v>0</v>
      </c>
      <c r="AG72" s="35">
        <v>0</v>
      </c>
      <c r="AH72" s="35">
        <v>0</v>
      </c>
      <c r="AI72" s="35">
        <v>0</v>
      </c>
      <c r="AJ72" s="32">
        <v>0</v>
      </c>
      <c r="AL72" s="101">
        <f t="shared" ref="AL72:AL99" si="13">SUM($B72:$F72)</f>
        <v>0</v>
      </c>
      <c r="AM72" s="101">
        <f t="shared" si="8"/>
        <v>1</v>
      </c>
      <c r="AN72" s="101">
        <f t="shared" si="9"/>
        <v>0</v>
      </c>
      <c r="AO72" s="101">
        <f t="shared" si="10"/>
        <v>0</v>
      </c>
      <c r="AP72" s="101">
        <f t="shared" si="11"/>
        <v>0</v>
      </c>
      <c r="AQ72" s="101">
        <f t="shared" si="12"/>
        <v>0</v>
      </c>
      <c r="AR72" s="101">
        <f t="shared" si="7"/>
        <v>0</v>
      </c>
    </row>
    <row r="73" spans="1:44">
      <c r="A73" s="271" t="s">
        <v>835</v>
      </c>
      <c r="B73" s="270"/>
      <c r="C73" s="270"/>
      <c r="D73" s="272"/>
      <c r="E73" s="272"/>
      <c r="F73" s="272"/>
      <c r="G73" s="274"/>
      <c r="H73" s="274"/>
      <c r="I73" s="274"/>
      <c r="J73" s="274"/>
      <c r="K73" s="274">
        <v>1</v>
      </c>
      <c r="L73" s="273"/>
      <c r="M73" s="273"/>
      <c r="N73" s="273"/>
      <c r="O73" s="273"/>
      <c r="P73" s="273"/>
      <c r="Q73" s="274"/>
      <c r="R73" s="274"/>
      <c r="S73" s="274"/>
      <c r="T73" s="274"/>
      <c r="U73" s="274"/>
      <c r="V73" s="273"/>
      <c r="W73" s="273"/>
      <c r="X73" s="273"/>
      <c r="Y73" s="273"/>
      <c r="Z73" s="273"/>
      <c r="AA73" s="270"/>
      <c r="AB73" s="270"/>
      <c r="AC73" s="270"/>
      <c r="AD73" s="270"/>
      <c r="AE73" s="270"/>
      <c r="AF73" s="35">
        <v>0</v>
      </c>
      <c r="AG73" s="35">
        <v>0</v>
      </c>
      <c r="AH73" s="35">
        <v>0</v>
      </c>
      <c r="AI73" s="35">
        <v>0</v>
      </c>
      <c r="AJ73" s="32">
        <v>0</v>
      </c>
      <c r="AL73" s="101">
        <f t="shared" si="13"/>
        <v>0</v>
      </c>
      <c r="AM73" s="101">
        <f t="shared" si="8"/>
        <v>1</v>
      </c>
      <c r="AN73" s="101">
        <f t="shared" si="9"/>
        <v>0</v>
      </c>
      <c r="AO73" s="101">
        <f t="shared" si="10"/>
        <v>0</v>
      </c>
      <c r="AP73" s="101">
        <f t="shared" si="11"/>
        <v>0</v>
      </c>
      <c r="AQ73" s="101">
        <f t="shared" si="12"/>
        <v>0</v>
      </c>
      <c r="AR73" s="101">
        <f t="shared" si="7"/>
        <v>0</v>
      </c>
    </row>
    <row r="74" spans="1:44">
      <c r="A74" s="271" t="s">
        <v>877</v>
      </c>
      <c r="B74" s="270"/>
      <c r="C74" s="270"/>
      <c r="D74" s="272"/>
      <c r="E74" s="272"/>
      <c r="F74" s="272"/>
      <c r="G74" s="274"/>
      <c r="H74" s="274"/>
      <c r="I74" s="274"/>
      <c r="J74" s="274"/>
      <c r="K74" s="274"/>
      <c r="L74" s="273"/>
      <c r="M74" s="273"/>
      <c r="N74" s="273"/>
      <c r="O74" s="273"/>
      <c r="P74" s="273">
        <v>1</v>
      </c>
      <c r="Q74" s="274"/>
      <c r="R74" s="274"/>
      <c r="S74" s="274"/>
      <c r="T74" s="274"/>
      <c r="U74" s="274"/>
      <c r="V74" s="273"/>
      <c r="W74" s="273"/>
      <c r="X74" s="273"/>
      <c r="Y74" s="273"/>
      <c r="Z74" s="273"/>
      <c r="AA74" s="270"/>
      <c r="AB74" s="270"/>
      <c r="AC74" s="270"/>
      <c r="AD74" s="270"/>
      <c r="AE74" s="270"/>
      <c r="AF74" s="35">
        <v>0</v>
      </c>
      <c r="AG74" s="35">
        <v>0</v>
      </c>
      <c r="AH74" s="35">
        <v>0</v>
      </c>
      <c r="AI74" s="35">
        <v>0</v>
      </c>
      <c r="AJ74" s="32">
        <v>0</v>
      </c>
      <c r="AL74" s="101">
        <f t="shared" si="13"/>
        <v>0</v>
      </c>
      <c r="AM74" s="101">
        <f t="shared" si="8"/>
        <v>0</v>
      </c>
      <c r="AN74" s="101">
        <f t="shared" si="9"/>
        <v>1</v>
      </c>
      <c r="AO74" s="101">
        <f t="shared" si="10"/>
        <v>0</v>
      </c>
      <c r="AP74" s="101">
        <f t="shared" si="11"/>
        <v>0</v>
      </c>
      <c r="AQ74" s="101">
        <f t="shared" si="12"/>
        <v>0</v>
      </c>
      <c r="AR74" s="101">
        <f t="shared" si="7"/>
        <v>0</v>
      </c>
    </row>
    <row r="75" spans="1:44">
      <c r="A75" s="271" t="s">
        <v>878</v>
      </c>
      <c r="B75" s="270"/>
      <c r="C75" s="270"/>
      <c r="D75" s="272"/>
      <c r="E75" s="272"/>
      <c r="F75" s="272"/>
      <c r="G75" s="274"/>
      <c r="H75" s="274"/>
      <c r="I75" s="274"/>
      <c r="J75" s="274"/>
      <c r="K75" s="274"/>
      <c r="L75" s="273"/>
      <c r="M75" s="273"/>
      <c r="N75" s="273"/>
      <c r="O75" s="273"/>
      <c r="P75" s="273"/>
      <c r="Q75" s="274"/>
      <c r="R75" s="274"/>
      <c r="S75" s="274"/>
      <c r="T75" s="274"/>
      <c r="U75" s="274"/>
      <c r="V75" s="273"/>
      <c r="W75" s="273"/>
      <c r="X75" s="273">
        <v>1</v>
      </c>
      <c r="Y75" s="273"/>
      <c r="Z75" s="273"/>
      <c r="AA75" s="270"/>
      <c r="AB75" s="270"/>
      <c r="AC75" s="270"/>
      <c r="AD75" s="270"/>
      <c r="AE75" s="270"/>
      <c r="AF75" s="35">
        <v>0</v>
      </c>
      <c r="AG75" s="35">
        <v>0</v>
      </c>
      <c r="AH75" s="35">
        <v>0</v>
      </c>
      <c r="AI75" s="35">
        <v>0</v>
      </c>
      <c r="AJ75" s="32">
        <v>0</v>
      </c>
      <c r="AL75" s="101">
        <f t="shared" si="13"/>
        <v>0</v>
      </c>
      <c r="AM75" s="101">
        <f t="shared" si="8"/>
        <v>0</v>
      </c>
      <c r="AN75" s="101">
        <f t="shared" si="9"/>
        <v>0</v>
      </c>
      <c r="AO75" s="101">
        <f t="shared" si="10"/>
        <v>0</v>
      </c>
      <c r="AP75" s="101">
        <f t="shared" si="11"/>
        <v>1</v>
      </c>
      <c r="AQ75" s="101">
        <f t="shared" si="12"/>
        <v>0</v>
      </c>
      <c r="AR75" s="101">
        <f t="shared" si="7"/>
        <v>0</v>
      </c>
    </row>
    <row r="76" spans="1:44">
      <c r="A76" s="271" t="s">
        <v>879</v>
      </c>
      <c r="B76" s="270"/>
      <c r="C76" s="270"/>
      <c r="D76" s="272"/>
      <c r="E76" s="272"/>
      <c r="F76" s="272">
        <v>1</v>
      </c>
      <c r="G76" s="274"/>
      <c r="H76" s="274"/>
      <c r="I76" s="274"/>
      <c r="J76" s="274"/>
      <c r="K76" s="274"/>
      <c r="L76" s="273"/>
      <c r="M76" s="273"/>
      <c r="N76" s="273"/>
      <c r="O76" s="273"/>
      <c r="P76" s="273"/>
      <c r="Q76" s="274"/>
      <c r="R76" s="274"/>
      <c r="S76" s="274"/>
      <c r="T76" s="274"/>
      <c r="U76" s="274"/>
      <c r="V76" s="273"/>
      <c r="W76" s="273"/>
      <c r="X76" s="273"/>
      <c r="Y76" s="273"/>
      <c r="Z76" s="273"/>
      <c r="AA76" s="270"/>
      <c r="AB76" s="270"/>
      <c r="AC76" s="270"/>
      <c r="AD76" s="270"/>
      <c r="AE76" s="270"/>
      <c r="AF76" s="35">
        <v>0</v>
      </c>
      <c r="AG76" s="35">
        <v>0</v>
      </c>
      <c r="AH76" s="35">
        <v>0</v>
      </c>
      <c r="AI76" s="35">
        <v>0</v>
      </c>
      <c r="AJ76" s="32">
        <v>0</v>
      </c>
      <c r="AL76" s="101">
        <f t="shared" si="13"/>
        <v>1</v>
      </c>
      <c r="AM76" s="101">
        <f t="shared" si="8"/>
        <v>0</v>
      </c>
      <c r="AN76" s="101">
        <f t="shared" si="9"/>
        <v>0</v>
      </c>
      <c r="AO76" s="101">
        <f t="shared" si="10"/>
        <v>0</v>
      </c>
      <c r="AP76" s="101">
        <f t="shared" si="11"/>
        <v>0</v>
      </c>
      <c r="AQ76" s="101">
        <f t="shared" si="12"/>
        <v>0</v>
      </c>
      <c r="AR76" s="101">
        <f t="shared" si="7"/>
        <v>0</v>
      </c>
    </row>
    <row r="77" spans="1:44">
      <c r="A77" s="271" t="s">
        <v>880</v>
      </c>
      <c r="B77" s="270"/>
      <c r="C77" s="270"/>
      <c r="D77" s="272"/>
      <c r="E77" s="272"/>
      <c r="F77" s="272"/>
      <c r="G77" s="274"/>
      <c r="H77" s="274"/>
      <c r="I77" s="274"/>
      <c r="J77" s="274"/>
      <c r="K77" s="274"/>
      <c r="L77" s="273"/>
      <c r="M77" s="273"/>
      <c r="N77" s="273"/>
      <c r="O77" s="273"/>
      <c r="P77" s="273"/>
      <c r="Q77" s="274">
        <v>1</v>
      </c>
      <c r="R77" s="274"/>
      <c r="S77" s="274"/>
      <c r="T77" s="274"/>
      <c r="U77" s="274"/>
      <c r="V77" s="273"/>
      <c r="W77" s="273"/>
      <c r="X77" s="273"/>
      <c r="Y77" s="273"/>
      <c r="Z77" s="273"/>
      <c r="AA77" s="270"/>
      <c r="AB77" s="270"/>
      <c r="AC77" s="270"/>
      <c r="AD77" s="270"/>
      <c r="AE77" s="270"/>
      <c r="AF77" s="35">
        <v>0</v>
      </c>
      <c r="AG77" s="35">
        <v>0</v>
      </c>
      <c r="AH77" s="35">
        <v>0</v>
      </c>
      <c r="AI77" s="35">
        <v>0</v>
      </c>
      <c r="AJ77" s="32">
        <v>0</v>
      </c>
      <c r="AL77" s="101">
        <f t="shared" si="13"/>
        <v>0</v>
      </c>
      <c r="AM77" s="101">
        <f t="shared" si="8"/>
        <v>0</v>
      </c>
      <c r="AN77" s="101">
        <f t="shared" si="9"/>
        <v>0</v>
      </c>
      <c r="AO77" s="101">
        <f t="shared" si="10"/>
        <v>1</v>
      </c>
      <c r="AP77" s="101">
        <f t="shared" si="11"/>
        <v>0</v>
      </c>
      <c r="AQ77" s="101">
        <f t="shared" si="12"/>
        <v>0</v>
      </c>
      <c r="AR77" s="101">
        <f t="shared" si="7"/>
        <v>0</v>
      </c>
    </row>
    <row r="78" spans="1:44">
      <c r="A78" s="271" t="s">
        <v>882</v>
      </c>
      <c r="B78" s="270"/>
      <c r="C78" s="270"/>
      <c r="D78" s="272"/>
      <c r="E78" s="272"/>
      <c r="F78" s="272"/>
      <c r="G78" s="274"/>
      <c r="H78" s="274"/>
      <c r="I78" s="274"/>
      <c r="J78" s="274">
        <v>1</v>
      </c>
      <c r="K78" s="274"/>
      <c r="L78" s="273"/>
      <c r="M78" s="273">
        <v>1</v>
      </c>
      <c r="N78" s="273"/>
      <c r="O78" s="273"/>
      <c r="P78" s="273"/>
      <c r="Q78" s="274"/>
      <c r="R78" s="274"/>
      <c r="S78" s="274"/>
      <c r="T78" s="274"/>
      <c r="U78" s="274"/>
      <c r="V78" s="273"/>
      <c r="W78" s="273"/>
      <c r="X78" s="273"/>
      <c r="Y78" s="273"/>
      <c r="Z78" s="273">
        <v>1</v>
      </c>
      <c r="AA78" s="270"/>
      <c r="AB78" s="270"/>
      <c r="AC78" s="270"/>
      <c r="AD78" s="270"/>
      <c r="AE78" s="270"/>
      <c r="AF78" s="35">
        <v>0</v>
      </c>
      <c r="AG78" s="35">
        <v>0</v>
      </c>
      <c r="AH78" s="35">
        <v>0</v>
      </c>
      <c r="AI78" s="35">
        <v>0</v>
      </c>
      <c r="AJ78" s="32">
        <v>0</v>
      </c>
      <c r="AL78" s="101">
        <f t="shared" si="13"/>
        <v>0</v>
      </c>
      <c r="AM78" s="101">
        <f t="shared" si="8"/>
        <v>1</v>
      </c>
      <c r="AN78" s="101">
        <f t="shared" si="9"/>
        <v>1</v>
      </c>
      <c r="AO78" s="101">
        <f t="shared" si="10"/>
        <v>0</v>
      </c>
      <c r="AP78" s="101">
        <f t="shared" si="11"/>
        <v>1</v>
      </c>
      <c r="AQ78" s="101">
        <f t="shared" si="12"/>
        <v>0</v>
      </c>
      <c r="AR78" s="101">
        <f t="shared" si="7"/>
        <v>0</v>
      </c>
    </row>
    <row r="79" spans="1:44">
      <c r="A79" s="271" t="s">
        <v>889</v>
      </c>
      <c r="B79" s="270"/>
      <c r="C79" s="270"/>
      <c r="D79" s="272"/>
      <c r="E79" s="272"/>
      <c r="F79" s="272"/>
      <c r="G79" s="274"/>
      <c r="H79" s="274"/>
      <c r="I79" s="274"/>
      <c r="J79" s="274"/>
      <c r="K79" s="274"/>
      <c r="L79" s="273"/>
      <c r="M79" s="273"/>
      <c r="N79" s="273"/>
      <c r="O79" s="273"/>
      <c r="P79" s="273"/>
      <c r="Q79" s="274"/>
      <c r="R79" s="274"/>
      <c r="S79" s="274"/>
      <c r="T79" s="274"/>
      <c r="U79" s="274"/>
      <c r="V79" s="273">
        <v>1</v>
      </c>
      <c r="W79" s="273"/>
      <c r="X79" s="273"/>
      <c r="Y79" s="273"/>
      <c r="Z79" s="273"/>
      <c r="AA79" s="270"/>
      <c r="AB79" s="270"/>
      <c r="AC79" s="270"/>
      <c r="AD79" s="270"/>
      <c r="AE79" s="270"/>
      <c r="AF79" s="35">
        <v>0</v>
      </c>
      <c r="AG79" s="35">
        <v>0</v>
      </c>
      <c r="AH79" s="35">
        <v>0</v>
      </c>
      <c r="AI79" s="35">
        <v>0</v>
      </c>
      <c r="AJ79" s="32">
        <v>0</v>
      </c>
      <c r="AL79" s="101">
        <f t="shared" si="13"/>
        <v>0</v>
      </c>
      <c r="AM79" s="101">
        <f t="shared" si="8"/>
        <v>0</v>
      </c>
      <c r="AN79" s="101">
        <f t="shared" si="9"/>
        <v>0</v>
      </c>
      <c r="AO79" s="101">
        <f t="shared" si="10"/>
        <v>0</v>
      </c>
      <c r="AP79" s="101">
        <f t="shared" si="11"/>
        <v>1</v>
      </c>
      <c r="AQ79" s="101">
        <f t="shared" si="12"/>
        <v>0</v>
      </c>
      <c r="AR79" s="101">
        <f t="shared" si="7"/>
        <v>0</v>
      </c>
    </row>
    <row r="80" spans="1:44">
      <c r="A80" s="271" t="s">
        <v>904</v>
      </c>
      <c r="B80" s="270"/>
      <c r="C80" s="270"/>
      <c r="D80" s="272"/>
      <c r="E80" s="272"/>
      <c r="F80" s="272"/>
      <c r="G80" s="274"/>
      <c r="H80" s="274"/>
      <c r="I80" s="274"/>
      <c r="J80" s="274"/>
      <c r="K80" s="274">
        <v>1</v>
      </c>
      <c r="L80" s="273"/>
      <c r="M80" s="273"/>
      <c r="N80" s="273"/>
      <c r="O80" s="273"/>
      <c r="P80" s="273"/>
      <c r="Q80" s="274"/>
      <c r="R80" s="274"/>
      <c r="S80" s="274"/>
      <c r="T80" s="274"/>
      <c r="U80" s="274"/>
      <c r="V80" s="273"/>
      <c r="W80" s="273"/>
      <c r="X80" s="273"/>
      <c r="Y80" s="273"/>
      <c r="Z80" s="273"/>
      <c r="AA80" s="270"/>
      <c r="AB80" s="270"/>
      <c r="AC80" s="270"/>
      <c r="AD80" s="270"/>
      <c r="AE80" s="270"/>
      <c r="AF80" s="35">
        <v>0</v>
      </c>
      <c r="AG80" s="35">
        <v>0</v>
      </c>
      <c r="AH80" s="35">
        <v>0</v>
      </c>
      <c r="AI80" s="35">
        <v>0</v>
      </c>
      <c r="AJ80" s="32">
        <v>0</v>
      </c>
      <c r="AL80" s="101">
        <f t="shared" si="13"/>
        <v>0</v>
      </c>
      <c r="AM80" s="101">
        <f t="shared" si="8"/>
        <v>1</v>
      </c>
      <c r="AN80" s="101">
        <f t="shared" si="9"/>
        <v>0</v>
      </c>
      <c r="AO80" s="101">
        <f t="shared" si="10"/>
        <v>0</v>
      </c>
      <c r="AP80" s="101">
        <f t="shared" si="11"/>
        <v>0</v>
      </c>
      <c r="AQ80" s="101">
        <f t="shared" si="12"/>
        <v>0</v>
      </c>
      <c r="AR80" s="101">
        <f t="shared" si="7"/>
        <v>0</v>
      </c>
    </row>
    <row r="81" spans="1:44">
      <c r="A81" s="271" t="s">
        <v>906</v>
      </c>
      <c r="B81" s="270"/>
      <c r="C81" s="270"/>
      <c r="D81" s="272"/>
      <c r="E81" s="272"/>
      <c r="F81" s="272"/>
      <c r="G81" s="274"/>
      <c r="H81" s="274"/>
      <c r="I81" s="274"/>
      <c r="J81" s="274"/>
      <c r="K81" s="274"/>
      <c r="L81" s="273"/>
      <c r="M81" s="273"/>
      <c r="N81" s="273"/>
      <c r="O81" s="273"/>
      <c r="P81" s="273"/>
      <c r="Q81" s="274"/>
      <c r="R81" s="274">
        <v>1</v>
      </c>
      <c r="S81" s="274"/>
      <c r="T81" s="274"/>
      <c r="U81" s="274"/>
      <c r="V81" s="273"/>
      <c r="W81" s="273"/>
      <c r="X81" s="273"/>
      <c r="Y81" s="273"/>
      <c r="Z81" s="273"/>
      <c r="AA81" s="270"/>
      <c r="AB81" s="270"/>
      <c r="AC81" s="270"/>
      <c r="AD81" s="270"/>
      <c r="AE81" s="270"/>
      <c r="AF81" s="35">
        <v>0</v>
      </c>
      <c r="AG81" s="35">
        <v>0</v>
      </c>
      <c r="AH81" s="35">
        <v>0</v>
      </c>
      <c r="AI81" s="35">
        <v>0</v>
      </c>
      <c r="AJ81" s="32">
        <v>0</v>
      </c>
      <c r="AL81" s="101">
        <f t="shared" si="13"/>
        <v>0</v>
      </c>
      <c r="AM81" s="101">
        <f t="shared" si="8"/>
        <v>0</v>
      </c>
      <c r="AN81" s="101">
        <f t="shared" si="9"/>
        <v>0</v>
      </c>
      <c r="AO81" s="101">
        <f t="shared" si="10"/>
        <v>1</v>
      </c>
      <c r="AP81" s="101">
        <f t="shared" si="11"/>
        <v>0</v>
      </c>
      <c r="AQ81" s="101">
        <f t="shared" si="12"/>
        <v>0</v>
      </c>
      <c r="AR81" s="101">
        <f t="shared" si="7"/>
        <v>0</v>
      </c>
    </row>
    <row r="82" spans="1:44">
      <c r="A82" s="271" t="s">
        <v>907</v>
      </c>
      <c r="B82" s="270"/>
      <c r="C82" s="270"/>
      <c r="D82" s="272"/>
      <c r="E82" s="272"/>
      <c r="F82" s="272"/>
      <c r="G82" s="274"/>
      <c r="H82" s="274"/>
      <c r="I82" s="274"/>
      <c r="J82" s="274"/>
      <c r="K82" s="274"/>
      <c r="L82" s="273"/>
      <c r="M82" s="273"/>
      <c r="N82" s="273"/>
      <c r="O82" s="273"/>
      <c r="P82" s="273">
        <v>1</v>
      </c>
      <c r="Q82" s="274"/>
      <c r="R82" s="274"/>
      <c r="S82" s="274"/>
      <c r="T82" s="274"/>
      <c r="U82" s="274"/>
      <c r="V82" s="273">
        <v>1</v>
      </c>
      <c r="W82" s="273"/>
      <c r="X82" s="273"/>
      <c r="Y82" s="273"/>
      <c r="Z82" s="273"/>
      <c r="AA82" s="270"/>
      <c r="AB82" s="270"/>
      <c r="AC82" s="270"/>
      <c r="AD82" s="270"/>
      <c r="AE82" s="270"/>
      <c r="AF82" s="35">
        <v>0</v>
      </c>
      <c r="AG82" s="35">
        <v>0</v>
      </c>
      <c r="AH82" s="35">
        <v>0</v>
      </c>
      <c r="AI82" s="35">
        <v>0</v>
      </c>
      <c r="AJ82" s="32">
        <v>0</v>
      </c>
      <c r="AL82" s="101">
        <f t="shared" si="13"/>
        <v>0</v>
      </c>
      <c r="AM82" s="101">
        <f t="shared" si="8"/>
        <v>0</v>
      </c>
      <c r="AN82" s="101">
        <f t="shared" si="9"/>
        <v>1</v>
      </c>
      <c r="AO82" s="101">
        <f t="shared" si="10"/>
        <v>0</v>
      </c>
      <c r="AP82" s="101">
        <f t="shared" si="11"/>
        <v>1</v>
      </c>
      <c r="AQ82" s="101">
        <f t="shared" si="12"/>
        <v>0</v>
      </c>
      <c r="AR82" s="101">
        <f t="shared" si="7"/>
        <v>0</v>
      </c>
    </row>
    <row r="83" spans="1:44">
      <c r="A83" s="271" t="s">
        <v>923</v>
      </c>
      <c r="B83" s="270"/>
      <c r="C83" s="270"/>
      <c r="D83" s="272"/>
      <c r="E83" s="272"/>
      <c r="F83" s="272"/>
      <c r="G83" s="274"/>
      <c r="H83" s="274"/>
      <c r="I83" s="274"/>
      <c r="J83" s="274"/>
      <c r="K83" s="274"/>
      <c r="L83" s="273">
        <v>2</v>
      </c>
      <c r="M83" s="273"/>
      <c r="N83" s="273"/>
      <c r="O83" s="273"/>
      <c r="P83" s="273"/>
      <c r="Q83" s="274"/>
      <c r="R83" s="274"/>
      <c r="S83" s="274"/>
      <c r="T83" s="274"/>
      <c r="U83" s="274"/>
      <c r="V83" s="273"/>
      <c r="W83" s="273"/>
      <c r="X83" s="273"/>
      <c r="Y83" s="273"/>
      <c r="Z83" s="273"/>
      <c r="AA83" s="270"/>
      <c r="AB83" s="270"/>
      <c r="AC83" s="270"/>
      <c r="AD83" s="270"/>
      <c r="AE83" s="270"/>
      <c r="AF83" s="35">
        <v>0</v>
      </c>
      <c r="AG83" s="35">
        <v>0</v>
      </c>
      <c r="AH83" s="35">
        <v>0</v>
      </c>
      <c r="AI83" s="35">
        <v>0</v>
      </c>
      <c r="AJ83" s="32">
        <v>0</v>
      </c>
      <c r="AL83" s="101">
        <f t="shared" si="13"/>
        <v>0</v>
      </c>
      <c r="AM83" s="101">
        <f t="shared" si="8"/>
        <v>0</v>
      </c>
      <c r="AN83" s="101">
        <f t="shared" si="9"/>
        <v>2</v>
      </c>
      <c r="AO83" s="101">
        <f t="shared" si="10"/>
        <v>0</v>
      </c>
      <c r="AP83" s="101">
        <f t="shared" si="11"/>
        <v>0</v>
      </c>
      <c r="AQ83" s="101">
        <f t="shared" si="12"/>
        <v>0</v>
      </c>
      <c r="AR83" s="101">
        <f t="shared" si="7"/>
        <v>0</v>
      </c>
    </row>
    <row r="84" spans="1:44">
      <c r="A84" s="271" t="s">
        <v>949</v>
      </c>
      <c r="B84" s="270"/>
      <c r="C84" s="270"/>
      <c r="D84" s="272"/>
      <c r="E84" s="272"/>
      <c r="F84" s="272"/>
      <c r="G84" s="274"/>
      <c r="H84" s="274"/>
      <c r="I84" s="274"/>
      <c r="J84" s="274"/>
      <c r="K84" s="274"/>
      <c r="L84" s="273"/>
      <c r="M84" s="273"/>
      <c r="N84" s="273"/>
      <c r="O84" s="273"/>
      <c r="P84" s="273"/>
      <c r="Q84" s="274"/>
      <c r="R84" s="274"/>
      <c r="S84" s="274"/>
      <c r="T84" s="274"/>
      <c r="U84" s="274"/>
      <c r="V84" s="273">
        <v>1</v>
      </c>
      <c r="W84" s="273"/>
      <c r="X84" s="273"/>
      <c r="Y84" s="273"/>
      <c r="Z84" s="273"/>
      <c r="AA84" s="270"/>
      <c r="AB84" s="270"/>
      <c r="AC84" s="270"/>
      <c r="AD84" s="270"/>
      <c r="AE84" s="270"/>
      <c r="AF84" s="35">
        <v>0</v>
      </c>
      <c r="AG84" s="35">
        <v>0</v>
      </c>
      <c r="AH84" s="35">
        <v>0</v>
      </c>
      <c r="AI84" s="35">
        <v>0</v>
      </c>
      <c r="AJ84" s="32">
        <v>0</v>
      </c>
      <c r="AL84" s="101">
        <f t="shared" si="13"/>
        <v>0</v>
      </c>
      <c r="AM84" s="101">
        <f t="shared" si="8"/>
        <v>0</v>
      </c>
      <c r="AN84" s="101">
        <f t="shared" si="9"/>
        <v>0</v>
      </c>
      <c r="AO84" s="101">
        <f t="shared" si="10"/>
        <v>0</v>
      </c>
      <c r="AP84" s="101">
        <f t="shared" si="11"/>
        <v>1</v>
      </c>
      <c r="AQ84" s="101">
        <f t="shared" si="12"/>
        <v>0</v>
      </c>
      <c r="AR84" s="101">
        <f t="shared" si="7"/>
        <v>0</v>
      </c>
    </row>
    <row r="85" spans="1:44">
      <c r="A85" s="271" t="s">
        <v>950</v>
      </c>
      <c r="B85" s="270"/>
      <c r="C85" s="270"/>
      <c r="D85" s="272"/>
      <c r="E85" s="272"/>
      <c r="F85" s="272"/>
      <c r="G85" s="274"/>
      <c r="H85" s="274"/>
      <c r="I85" s="274"/>
      <c r="J85" s="274"/>
      <c r="K85" s="274"/>
      <c r="L85" s="273"/>
      <c r="M85" s="273">
        <v>1</v>
      </c>
      <c r="N85" s="273"/>
      <c r="O85" s="273"/>
      <c r="P85" s="273"/>
      <c r="Q85" s="274"/>
      <c r="R85" s="274"/>
      <c r="S85" s="274"/>
      <c r="T85" s="274"/>
      <c r="U85" s="274"/>
      <c r="V85" s="273"/>
      <c r="W85" s="273"/>
      <c r="X85" s="273"/>
      <c r="Y85" s="273"/>
      <c r="Z85" s="273"/>
      <c r="AA85" s="270"/>
      <c r="AB85" s="270"/>
      <c r="AC85" s="270"/>
      <c r="AD85" s="270"/>
      <c r="AE85" s="270"/>
      <c r="AF85" s="35">
        <v>0</v>
      </c>
      <c r="AG85" s="35">
        <v>0</v>
      </c>
      <c r="AH85" s="35">
        <v>0</v>
      </c>
      <c r="AI85" s="35">
        <v>0</v>
      </c>
      <c r="AJ85" s="32">
        <v>0</v>
      </c>
      <c r="AL85" s="101">
        <f t="shared" si="13"/>
        <v>0</v>
      </c>
      <c r="AM85" s="101">
        <f t="shared" si="8"/>
        <v>0</v>
      </c>
      <c r="AN85" s="101">
        <f t="shared" si="9"/>
        <v>1</v>
      </c>
      <c r="AO85" s="101">
        <f t="shared" si="10"/>
        <v>0</v>
      </c>
      <c r="AP85" s="101">
        <f t="shared" si="11"/>
        <v>0</v>
      </c>
      <c r="AQ85" s="101">
        <f t="shared" si="12"/>
        <v>0</v>
      </c>
      <c r="AR85" s="101">
        <f t="shared" si="7"/>
        <v>0</v>
      </c>
    </row>
    <row r="86" spans="1:44">
      <c r="A86" s="271" t="s">
        <v>251</v>
      </c>
      <c r="B86" s="270"/>
      <c r="C86" s="270"/>
      <c r="D86" s="272"/>
      <c r="E86" s="272">
        <v>1</v>
      </c>
      <c r="F86" s="272">
        <v>1</v>
      </c>
      <c r="G86" s="274"/>
      <c r="H86" s="274">
        <v>1</v>
      </c>
      <c r="I86" s="274">
        <v>1</v>
      </c>
      <c r="J86" s="274"/>
      <c r="K86" s="274"/>
      <c r="L86" s="273">
        <v>2</v>
      </c>
      <c r="M86" s="273"/>
      <c r="N86" s="273"/>
      <c r="O86" s="273"/>
      <c r="P86" s="273"/>
      <c r="Q86" s="274"/>
      <c r="R86" s="274"/>
      <c r="S86" s="274"/>
      <c r="T86" s="274"/>
      <c r="U86" s="274"/>
      <c r="V86" s="273"/>
      <c r="W86" s="273"/>
      <c r="X86" s="273"/>
      <c r="Y86" s="273"/>
      <c r="Z86" s="273"/>
      <c r="AA86" s="270"/>
      <c r="AB86" s="270"/>
      <c r="AC86" s="270"/>
      <c r="AD86" s="270"/>
      <c r="AE86" s="270"/>
      <c r="AF86" s="35">
        <v>0</v>
      </c>
      <c r="AG86" s="35">
        <v>0</v>
      </c>
      <c r="AH86" s="35">
        <v>0</v>
      </c>
      <c r="AI86" s="35">
        <v>0</v>
      </c>
      <c r="AJ86" s="32">
        <v>0</v>
      </c>
      <c r="AL86" s="101">
        <f t="shared" si="13"/>
        <v>2</v>
      </c>
      <c r="AM86" s="101">
        <f t="shared" si="8"/>
        <v>2</v>
      </c>
      <c r="AN86" s="101">
        <f t="shared" si="9"/>
        <v>2</v>
      </c>
      <c r="AO86" s="101">
        <f t="shared" si="10"/>
        <v>0</v>
      </c>
      <c r="AP86" s="101">
        <f t="shared" si="11"/>
        <v>0</v>
      </c>
      <c r="AQ86" s="101">
        <f t="shared" si="12"/>
        <v>0</v>
      </c>
      <c r="AR86" s="101">
        <f t="shared" si="7"/>
        <v>0</v>
      </c>
    </row>
    <row r="87" spans="1:44">
      <c r="A87" s="271" t="s">
        <v>954</v>
      </c>
      <c r="B87" s="270"/>
      <c r="C87" s="270"/>
      <c r="D87" s="272"/>
      <c r="E87" s="272"/>
      <c r="F87" s="272"/>
      <c r="G87" s="274"/>
      <c r="H87" s="274"/>
      <c r="I87" s="274"/>
      <c r="J87" s="274"/>
      <c r="K87" s="274"/>
      <c r="L87" s="273"/>
      <c r="M87" s="273"/>
      <c r="N87" s="273">
        <v>1</v>
      </c>
      <c r="O87" s="273"/>
      <c r="P87" s="273"/>
      <c r="Q87" s="274"/>
      <c r="R87" s="274"/>
      <c r="S87" s="274"/>
      <c r="T87" s="274"/>
      <c r="U87" s="274"/>
      <c r="V87" s="273"/>
      <c r="W87" s="273"/>
      <c r="X87" s="273"/>
      <c r="Y87" s="273"/>
      <c r="Z87" s="273"/>
      <c r="AA87" s="270"/>
      <c r="AB87" s="270"/>
      <c r="AC87" s="270"/>
      <c r="AD87" s="270"/>
      <c r="AE87" s="270"/>
      <c r="AF87" s="35">
        <v>0</v>
      </c>
      <c r="AG87" s="35">
        <v>0</v>
      </c>
      <c r="AH87" s="35">
        <v>0</v>
      </c>
      <c r="AI87" s="35">
        <v>0</v>
      </c>
      <c r="AJ87" s="32">
        <v>0</v>
      </c>
      <c r="AL87" s="101">
        <f t="shared" si="13"/>
        <v>0</v>
      </c>
      <c r="AM87" s="101">
        <f t="shared" si="8"/>
        <v>0</v>
      </c>
      <c r="AN87" s="101">
        <f t="shared" si="9"/>
        <v>1</v>
      </c>
      <c r="AO87" s="101">
        <f t="shared" si="10"/>
        <v>0</v>
      </c>
      <c r="AP87" s="101">
        <f t="shared" si="11"/>
        <v>0</v>
      </c>
      <c r="AQ87" s="101">
        <f t="shared" si="12"/>
        <v>0</v>
      </c>
      <c r="AR87" s="101">
        <f t="shared" si="7"/>
        <v>0</v>
      </c>
    </row>
    <row r="88" spans="1:44">
      <c r="A88" s="271" t="s">
        <v>955</v>
      </c>
      <c r="B88" s="270"/>
      <c r="C88" s="270"/>
      <c r="D88" s="272"/>
      <c r="E88" s="272"/>
      <c r="F88" s="272"/>
      <c r="G88" s="274"/>
      <c r="H88" s="274"/>
      <c r="I88" s="274"/>
      <c r="J88" s="274"/>
      <c r="K88" s="274"/>
      <c r="L88" s="273"/>
      <c r="M88" s="273"/>
      <c r="N88" s="273"/>
      <c r="O88" s="273">
        <v>1</v>
      </c>
      <c r="P88" s="273"/>
      <c r="Q88" s="274"/>
      <c r="R88" s="274"/>
      <c r="S88" s="274"/>
      <c r="T88" s="274"/>
      <c r="U88" s="274"/>
      <c r="V88" s="273"/>
      <c r="W88" s="273"/>
      <c r="X88" s="273"/>
      <c r="Y88" s="273"/>
      <c r="Z88" s="273"/>
      <c r="AA88" s="270"/>
      <c r="AB88" s="270"/>
      <c r="AC88" s="270"/>
      <c r="AD88" s="270"/>
      <c r="AE88" s="270"/>
      <c r="AF88" s="35">
        <v>0</v>
      </c>
      <c r="AG88" s="35">
        <v>0</v>
      </c>
      <c r="AH88" s="35">
        <v>0</v>
      </c>
      <c r="AI88" s="35">
        <v>0</v>
      </c>
      <c r="AJ88" s="32">
        <v>0</v>
      </c>
      <c r="AL88" s="101">
        <f t="shared" si="13"/>
        <v>0</v>
      </c>
      <c r="AM88" s="101">
        <f t="shared" si="8"/>
        <v>0</v>
      </c>
      <c r="AN88" s="101">
        <f t="shared" si="9"/>
        <v>1</v>
      </c>
      <c r="AO88" s="101">
        <f t="shared" si="10"/>
        <v>0</v>
      </c>
      <c r="AP88" s="101">
        <f t="shared" si="11"/>
        <v>0</v>
      </c>
      <c r="AQ88" s="101">
        <f t="shared" si="12"/>
        <v>0</v>
      </c>
      <c r="AR88" s="101">
        <f t="shared" si="7"/>
        <v>0</v>
      </c>
    </row>
    <row r="89" spans="1:44">
      <c r="A89" s="271" t="s">
        <v>225</v>
      </c>
      <c r="B89" s="270"/>
      <c r="C89" s="270"/>
      <c r="D89" s="272"/>
      <c r="E89" s="272"/>
      <c r="F89" s="272"/>
      <c r="G89" s="274"/>
      <c r="H89" s="274"/>
      <c r="I89" s="274"/>
      <c r="J89" s="274"/>
      <c r="K89" s="274"/>
      <c r="L89" s="273"/>
      <c r="M89" s="273"/>
      <c r="N89" s="273"/>
      <c r="O89" s="273"/>
      <c r="P89" s="273">
        <v>1</v>
      </c>
      <c r="Q89" s="274"/>
      <c r="R89" s="274">
        <v>1</v>
      </c>
      <c r="S89" s="274"/>
      <c r="T89" s="274"/>
      <c r="U89" s="274"/>
      <c r="V89" s="273">
        <v>1</v>
      </c>
      <c r="W89" s="273">
        <v>1</v>
      </c>
      <c r="X89" s="273"/>
      <c r="Y89" s="273"/>
      <c r="Z89" s="273"/>
      <c r="AA89" s="270"/>
      <c r="AB89" s="270"/>
      <c r="AC89" s="270"/>
      <c r="AD89" s="270"/>
      <c r="AE89" s="270"/>
      <c r="AF89" s="35">
        <v>0</v>
      </c>
      <c r="AG89" s="35">
        <v>0</v>
      </c>
      <c r="AH89" s="35">
        <v>0</v>
      </c>
      <c r="AI89" s="35">
        <v>0</v>
      </c>
      <c r="AJ89" s="32">
        <v>0</v>
      </c>
      <c r="AL89" s="101">
        <f t="shared" si="13"/>
        <v>0</v>
      </c>
      <c r="AM89" s="101">
        <f t="shared" si="8"/>
        <v>0</v>
      </c>
      <c r="AN89" s="101">
        <f t="shared" si="9"/>
        <v>1</v>
      </c>
      <c r="AO89" s="101">
        <f t="shared" si="10"/>
        <v>1</v>
      </c>
      <c r="AP89" s="101">
        <f t="shared" si="11"/>
        <v>2</v>
      </c>
      <c r="AQ89" s="101">
        <f t="shared" si="12"/>
        <v>0</v>
      </c>
      <c r="AR89" s="101">
        <f t="shared" si="7"/>
        <v>0</v>
      </c>
    </row>
    <row r="90" spans="1:44">
      <c r="A90" s="271" t="s">
        <v>1060</v>
      </c>
      <c r="B90" s="270"/>
      <c r="C90" s="270"/>
      <c r="D90" s="272"/>
      <c r="E90" s="272"/>
      <c r="F90" s="272"/>
      <c r="G90" s="274"/>
      <c r="H90" s="274"/>
      <c r="I90" s="274"/>
      <c r="J90" s="274"/>
      <c r="K90" s="274"/>
      <c r="L90" s="273"/>
      <c r="M90" s="273"/>
      <c r="N90" s="273"/>
      <c r="O90" s="273"/>
      <c r="P90" s="273"/>
      <c r="Q90" s="274"/>
      <c r="R90" s="274"/>
      <c r="S90" s="274"/>
      <c r="T90" s="274"/>
      <c r="U90" s="274"/>
      <c r="V90" s="273"/>
      <c r="W90" s="273"/>
      <c r="X90" s="273"/>
      <c r="Y90" s="273"/>
      <c r="Z90" s="273">
        <v>1</v>
      </c>
      <c r="AA90" s="270"/>
      <c r="AB90" s="270"/>
      <c r="AC90" s="270"/>
      <c r="AD90" s="270"/>
      <c r="AE90" s="270"/>
      <c r="AF90" s="35">
        <v>0</v>
      </c>
      <c r="AG90" s="35">
        <v>0</v>
      </c>
      <c r="AH90" s="35">
        <v>0</v>
      </c>
      <c r="AI90" s="35">
        <v>0</v>
      </c>
      <c r="AJ90" s="32">
        <v>0</v>
      </c>
      <c r="AL90" s="101">
        <f t="shared" si="13"/>
        <v>0</v>
      </c>
      <c r="AM90" s="101">
        <f t="shared" si="8"/>
        <v>0</v>
      </c>
      <c r="AN90" s="101">
        <f t="shared" si="9"/>
        <v>0</v>
      </c>
      <c r="AO90" s="101">
        <f t="shared" si="10"/>
        <v>0</v>
      </c>
      <c r="AP90" s="101">
        <f t="shared" si="11"/>
        <v>1</v>
      </c>
      <c r="AQ90" s="101">
        <f t="shared" si="12"/>
        <v>0</v>
      </c>
      <c r="AR90" s="101">
        <f t="shared" si="7"/>
        <v>0</v>
      </c>
    </row>
    <row r="91" spans="1:44">
      <c r="A91" s="271" t="s">
        <v>1067</v>
      </c>
      <c r="B91" s="270"/>
      <c r="C91" s="270"/>
      <c r="D91" s="272"/>
      <c r="E91" s="272"/>
      <c r="F91" s="272"/>
      <c r="G91" s="274"/>
      <c r="H91" s="274"/>
      <c r="I91" s="274"/>
      <c r="J91" s="274"/>
      <c r="K91" s="274"/>
      <c r="L91" s="273"/>
      <c r="M91" s="273"/>
      <c r="N91" s="273"/>
      <c r="O91" s="273">
        <v>1</v>
      </c>
      <c r="P91" s="273"/>
      <c r="Q91" s="274"/>
      <c r="R91" s="274"/>
      <c r="S91" s="274"/>
      <c r="T91" s="274"/>
      <c r="U91" s="274"/>
      <c r="V91" s="273"/>
      <c r="W91" s="273"/>
      <c r="X91" s="273"/>
      <c r="Y91" s="273"/>
      <c r="Z91" s="273"/>
      <c r="AA91" s="270"/>
      <c r="AB91" s="270"/>
      <c r="AC91" s="270"/>
      <c r="AD91" s="270"/>
      <c r="AE91" s="270"/>
      <c r="AF91" s="35">
        <v>0</v>
      </c>
      <c r="AG91" s="35">
        <v>0</v>
      </c>
      <c r="AH91" s="35">
        <v>0</v>
      </c>
      <c r="AI91" s="35">
        <v>0</v>
      </c>
      <c r="AJ91" s="32">
        <v>0</v>
      </c>
      <c r="AL91" s="101">
        <f t="shared" si="13"/>
        <v>0</v>
      </c>
      <c r="AM91" s="101">
        <f t="shared" si="8"/>
        <v>0</v>
      </c>
      <c r="AN91" s="101">
        <f t="shared" si="9"/>
        <v>1</v>
      </c>
      <c r="AO91" s="101">
        <f t="shared" si="10"/>
        <v>0</v>
      </c>
      <c r="AP91" s="101">
        <f t="shared" si="11"/>
        <v>0</v>
      </c>
      <c r="AQ91" s="101">
        <f t="shared" si="12"/>
        <v>0</v>
      </c>
      <c r="AR91" s="101">
        <f t="shared" si="7"/>
        <v>0</v>
      </c>
    </row>
    <row r="92" spans="1:44">
      <c r="A92" s="271" t="s">
        <v>1068</v>
      </c>
      <c r="B92" s="270"/>
      <c r="C92" s="270"/>
      <c r="D92" s="272"/>
      <c r="E92" s="272"/>
      <c r="F92" s="272"/>
      <c r="G92" s="274"/>
      <c r="H92" s="274"/>
      <c r="I92" s="274"/>
      <c r="J92" s="274"/>
      <c r="K92" s="274">
        <v>1</v>
      </c>
      <c r="L92" s="273"/>
      <c r="M92" s="273"/>
      <c r="N92" s="273"/>
      <c r="O92" s="273"/>
      <c r="P92" s="273"/>
      <c r="Q92" s="274"/>
      <c r="R92" s="274"/>
      <c r="S92" s="274"/>
      <c r="T92" s="274"/>
      <c r="U92" s="274"/>
      <c r="V92" s="273"/>
      <c r="W92" s="273"/>
      <c r="X92" s="273"/>
      <c r="Y92" s="273"/>
      <c r="Z92" s="273"/>
      <c r="AA92" s="270"/>
      <c r="AB92" s="270"/>
      <c r="AC92" s="270"/>
      <c r="AD92" s="270"/>
      <c r="AE92" s="270"/>
      <c r="AF92" s="35">
        <v>0</v>
      </c>
      <c r="AG92" s="35">
        <v>0</v>
      </c>
      <c r="AH92" s="35">
        <v>0</v>
      </c>
      <c r="AI92" s="35">
        <v>0</v>
      </c>
      <c r="AJ92" s="32">
        <v>0</v>
      </c>
      <c r="AL92" s="101">
        <f t="shared" si="13"/>
        <v>0</v>
      </c>
      <c r="AM92" s="101">
        <f t="shared" si="8"/>
        <v>1</v>
      </c>
      <c r="AN92" s="101">
        <f t="shared" si="9"/>
        <v>0</v>
      </c>
      <c r="AO92" s="101">
        <f t="shared" si="10"/>
        <v>0</v>
      </c>
      <c r="AP92" s="101">
        <f t="shared" si="11"/>
        <v>0</v>
      </c>
      <c r="AQ92" s="101">
        <f t="shared" si="12"/>
        <v>0</v>
      </c>
      <c r="AR92" s="101">
        <f t="shared" si="7"/>
        <v>0</v>
      </c>
    </row>
    <row r="93" spans="1:44">
      <c r="A93" s="271" t="s">
        <v>1116</v>
      </c>
      <c r="B93" s="270"/>
      <c r="C93" s="270"/>
      <c r="D93" s="272"/>
      <c r="E93" s="272"/>
      <c r="F93" s="272"/>
      <c r="G93" s="274"/>
      <c r="H93" s="274"/>
      <c r="I93" s="274"/>
      <c r="J93" s="274"/>
      <c r="K93" s="274"/>
      <c r="L93" s="273"/>
      <c r="M93" s="273">
        <v>1</v>
      </c>
      <c r="N93" s="273"/>
      <c r="O93" s="273"/>
      <c r="P93" s="273"/>
      <c r="Q93" s="274"/>
      <c r="R93" s="274"/>
      <c r="S93" s="274"/>
      <c r="T93" s="274"/>
      <c r="U93" s="274"/>
      <c r="V93" s="273"/>
      <c r="W93" s="273"/>
      <c r="X93" s="273"/>
      <c r="Y93" s="273"/>
      <c r="Z93" s="273"/>
      <c r="AA93" s="270"/>
      <c r="AB93" s="270"/>
      <c r="AC93" s="270"/>
      <c r="AD93" s="270"/>
      <c r="AE93" s="270"/>
      <c r="AF93" s="35">
        <v>0</v>
      </c>
      <c r="AG93" s="35">
        <v>0</v>
      </c>
      <c r="AH93" s="35">
        <v>0</v>
      </c>
      <c r="AI93" s="35">
        <v>0</v>
      </c>
      <c r="AJ93" s="32">
        <v>0</v>
      </c>
      <c r="AL93" s="101">
        <f t="shared" si="13"/>
        <v>0</v>
      </c>
      <c r="AM93" s="101">
        <f t="shared" si="8"/>
        <v>0</v>
      </c>
      <c r="AN93" s="101">
        <f t="shared" si="9"/>
        <v>1</v>
      </c>
      <c r="AO93" s="101">
        <f t="shared" si="10"/>
        <v>0</v>
      </c>
      <c r="AP93" s="101">
        <f t="shared" si="11"/>
        <v>0</v>
      </c>
      <c r="AQ93" s="101">
        <f t="shared" si="12"/>
        <v>0</v>
      </c>
      <c r="AR93" s="101">
        <f t="shared" si="7"/>
        <v>0</v>
      </c>
    </row>
    <row r="94" spans="1:44">
      <c r="A94" s="271" t="s">
        <v>1117</v>
      </c>
      <c r="B94" s="270"/>
      <c r="C94" s="270"/>
      <c r="D94" s="272"/>
      <c r="E94" s="272"/>
      <c r="F94" s="272"/>
      <c r="G94" s="274"/>
      <c r="H94" s="274"/>
      <c r="I94" s="274"/>
      <c r="J94" s="274"/>
      <c r="K94" s="274">
        <v>1</v>
      </c>
      <c r="L94" s="273"/>
      <c r="M94" s="273"/>
      <c r="N94" s="273"/>
      <c r="O94" s="273"/>
      <c r="P94" s="273"/>
      <c r="Q94" s="274"/>
      <c r="R94" s="274"/>
      <c r="S94" s="274"/>
      <c r="T94" s="274"/>
      <c r="U94" s="274"/>
      <c r="V94" s="273"/>
      <c r="W94" s="273"/>
      <c r="X94" s="273"/>
      <c r="Y94" s="273"/>
      <c r="Z94" s="273"/>
      <c r="AA94" s="270"/>
      <c r="AB94" s="270"/>
      <c r="AC94" s="270"/>
      <c r="AD94" s="270"/>
      <c r="AE94" s="270"/>
      <c r="AF94" s="35">
        <v>0</v>
      </c>
      <c r="AG94" s="35">
        <v>0</v>
      </c>
      <c r="AH94" s="35">
        <v>0</v>
      </c>
      <c r="AI94" s="35">
        <v>0</v>
      </c>
      <c r="AJ94" s="32">
        <v>0</v>
      </c>
      <c r="AL94" s="101">
        <f t="shared" si="13"/>
        <v>0</v>
      </c>
      <c r="AM94" s="101">
        <f t="shared" si="8"/>
        <v>1</v>
      </c>
      <c r="AN94" s="101">
        <f t="shared" si="9"/>
        <v>0</v>
      </c>
      <c r="AO94" s="101">
        <f t="shared" si="10"/>
        <v>0</v>
      </c>
      <c r="AP94" s="101">
        <f t="shared" si="11"/>
        <v>0</v>
      </c>
      <c r="AQ94" s="101">
        <f t="shared" si="12"/>
        <v>0</v>
      </c>
      <c r="AR94" s="101">
        <f t="shared" si="7"/>
        <v>0</v>
      </c>
    </row>
    <row r="95" spans="1:44">
      <c r="A95" s="271" t="s">
        <v>1118</v>
      </c>
      <c r="B95" s="270"/>
      <c r="C95" s="270"/>
      <c r="D95" s="272"/>
      <c r="E95" s="272"/>
      <c r="F95" s="272"/>
      <c r="G95" s="274"/>
      <c r="H95" s="274"/>
      <c r="I95" s="274">
        <v>1</v>
      </c>
      <c r="J95" s="274"/>
      <c r="K95" s="274"/>
      <c r="L95" s="273"/>
      <c r="M95" s="273"/>
      <c r="N95" s="273"/>
      <c r="O95" s="273"/>
      <c r="P95" s="273"/>
      <c r="Q95" s="274"/>
      <c r="R95" s="274"/>
      <c r="S95" s="274"/>
      <c r="T95" s="274"/>
      <c r="U95" s="274"/>
      <c r="V95" s="273"/>
      <c r="W95" s="273"/>
      <c r="X95" s="273"/>
      <c r="Y95" s="273"/>
      <c r="Z95" s="273"/>
      <c r="AA95" s="270"/>
      <c r="AB95" s="270"/>
      <c r="AC95" s="270"/>
      <c r="AD95" s="270"/>
      <c r="AE95" s="270"/>
      <c r="AF95" s="35">
        <v>0</v>
      </c>
      <c r="AG95" s="35">
        <v>0</v>
      </c>
      <c r="AH95" s="35">
        <v>0</v>
      </c>
      <c r="AI95" s="35">
        <v>0</v>
      </c>
      <c r="AJ95" s="32">
        <v>0</v>
      </c>
      <c r="AL95" s="101">
        <f t="shared" si="13"/>
        <v>0</v>
      </c>
      <c r="AM95" s="101">
        <f t="shared" si="8"/>
        <v>1</v>
      </c>
      <c r="AN95" s="101">
        <f t="shared" si="9"/>
        <v>0</v>
      </c>
      <c r="AO95" s="101">
        <f t="shared" si="10"/>
        <v>0</v>
      </c>
      <c r="AP95" s="101">
        <f t="shared" si="11"/>
        <v>0</v>
      </c>
      <c r="AQ95" s="101">
        <f t="shared" si="12"/>
        <v>0</v>
      </c>
      <c r="AR95" s="101">
        <f t="shared" si="7"/>
        <v>0</v>
      </c>
    </row>
    <row r="96" spans="1:44">
      <c r="A96" s="271" t="s">
        <v>1119</v>
      </c>
      <c r="B96" s="270"/>
      <c r="C96" s="270"/>
      <c r="D96" s="272"/>
      <c r="E96" s="272"/>
      <c r="F96" s="272"/>
      <c r="G96" s="274"/>
      <c r="H96" s="274"/>
      <c r="I96" s="274"/>
      <c r="J96" s="274">
        <v>1</v>
      </c>
      <c r="K96" s="274"/>
      <c r="L96" s="273"/>
      <c r="M96" s="273"/>
      <c r="N96" s="273"/>
      <c r="O96" s="273"/>
      <c r="P96" s="273"/>
      <c r="Q96" s="274"/>
      <c r="R96" s="274"/>
      <c r="S96" s="274"/>
      <c r="T96" s="274"/>
      <c r="U96" s="274"/>
      <c r="V96" s="273"/>
      <c r="W96" s="273"/>
      <c r="X96" s="273"/>
      <c r="Y96" s="273"/>
      <c r="Z96" s="273"/>
      <c r="AA96" s="270"/>
      <c r="AB96" s="270"/>
      <c r="AC96" s="270"/>
      <c r="AD96" s="270"/>
      <c r="AE96" s="270"/>
      <c r="AF96" s="35">
        <v>0</v>
      </c>
      <c r="AG96" s="35">
        <v>0</v>
      </c>
      <c r="AH96" s="35">
        <v>0</v>
      </c>
      <c r="AI96" s="35">
        <v>0</v>
      </c>
      <c r="AJ96" s="32">
        <v>0</v>
      </c>
      <c r="AL96" s="101">
        <f t="shared" si="13"/>
        <v>0</v>
      </c>
      <c r="AM96" s="101">
        <f t="shared" si="8"/>
        <v>1</v>
      </c>
      <c r="AN96" s="101">
        <f t="shared" si="9"/>
        <v>0</v>
      </c>
      <c r="AO96" s="101">
        <f t="shared" si="10"/>
        <v>0</v>
      </c>
      <c r="AP96" s="101">
        <f t="shared" si="11"/>
        <v>0</v>
      </c>
      <c r="AQ96" s="101">
        <f t="shared" si="12"/>
        <v>0</v>
      </c>
      <c r="AR96" s="101">
        <f t="shared" si="7"/>
        <v>0</v>
      </c>
    </row>
    <row r="97" spans="1:44">
      <c r="A97" s="271" t="s">
        <v>1120</v>
      </c>
      <c r="B97" s="270"/>
      <c r="C97" s="270"/>
      <c r="D97" s="272"/>
      <c r="E97" s="272"/>
      <c r="F97" s="272"/>
      <c r="G97" s="274"/>
      <c r="H97" s="274"/>
      <c r="I97" s="274"/>
      <c r="J97" s="274"/>
      <c r="K97" s="274"/>
      <c r="L97" s="273"/>
      <c r="M97" s="273"/>
      <c r="N97" s="273"/>
      <c r="O97" s="273"/>
      <c r="P97" s="273"/>
      <c r="Q97" s="274"/>
      <c r="R97" s="274"/>
      <c r="S97" s="274"/>
      <c r="T97" s="274"/>
      <c r="U97" s="274"/>
      <c r="V97" s="273"/>
      <c r="W97" s="273"/>
      <c r="X97" s="273"/>
      <c r="Y97" s="273">
        <v>1</v>
      </c>
      <c r="Z97" s="273"/>
      <c r="AA97" s="270"/>
      <c r="AB97" s="270"/>
      <c r="AC97" s="270"/>
      <c r="AD97" s="270"/>
      <c r="AE97" s="270"/>
      <c r="AF97" s="35">
        <v>0</v>
      </c>
      <c r="AG97" s="35">
        <v>0</v>
      </c>
      <c r="AH97" s="35">
        <v>0</v>
      </c>
      <c r="AI97" s="35">
        <v>0</v>
      </c>
      <c r="AJ97" s="32">
        <v>0</v>
      </c>
      <c r="AL97" s="101">
        <f t="shared" si="13"/>
        <v>0</v>
      </c>
      <c r="AM97" s="101">
        <f t="shared" si="8"/>
        <v>0</v>
      </c>
      <c r="AN97" s="101">
        <f t="shared" si="9"/>
        <v>0</v>
      </c>
      <c r="AO97" s="101">
        <f t="shared" si="10"/>
        <v>0</v>
      </c>
      <c r="AP97" s="101">
        <f t="shared" si="11"/>
        <v>1</v>
      </c>
      <c r="AQ97" s="101">
        <f t="shared" si="12"/>
        <v>0</v>
      </c>
      <c r="AR97" s="101">
        <f t="shared" si="7"/>
        <v>0</v>
      </c>
    </row>
    <row r="98" spans="1:44">
      <c r="A98" s="271" t="s">
        <v>1161</v>
      </c>
      <c r="B98" s="270"/>
      <c r="C98" s="270"/>
      <c r="D98" s="272"/>
      <c r="E98" s="272"/>
      <c r="F98" s="272"/>
      <c r="G98" s="274"/>
      <c r="H98" s="274"/>
      <c r="I98" s="274"/>
      <c r="J98" s="274"/>
      <c r="K98" s="274"/>
      <c r="L98" s="273"/>
      <c r="M98" s="273"/>
      <c r="N98" s="273"/>
      <c r="O98" s="273"/>
      <c r="P98" s="273"/>
      <c r="Q98" s="274"/>
      <c r="R98" s="274"/>
      <c r="S98" s="274"/>
      <c r="T98" s="274"/>
      <c r="U98" s="274"/>
      <c r="V98" s="273"/>
      <c r="W98" s="273"/>
      <c r="X98" s="273"/>
      <c r="Y98" s="273"/>
      <c r="Z98" s="273"/>
      <c r="AA98" s="270"/>
      <c r="AB98" s="270"/>
      <c r="AC98" s="270"/>
      <c r="AD98" s="270"/>
      <c r="AE98" s="270"/>
      <c r="AF98" s="35">
        <v>0</v>
      </c>
      <c r="AG98" s="35">
        <v>0</v>
      </c>
      <c r="AH98" s="35">
        <v>0</v>
      </c>
      <c r="AI98" s="35">
        <v>0</v>
      </c>
      <c r="AJ98" s="32">
        <v>0</v>
      </c>
      <c r="AL98" s="101">
        <f t="shared" si="13"/>
        <v>0</v>
      </c>
      <c r="AM98" s="101">
        <f t="shared" si="8"/>
        <v>0</v>
      </c>
      <c r="AN98" s="101">
        <f t="shared" si="9"/>
        <v>0</v>
      </c>
      <c r="AO98" s="101">
        <f t="shared" si="10"/>
        <v>0</v>
      </c>
      <c r="AP98" s="101">
        <f t="shared" si="11"/>
        <v>0</v>
      </c>
      <c r="AQ98" s="101">
        <f t="shared" si="12"/>
        <v>0</v>
      </c>
      <c r="AR98" s="101">
        <f t="shared" si="7"/>
        <v>0</v>
      </c>
    </row>
    <row r="99" spans="1:44" ht="18" thickBot="1">
      <c r="A99" s="271" t="s">
        <v>1197</v>
      </c>
      <c r="B99" s="270"/>
      <c r="C99" s="270"/>
      <c r="D99" s="272"/>
      <c r="E99" s="272"/>
      <c r="F99" s="272"/>
      <c r="G99" s="274"/>
      <c r="H99" s="274"/>
      <c r="I99" s="274"/>
      <c r="J99" s="274">
        <v>1</v>
      </c>
      <c r="K99" s="274"/>
      <c r="L99" s="273"/>
      <c r="M99" s="273"/>
      <c r="N99" s="273"/>
      <c r="O99" s="273"/>
      <c r="P99" s="273"/>
      <c r="Q99" s="274"/>
      <c r="R99" s="274"/>
      <c r="S99" s="274"/>
      <c r="T99" s="274"/>
      <c r="U99" s="274"/>
      <c r="V99" s="273"/>
      <c r="W99" s="273"/>
      <c r="X99" s="273"/>
      <c r="Y99" s="273"/>
      <c r="Z99" s="273"/>
      <c r="AA99" s="270"/>
      <c r="AB99" s="270"/>
      <c r="AC99" s="270"/>
      <c r="AD99" s="270"/>
      <c r="AE99" s="270"/>
      <c r="AF99" s="35">
        <v>0</v>
      </c>
      <c r="AG99" s="35">
        <v>0</v>
      </c>
      <c r="AH99" s="35">
        <v>0</v>
      </c>
      <c r="AI99" s="35">
        <v>0</v>
      </c>
      <c r="AJ99" s="32">
        <v>0</v>
      </c>
      <c r="AL99" s="101">
        <f t="shared" si="13"/>
        <v>0</v>
      </c>
      <c r="AM99" s="101">
        <f t="shared" si="8"/>
        <v>1</v>
      </c>
      <c r="AN99" s="101">
        <f t="shared" si="9"/>
        <v>0</v>
      </c>
      <c r="AO99" s="101">
        <f t="shared" si="10"/>
        <v>0</v>
      </c>
      <c r="AP99" s="101">
        <f t="shared" si="11"/>
        <v>0</v>
      </c>
      <c r="AQ99" s="101">
        <f t="shared" si="12"/>
        <v>0</v>
      </c>
      <c r="AR99" s="101">
        <f t="shared" si="7"/>
        <v>0</v>
      </c>
    </row>
    <row r="100" spans="1:44">
      <c r="AK100" s="34" t="s">
        <v>104</v>
      </c>
      <c r="AL100" s="262">
        <f>COUNTIF(AL6:AL99,"&gt;0")</f>
        <v>4</v>
      </c>
      <c r="AM100" s="262">
        <f t="shared" ref="AM100:AR100" si="14">COUNTIF(AM6:AM99,"&gt;0")</f>
        <v>30</v>
      </c>
      <c r="AN100" s="262">
        <f t="shared" si="14"/>
        <v>38</v>
      </c>
      <c r="AO100" s="262">
        <f t="shared" si="14"/>
        <v>19</v>
      </c>
      <c r="AP100" s="262">
        <f t="shared" si="14"/>
        <v>21</v>
      </c>
      <c r="AQ100" s="262">
        <f t="shared" si="14"/>
        <v>0</v>
      </c>
      <c r="AR100" s="262">
        <f t="shared" si="14"/>
        <v>0</v>
      </c>
    </row>
    <row r="101" spans="1:44" ht="18" thickBot="1">
      <c r="AK101" s="263" t="s">
        <v>105</v>
      </c>
      <c r="AL101" s="264">
        <f>SUM(AL6:AL99)</f>
        <v>6</v>
      </c>
      <c r="AM101" s="264">
        <f t="shared" ref="AM101:AR101" si="15">SUM(AM6:AM99)</f>
        <v>44</v>
      </c>
      <c r="AN101" s="264">
        <f t="shared" si="15"/>
        <v>46</v>
      </c>
      <c r="AO101" s="264">
        <f t="shared" si="15"/>
        <v>26</v>
      </c>
      <c r="AP101" s="264">
        <f t="shared" si="15"/>
        <v>24</v>
      </c>
      <c r="AQ101" s="264">
        <f t="shared" si="15"/>
        <v>0</v>
      </c>
      <c r="AR101" s="264">
        <f t="shared" si="15"/>
        <v>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25"/>
  <sheetViews>
    <sheetView topLeftCell="G103" zoomScale="55" zoomScaleNormal="55" workbookViewId="0">
      <selection activeCell="AL125" sqref="AL124:AR125"/>
    </sheetView>
  </sheetViews>
  <sheetFormatPr defaultRowHeight="17.399999999999999"/>
  <cols>
    <col min="1" max="1" width="25.59765625" style="249" customWidth="1"/>
    <col min="2" max="5" width="9" style="249" customWidth="1"/>
    <col min="6" max="6" width="9" style="189" customWidth="1"/>
    <col min="7" max="10" width="9" style="249" customWidth="1"/>
    <col min="11" max="11" width="9" style="189" customWidth="1"/>
    <col min="12" max="15" width="9" style="249" customWidth="1"/>
    <col min="16" max="16" width="9" style="189" customWidth="1"/>
    <col min="17" max="20" width="9" style="249" customWidth="1"/>
    <col min="21" max="21" width="9" style="189" customWidth="1"/>
    <col min="22" max="22" width="9" style="249" customWidth="1"/>
    <col min="23" max="25" width="8.796875" style="249"/>
    <col min="26" max="26" width="8.796875" style="189"/>
    <col min="27" max="16384" width="8.796875" style="249"/>
  </cols>
  <sheetData>
    <row r="1" spans="1:44">
      <c r="A1" s="100" t="s">
        <v>113</v>
      </c>
      <c r="B1" s="97"/>
      <c r="C1" s="97"/>
      <c r="D1" s="97"/>
      <c r="E1" s="97"/>
      <c r="F1" s="206"/>
      <c r="G1" s="97"/>
      <c r="H1" s="97"/>
      <c r="I1" s="97"/>
      <c r="J1" s="97"/>
      <c r="K1" s="206"/>
      <c r="L1" s="97"/>
      <c r="M1" s="97"/>
      <c r="N1" s="97"/>
      <c r="O1" s="97"/>
      <c r="P1" s="56"/>
      <c r="Q1" s="97"/>
      <c r="R1" s="97"/>
      <c r="S1" s="97"/>
      <c r="T1" s="97"/>
      <c r="U1" s="56"/>
      <c r="V1" s="97"/>
      <c r="W1" s="97"/>
      <c r="X1" s="97"/>
      <c r="Y1" s="97"/>
      <c r="Z1" s="102"/>
      <c r="AA1" s="98"/>
      <c r="AB1" s="98"/>
      <c r="AC1" s="98"/>
      <c r="AD1" s="98"/>
      <c r="AE1" s="98"/>
      <c r="AF1" s="98"/>
      <c r="AG1" s="98"/>
      <c r="AH1" s="98"/>
      <c r="AI1" s="98"/>
      <c r="AJ1" s="98"/>
    </row>
    <row r="2" spans="1:44">
      <c r="A2" s="100"/>
      <c r="B2" s="207" t="s">
        <v>114</v>
      </c>
      <c r="C2" s="97"/>
      <c r="D2" s="97"/>
      <c r="E2" s="97"/>
      <c r="F2" s="206"/>
      <c r="G2" s="97"/>
      <c r="H2" s="97"/>
      <c r="I2" s="97"/>
      <c r="J2" s="97"/>
      <c r="K2" s="206"/>
      <c r="L2" s="97"/>
      <c r="M2" s="97"/>
      <c r="N2" s="97"/>
      <c r="O2" s="97"/>
      <c r="P2" s="56"/>
      <c r="Q2" s="97"/>
      <c r="R2" s="97"/>
      <c r="S2" s="97"/>
      <c r="T2" s="97"/>
      <c r="U2" s="56"/>
      <c r="V2" s="97"/>
      <c r="W2" s="97"/>
      <c r="X2" s="97"/>
      <c r="Y2" s="97"/>
      <c r="Z2" s="102"/>
      <c r="AA2" s="98"/>
      <c r="AB2" s="98"/>
      <c r="AC2" s="98"/>
      <c r="AD2" s="98"/>
      <c r="AE2" s="98"/>
      <c r="AF2" s="98"/>
      <c r="AG2" s="98"/>
      <c r="AH2" s="98"/>
      <c r="AI2" s="98"/>
      <c r="AJ2" s="98"/>
    </row>
    <row r="3" spans="1:44">
      <c r="A3" s="100"/>
      <c r="B3" s="207" t="s">
        <v>115</v>
      </c>
      <c r="C3" s="97"/>
      <c r="D3" s="97"/>
      <c r="E3" s="97"/>
      <c r="F3" s="206"/>
      <c r="G3" s="97"/>
      <c r="H3" s="97"/>
      <c r="I3" s="97"/>
      <c r="J3" s="97"/>
      <c r="K3" s="206"/>
      <c r="L3" s="97"/>
      <c r="M3" s="97"/>
      <c r="N3" s="97"/>
      <c r="O3" s="97"/>
      <c r="P3" s="56"/>
      <c r="Q3" s="97"/>
      <c r="R3" s="97"/>
      <c r="S3" s="97"/>
      <c r="T3" s="97"/>
      <c r="U3" s="56"/>
      <c r="V3" s="97"/>
      <c r="W3" s="97"/>
      <c r="X3" s="97"/>
      <c r="Y3" s="97"/>
      <c r="Z3" s="102"/>
      <c r="AA3" s="98"/>
      <c r="AB3" s="98"/>
      <c r="AC3" s="98"/>
      <c r="AD3" s="98"/>
      <c r="AE3" s="98"/>
      <c r="AF3" s="98"/>
      <c r="AG3" s="98"/>
      <c r="AH3" s="98"/>
      <c r="AI3" s="98"/>
      <c r="AJ3" s="98"/>
    </row>
    <row r="4" spans="1:44">
      <c r="A4" s="100"/>
      <c r="B4" s="207" t="s">
        <v>137</v>
      </c>
      <c r="C4" s="97"/>
      <c r="D4" s="97"/>
      <c r="E4" s="97"/>
      <c r="F4" s="206"/>
      <c r="G4" s="97"/>
      <c r="H4" s="97"/>
      <c r="I4" s="97"/>
      <c r="J4" s="97"/>
      <c r="K4" s="206"/>
      <c r="L4" s="97"/>
      <c r="M4" s="97"/>
      <c r="N4" s="97"/>
      <c r="O4" s="97"/>
      <c r="P4" s="56"/>
      <c r="Q4" s="97"/>
      <c r="R4" s="97"/>
      <c r="S4" s="97"/>
      <c r="T4" s="97"/>
      <c r="U4" s="56"/>
      <c r="V4" s="97"/>
      <c r="W4" s="97"/>
      <c r="X4" s="97"/>
      <c r="Y4" s="97"/>
      <c r="Z4" s="102"/>
      <c r="AA4" s="98"/>
      <c r="AB4" s="98"/>
      <c r="AC4" s="98"/>
      <c r="AD4" s="98"/>
      <c r="AE4" s="98"/>
      <c r="AF4" s="98"/>
      <c r="AG4" s="98"/>
      <c r="AH4" s="98"/>
      <c r="AI4" s="98"/>
      <c r="AJ4" s="98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360"/>
      <c r="AG5" s="360"/>
      <c r="AH5" s="360"/>
      <c r="AI5" s="360"/>
      <c r="AJ5" s="360"/>
      <c r="AK5" s="202"/>
      <c r="AL5" s="203" t="s">
        <v>117</v>
      </c>
      <c r="AM5" s="57" t="s">
        <v>118</v>
      </c>
      <c r="AN5" s="57" t="s">
        <v>119</v>
      </c>
      <c r="AO5" s="57" t="s">
        <v>120</v>
      </c>
      <c r="AP5" s="57" t="s">
        <v>121</v>
      </c>
      <c r="AQ5" s="57" t="s">
        <v>122</v>
      </c>
      <c r="AR5" s="57" t="s">
        <v>123</v>
      </c>
    </row>
    <row r="6" spans="1:44">
      <c r="A6" s="275" t="s">
        <v>283</v>
      </c>
      <c r="B6" s="288"/>
      <c r="C6" s="288"/>
      <c r="D6" s="276"/>
      <c r="E6" s="273"/>
      <c r="F6" s="277"/>
      <c r="G6" s="279"/>
      <c r="H6" s="279"/>
      <c r="I6" s="279"/>
      <c r="J6" s="279"/>
      <c r="K6" s="279"/>
      <c r="L6" s="278"/>
      <c r="M6" s="278"/>
      <c r="N6" s="278"/>
      <c r="O6" s="278"/>
      <c r="P6" s="278"/>
      <c r="Q6" s="279"/>
      <c r="R6" s="279"/>
      <c r="S6" s="279"/>
      <c r="T6" s="279"/>
      <c r="U6" s="279"/>
      <c r="V6" s="278">
        <v>1</v>
      </c>
      <c r="W6" s="278"/>
      <c r="X6" s="278">
        <v>1</v>
      </c>
      <c r="Y6" s="278">
        <v>1</v>
      </c>
      <c r="Z6" s="278"/>
      <c r="AA6" s="274"/>
      <c r="AB6" s="274"/>
      <c r="AC6" s="274"/>
      <c r="AD6" s="274"/>
      <c r="AE6" s="274"/>
      <c r="AF6" s="361"/>
      <c r="AG6" s="361"/>
      <c r="AH6" s="361"/>
      <c r="AI6" s="361"/>
      <c r="AJ6" s="362"/>
      <c r="AL6" s="101">
        <f>SUM($B6:$F6)</f>
        <v>0</v>
      </c>
      <c r="AM6" s="101">
        <f>SUM($G6:$K6)</f>
        <v>0</v>
      </c>
      <c r="AN6" s="101">
        <f>SUM($L6:$P6)</f>
        <v>0</v>
      </c>
      <c r="AO6" s="101">
        <f>SUM($Q6:$U6)</f>
        <v>0</v>
      </c>
      <c r="AP6" s="101">
        <f>SUM($V6:$Z6)</f>
        <v>3</v>
      </c>
      <c r="AQ6" s="101">
        <f>SUM($AA6:$AE6)</f>
        <v>0</v>
      </c>
      <c r="AR6" s="101">
        <f t="shared" ref="AR6:AR69" si="0">SUM($AF6:$AJ6)</f>
        <v>0</v>
      </c>
    </row>
    <row r="7" spans="1:44">
      <c r="A7" s="275" t="s">
        <v>285</v>
      </c>
      <c r="B7" s="288"/>
      <c r="C7" s="288"/>
      <c r="D7" s="276"/>
      <c r="E7" s="273"/>
      <c r="F7" s="277"/>
      <c r="G7" s="279"/>
      <c r="H7" s="279"/>
      <c r="I7" s="279"/>
      <c r="J7" s="279">
        <v>2</v>
      </c>
      <c r="K7" s="279"/>
      <c r="L7" s="278"/>
      <c r="M7" s="278"/>
      <c r="N7" s="278"/>
      <c r="O7" s="278"/>
      <c r="P7" s="278"/>
      <c r="Q7" s="279"/>
      <c r="R7" s="279"/>
      <c r="S7" s="279"/>
      <c r="T7" s="279"/>
      <c r="U7" s="279"/>
      <c r="V7" s="278"/>
      <c r="W7" s="278"/>
      <c r="X7" s="278"/>
      <c r="Y7" s="278"/>
      <c r="Z7" s="278"/>
      <c r="AA7" s="274"/>
      <c r="AB7" s="274"/>
      <c r="AC7" s="274"/>
      <c r="AD7" s="274"/>
      <c r="AE7" s="274"/>
      <c r="AF7" s="361"/>
      <c r="AG7" s="361"/>
      <c r="AH7" s="361"/>
      <c r="AI7" s="361"/>
      <c r="AJ7" s="362"/>
      <c r="AL7" s="101">
        <f>SUM($B7:$F7)</f>
        <v>0</v>
      </c>
      <c r="AM7" s="101">
        <f t="shared" ref="AM7:AM70" si="1">SUM($G7:$K7)</f>
        <v>2</v>
      </c>
      <c r="AN7" s="101">
        <f t="shared" ref="AN7:AN70" si="2">SUM($L7:$P7)</f>
        <v>0</v>
      </c>
      <c r="AO7" s="101">
        <f t="shared" ref="AO7:AO70" si="3">SUM($Q7:$U7)</f>
        <v>0</v>
      </c>
      <c r="AP7" s="101">
        <f t="shared" ref="AP7:AP70" si="4">SUM($V7:$Z7)</f>
        <v>0</v>
      </c>
      <c r="AQ7" s="101">
        <f t="shared" ref="AQ7:AQ70" si="5">SUM($AA7:$AE7)</f>
        <v>0</v>
      </c>
      <c r="AR7" s="101">
        <f t="shared" si="0"/>
        <v>0</v>
      </c>
    </row>
    <row r="8" spans="1:44">
      <c r="A8" s="275" t="s">
        <v>287</v>
      </c>
      <c r="B8" s="288"/>
      <c r="C8" s="288"/>
      <c r="D8" s="276"/>
      <c r="E8" s="273"/>
      <c r="F8" s="277"/>
      <c r="G8" s="279"/>
      <c r="H8" s="279"/>
      <c r="I8" s="279"/>
      <c r="J8" s="279"/>
      <c r="K8" s="279"/>
      <c r="L8" s="278"/>
      <c r="M8" s="278"/>
      <c r="N8" s="278"/>
      <c r="O8" s="278"/>
      <c r="P8" s="278"/>
      <c r="Q8" s="279"/>
      <c r="R8" s="279"/>
      <c r="S8" s="279"/>
      <c r="T8" s="279"/>
      <c r="U8" s="279"/>
      <c r="V8" s="278"/>
      <c r="W8" s="278"/>
      <c r="X8" s="278"/>
      <c r="Y8" s="278"/>
      <c r="Z8" s="278"/>
      <c r="AA8" s="274"/>
      <c r="AB8" s="274"/>
      <c r="AC8" s="274"/>
      <c r="AD8" s="274"/>
      <c r="AE8" s="274"/>
      <c r="AF8" s="361"/>
      <c r="AG8" s="361"/>
      <c r="AH8" s="361"/>
      <c r="AI8" s="361"/>
      <c r="AJ8" s="362"/>
      <c r="AL8" s="101">
        <f t="shared" ref="AL8:AL71" si="6">SUM($B8:$F8)</f>
        <v>0</v>
      </c>
      <c r="AM8" s="101">
        <f t="shared" si="1"/>
        <v>0</v>
      </c>
      <c r="AN8" s="101">
        <f t="shared" si="2"/>
        <v>0</v>
      </c>
      <c r="AO8" s="101">
        <f t="shared" si="3"/>
        <v>0</v>
      </c>
      <c r="AP8" s="101">
        <f t="shared" si="4"/>
        <v>0</v>
      </c>
      <c r="AQ8" s="101">
        <f t="shared" si="5"/>
        <v>0</v>
      </c>
      <c r="AR8" s="101">
        <f t="shared" si="0"/>
        <v>0</v>
      </c>
    </row>
    <row r="9" spans="1:44">
      <c r="A9" s="275" t="s">
        <v>290</v>
      </c>
      <c r="B9" s="288"/>
      <c r="C9" s="288"/>
      <c r="D9" s="276"/>
      <c r="E9" s="273"/>
      <c r="F9" s="277"/>
      <c r="G9" s="279"/>
      <c r="H9" s="279"/>
      <c r="I9" s="279"/>
      <c r="J9" s="279"/>
      <c r="K9" s="279"/>
      <c r="L9" s="278"/>
      <c r="M9" s="278"/>
      <c r="N9" s="278"/>
      <c r="O9" s="278"/>
      <c r="P9" s="278"/>
      <c r="Q9" s="279"/>
      <c r="R9" s="279">
        <v>1</v>
      </c>
      <c r="S9" s="279"/>
      <c r="T9" s="279"/>
      <c r="U9" s="279"/>
      <c r="V9" s="278"/>
      <c r="W9" s="278"/>
      <c r="X9" s="278"/>
      <c r="Y9" s="278"/>
      <c r="Z9" s="278"/>
      <c r="AA9" s="274"/>
      <c r="AB9" s="274"/>
      <c r="AC9" s="274"/>
      <c r="AD9" s="274"/>
      <c r="AE9" s="274"/>
      <c r="AF9" s="361"/>
      <c r="AG9" s="361"/>
      <c r="AH9" s="361"/>
      <c r="AI9" s="361"/>
      <c r="AJ9" s="362"/>
      <c r="AL9" s="101">
        <f t="shared" si="6"/>
        <v>0</v>
      </c>
      <c r="AM9" s="101">
        <f t="shared" si="1"/>
        <v>0</v>
      </c>
      <c r="AN9" s="101">
        <f t="shared" si="2"/>
        <v>0</v>
      </c>
      <c r="AO9" s="101">
        <f t="shared" si="3"/>
        <v>1</v>
      </c>
      <c r="AP9" s="101">
        <f t="shared" si="4"/>
        <v>0</v>
      </c>
      <c r="AQ9" s="101">
        <f t="shared" si="5"/>
        <v>0</v>
      </c>
      <c r="AR9" s="101">
        <f t="shared" si="0"/>
        <v>0</v>
      </c>
    </row>
    <row r="10" spans="1:44">
      <c r="A10" s="275" t="s">
        <v>295</v>
      </c>
      <c r="B10" s="288"/>
      <c r="C10" s="288"/>
      <c r="D10" s="276"/>
      <c r="E10" s="273"/>
      <c r="F10" s="277"/>
      <c r="G10" s="279"/>
      <c r="H10" s="279"/>
      <c r="I10" s="279"/>
      <c r="J10" s="279"/>
      <c r="K10" s="279"/>
      <c r="L10" s="278"/>
      <c r="M10" s="278">
        <v>2</v>
      </c>
      <c r="N10" s="278"/>
      <c r="O10" s="278"/>
      <c r="P10" s="278"/>
      <c r="Q10" s="279"/>
      <c r="R10" s="279"/>
      <c r="S10" s="279"/>
      <c r="T10" s="279"/>
      <c r="U10" s="279"/>
      <c r="V10" s="278"/>
      <c r="W10" s="278"/>
      <c r="X10" s="278"/>
      <c r="Y10" s="278"/>
      <c r="Z10" s="278"/>
      <c r="AA10" s="274"/>
      <c r="AB10" s="274"/>
      <c r="AC10" s="274"/>
      <c r="AD10" s="274"/>
      <c r="AE10" s="274"/>
      <c r="AF10" s="361"/>
      <c r="AG10" s="361"/>
      <c r="AH10" s="361"/>
      <c r="AI10" s="361"/>
      <c r="AJ10" s="362"/>
      <c r="AL10" s="101">
        <f t="shared" si="6"/>
        <v>0</v>
      </c>
      <c r="AM10" s="101">
        <f t="shared" si="1"/>
        <v>0</v>
      </c>
      <c r="AN10" s="101">
        <f t="shared" si="2"/>
        <v>2</v>
      </c>
      <c r="AO10" s="101">
        <f t="shared" si="3"/>
        <v>0</v>
      </c>
      <c r="AP10" s="101">
        <f t="shared" si="4"/>
        <v>0</v>
      </c>
      <c r="AQ10" s="101">
        <f t="shared" si="5"/>
        <v>0</v>
      </c>
      <c r="AR10" s="101">
        <f t="shared" si="0"/>
        <v>0</v>
      </c>
    </row>
    <row r="11" spans="1:44">
      <c r="A11" s="275" t="s">
        <v>298</v>
      </c>
      <c r="B11" s="288"/>
      <c r="C11" s="288"/>
      <c r="D11" s="276"/>
      <c r="E11" s="273"/>
      <c r="F11" s="277"/>
      <c r="G11" s="279"/>
      <c r="H11" s="279"/>
      <c r="I11" s="279"/>
      <c r="J11" s="279"/>
      <c r="K11" s="279"/>
      <c r="L11" s="278"/>
      <c r="M11" s="278"/>
      <c r="N11" s="278"/>
      <c r="O11" s="278"/>
      <c r="P11" s="278"/>
      <c r="Q11" s="279"/>
      <c r="R11" s="279"/>
      <c r="S11" s="279">
        <v>1</v>
      </c>
      <c r="T11" s="279"/>
      <c r="U11" s="279"/>
      <c r="V11" s="278"/>
      <c r="W11" s="278"/>
      <c r="X11" s="278"/>
      <c r="Y11" s="278"/>
      <c r="Z11" s="278"/>
      <c r="AA11" s="274"/>
      <c r="AB11" s="274"/>
      <c r="AC11" s="274"/>
      <c r="AD11" s="274"/>
      <c r="AE11" s="274"/>
      <c r="AF11" s="361"/>
      <c r="AG11" s="361"/>
      <c r="AH11" s="361"/>
      <c r="AI11" s="361"/>
      <c r="AJ11" s="362"/>
      <c r="AL11" s="101">
        <f t="shared" si="6"/>
        <v>0</v>
      </c>
      <c r="AM11" s="101">
        <f t="shared" si="1"/>
        <v>0</v>
      </c>
      <c r="AN11" s="101">
        <f t="shared" si="2"/>
        <v>0</v>
      </c>
      <c r="AO11" s="101">
        <f t="shared" si="3"/>
        <v>1</v>
      </c>
      <c r="AP11" s="101">
        <f t="shared" si="4"/>
        <v>0</v>
      </c>
      <c r="AQ11" s="101">
        <f t="shared" si="5"/>
        <v>0</v>
      </c>
      <c r="AR11" s="101">
        <f t="shared" si="0"/>
        <v>0</v>
      </c>
    </row>
    <row r="12" spans="1:44">
      <c r="A12" s="275" t="s">
        <v>321</v>
      </c>
      <c r="B12" s="288"/>
      <c r="C12" s="288"/>
      <c r="D12" s="276"/>
      <c r="E12" s="273"/>
      <c r="F12" s="277"/>
      <c r="G12" s="279"/>
      <c r="H12" s="279"/>
      <c r="I12" s="279"/>
      <c r="J12" s="279"/>
      <c r="K12" s="279"/>
      <c r="L12" s="278"/>
      <c r="M12" s="278"/>
      <c r="N12" s="278"/>
      <c r="O12" s="278"/>
      <c r="P12" s="278"/>
      <c r="Q12" s="279"/>
      <c r="R12" s="279"/>
      <c r="S12" s="279"/>
      <c r="T12" s="279"/>
      <c r="U12" s="279"/>
      <c r="V12" s="278"/>
      <c r="W12" s="278"/>
      <c r="X12" s="278">
        <v>1</v>
      </c>
      <c r="Y12" s="278"/>
      <c r="Z12" s="278"/>
      <c r="AA12" s="274"/>
      <c r="AB12" s="274"/>
      <c r="AC12" s="274"/>
      <c r="AD12" s="274"/>
      <c r="AE12" s="274"/>
      <c r="AF12" s="361"/>
      <c r="AG12" s="361"/>
      <c r="AH12" s="361"/>
      <c r="AI12" s="361"/>
      <c r="AJ12" s="362"/>
      <c r="AL12" s="101">
        <f t="shared" si="6"/>
        <v>0</v>
      </c>
      <c r="AM12" s="101">
        <f t="shared" si="1"/>
        <v>0</v>
      </c>
      <c r="AN12" s="101">
        <f t="shared" si="2"/>
        <v>0</v>
      </c>
      <c r="AO12" s="101">
        <f t="shared" si="3"/>
        <v>0</v>
      </c>
      <c r="AP12" s="101">
        <f t="shared" si="4"/>
        <v>1</v>
      </c>
      <c r="AQ12" s="101">
        <f t="shared" si="5"/>
        <v>0</v>
      </c>
      <c r="AR12" s="101">
        <f t="shared" si="0"/>
        <v>0</v>
      </c>
    </row>
    <row r="13" spans="1:44">
      <c r="A13" s="275" t="s">
        <v>322</v>
      </c>
      <c r="B13" s="288"/>
      <c r="C13" s="288"/>
      <c r="D13" s="276"/>
      <c r="E13" s="273"/>
      <c r="F13" s="277"/>
      <c r="G13" s="279"/>
      <c r="H13" s="279"/>
      <c r="I13" s="279"/>
      <c r="J13" s="279"/>
      <c r="K13" s="279">
        <v>1</v>
      </c>
      <c r="L13" s="278"/>
      <c r="M13" s="278"/>
      <c r="N13" s="278"/>
      <c r="O13" s="278"/>
      <c r="P13" s="278"/>
      <c r="Q13" s="279"/>
      <c r="R13" s="279"/>
      <c r="S13" s="279"/>
      <c r="T13" s="279"/>
      <c r="U13" s="279"/>
      <c r="V13" s="278"/>
      <c r="W13" s="278"/>
      <c r="X13" s="278"/>
      <c r="Y13" s="278"/>
      <c r="Z13" s="278"/>
      <c r="AA13" s="274"/>
      <c r="AB13" s="274"/>
      <c r="AC13" s="274"/>
      <c r="AD13" s="274"/>
      <c r="AE13" s="274"/>
      <c r="AF13" s="361"/>
      <c r="AG13" s="361"/>
      <c r="AH13" s="361"/>
      <c r="AI13" s="361"/>
      <c r="AJ13" s="362"/>
      <c r="AL13" s="101">
        <f t="shared" si="6"/>
        <v>0</v>
      </c>
      <c r="AM13" s="101">
        <f t="shared" si="1"/>
        <v>1</v>
      </c>
      <c r="AN13" s="101">
        <f t="shared" si="2"/>
        <v>0</v>
      </c>
      <c r="AO13" s="101">
        <f t="shared" si="3"/>
        <v>0</v>
      </c>
      <c r="AP13" s="101">
        <f t="shared" si="4"/>
        <v>0</v>
      </c>
      <c r="AQ13" s="101">
        <f t="shared" si="5"/>
        <v>0</v>
      </c>
      <c r="AR13" s="101">
        <f t="shared" si="0"/>
        <v>0</v>
      </c>
    </row>
    <row r="14" spans="1:44">
      <c r="A14" s="275" t="s">
        <v>324</v>
      </c>
      <c r="B14" s="288"/>
      <c r="C14" s="288"/>
      <c r="D14" s="276"/>
      <c r="E14" s="273"/>
      <c r="F14" s="277"/>
      <c r="G14" s="279"/>
      <c r="H14" s="279"/>
      <c r="I14" s="279"/>
      <c r="J14" s="279"/>
      <c r="K14" s="279"/>
      <c r="L14" s="278"/>
      <c r="M14" s="278"/>
      <c r="N14" s="278"/>
      <c r="O14" s="278"/>
      <c r="P14" s="278"/>
      <c r="Q14" s="279"/>
      <c r="R14" s="279"/>
      <c r="S14" s="279"/>
      <c r="T14" s="279"/>
      <c r="U14" s="279"/>
      <c r="V14" s="278"/>
      <c r="W14" s="278"/>
      <c r="X14" s="278"/>
      <c r="Y14" s="278">
        <v>1</v>
      </c>
      <c r="Z14" s="278"/>
      <c r="AA14" s="274"/>
      <c r="AB14" s="274"/>
      <c r="AC14" s="274"/>
      <c r="AD14" s="274"/>
      <c r="AE14" s="274"/>
      <c r="AF14" s="361"/>
      <c r="AG14" s="361"/>
      <c r="AH14" s="361"/>
      <c r="AI14" s="361"/>
      <c r="AJ14" s="362"/>
      <c r="AL14" s="101">
        <f t="shared" si="6"/>
        <v>0</v>
      </c>
      <c r="AM14" s="101">
        <f t="shared" si="1"/>
        <v>0</v>
      </c>
      <c r="AN14" s="101">
        <f t="shared" si="2"/>
        <v>0</v>
      </c>
      <c r="AO14" s="101">
        <f t="shared" si="3"/>
        <v>0</v>
      </c>
      <c r="AP14" s="101">
        <f t="shared" si="4"/>
        <v>1</v>
      </c>
      <c r="AQ14" s="101">
        <f t="shared" si="5"/>
        <v>0</v>
      </c>
      <c r="AR14" s="101">
        <f t="shared" si="0"/>
        <v>0</v>
      </c>
    </row>
    <row r="15" spans="1:44">
      <c r="A15" s="275" t="s">
        <v>327</v>
      </c>
      <c r="B15" s="288"/>
      <c r="C15" s="288"/>
      <c r="D15" s="276"/>
      <c r="E15" s="273"/>
      <c r="F15" s="277"/>
      <c r="G15" s="279"/>
      <c r="H15" s="279"/>
      <c r="I15" s="279"/>
      <c r="J15" s="279"/>
      <c r="K15" s="279"/>
      <c r="L15" s="278"/>
      <c r="M15" s="278"/>
      <c r="N15" s="278"/>
      <c r="O15" s="278"/>
      <c r="P15" s="278"/>
      <c r="Q15" s="279">
        <v>1</v>
      </c>
      <c r="R15" s="279"/>
      <c r="S15" s="279"/>
      <c r="T15" s="279"/>
      <c r="U15" s="279"/>
      <c r="V15" s="278"/>
      <c r="W15" s="278"/>
      <c r="X15" s="278"/>
      <c r="Y15" s="278"/>
      <c r="Z15" s="278"/>
      <c r="AA15" s="274"/>
      <c r="AB15" s="274"/>
      <c r="AC15" s="274"/>
      <c r="AD15" s="274"/>
      <c r="AE15" s="274"/>
      <c r="AF15" s="361"/>
      <c r="AG15" s="361"/>
      <c r="AH15" s="361"/>
      <c r="AI15" s="361"/>
      <c r="AJ15" s="362"/>
      <c r="AL15" s="101">
        <f t="shared" si="6"/>
        <v>0</v>
      </c>
      <c r="AM15" s="101">
        <f t="shared" si="1"/>
        <v>0</v>
      </c>
      <c r="AN15" s="101">
        <f t="shared" si="2"/>
        <v>0</v>
      </c>
      <c r="AO15" s="101">
        <f t="shared" si="3"/>
        <v>1</v>
      </c>
      <c r="AP15" s="101">
        <f t="shared" si="4"/>
        <v>0</v>
      </c>
      <c r="AQ15" s="101">
        <f t="shared" si="5"/>
        <v>0</v>
      </c>
      <c r="AR15" s="101">
        <f t="shared" si="0"/>
        <v>0</v>
      </c>
    </row>
    <row r="16" spans="1:44">
      <c r="A16" s="275" t="s">
        <v>329</v>
      </c>
      <c r="B16" s="288"/>
      <c r="C16" s="288"/>
      <c r="D16" s="276"/>
      <c r="E16" s="273"/>
      <c r="F16" s="277"/>
      <c r="G16" s="279"/>
      <c r="H16" s="279"/>
      <c r="I16" s="279"/>
      <c r="J16" s="279"/>
      <c r="K16" s="279"/>
      <c r="L16" s="278">
        <v>1</v>
      </c>
      <c r="M16" s="278"/>
      <c r="N16" s="278"/>
      <c r="O16" s="278"/>
      <c r="P16" s="278"/>
      <c r="Q16" s="279"/>
      <c r="R16" s="279"/>
      <c r="S16" s="279"/>
      <c r="T16" s="279"/>
      <c r="U16" s="279"/>
      <c r="V16" s="278"/>
      <c r="W16" s="278"/>
      <c r="X16" s="278"/>
      <c r="Y16" s="278"/>
      <c r="Z16" s="278"/>
      <c r="AA16" s="274"/>
      <c r="AB16" s="274"/>
      <c r="AC16" s="274"/>
      <c r="AD16" s="274"/>
      <c r="AE16" s="274"/>
      <c r="AF16" s="361"/>
      <c r="AG16" s="361"/>
      <c r="AH16" s="361"/>
      <c r="AI16" s="361"/>
      <c r="AJ16" s="362"/>
      <c r="AL16" s="101">
        <f t="shared" si="6"/>
        <v>0</v>
      </c>
      <c r="AM16" s="101">
        <f t="shared" si="1"/>
        <v>0</v>
      </c>
      <c r="AN16" s="101">
        <f t="shared" si="2"/>
        <v>1</v>
      </c>
      <c r="AO16" s="101">
        <f t="shared" si="3"/>
        <v>0</v>
      </c>
      <c r="AP16" s="101">
        <f t="shared" si="4"/>
        <v>0</v>
      </c>
      <c r="AQ16" s="101">
        <f t="shared" si="5"/>
        <v>0</v>
      </c>
      <c r="AR16" s="101">
        <f t="shared" si="0"/>
        <v>0</v>
      </c>
    </row>
    <row r="17" spans="1:44">
      <c r="A17" s="275" t="s">
        <v>350</v>
      </c>
      <c r="B17" s="288"/>
      <c r="C17" s="288"/>
      <c r="D17" s="276"/>
      <c r="E17" s="273"/>
      <c r="F17" s="277"/>
      <c r="G17" s="279"/>
      <c r="H17" s="279"/>
      <c r="I17" s="279"/>
      <c r="J17" s="279"/>
      <c r="K17" s="279"/>
      <c r="L17" s="278"/>
      <c r="M17" s="278"/>
      <c r="N17" s="278"/>
      <c r="O17" s="278"/>
      <c r="P17" s="278"/>
      <c r="Q17" s="279"/>
      <c r="R17" s="279"/>
      <c r="S17" s="279"/>
      <c r="T17" s="279"/>
      <c r="U17" s="279"/>
      <c r="V17" s="278"/>
      <c r="W17" s="278"/>
      <c r="X17" s="278">
        <v>1</v>
      </c>
      <c r="Y17" s="278"/>
      <c r="Z17" s="278"/>
      <c r="AA17" s="274"/>
      <c r="AB17" s="274"/>
      <c r="AC17" s="274"/>
      <c r="AD17" s="274"/>
      <c r="AE17" s="274"/>
      <c r="AF17" s="361"/>
      <c r="AG17" s="361"/>
      <c r="AH17" s="361"/>
      <c r="AI17" s="361"/>
      <c r="AJ17" s="362"/>
      <c r="AL17" s="101">
        <f t="shared" si="6"/>
        <v>0</v>
      </c>
      <c r="AM17" s="101">
        <f t="shared" si="1"/>
        <v>0</v>
      </c>
      <c r="AN17" s="101">
        <f t="shared" si="2"/>
        <v>0</v>
      </c>
      <c r="AO17" s="101">
        <f t="shared" si="3"/>
        <v>0</v>
      </c>
      <c r="AP17" s="101">
        <f t="shared" si="4"/>
        <v>1</v>
      </c>
      <c r="AQ17" s="101">
        <f t="shared" si="5"/>
        <v>0</v>
      </c>
      <c r="AR17" s="101">
        <f t="shared" si="0"/>
        <v>0</v>
      </c>
    </row>
    <row r="18" spans="1:44">
      <c r="A18" s="275" t="s">
        <v>270</v>
      </c>
      <c r="B18" s="288"/>
      <c r="C18" s="288"/>
      <c r="D18" s="276"/>
      <c r="E18" s="273"/>
      <c r="F18" s="277"/>
      <c r="G18" s="279"/>
      <c r="H18" s="279"/>
      <c r="I18" s="279"/>
      <c r="J18" s="279"/>
      <c r="K18" s="279"/>
      <c r="L18" s="278"/>
      <c r="M18" s="278"/>
      <c r="N18" s="278"/>
      <c r="O18" s="278"/>
      <c r="P18" s="278"/>
      <c r="Q18" s="279"/>
      <c r="R18" s="279"/>
      <c r="S18" s="279"/>
      <c r="T18" s="279"/>
      <c r="U18" s="279"/>
      <c r="V18" s="278"/>
      <c r="W18" s="278"/>
      <c r="X18" s="278"/>
      <c r="Y18" s="278">
        <v>1</v>
      </c>
      <c r="Z18" s="278">
        <v>2</v>
      </c>
      <c r="AA18" s="274"/>
      <c r="AB18" s="274"/>
      <c r="AC18" s="274"/>
      <c r="AD18" s="274"/>
      <c r="AE18" s="274"/>
      <c r="AF18" s="361"/>
      <c r="AG18" s="361"/>
      <c r="AH18" s="361"/>
      <c r="AI18" s="361"/>
      <c r="AJ18" s="362"/>
      <c r="AL18" s="101">
        <f t="shared" si="6"/>
        <v>0</v>
      </c>
      <c r="AM18" s="101">
        <f t="shared" si="1"/>
        <v>0</v>
      </c>
      <c r="AN18" s="101">
        <f t="shared" si="2"/>
        <v>0</v>
      </c>
      <c r="AO18" s="101">
        <f t="shared" si="3"/>
        <v>0</v>
      </c>
      <c r="AP18" s="101">
        <f t="shared" si="4"/>
        <v>3</v>
      </c>
      <c r="AQ18" s="101">
        <f t="shared" si="5"/>
        <v>0</v>
      </c>
      <c r="AR18" s="101">
        <f t="shared" si="0"/>
        <v>0</v>
      </c>
    </row>
    <row r="19" spans="1:44">
      <c r="A19" s="275" t="s">
        <v>354</v>
      </c>
      <c r="B19" s="288"/>
      <c r="C19" s="288"/>
      <c r="D19" s="276"/>
      <c r="E19" s="273"/>
      <c r="F19" s="277">
        <v>1</v>
      </c>
      <c r="G19" s="279"/>
      <c r="H19" s="279"/>
      <c r="I19" s="279"/>
      <c r="J19" s="279">
        <v>1</v>
      </c>
      <c r="K19" s="279"/>
      <c r="L19" s="278"/>
      <c r="M19" s="278"/>
      <c r="N19" s="278"/>
      <c r="O19" s="278"/>
      <c r="P19" s="278"/>
      <c r="Q19" s="279"/>
      <c r="R19" s="279"/>
      <c r="S19" s="279"/>
      <c r="T19" s="279"/>
      <c r="U19" s="279"/>
      <c r="V19" s="278"/>
      <c r="W19" s="278"/>
      <c r="X19" s="278"/>
      <c r="Y19" s="278"/>
      <c r="Z19" s="278"/>
      <c r="AA19" s="274"/>
      <c r="AB19" s="274"/>
      <c r="AC19" s="274"/>
      <c r="AD19" s="274"/>
      <c r="AE19" s="274"/>
      <c r="AF19" s="361"/>
      <c r="AG19" s="361"/>
      <c r="AH19" s="361"/>
      <c r="AI19" s="361"/>
      <c r="AJ19" s="362"/>
      <c r="AL19" s="101">
        <f t="shared" si="6"/>
        <v>1</v>
      </c>
      <c r="AM19" s="101">
        <f t="shared" si="1"/>
        <v>1</v>
      </c>
      <c r="AN19" s="101">
        <f t="shared" si="2"/>
        <v>0</v>
      </c>
      <c r="AO19" s="101">
        <f t="shared" si="3"/>
        <v>0</v>
      </c>
      <c r="AP19" s="101">
        <f t="shared" si="4"/>
        <v>0</v>
      </c>
      <c r="AQ19" s="101">
        <f t="shared" si="5"/>
        <v>0</v>
      </c>
      <c r="AR19" s="101">
        <f t="shared" si="0"/>
        <v>0</v>
      </c>
    </row>
    <row r="20" spans="1:44">
      <c r="A20" s="275" t="s">
        <v>355</v>
      </c>
      <c r="B20" s="288"/>
      <c r="C20" s="288"/>
      <c r="D20" s="276"/>
      <c r="E20" s="273"/>
      <c r="F20" s="277"/>
      <c r="G20" s="279"/>
      <c r="H20" s="279"/>
      <c r="I20" s="279"/>
      <c r="J20" s="279"/>
      <c r="K20" s="279"/>
      <c r="L20" s="278"/>
      <c r="M20" s="278"/>
      <c r="N20" s="278"/>
      <c r="O20" s="278"/>
      <c r="P20" s="278"/>
      <c r="Q20" s="279"/>
      <c r="R20" s="279"/>
      <c r="S20" s="279"/>
      <c r="T20" s="279"/>
      <c r="U20" s="279">
        <v>1</v>
      </c>
      <c r="V20" s="278"/>
      <c r="W20" s="278"/>
      <c r="X20" s="278"/>
      <c r="Y20" s="278"/>
      <c r="Z20" s="278"/>
      <c r="AA20" s="274"/>
      <c r="AB20" s="274"/>
      <c r="AC20" s="274"/>
      <c r="AD20" s="274"/>
      <c r="AE20" s="274"/>
      <c r="AF20" s="361"/>
      <c r="AG20" s="361"/>
      <c r="AH20" s="361"/>
      <c r="AI20" s="361"/>
      <c r="AJ20" s="362"/>
      <c r="AL20" s="101">
        <f t="shared" si="6"/>
        <v>0</v>
      </c>
      <c r="AM20" s="101">
        <f t="shared" si="1"/>
        <v>0</v>
      </c>
      <c r="AN20" s="101">
        <f t="shared" si="2"/>
        <v>0</v>
      </c>
      <c r="AO20" s="101">
        <f t="shared" si="3"/>
        <v>1</v>
      </c>
      <c r="AP20" s="101">
        <f t="shared" si="4"/>
        <v>0</v>
      </c>
      <c r="AQ20" s="101">
        <f t="shared" si="5"/>
        <v>0</v>
      </c>
      <c r="AR20" s="101">
        <f t="shared" si="0"/>
        <v>0</v>
      </c>
    </row>
    <row r="21" spans="1:44">
      <c r="A21" s="275" t="s">
        <v>397</v>
      </c>
      <c r="B21" s="288"/>
      <c r="C21" s="288"/>
      <c r="D21" s="276"/>
      <c r="E21" s="273"/>
      <c r="F21" s="277"/>
      <c r="G21" s="279"/>
      <c r="H21" s="279"/>
      <c r="I21" s="279"/>
      <c r="J21" s="279"/>
      <c r="K21" s="279"/>
      <c r="L21" s="278"/>
      <c r="M21" s="278"/>
      <c r="N21" s="278"/>
      <c r="O21" s="278"/>
      <c r="P21" s="278"/>
      <c r="Q21" s="279"/>
      <c r="R21" s="279"/>
      <c r="S21" s="279"/>
      <c r="T21" s="279"/>
      <c r="U21" s="279"/>
      <c r="V21" s="278"/>
      <c r="W21" s="278"/>
      <c r="X21" s="278"/>
      <c r="Y21" s="278"/>
      <c r="Z21" s="278"/>
      <c r="AA21" s="274"/>
      <c r="AB21" s="274"/>
      <c r="AC21" s="274"/>
      <c r="AD21" s="274"/>
      <c r="AE21" s="274"/>
      <c r="AF21" s="361"/>
      <c r="AG21" s="361"/>
      <c r="AH21" s="361"/>
      <c r="AI21" s="361"/>
      <c r="AJ21" s="362"/>
      <c r="AL21" s="101">
        <f t="shared" si="6"/>
        <v>0</v>
      </c>
      <c r="AM21" s="101">
        <f t="shared" si="1"/>
        <v>0</v>
      </c>
      <c r="AN21" s="101">
        <f t="shared" si="2"/>
        <v>0</v>
      </c>
      <c r="AO21" s="101">
        <f t="shared" si="3"/>
        <v>0</v>
      </c>
      <c r="AP21" s="101">
        <f t="shared" si="4"/>
        <v>0</v>
      </c>
      <c r="AQ21" s="101">
        <f t="shared" si="5"/>
        <v>0</v>
      </c>
      <c r="AR21" s="101">
        <f t="shared" si="0"/>
        <v>0</v>
      </c>
    </row>
    <row r="22" spans="1:44">
      <c r="A22" s="275" t="s">
        <v>406</v>
      </c>
      <c r="B22" s="288"/>
      <c r="C22" s="288"/>
      <c r="D22" s="276"/>
      <c r="E22" s="273"/>
      <c r="F22" s="277"/>
      <c r="G22" s="279"/>
      <c r="H22" s="279"/>
      <c r="I22" s="279"/>
      <c r="J22" s="279"/>
      <c r="K22" s="279"/>
      <c r="L22" s="278"/>
      <c r="M22" s="278"/>
      <c r="N22" s="278"/>
      <c r="O22" s="278"/>
      <c r="P22" s="278"/>
      <c r="Q22" s="279"/>
      <c r="R22" s="279"/>
      <c r="S22" s="279"/>
      <c r="T22" s="279"/>
      <c r="U22" s="279"/>
      <c r="V22" s="278"/>
      <c r="W22" s="278"/>
      <c r="X22" s="278">
        <v>1</v>
      </c>
      <c r="Y22" s="278"/>
      <c r="Z22" s="278"/>
      <c r="AA22" s="274"/>
      <c r="AB22" s="274"/>
      <c r="AC22" s="274"/>
      <c r="AD22" s="274"/>
      <c r="AE22" s="274"/>
      <c r="AF22" s="361"/>
      <c r="AG22" s="361"/>
      <c r="AH22" s="361"/>
      <c r="AI22" s="361"/>
      <c r="AJ22" s="362"/>
      <c r="AL22" s="101">
        <f t="shared" si="6"/>
        <v>0</v>
      </c>
      <c r="AM22" s="101">
        <f t="shared" si="1"/>
        <v>0</v>
      </c>
      <c r="AN22" s="101">
        <f t="shared" si="2"/>
        <v>0</v>
      </c>
      <c r="AO22" s="101">
        <f t="shared" si="3"/>
        <v>0</v>
      </c>
      <c r="AP22" s="101">
        <f t="shared" si="4"/>
        <v>1</v>
      </c>
      <c r="AQ22" s="101">
        <f t="shared" si="5"/>
        <v>0</v>
      </c>
      <c r="AR22" s="101">
        <f t="shared" si="0"/>
        <v>0</v>
      </c>
    </row>
    <row r="23" spans="1:44">
      <c r="A23" s="275" t="s">
        <v>409</v>
      </c>
      <c r="B23" s="288"/>
      <c r="C23" s="288"/>
      <c r="D23" s="276"/>
      <c r="E23" s="273"/>
      <c r="F23" s="277"/>
      <c r="G23" s="279"/>
      <c r="H23" s="279"/>
      <c r="I23" s="279"/>
      <c r="J23" s="279"/>
      <c r="K23" s="279"/>
      <c r="L23" s="278"/>
      <c r="M23" s="278"/>
      <c r="N23" s="278"/>
      <c r="O23" s="278"/>
      <c r="P23" s="278"/>
      <c r="Q23" s="279"/>
      <c r="R23" s="279"/>
      <c r="S23" s="279"/>
      <c r="T23" s="279"/>
      <c r="U23" s="279"/>
      <c r="V23" s="278"/>
      <c r="W23" s="278"/>
      <c r="X23" s="278">
        <v>1</v>
      </c>
      <c r="Y23" s="278"/>
      <c r="Z23" s="278">
        <v>1</v>
      </c>
      <c r="AA23" s="274"/>
      <c r="AB23" s="274"/>
      <c r="AC23" s="274"/>
      <c r="AD23" s="274"/>
      <c r="AE23" s="274"/>
      <c r="AF23" s="361"/>
      <c r="AG23" s="361"/>
      <c r="AH23" s="361"/>
      <c r="AI23" s="361"/>
      <c r="AJ23" s="362"/>
      <c r="AL23" s="101">
        <f t="shared" si="6"/>
        <v>0</v>
      </c>
      <c r="AM23" s="101">
        <f t="shared" si="1"/>
        <v>0</v>
      </c>
      <c r="AN23" s="101">
        <f t="shared" si="2"/>
        <v>0</v>
      </c>
      <c r="AO23" s="101">
        <f t="shared" si="3"/>
        <v>0</v>
      </c>
      <c r="AP23" s="101">
        <f t="shared" si="4"/>
        <v>2</v>
      </c>
      <c r="AQ23" s="101">
        <f t="shared" si="5"/>
        <v>0</v>
      </c>
      <c r="AR23" s="101">
        <f t="shared" si="0"/>
        <v>0</v>
      </c>
    </row>
    <row r="24" spans="1:44">
      <c r="A24" s="275" t="s">
        <v>413</v>
      </c>
      <c r="B24" s="288"/>
      <c r="C24" s="288"/>
      <c r="D24" s="276"/>
      <c r="E24" s="273"/>
      <c r="F24" s="277"/>
      <c r="G24" s="279"/>
      <c r="H24" s="279"/>
      <c r="I24" s="279"/>
      <c r="J24" s="279">
        <v>1</v>
      </c>
      <c r="K24" s="279"/>
      <c r="L24" s="278"/>
      <c r="M24" s="278"/>
      <c r="N24" s="278"/>
      <c r="O24" s="278"/>
      <c r="P24" s="278"/>
      <c r="Q24" s="279"/>
      <c r="R24" s="279"/>
      <c r="S24" s="279"/>
      <c r="T24" s="279"/>
      <c r="U24" s="279"/>
      <c r="V24" s="278"/>
      <c r="W24" s="278"/>
      <c r="X24" s="278"/>
      <c r="Y24" s="278"/>
      <c r="Z24" s="278"/>
      <c r="AA24" s="274"/>
      <c r="AB24" s="274"/>
      <c r="AC24" s="274"/>
      <c r="AD24" s="274"/>
      <c r="AE24" s="274"/>
      <c r="AF24" s="361"/>
      <c r="AG24" s="361"/>
      <c r="AH24" s="361"/>
      <c r="AI24" s="361"/>
      <c r="AJ24" s="362"/>
      <c r="AL24" s="101">
        <f t="shared" si="6"/>
        <v>0</v>
      </c>
      <c r="AM24" s="101">
        <f t="shared" si="1"/>
        <v>1</v>
      </c>
      <c r="AN24" s="101">
        <f t="shared" si="2"/>
        <v>0</v>
      </c>
      <c r="AO24" s="101">
        <f t="shared" si="3"/>
        <v>0</v>
      </c>
      <c r="AP24" s="101">
        <f t="shared" si="4"/>
        <v>0</v>
      </c>
      <c r="AQ24" s="101">
        <f t="shared" si="5"/>
        <v>0</v>
      </c>
      <c r="AR24" s="101">
        <f t="shared" si="0"/>
        <v>0</v>
      </c>
    </row>
    <row r="25" spans="1:44">
      <c r="A25" s="275" t="s">
        <v>414</v>
      </c>
      <c r="B25" s="288"/>
      <c r="C25" s="288"/>
      <c r="D25" s="276"/>
      <c r="E25" s="273"/>
      <c r="F25" s="277"/>
      <c r="G25" s="279"/>
      <c r="H25" s="279">
        <v>1</v>
      </c>
      <c r="I25" s="279"/>
      <c r="J25" s="279"/>
      <c r="K25" s="279"/>
      <c r="L25" s="278"/>
      <c r="M25" s="278"/>
      <c r="N25" s="278"/>
      <c r="O25" s="278"/>
      <c r="P25" s="278"/>
      <c r="Q25" s="279"/>
      <c r="R25" s="279"/>
      <c r="S25" s="279"/>
      <c r="T25" s="279"/>
      <c r="U25" s="279"/>
      <c r="V25" s="278"/>
      <c r="W25" s="278"/>
      <c r="X25" s="278"/>
      <c r="Y25" s="278"/>
      <c r="Z25" s="278"/>
      <c r="AA25" s="274"/>
      <c r="AB25" s="274"/>
      <c r="AC25" s="274"/>
      <c r="AD25" s="274"/>
      <c r="AE25" s="274"/>
      <c r="AF25" s="361"/>
      <c r="AG25" s="361"/>
      <c r="AH25" s="361"/>
      <c r="AI25" s="361"/>
      <c r="AJ25" s="362"/>
      <c r="AL25" s="101">
        <f t="shared" si="6"/>
        <v>0</v>
      </c>
      <c r="AM25" s="101">
        <f t="shared" si="1"/>
        <v>1</v>
      </c>
      <c r="AN25" s="101">
        <f t="shared" si="2"/>
        <v>0</v>
      </c>
      <c r="AO25" s="101">
        <f t="shared" si="3"/>
        <v>0</v>
      </c>
      <c r="AP25" s="101">
        <f t="shared" si="4"/>
        <v>0</v>
      </c>
      <c r="AQ25" s="101">
        <f t="shared" si="5"/>
        <v>0</v>
      </c>
      <c r="AR25" s="101">
        <f t="shared" si="0"/>
        <v>0</v>
      </c>
    </row>
    <row r="26" spans="1:44">
      <c r="A26" s="275" t="s">
        <v>227</v>
      </c>
      <c r="B26" s="288"/>
      <c r="C26" s="288"/>
      <c r="D26" s="276"/>
      <c r="E26" s="273"/>
      <c r="F26" s="277"/>
      <c r="G26" s="279"/>
      <c r="H26" s="279"/>
      <c r="I26" s="279"/>
      <c r="J26" s="279"/>
      <c r="K26" s="279"/>
      <c r="L26" s="278"/>
      <c r="M26" s="278"/>
      <c r="N26" s="278"/>
      <c r="O26" s="278"/>
      <c r="P26" s="278"/>
      <c r="Q26" s="279"/>
      <c r="R26" s="279">
        <v>1</v>
      </c>
      <c r="S26" s="279"/>
      <c r="T26" s="279"/>
      <c r="U26" s="279"/>
      <c r="V26" s="278"/>
      <c r="W26" s="278">
        <v>2</v>
      </c>
      <c r="X26" s="278">
        <v>1</v>
      </c>
      <c r="Y26" s="278">
        <v>1</v>
      </c>
      <c r="Z26" s="278"/>
      <c r="AA26" s="274"/>
      <c r="AB26" s="274"/>
      <c r="AC26" s="274"/>
      <c r="AD26" s="274"/>
      <c r="AE26" s="274"/>
      <c r="AF26" s="361"/>
      <c r="AG26" s="361"/>
      <c r="AH26" s="361"/>
      <c r="AI26" s="361"/>
      <c r="AJ26" s="362"/>
      <c r="AL26" s="101">
        <f t="shared" si="6"/>
        <v>0</v>
      </c>
      <c r="AM26" s="101">
        <f t="shared" si="1"/>
        <v>0</v>
      </c>
      <c r="AN26" s="101">
        <f t="shared" si="2"/>
        <v>0</v>
      </c>
      <c r="AO26" s="101">
        <f t="shared" si="3"/>
        <v>1</v>
      </c>
      <c r="AP26" s="101">
        <f t="shared" si="4"/>
        <v>4</v>
      </c>
      <c r="AQ26" s="101">
        <f t="shared" si="5"/>
        <v>0</v>
      </c>
      <c r="AR26" s="101">
        <f t="shared" si="0"/>
        <v>0</v>
      </c>
    </row>
    <row r="27" spans="1:44">
      <c r="A27" s="275" t="s">
        <v>416</v>
      </c>
      <c r="B27" s="288"/>
      <c r="C27" s="288"/>
      <c r="D27" s="276"/>
      <c r="E27" s="273"/>
      <c r="F27" s="277"/>
      <c r="G27" s="279"/>
      <c r="H27" s="279"/>
      <c r="I27" s="279"/>
      <c r="J27" s="279"/>
      <c r="K27" s="279"/>
      <c r="L27" s="278"/>
      <c r="M27" s="278"/>
      <c r="N27" s="278"/>
      <c r="O27" s="278"/>
      <c r="P27" s="278">
        <v>1</v>
      </c>
      <c r="Q27" s="279">
        <v>1</v>
      </c>
      <c r="R27" s="279"/>
      <c r="S27" s="279"/>
      <c r="T27" s="279"/>
      <c r="U27" s="279"/>
      <c r="V27" s="278"/>
      <c r="W27" s="278"/>
      <c r="X27" s="278"/>
      <c r="Y27" s="278"/>
      <c r="Z27" s="278"/>
      <c r="AA27" s="274"/>
      <c r="AB27" s="274"/>
      <c r="AC27" s="274"/>
      <c r="AD27" s="274"/>
      <c r="AE27" s="274"/>
      <c r="AF27" s="361"/>
      <c r="AG27" s="361"/>
      <c r="AH27" s="361"/>
      <c r="AI27" s="361"/>
      <c r="AJ27" s="362"/>
      <c r="AL27" s="101">
        <f t="shared" si="6"/>
        <v>0</v>
      </c>
      <c r="AM27" s="101">
        <f t="shared" si="1"/>
        <v>0</v>
      </c>
      <c r="AN27" s="101">
        <f t="shared" si="2"/>
        <v>1</v>
      </c>
      <c r="AO27" s="101">
        <f t="shared" si="3"/>
        <v>1</v>
      </c>
      <c r="AP27" s="101">
        <f t="shared" si="4"/>
        <v>0</v>
      </c>
      <c r="AQ27" s="101">
        <f t="shared" si="5"/>
        <v>0</v>
      </c>
      <c r="AR27" s="101">
        <f t="shared" si="0"/>
        <v>0</v>
      </c>
    </row>
    <row r="28" spans="1:44">
      <c r="A28" s="275" t="s">
        <v>419</v>
      </c>
      <c r="B28" s="288"/>
      <c r="C28" s="288"/>
      <c r="D28" s="276">
        <v>1</v>
      </c>
      <c r="E28" s="273"/>
      <c r="F28" s="277"/>
      <c r="G28" s="279"/>
      <c r="H28" s="279"/>
      <c r="I28" s="279"/>
      <c r="J28" s="279"/>
      <c r="K28" s="279"/>
      <c r="L28" s="278"/>
      <c r="M28" s="278"/>
      <c r="N28" s="278"/>
      <c r="O28" s="278"/>
      <c r="P28" s="278"/>
      <c r="Q28" s="279"/>
      <c r="R28" s="279"/>
      <c r="S28" s="279"/>
      <c r="T28" s="279"/>
      <c r="U28" s="279"/>
      <c r="V28" s="278"/>
      <c r="W28" s="278"/>
      <c r="X28" s="278"/>
      <c r="Y28" s="278"/>
      <c r="Z28" s="278"/>
      <c r="AA28" s="274"/>
      <c r="AB28" s="274"/>
      <c r="AC28" s="274"/>
      <c r="AD28" s="274"/>
      <c r="AE28" s="274"/>
      <c r="AF28" s="361"/>
      <c r="AG28" s="361"/>
      <c r="AH28" s="361"/>
      <c r="AI28" s="361"/>
      <c r="AJ28" s="362"/>
      <c r="AL28" s="101">
        <f t="shared" si="6"/>
        <v>1</v>
      </c>
      <c r="AM28" s="101">
        <f t="shared" si="1"/>
        <v>0</v>
      </c>
      <c r="AN28" s="101">
        <f t="shared" si="2"/>
        <v>0</v>
      </c>
      <c r="AO28" s="101">
        <f t="shared" si="3"/>
        <v>0</v>
      </c>
      <c r="AP28" s="101">
        <f t="shared" si="4"/>
        <v>0</v>
      </c>
      <c r="AQ28" s="101">
        <f t="shared" si="5"/>
        <v>0</v>
      </c>
      <c r="AR28" s="101">
        <f t="shared" si="0"/>
        <v>0</v>
      </c>
    </row>
    <row r="29" spans="1:44">
      <c r="A29" s="275" t="s">
        <v>422</v>
      </c>
      <c r="B29" s="288"/>
      <c r="C29" s="288"/>
      <c r="D29" s="276"/>
      <c r="E29" s="273"/>
      <c r="F29" s="277"/>
      <c r="G29" s="279"/>
      <c r="H29" s="279"/>
      <c r="I29" s="279"/>
      <c r="J29" s="279"/>
      <c r="K29" s="279"/>
      <c r="L29" s="278"/>
      <c r="M29" s="278"/>
      <c r="N29" s="278"/>
      <c r="O29" s="278"/>
      <c r="P29" s="278"/>
      <c r="Q29" s="279"/>
      <c r="R29" s="279"/>
      <c r="S29" s="279"/>
      <c r="T29" s="279"/>
      <c r="U29" s="279"/>
      <c r="V29" s="278">
        <v>1</v>
      </c>
      <c r="W29" s="278"/>
      <c r="X29" s="278"/>
      <c r="Y29" s="278"/>
      <c r="Z29" s="278"/>
      <c r="AA29" s="274"/>
      <c r="AB29" s="274"/>
      <c r="AC29" s="274"/>
      <c r="AD29" s="274"/>
      <c r="AE29" s="274"/>
      <c r="AF29" s="361"/>
      <c r="AG29" s="361"/>
      <c r="AH29" s="361"/>
      <c r="AI29" s="361"/>
      <c r="AJ29" s="362"/>
      <c r="AL29" s="101">
        <f t="shared" si="6"/>
        <v>0</v>
      </c>
      <c r="AM29" s="101">
        <f t="shared" si="1"/>
        <v>0</v>
      </c>
      <c r="AN29" s="101">
        <f t="shared" si="2"/>
        <v>0</v>
      </c>
      <c r="AO29" s="101">
        <f t="shared" si="3"/>
        <v>0</v>
      </c>
      <c r="AP29" s="101">
        <f t="shared" si="4"/>
        <v>1</v>
      </c>
      <c r="AQ29" s="101">
        <f t="shared" si="5"/>
        <v>0</v>
      </c>
      <c r="AR29" s="101">
        <f t="shared" si="0"/>
        <v>0</v>
      </c>
    </row>
    <row r="30" spans="1:44">
      <c r="A30" s="275" t="s">
        <v>430</v>
      </c>
      <c r="B30" s="288"/>
      <c r="C30" s="288"/>
      <c r="D30" s="276"/>
      <c r="E30" s="273"/>
      <c r="F30" s="277"/>
      <c r="G30" s="279"/>
      <c r="H30" s="279"/>
      <c r="I30" s="279"/>
      <c r="J30" s="279"/>
      <c r="K30" s="279">
        <v>1</v>
      </c>
      <c r="L30" s="278"/>
      <c r="M30" s="278"/>
      <c r="N30" s="278"/>
      <c r="O30" s="278"/>
      <c r="P30" s="278"/>
      <c r="Q30" s="279"/>
      <c r="R30" s="279"/>
      <c r="S30" s="279"/>
      <c r="T30" s="279"/>
      <c r="U30" s="279"/>
      <c r="V30" s="278"/>
      <c r="W30" s="278"/>
      <c r="X30" s="278"/>
      <c r="Y30" s="278"/>
      <c r="Z30" s="278"/>
      <c r="AA30" s="274"/>
      <c r="AB30" s="274"/>
      <c r="AC30" s="274"/>
      <c r="AD30" s="274"/>
      <c r="AE30" s="274"/>
      <c r="AF30" s="361"/>
      <c r="AG30" s="361"/>
      <c r="AH30" s="361"/>
      <c r="AI30" s="361"/>
      <c r="AJ30" s="362"/>
      <c r="AL30" s="101">
        <f t="shared" si="6"/>
        <v>0</v>
      </c>
      <c r="AM30" s="101">
        <f t="shared" si="1"/>
        <v>1</v>
      </c>
      <c r="AN30" s="101">
        <f t="shared" si="2"/>
        <v>0</v>
      </c>
      <c r="AO30" s="101">
        <f t="shared" si="3"/>
        <v>0</v>
      </c>
      <c r="AP30" s="101">
        <f t="shared" si="4"/>
        <v>0</v>
      </c>
      <c r="AQ30" s="101">
        <f t="shared" si="5"/>
        <v>0</v>
      </c>
      <c r="AR30" s="101">
        <f t="shared" si="0"/>
        <v>0</v>
      </c>
    </row>
    <row r="31" spans="1:44">
      <c r="A31" s="275" t="s">
        <v>431</v>
      </c>
      <c r="B31" s="288"/>
      <c r="C31" s="288"/>
      <c r="D31" s="276"/>
      <c r="E31" s="273"/>
      <c r="F31" s="277"/>
      <c r="G31" s="279"/>
      <c r="H31" s="279"/>
      <c r="I31" s="279"/>
      <c r="J31" s="279"/>
      <c r="K31" s="279"/>
      <c r="L31" s="278">
        <v>1</v>
      </c>
      <c r="M31" s="278"/>
      <c r="N31" s="278"/>
      <c r="O31" s="278"/>
      <c r="P31" s="278"/>
      <c r="Q31" s="279"/>
      <c r="R31" s="279"/>
      <c r="S31" s="279"/>
      <c r="T31" s="279"/>
      <c r="U31" s="279"/>
      <c r="V31" s="278"/>
      <c r="W31" s="278"/>
      <c r="X31" s="278"/>
      <c r="Y31" s="278"/>
      <c r="Z31" s="278"/>
      <c r="AA31" s="274"/>
      <c r="AB31" s="274"/>
      <c r="AC31" s="274"/>
      <c r="AD31" s="274"/>
      <c r="AE31" s="274"/>
      <c r="AF31" s="361"/>
      <c r="AG31" s="361"/>
      <c r="AH31" s="361"/>
      <c r="AI31" s="361"/>
      <c r="AJ31" s="362"/>
      <c r="AL31" s="101">
        <f t="shared" si="6"/>
        <v>0</v>
      </c>
      <c r="AM31" s="101">
        <f t="shared" si="1"/>
        <v>0</v>
      </c>
      <c r="AN31" s="101">
        <f t="shared" si="2"/>
        <v>1</v>
      </c>
      <c r="AO31" s="101">
        <f t="shared" si="3"/>
        <v>0</v>
      </c>
      <c r="AP31" s="101">
        <f t="shared" si="4"/>
        <v>0</v>
      </c>
      <c r="AQ31" s="101">
        <f t="shared" si="5"/>
        <v>0</v>
      </c>
      <c r="AR31" s="101">
        <f t="shared" si="0"/>
        <v>0</v>
      </c>
    </row>
    <row r="32" spans="1:44">
      <c r="A32" s="275" t="s">
        <v>433</v>
      </c>
      <c r="B32" s="288"/>
      <c r="C32" s="288"/>
      <c r="D32" s="276"/>
      <c r="E32" s="273"/>
      <c r="F32" s="277"/>
      <c r="G32" s="279"/>
      <c r="H32" s="279"/>
      <c r="I32" s="279"/>
      <c r="J32" s="279"/>
      <c r="K32" s="279"/>
      <c r="L32" s="278"/>
      <c r="M32" s="278">
        <v>1</v>
      </c>
      <c r="N32" s="278"/>
      <c r="O32" s="278"/>
      <c r="P32" s="278"/>
      <c r="Q32" s="279"/>
      <c r="R32" s="279"/>
      <c r="S32" s="279"/>
      <c r="T32" s="279"/>
      <c r="U32" s="279"/>
      <c r="V32" s="278"/>
      <c r="W32" s="278"/>
      <c r="X32" s="278"/>
      <c r="Y32" s="278"/>
      <c r="Z32" s="278"/>
      <c r="AA32" s="274"/>
      <c r="AB32" s="274"/>
      <c r="AC32" s="274"/>
      <c r="AD32" s="274"/>
      <c r="AE32" s="274"/>
      <c r="AF32" s="361"/>
      <c r="AG32" s="361"/>
      <c r="AH32" s="361"/>
      <c r="AI32" s="361"/>
      <c r="AJ32" s="362"/>
      <c r="AL32" s="101">
        <f t="shared" si="6"/>
        <v>0</v>
      </c>
      <c r="AM32" s="101">
        <f t="shared" si="1"/>
        <v>0</v>
      </c>
      <c r="AN32" s="101">
        <f t="shared" si="2"/>
        <v>1</v>
      </c>
      <c r="AO32" s="101">
        <f t="shared" si="3"/>
        <v>0</v>
      </c>
      <c r="AP32" s="101">
        <f t="shared" si="4"/>
        <v>0</v>
      </c>
      <c r="AQ32" s="101">
        <f t="shared" si="5"/>
        <v>0</v>
      </c>
      <c r="AR32" s="101">
        <f t="shared" si="0"/>
        <v>0</v>
      </c>
    </row>
    <row r="33" spans="1:44">
      <c r="A33" s="275" t="s">
        <v>229</v>
      </c>
      <c r="B33" s="288"/>
      <c r="C33" s="288"/>
      <c r="D33" s="276"/>
      <c r="E33" s="273"/>
      <c r="F33" s="277"/>
      <c r="G33" s="279"/>
      <c r="H33" s="279"/>
      <c r="I33" s="279"/>
      <c r="J33" s="279"/>
      <c r="K33" s="279">
        <v>1</v>
      </c>
      <c r="L33" s="278"/>
      <c r="M33" s="278"/>
      <c r="N33" s="278">
        <v>1</v>
      </c>
      <c r="O33" s="278"/>
      <c r="P33" s="278"/>
      <c r="Q33" s="279"/>
      <c r="R33" s="279"/>
      <c r="S33" s="279"/>
      <c r="T33" s="279"/>
      <c r="U33" s="279"/>
      <c r="V33" s="278">
        <v>1</v>
      </c>
      <c r="W33" s="278">
        <v>2</v>
      </c>
      <c r="X33" s="278"/>
      <c r="Y33" s="278"/>
      <c r="Z33" s="278"/>
      <c r="AA33" s="274"/>
      <c r="AB33" s="274"/>
      <c r="AC33" s="274"/>
      <c r="AD33" s="274"/>
      <c r="AE33" s="274"/>
      <c r="AF33" s="361"/>
      <c r="AG33" s="361"/>
      <c r="AH33" s="361"/>
      <c r="AI33" s="361"/>
      <c r="AJ33" s="362"/>
      <c r="AL33" s="101">
        <f t="shared" si="6"/>
        <v>0</v>
      </c>
      <c r="AM33" s="101">
        <f t="shared" si="1"/>
        <v>1</v>
      </c>
      <c r="AN33" s="101">
        <f t="shared" si="2"/>
        <v>1</v>
      </c>
      <c r="AO33" s="101">
        <f t="shared" si="3"/>
        <v>0</v>
      </c>
      <c r="AP33" s="101">
        <f t="shared" si="4"/>
        <v>3</v>
      </c>
      <c r="AQ33" s="101">
        <f t="shared" si="5"/>
        <v>0</v>
      </c>
      <c r="AR33" s="101">
        <f t="shared" si="0"/>
        <v>0</v>
      </c>
    </row>
    <row r="34" spans="1:44">
      <c r="A34" s="275" t="s">
        <v>443</v>
      </c>
      <c r="B34" s="288"/>
      <c r="C34" s="288"/>
      <c r="D34" s="276"/>
      <c r="E34" s="273"/>
      <c r="F34" s="277"/>
      <c r="G34" s="279"/>
      <c r="H34" s="279">
        <v>1</v>
      </c>
      <c r="I34" s="279"/>
      <c r="J34" s="279"/>
      <c r="K34" s="279"/>
      <c r="L34" s="278"/>
      <c r="M34" s="278"/>
      <c r="N34" s="278"/>
      <c r="O34" s="278"/>
      <c r="P34" s="278"/>
      <c r="Q34" s="279"/>
      <c r="R34" s="279"/>
      <c r="S34" s="279"/>
      <c r="T34" s="279"/>
      <c r="U34" s="279"/>
      <c r="V34" s="278"/>
      <c r="W34" s="278"/>
      <c r="X34" s="278"/>
      <c r="Y34" s="278"/>
      <c r="Z34" s="278"/>
      <c r="AA34" s="274"/>
      <c r="AB34" s="274"/>
      <c r="AC34" s="274"/>
      <c r="AD34" s="274"/>
      <c r="AE34" s="274"/>
      <c r="AF34" s="361"/>
      <c r="AG34" s="361"/>
      <c r="AH34" s="361"/>
      <c r="AI34" s="361"/>
      <c r="AJ34" s="362"/>
      <c r="AL34" s="101">
        <f t="shared" si="6"/>
        <v>0</v>
      </c>
      <c r="AM34" s="101">
        <f t="shared" si="1"/>
        <v>1</v>
      </c>
      <c r="AN34" s="101">
        <f t="shared" si="2"/>
        <v>0</v>
      </c>
      <c r="AO34" s="101">
        <f t="shared" si="3"/>
        <v>0</v>
      </c>
      <c r="AP34" s="101">
        <f t="shared" si="4"/>
        <v>0</v>
      </c>
      <c r="AQ34" s="101">
        <f t="shared" si="5"/>
        <v>0</v>
      </c>
      <c r="AR34" s="101">
        <f t="shared" si="0"/>
        <v>0</v>
      </c>
    </row>
    <row r="35" spans="1:44">
      <c r="A35" s="275" t="s">
        <v>445</v>
      </c>
      <c r="B35" s="288"/>
      <c r="C35" s="288"/>
      <c r="D35" s="276"/>
      <c r="E35" s="273"/>
      <c r="F35" s="277"/>
      <c r="G35" s="279"/>
      <c r="H35" s="279"/>
      <c r="I35" s="279"/>
      <c r="J35" s="279"/>
      <c r="K35" s="279"/>
      <c r="L35" s="278"/>
      <c r="M35" s="278"/>
      <c r="N35" s="278"/>
      <c r="O35" s="278"/>
      <c r="P35" s="278"/>
      <c r="Q35" s="279"/>
      <c r="R35" s="279"/>
      <c r="S35" s="279"/>
      <c r="T35" s="279"/>
      <c r="U35" s="279"/>
      <c r="V35" s="278">
        <v>1</v>
      </c>
      <c r="W35" s="278">
        <v>1</v>
      </c>
      <c r="X35" s="278"/>
      <c r="Y35" s="278"/>
      <c r="Z35" s="278"/>
      <c r="AA35" s="274"/>
      <c r="AB35" s="274"/>
      <c r="AC35" s="274"/>
      <c r="AD35" s="274"/>
      <c r="AE35" s="274"/>
      <c r="AF35" s="361"/>
      <c r="AG35" s="361"/>
      <c r="AH35" s="361"/>
      <c r="AI35" s="361"/>
      <c r="AJ35" s="362"/>
      <c r="AL35" s="101">
        <f t="shared" si="6"/>
        <v>0</v>
      </c>
      <c r="AM35" s="101">
        <f t="shared" si="1"/>
        <v>0</v>
      </c>
      <c r="AN35" s="101">
        <f t="shared" si="2"/>
        <v>0</v>
      </c>
      <c r="AO35" s="101">
        <f t="shared" si="3"/>
        <v>0</v>
      </c>
      <c r="AP35" s="101">
        <f t="shared" si="4"/>
        <v>2</v>
      </c>
      <c r="AQ35" s="101">
        <f t="shared" si="5"/>
        <v>0</v>
      </c>
      <c r="AR35" s="101">
        <f t="shared" si="0"/>
        <v>0</v>
      </c>
    </row>
    <row r="36" spans="1:44">
      <c r="A36" s="275" t="s">
        <v>446</v>
      </c>
      <c r="B36" s="288"/>
      <c r="C36" s="288"/>
      <c r="D36" s="276"/>
      <c r="E36" s="273"/>
      <c r="F36" s="277"/>
      <c r="G36" s="279"/>
      <c r="H36" s="279"/>
      <c r="I36" s="279"/>
      <c r="J36" s="279"/>
      <c r="K36" s="279"/>
      <c r="L36" s="278"/>
      <c r="M36" s="278"/>
      <c r="N36" s="278"/>
      <c r="O36" s="278"/>
      <c r="P36" s="278"/>
      <c r="Q36" s="279"/>
      <c r="R36" s="279"/>
      <c r="S36" s="279"/>
      <c r="T36" s="279"/>
      <c r="U36" s="279"/>
      <c r="V36" s="278"/>
      <c r="W36" s="278"/>
      <c r="X36" s="278"/>
      <c r="Y36" s="278">
        <v>1</v>
      </c>
      <c r="Z36" s="278"/>
      <c r="AA36" s="274"/>
      <c r="AB36" s="274"/>
      <c r="AC36" s="274"/>
      <c r="AD36" s="274"/>
      <c r="AE36" s="274"/>
      <c r="AF36" s="361"/>
      <c r="AG36" s="361"/>
      <c r="AH36" s="361"/>
      <c r="AI36" s="361"/>
      <c r="AJ36" s="362"/>
      <c r="AL36" s="101">
        <f t="shared" si="6"/>
        <v>0</v>
      </c>
      <c r="AM36" s="101">
        <f t="shared" si="1"/>
        <v>0</v>
      </c>
      <c r="AN36" s="101">
        <f t="shared" si="2"/>
        <v>0</v>
      </c>
      <c r="AO36" s="101">
        <f t="shared" si="3"/>
        <v>0</v>
      </c>
      <c r="AP36" s="101">
        <f t="shared" si="4"/>
        <v>1</v>
      </c>
      <c r="AQ36" s="101">
        <f t="shared" si="5"/>
        <v>0</v>
      </c>
      <c r="AR36" s="101">
        <f t="shared" si="0"/>
        <v>0</v>
      </c>
    </row>
    <row r="37" spans="1:44">
      <c r="A37" s="275" t="s">
        <v>448</v>
      </c>
      <c r="B37" s="288"/>
      <c r="C37" s="288"/>
      <c r="D37" s="276"/>
      <c r="E37" s="273"/>
      <c r="F37" s="277"/>
      <c r="G37" s="279"/>
      <c r="H37" s="279"/>
      <c r="I37" s="279"/>
      <c r="J37" s="279"/>
      <c r="K37" s="279"/>
      <c r="L37" s="278"/>
      <c r="M37" s="278"/>
      <c r="N37" s="278">
        <v>1</v>
      </c>
      <c r="O37" s="278"/>
      <c r="P37" s="278"/>
      <c r="Q37" s="279"/>
      <c r="R37" s="279"/>
      <c r="S37" s="279"/>
      <c r="T37" s="279"/>
      <c r="U37" s="279"/>
      <c r="V37" s="278"/>
      <c r="W37" s="278"/>
      <c r="X37" s="278"/>
      <c r="Y37" s="278"/>
      <c r="Z37" s="278"/>
      <c r="AA37" s="274"/>
      <c r="AB37" s="274"/>
      <c r="AC37" s="274"/>
      <c r="AD37" s="274"/>
      <c r="AE37" s="274"/>
      <c r="AF37" s="361"/>
      <c r="AG37" s="361"/>
      <c r="AH37" s="361"/>
      <c r="AI37" s="361"/>
      <c r="AJ37" s="362"/>
      <c r="AL37" s="101">
        <f t="shared" si="6"/>
        <v>0</v>
      </c>
      <c r="AM37" s="101">
        <f t="shared" si="1"/>
        <v>0</v>
      </c>
      <c r="AN37" s="101">
        <f t="shared" si="2"/>
        <v>1</v>
      </c>
      <c r="AO37" s="101">
        <f t="shared" si="3"/>
        <v>0</v>
      </c>
      <c r="AP37" s="101">
        <f t="shared" si="4"/>
        <v>0</v>
      </c>
      <c r="AQ37" s="101">
        <f t="shared" si="5"/>
        <v>0</v>
      </c>
      <c r="AR37" s="101">
        <f t="shared" si="0"/>
        <v>0</v>
      </c>
    </row>
    <row r="38" spans="1:44">
      <c r="A38" s="275" t="s">
        <v>450</v>
      </c>
      <c r="B38" s="288"/>
      <c r="C38" s="288"/>
      <c r="D38" s="276"/>
      <c r="E38" s="273"/>
      <c r="F38" s="277"/>
      <c r="G38" s="279"/>
      <c r="H38" s="279"/>
      <c r="I38" s="279"/>
      <c r="J38" s="279"/>
      <c r="K38" s="279"/>
      <c r="L38" s="278"/>
      <c r="M38" s="278"/>
      <c r="N38" s="278"/>
      <c r="O38" s="278"/>
      <c r="P38" s="278"/>
      <c r="Q38" s="279"/>
      <c r="R38" s="279"/>
      <c r="S38" s="279"/>
      <c r="T38" s="279"/>
      <c r="U38" s="279"/>
      <c r="V38" s="278"/>
      <c r="W38" s="278"/>
      <c r="X38" s="278">
        <v>1</v>
      </c>
      <c r="Y38" s="278"/>
      <c r="Z38" s="278"/>
      <c r="AA38" s="274"/>
      <c r="AB38" s="274"/>
      <c r="AC38" s="274"/>
      <c r="AD38" s="274"/>
      <c r="AE38" s="274"/>
      <c r="AF38" s="361"/>
      <c r="AG38" s="361"/>
      <c r="AH38" s="361"/>
      <c r="AI38" s="361"/>
      <c r="AJ38" s="362"/>
      <c r="AL38" s="101">
        <f t="shared" si="6"/>
        <v>0</v>
      </c>
      <c r="AM38" s="101">
        <f t="shared" si="1"/>
        <v>0</v>
      </c>
      <c r="AN38" s="101">
        <f t="shared" si="2"/>
        <v>0</v>
      </c>
      <c r="AO38" s="101">
        <f t="shared" si="3"/>
        <v>0</v>
      </c>
      <c r="AP38" s="101">
        <f t="shared" si="4"/>
        <v>1</v>
      </c>
      <c r="AQ38" s="101">
        <f t="shared" si="5"/>
        <v>0</v>
      </c>
      <c r="AR38" s="101">
        <f t="shared" si="0"/>
        <v>0</v>
      </c>
    </row>
    <row r="39" spans="1:44">
      <c r="A39" s="275" t="s">
        <v>451</v>
      </c>
      <c r="B39" s="288"/>
      <c r="C39" s="288"/>
      <c r="D39" s="276"/>
      <c r="E39" s="273"/>
      <c r="F39" s="277"/>
      <c r="G39" s="279"/>
      <c r="H39" s="279"/>
      <c r="I39" s="279"/>
      <c r="J39" s="279"/>
      <c r="K39" s="279"/>
      <c r="L39" s="278"/>
      <c r="M39" s="278"/>
      <c r="N39" s="278"/>
      <c r="O39" s="278"/>
      <c r="P39" s="278"/>
      <c r="Q39" s="279"/>
      <c r="R39" s="279"/>
      <c r="S39" s="279"/>
      <c r="T39" s="279"/>
      <c r="U39" s="279"/>
      <c r="V39" s="278">
        <v>1</v>
      </c>
      <c r="W39" s="278"/>
      <c r="X39" s="278"/>
      <c r="Y39" s="278"/>
      <c r="Z39" s="278"/>
      <c r="AA39" s="274"/>
      <c r="AB39" s="274"/>
      <c r="AC39" s="274"/>
      <c r="AD39" s="274"/>
      <c r="AE39" s="274"/>
      <c r="AF39" s="361"/>
      <c r="AG39" s="361"/>
      <c r="AH39" s="361"/>
      <c r="AI39" s="361"/>
      <c r="AJ39" s="362"/>
      <c r="AL39" s="101">
        <f t="shared" si="6"/>
        <v>0</v>
      </c>
      <c r="AM39" s="101">
        <f t="shared" si="1"/>
        <v>0</v>
      </c>
      <c r="AN39" s="101">
        <f t="shared" si="2"/>
        <v>0</v>
      </c>
      <c r="AO39" s="101">
        <f t="shared" si="3"/>
        <v>0</v>
      </c>
      <c r="AP39" s="101">
        <f t="shared" si="4"/>
        <v>1</v>
      </c>
      <c r="AQ39" s="101">
        <f t="shared" si="5"/>
        <v>0</v>
      </c>
      <c r="AR39" s="101">
        <f t="shared" si="0"/>
        <v>0</v>
      </c>
    </row>
    <row r="40" spans="1:44">
      <c r="A40" s="275" t="s">
        <v>462</v>
      </c>
      <c r="B40" s="288"/>
      <c r="C40" s="288"/>
      <c r="D40" s="276"/>
      <c r="E40" s="273"/>
      <c r="F40" s="277"/>
      <c r="G40" s="279"/>
      <c r="H40" s="279"/>
      <c r="I40" s="279"/>
      <c r="J40" s="279"/>
      <c r="K40" s="279"/>
      <c r="L40" s="278"/>
      <c r="M40" s="278"/>
      <c r="N40" s="278"/>
      <c r="O40" s="278"/>
      <c r="P40" s="278"/>
      <c r="Q40" s="279"/>
      <c r="R40" s="279"/>
      <c r="S40" s="279"/>
      <c r="T40" s="279"/>
      <c r="U40" s="279"/>
      <c r="V40" s="278"/>
      <c r="W40" s="278">
        <v>1</v>
      </c>
      <c r="X40" s="278"/>
      <c r="Y40" s="278"/>
      <c r="Z40" s="278"/>
      <c r="AA40" s="274"/>
      <c r="AB40" s="274"/>
      <c r="AC40" s="274"/>
      <c r="AD40" s="274"/>
      <c r="AE40" s="274"/>
      <c r="AF40" s="361"/>
      <c r="AG40" s="361"/>
      <c r="AH40" s="361"/>
      <c r="AI40" s="361"/>
      <c r="AJ40" s="362"/>
      <c r="AL40" s="101">
        <f t="shared" si="6"/>
        <v>0</v>
      </c>
      <c r="AM40" s="101">
        <f t="shared" si="1"/>
        <v>0</v>
      </c>
      <c r="AN40" s="101">
        <f t="shared" si="2"/>
        <v>0</v>
      </c>
      <c r="AO40" s="101">
        <f t="shared" si="3"/>
        <v>0</v>
      </c>
      <c r="AP40" s="101">
        <f t="shared" si="4"/>
        <v>1</v>
      </c>
      <c r="AQ40" s="101">
        <f t="shared" si="5"/>
        <v>0</v>
      </c>
      <c r="AR40" s="101">
        <f t="shared" si="0"/>
        <v>0</v>
      </c>
    </row>
    <row r="41" spans="1:44">
      <c r="A41" s="275" t="s">
        <v>463</v>
      </c>
      <c r="B41" s="288"/>
      <c r="C41" s="288"/>
      <c r="D41" s="276"/>
      <c r="E41" s="273"/>
      <c r="F41" s="277"/>
      <c r="G41" s="279"/>
      <c r="H41" s="279"/>
      <c r="I41" s="279"/>
      <c r="J41" s="279"/>
      <c r="K41" s="279"/>
      <c r="L41" s="278"/>
      <c r="M41" s="278"/>
      <c r="N41" s="278"/>
      <c r="O41" s="278"/>
      <c r="P41" s="278">
        <v>1</v>
      </c>
      <c r="Q41" s="279"/>
      <c r="R41" s="279"/>
      <c r="S41" s="279"/>
      <c r="T41" s="279"/>
      <c r="U41" s="279"/>
      <c r="V41" s="278"/>
      <c r="W41" s="278"/>
      <c r="X41" s="278"/>
      <c r="Y41" s="278"/>
      <c r="Z41" s="278"/>
      <c r="AA41" s="274"/>
      <c r="AB41" s="274"/>
      <c r="AC41" s="274"/>
      <c r="AD41" s="274"/>
      <c r="AE41" s="274"/>
      <c r="AF41" s="361"/>
      <c r="AG41" s="361"/>
      <c r="AH41" s="361"/>
      <c r="AI41" s="361"/>
      <c r="AJ41" s="362"/>
      <c r="AL41" s="101">
        <f t="shared" si="6"/>
        <v>0</v>
      </c>
      <c r="AM41" s="101">
        <f t="shared" si="1"/>
        <v>0</v>
      </c>
      <c r="AN41" s="101">
        <f t="shared" si="2"/>
        <v>1</v>
      </c>
      <c r="AO41" s="101">
        <f t="shared" si="3"/>
        <v>0</v>
      </c>
      <c r="AP41" s="101">
        <f t="shared" si="4"/>
        <v>0</v>
      </c>
      <c r="AQ41" s="101">
        <f t="shared" si="5"/>
        <v>0</v>
      </c>
      <c r="AR41" s="101">
        <f t="shared" si="0"/>
        <v>0</v>
      </c>
    </row>
    <row r="42" spans="1:44">
      <c r="A42" s="275" t="s">
        <v>464</v>
      </c>
      <c r="B42" s="288"/>
      <c r="C42" s="288"/>
      <c r="D42" s="276"/>
      <c r="E42" s="273"/>
      <c r="F42" s="277"/>
      <c r="G42" s="279"/>
      <c r="H42" s="279"/>
      <c r="I42" s="279"/>
      <c r="J42" s="279"/>
      <c r="K42" s="279"/>
      <c r="L42" s="278"/>
      <c r="M42" s="278"/>
      <c r="N42" s="278"/>
      <c r="O42" s="278">
        <v>1</v>
      </c>
      <c r="P42" s="278"/>
      <c r="Q42" s="279"/>
      <c r="R42" s="279"/>
      <c r="S42" s="279"/>
      <c r="T42" s="279"/>
      <c r="U42" s="279"/>
      <c r="V42" s="278"/>
      <c r="W42" s="278"/>
      <c r="X42" s="278"/>
      <c r="Y42" s="278"/>
      <c r="Z42" s="278"/>
      <c r="AA42" s="274"/>
      <c r="AB42" s="274"/>
      <c r="AC42" s="274"/>
      <c r="AD42" s="274"/>
      <c r="AE42" s="274"/>
      <c r="AF42" s="361"/>
      <c r="AG42" s="361"/>
      <c r="AH42" s="361"/>
      <c r="AI42" s="361"/>
      <c r="AJ42" s="362"/>
      <c r="AL42" s="101">
        <f t="shared" si="6"/>
        <v>0</v>
      </c>
      <c r="AM42" s="101">
        <f t="shared" si="1"/>
        <v>0</v>
      </c>
      <c r="AN42" s="101">
        <f t="shared" si="2"/>
        <v>1</v>
      </c>
      <c r="AO42" s="101">
        <f t="shared" si="3"/>
        <v>0</v>
      </c>
      <c r="AP42" s="101">
        <f t="shared" si="4"/>
        <v>0</v>
      </c>
      <c r="AQ42" s="101">
        <f t="shared" si="5"/>
        <v>0</v>
      </c>
      <c r="AR42" s="101">
        <f t="shared" si="0"/>
        <v>0</v>
      </c>
    </row>
    <row r="43" spans="1:44">
      <c r="A43" s="275" t="s">
        <v>470</v>
      </c>
      <c r="B43" s="288"/>
      <c r="C43" s="288"/>
      <c r="D43" s="276"/>
      <c r="E43" s="273"/>
      <c r="F43" s="277"/>
      <c r="G43" s="279"/>
      <c r="H43" s="279"/>
      <c r="I43" s="279"/>
      <c r="J43" s="279"/>
      <c r="K43" s="279"/>
      <c r="L43" s="278"/>
      <c r="M43" s="278"/>
      <c r="N43" s="278">
        <v>1</v>
      </c>
      <c r="O43" s="278"/>
      <c r="P43" s="278"/>
      <c r="Q43" s="279"/>
      <c r="R43" s="279"/>
      <c r="S43" s="279"/>
      <c r="T43" s="279"/>
      <c r="U43" s="279"/>
      <c r="V43" s="278"/>
      <c r="W43" s="278"/>
      <c r="X43" s="278"/>
      <c r="Y43" s="278"/>
      <c r="Z43" s="278"/>
      <c r="AA43" s="274"/>
      <c r="AB43" s="274"/>
      <c r="AC43" s="274"/>
      <c r="AD43" s="274"/>
      <c r="AE43" s="274"/>
      <c r="AF43" s="361"/>
      <c r="AG43" s="361"/>
      <c r="AH43" s="361"/>
      <c r="AI43" s="361"/>
      <c r="AJ43" s="362"/>
      <c r="AL43" s="101">
        <f t="shared" si="6"/>
        <v>0</v>
      </c>
      <c r="AM43" s="101">
        <f t="shared" si="1"/>
        <v>0</v>
      </c>
      <c r="AN43" s="101">
        <f t="shared" si="2"/>
        <v>1</v>
      </c>
      <c r="AO43" s="101">
        <f t="shared" si="3"/>
        <v>0</v>
      </c>
      <c r="AP43" s="101">
        <f t="shared" si="4"/>
        <v>0</v>
      </c>
      <c r="AQ43" s="101">
        <f t="shared" si="5"/>
        <v>0</v>
      </c>
      <c r="AR43" s="101">
        <f t="shared" si="0"/>
        <v>0</v>
      </c>
    </row>
    <row r="44" spans="1:44">
      <c r="A44" s="275" t="s">
        <v>476</v>
      </c>
      <c r="B44" s="288"/>
      <c r="C44" s="288"/>
      <c r="D44" s="276"/>
      <c r="E44" s="273"/>
      <c r="F44" s="277"/>
      <c r="G44" s="279"/>
      <c r="H44" s="279"/>
      <c r="I44" s="279"/>
      <c r="J44" s="279"/>
      <c r="K44" s="279"/>
      <c r="L44" s="278"/>
      <c r="M44" s="278"/>
      <c r="N44" s="278"/>
      <c r="O44" s="278"/>
      <c r="P44" s="278"/>
      <c r="Q44" s="279">
        <v>2</v>
      </c>
      <c r="R44" s="279">
        <v>1</v>
      </c>
      <c r="S44" s="279"/>
      <c r="T44" s="279"/>
      <c r="U44" s="279"/>
      <c r="V44" s="278"/>
      <c r="W44" s="278"/>
      <c r="X44" s="278"/>
      <c r="Y44" s="278"/>
      <c r="Z44" s="278"/>
      <c r="AA44" s="274"/>
      <c r="AB44" s="274"/>
      <c r="AC44" s="274"/>
      <c r="AD44" s="274"/>
      <c r="AE44" s="274"/>
      <c r="AF44" s="361"/>
      <c r="AG44" s="361"/>
      <c r="AH44" s="361"/>
      <c r="AI44" s="361"/>
      <c r="AJ44" s="362"/>
      <c r="AL44" s="101">
        <f t="shared" si="6"/>
        <v>0</v>
      </c>
      <c r="AM44" s="101">
        <f t="shared" si="1"/>
        <v>0</v>
      </c>
      <c r="AN44" s="101">
        <f t="shared" si="2"/>
        <v>0</v>
      </c>
      <c r="AO44" s="101">
        <f t="shared" si="3"/>
        <v>3</v>
      </c>
      <c r="AP44" s="101">
        <f t="shared" si="4"/>
        <v>0</v>
      </c>
      <c r="AQ44" s="101">
        <f t="shared" si="5"/>
        <v>0</v>
      </c>
      <c r="AR44" s="101">
        <f t="shared" si="0"/>
        <v>0</v>
      </c>
    </row>
    <row r="45" spans="1:44">
      <c r="A45" s="275" t="s">
        <v>480</v>
      </c>
      <c r="B45" s="288"/>
      <c r="C45" s="288"/>
      <c r="D45" s="276"/>
      <c r="E45" s="273"/>
      <c r="F45" s="277"/>
      <c r="G45" s="279"/>
      <c r="H45" s="279"/>
      <c r="I45" s="279"/>
      <c r="J45" s="279"/>
      <c r="K45" s="279"/>
      <c r="L45" s="278">
        <v>1</v>
      </c>
      <c r="M45" s="278"/>
      <c r="N45" s="278">
        <v>2</v>
      </c>
      <c r="O45" s="278"/>
      <c r="P45" s="278"/>
      <c r="Q45" s="279"/>
      <c r="R45" s="279"/>
      <c r="S45" s="279"/>
      <c r="T45" s="279"/>
      <c r="U45" s="279"/>
      <c r="V45" s="278"/>
      <c r="W45" s="278"/>
      <c r="X45" s="278"/>
      <c r="Y45" s="278"/>
      <c r="Z45" s="278"/>
      <c r="AA45" s="274"/>
      <c r="AB45" s="274"/>
      <c r="AC45" s="274"/>
      <c r="AD45" s="274"/>
      <c r="AE45" s="274"/>
      <c r="AF45" s="361"/>
      <c r="AG45" s="361"/>
      <c r="AH45" s="361"/>
      <c r="AI45" s="361"/>
      <c r="AJ45" s="362"/>
      <c r="AL45" s="101">
        <f t="shared" si="6"/>
        <v>0</v>
      </c>
      <c r="AM45" s="101">
        <f t="shared" si="1"/>
        <v>0</v>
      </c>
      <c r="AN45" s="101">
        <f t="shared" si="2"/>
        <v>3</v>
      </c>
      <c r="AO45" s="101">
        <f t="shared" si="3"/>
        <v>0</v>
      </c>
      <c r="AP45" s="101">
        <f t="shared" si="4"/>
        <v>0</v>
      </c>
      <c r="AQ45" s="101">
        <f t="shared" si="5"/>
        <v>0</v>
      </c>
      <c r="AR45" s="101">
        <f t="shared" si="0"/>
        <v>0</v>
      </c>
    </row>
    <row r="46" spans="1:44">
      <c r="A46" s="275" t="s">
        <v>482</v>
      </c>
      <c r="B46" s="288"/>
      <c r="C46" s="288"/>
      <c r="D46" s="276"/>
      <c r="E46" s="273"/>
      <c r="F46" s="277"/>
      <c r="G46" s="279"/>
      <c r="H46" s="279">
        <v>1</v>
      </c>
      <c r="I46" s="279"/>
      <c r="J46" s="279"/>
      <c r="K46" s="279"/>
      <c r="L46" s="278"/>
      <c r="M46" s="278"/>
      <c r="N46" s="278"/>
      <c r="O46" s="278"/>
      <c r="P46" s="278"/>
      <c r="Q46" s="279"/>
      <c r="R46" s="279"/>
      <c r="S46" s="279"/>
      <c r="T46" s="279"/>
      <c r="U46" s="279">
        <v>1</v>
      </c>
      <c r="V46" s="278"/>
      <c r="W46" s="278"/>
      <c r="X46" s="278">
        <v>1</v>
      </c>
      <c r="Y46" s="278"/>
      <c r="Z46" s="278"/>
      <c r="AA46" s="274"/>
      <c r="AB46" s="274"/>
      <c r="AC46" s="274"/>
      <c r="AD46" s="274"/>
      <c r="AE46" s="274"/>
      <c r="AF46" s="361"/>
      <c r="AG46" s="361"/>
      <c r="AH46" s="361"/>
      <c r="AI46" s="361"/>
      <c r="AJ46" s="362"/>
      <c r="AL46" s="101">
        <f t="shared" si="6"/>
        <v>0</v>
      </c>
      <c r="AM46" s="101">
        <f t="shared" si="1"/>
        <v>1</v>
      </c>
      <c r="AN46" s="101">
        <f t="shared" si="2"/>
        <v>0</v>
      </c>
      <c r="AO46" s="101">
        <f t="shared" si="3"/>
        <v>1</v>
      </c>
      <c r="AP46" s="101">
        <f t="shared" si="4"/>
        <v>1</v>
      </c>
      <c r="AQ46" s="101">
        <f t="shared" si="5"/>
        <v>0</v>
      </c>
      <c r="AR46" s="101">
        <f t="shared" si="0"/>
        <v>0</v>
      </c>
    </row>
    <row r="47" spans="1:44">
      <c r="A47" s="275" t="s">
        <v>486</v>
      </c>
      <c r="B47" s="288"/>
      <c r="C47" s="288"/>
      <c r="D47" s="276"/>
      <c r="E47" s="273"/>
      <c r="F47" s="277"/>
      <c r="G47" s="279"/>
      <c r="H47" s="279"/>
      <c r="I47" s="279"/>
      <c r="J47" s="279"/>
      <c r="K47" s="279"/>
      <c r="L47" s="278"/>
      <c r="M47" s="278"/>
      <c r="N47" s="278"/>
      <c r="O47" s="278"/>
      <c r="P47" s="278"/>
      <c r="Q47" s="279"/>
      <c r="R47" s="279"/>
      <c r="S47" s="279"/>
      <c r="T47" s="279"/>
      <c r="U47" s="279"/>
      <c r="V47" s="278"/>
      <c r="W47" s="278"/>
      <c r="X47" s="278">
        <v>1</v>
      </c>
      <c r="Y47" s="278"/>
      <c r="Z47" s="278">
        <v>1</v>
      </c>
      <c r="AA47" s="274"/>
      <c r="AB47" s="274"/>
      <c r="AC47" s="274"/>
      <c r="AD47" s="274"/>
      <c r="AE47" s="274"/>
      <c r="AF47" s="361"/>
      <c r="AG47" s="361"/>
      <c r="AH47" s="361"/>
      <c r="AI47" s="361"/>
      <c r="AJ47" s="362"/>
      <c r="AL47" s="101">
        <f t="shared" si="6"/>
        <v>0</v>
      </c>
      <c r="AM47" s="101">
        <f t="shared" si="1"/>
        <v>0</v>
      </c>
      <c r="AN47" s="101">
        <f t="shared" si="2"/>
        <v>0</v>
      </c>
      <c r="AO47" s="101">
        <f t="shared" si="3"/>
        <v>0</v>
      </c>
      <c r="AP47" s="101">
        <f t="shared" si="4"/>
        <v>2</v>
      </c>
      <c r="AQ47" s="101">
        <f t="shared" si="5"/>
        <v>0</v>
      </c>
      <c r="AR47" s="101">
        <f t="shared" si="0"/>
        <v>0</v>
      </c>
    </row>
    <row r="48" spans="1:44">
      <c r="A48" s="275" t="s">
        <v>525</v>
      </c>
      <c r="B48" s="288"/>
      <c r="C48" s="288"/>
      <c r="D48" s="276"/>
      <c r="E48" s="273"/>
      <c r="F48" s="277"/>
      <c r="G48" s="279"/>
      <c r="H48" s="279"/>
      <c r="I48" s="279"/>
      <c r="J48" s="279"/>
      <c r="K48" s="279"/>
      <c r="L48" s="278"/>
      <c r="M48" s="278"/>
      <c r="N48" s="278"/>
      <c r="O48" s="278"/>
      <c r="P48" s="278"/>
      <c r="Q48" s="279">
        <v>1</v>
      </c>
      <c r="R48" s="279"/>
      <c r="S48" s="279"/>
      <c r="T48" s="279"/>
      <c r="U48" s="279"/>
      <c r="V48" s="278"/>
      <c r="W48" s="278">
        <v>1</v>
      </c>
      <c r="X48" s="278"/>
      <c r="Y48" s="278"/>
      <c r="Z48" s="278"/>
      <c r="AA48" s="274"/>
      <c r="AB48" s="274"/>
      <c r="AC48" s="274"/>
      <c r="AD48" s="274"/>
      <c r="AE48" s="274"/>
      <c r="AF48" s="361"/>
      <c r="AG48" s="361"/>
      <c r="AH48" s="361"/>
      <c r="AI48" s="361"/>
      <c r="AJ48" s="362"/>
      <c r="AL48" s="101">
        <f t="shared" si="6"/>
        <v>0</v>
      </c>
      <c r="AM48" s="101">
        <f t="shared" si="1"/>
        <v>0</v>
      </c>
      <c r="AN48" s="101">
        <f t="shared" si="2"/>
        <v>0</v>
      </c>
      <c r="AO48" s="101">
        <f t="shared" si="3"/>
        <v>1</v>
      </c>
      <c r="AP48" s="101">
        <f t="shared" si="4"/>
        <v>1</v>
      </c>
      <c r="AQ48" s="101">
        <f t="shared" si="5"/>
        <v>0</v>
      </c>
      <c r="AR48" s="101">
        <f t="shared" si="0"/>
        <v>0</v>
      </c>
    </row>
    <row r="49" spans="1:44">
      <c r="A49" s="275" t="s">
        <v>535</v>
      </c>
      <c r="B49" s="288"/>
      <c r="C49" s="288"/>
      <c r="D49" s="276"/>
      <c r="E49" s="273"/>
      <c r="F49" s="277"/>
      <c r="G49" s="279"/>
      <c r="H49" s="279"/>
      <c r="I49" s="279"/>
      <c r="J49" s="279"/>
      <c r="K49" s="279"/>
      <c r="L49" s="278"/>
      <c r="M49" s="278"/>
      <c r="N49" s="278"/>
      <c r="O49" s="278"/>
      <c r="P49" s="278"/>
      <c r="Q49" s="279"/>
      <c r="R49" s="279"/>
      <c r="S49" s="279">
        <v>1</v>
      </c>
      <c r="T49" s="279"/>
      <c r="U49" s="279"/>
      <c r="V49" s="278"/>
      <c r="W49" s="278"/>
      <c r="X49" s="278"/>
      <c r="Y49" s="278"/>
      <c r="Z49" s="278"/>
      <c r="AA49" s="274"/>
      <c r="AB49" s="274"/>
      <c r="AC49" s="274"/>
      <c r="AD49" s="274"/>
      <c r="AE49" s="274"/>
      <c r="AF49" s="361"/>
      <c r="AG49" s="361"/>
      <c r="AH49" s="361"/>
      <c r="AI49" s="361"/>
      <c r="AJ49" s="362"/>
      <c r="AL49" s="101">
        <f t="shared" si="6"/>
        <v>0</v>
      </c>
      <c r="AM49" s="101">
        <f t="shared" si="1"/>
        <v>0</v>
      </c>
      <c r="AN49" s="101">
        <f t="shared" si="2"/>
        <v>0</v>
      </c>
      <c r="AO49" s="101">
        <f t="shared" si="3"/>
        <v>1</v>
      </c>
      <c r="AP49" s="101">
        <f t="shared" si="4"/>
        <v>0</v>
      </c>
      <c r="AQ49" s="101">
        <f t="shared" si="5"/>
        <v>0</v>
      </c>
      <c r="AR49" s="101">
        <f t="shared" si="0"/>
        <v>0</v>
      </c>
    </row>
    <row r="50" spans="1:44">
      <c r="A50" s="275" t="s">
        <v>231</v>
      </c>
      <c r="B50" s="288"/>
      <c r="C50" s="288"/>
      <c r="D50" s="276"/>
      <c r="E50" s="273"/>
      <c r="F50" s="277"/>
      <c r="G50" s="279"/>
      <c r="H50" s="279"/>
      <c r="I50" s="279"/>
      <c r="J50" s="279"/>
      <c r="K50" s="279"/>
      <c r="L50" s="278"/>
      <c r="M50" s="278"/>
      <c r="N50" s="278"/>
      <c r="O50" s="278"/>
      <c r="P50" s="278">
        <v>1</v>
      </c>
      <c r="Q50" s="279">
        <v>1</v>
      </c>
      <c r="R50" s="279"/>
      <c r="S50" s="279">
        <v>1</v>
      </c>
      <c r="T50" s="279"/>
      <c r="U50" s="279"/>
      <c r="V50" s="278"/>
      <c r="W50" s="278"/>
      <c r="X50" s="278">
        <v>1</v>
      </c>
      <c r="Y50" s="278"/>
      <c r="Z50" s="278"/>
      <c r="AA50" s="274"/>
      <c r="AB50" s="274"/>
      <c r="AC50" s="274"/>
      <c r="AD50" s="274"/>
      <c r="AE50" s="274"/>
      <c r="AF50" s="361"/>
      <c r="AG50" s="361"/>
      <c r="AH50" s="361"/>
      <c r="AI50" s="361"/>
      <c r="AJ50" s="362"/>
      <c r="AL50" s="101">
        <f t="shared" si="6"/>
        <v>0</v>
      </c>
      <c r="AM50" s="101">
        <f t="shared" si="1"/>
        <v>0</v>
      </c>
      <c r="AN50" s="101">
        <f t="shared" si="2"/>
        <v>1</v>
      </c>
      <c r="AO50" s="101">
        <f t="shared" si="3"/>
        <v>2</v>
      </c>
      <c r="AP50" s="101">
        <f t="shared" si="4"/>
        <v>1</v>
      </c>
      <c r="AQ50" s="101">
        <f t="shared" si="5"/>
        <v>0</v>
      </c>
      <c r="AR50" s="101">
        <f t="shared" si="0"/>
        <v>0</v>
      </c>
    </row>
    <row r="51" spans="1:44">
      <c r="A51" s="275" t="s">
        <v>271</v>
      </c>
      <c r="B51" s="288"/>
      <c r="C51" s="288"/>
      <c r="D51" s="276"/>
      <c r="E51" s="273"/>
      <c r="F51" s="277"/>
      <c r="G51" s="279"/>
      <c r="H51" s="279"/>
      <c r="I51" s="279"/>
      <c r="J51" s="279"/>
      <c r="K51" s="279"/>
      <c r="L51" s="278"/>
      <c r="M51" s="278"/>
      <c r="N51" s="278"/>
      <c r="O51" s="278"/>
      <c r="P51" s="278"/>
      <c r="Q51" s="279"/>
      <c r="R51" s="279"/>
      <c r="S51" s="279"/>
      <c r="T51" s="279"/>
      <c r="U51" s="279"/>
      <c r="V51" s="278"/>
      <c r="W51" s="278"/>
      <c r="X51" s="278"/>
      <c r="Y51" s="278"/>
      <c r="Z51" s="278"/>
      <c r="AA51" s="274"/>
      <c r="AB51" s="274"/>
      <c r="AC51" s="274"/>
      <c r="AD51" s="274"/>
      <c r="AE51" s="274"/>
      <c r="AF51" s="361"/>
      <c r="AG51" s="361"/>
      <c r="AH51" s="361"/>
      <c r="AI51" s="361"/>
      <c r="AJ51" s="362"/>
      <c r="AL51" s="101">
        <f t="shared" si="6"/>
        <v>0</v>
      </c>
      <c r="AM51" s="101">
        <f t="shared" si="1"/>
        <v>0</v>
      </c>
      <c r="AN51" s="101">
        <f t="shared" si="2"/>
        <v>0</v>
      </c>
      <c r="AO51" s="101">
        <f t="shared" si="3"/>
        <v>0</v>
      </c>
      <c r="AP51" s="101">
        <f t="shared" si="4"/>
        <v>0</v>
      </c>
      <c r="AQ51" s="101">
        <f t="shared" si="5"/>
        <v>0</v>
      </c>
      <c r="AR51" s="101">
        <f t="shared" si="0"/>
        <v>0</v>
      </c>
    </row>
    <row r="52" spans="1:44">
      <c r="A52" s="275" t="s">
        <v>561</v>
      </c>
      <c r="B52" s="288"/>
      <c r="C52" s="288"/>
      <c r="D52" s="276"/>
      <c r="E52" s="273"/>
      <c r="F52" s="277"/>
      <c r="G52" s="279"/>
      <c r="H52" s="279"/>
      <c r="I52" s="279"/>
      <c r="J52" s="279"/>
      <c r="K52" s="279"/>
      <c r="L52" s="278"/>
      <c r="M52" s="278"/>
      <c r="N52" s="278"/>
      <c r="O52" s="278"/>
      <c r="P52" s="278"/>
      <c r="Q52" s="279"/>
      <c r="R52" s="279"/>
      <c r="S52" s="279"/>
      <c r="T52" s="279"/>
      <c r="U52" s="279"/>
      <c r="V52" s="278"/>
      <c r="W52" s="278">
        <v>2</v>
      </c>
      <c r="X52" s="278"/>
      <c r="Y52" s="278"/>
      <c r="Z52" s="278"/>
      <c r="AA52" s="274"/>
      <c r="AB52" s="274"/>
      <c r="AC52" s="274"/>
      <c r="AD52" s="274"/>
      <c r="AE52" s="274"/>
      <c r="AF52" s="361"/>
      <c r="AG52" s="361"/>
      <c r="AH52" s="361"/>
      <c r="AI52" s="361"/>
      <c r="AJ52" s="362"/>
      <c r="AL52" s="101">
        <f t="shared" si="6"/>
        <v>0</v>
      </c>
      <c r="AM52" s="101">
        <f t="shared" si="1"/>
        <v>0</v>
      </c>
      <c r="AN52" s="101">
        <f t="shared" si="2"/>
        <v>0</v>
      </c>
      <c r="AO52" s="101">
        <f t="shared" si="3"/>
        <v>0</v>
      </c>
      <c r="AP52" s="101">
        <f t="shared" si="4"/>
        <v>2</v>
      </c>
      <c r="AQ52" s="101">
        <f t="shared" si="5"/>
        <v>0</v>
      </c>
      <c r="AR52" s="101">
        <f t="shared" si="0"/>
        <v>0</v>
      </c>
    </row>
    <row r="53" spans="1:44">
      <c r="A53" s="275" t="s">
        <v>562</v>
      </c>
      <c r="B53" s="288"/>
      <c r="C53" s="288"/>
      <c r="D53" s="276"/>
      <c r="E53" s="273"/>
      <c r="F53" s="277"/>
      <c r="G53" s="279"/>
      <c r="H53" s="279"/>
      <c r="I53" s="279"/>
      <c r="J53" s="279"/>
      <c r="K53" s="279"/>
      <c r="L53" s="278"/>
      <c r="M53" s="278">
        <v>1</v>
      </c>
      <c r="N53" s="278"/>
      <c r="O53" s="278"/>
      <c r="P53" s="278"/>
      <c r="Q53" s="279"/>
      <c r="R53" s="279"/>
      <c r="S53" s="279"/>
      <c r="T53" s="279"/>
      <c r="U53" s="279"/>
      <c r="V53" s="278"/>
      <c r="W53" s="278"/>
      <c r="X53" s="278"/>
      <c r="Y53" s="278"/>
      <c r="Z53" s="278"/>
      <c r="AA53" s="274"/>
      <c r="AB53" s="274"/>
      <c r="AC53" s="274"/>
      <c r="AD53" s="274"/>
      <c r="AE53" s="274"/>
      <c r="AF53" s="361"/>
      <c r="AG53" s="361"/>
      <c r="AH53" s="361"/>
      <c r="AI53" s="361"/>
      <c r="AJ53" s="362"/>
      <c r="AL53" s="101">
        <f t="shared" si="6"/>
        <v>0</v>
      </c>
      <c r="AM53" s="101">
        <f t="shared" si="1"/>
        <v>0</v>
      </c>
      <c r="AN53" s="101">
        <f t="shared" si="2"/>
        <v>1</v>
      </c>
      <c r="AO53" s="101">
        <f t="shared" si="3"/>
        <v>0</v>
      </c>
      <c r="AP53" s="101">
        <f t="shared" si="4"/>
        <v>0</v>
      </c>
      <c r="AQ53" s="101">
        <f t="shared" si="5"/>
        <v>0</v>
      </c>
      <c r="AR53" s="101">
        <f t="shared" si="0"/>
        <v>0</v>
      </c>
    </row>
    <row r="54" spans="1:44">
      <c r="A54" s="275" t="s">
        <v>563</v>
      </c>
      <c r="B54" s="288"/>
      <c r="C54" s="288"/>
      <c r="D54" s="276"/>
      <c r="E54" s="273"/>
      <c r="F54" s="277"/>
      <c r="G54" s="279"/>
      <c r="H54" s="279"/>
      <c r="I54" s="279"/>
      <c r="J54" s="279"/>
      <c r="K54" s="279">
        <v>1</v>
      </c>
      <c r="L54" s="278"/>
      <c r="M54" s="278"/>
      <c r="N54" s="278"/>
      <c r="O54" s="278"/>
      <c r="P54" s="278"/>
      <c r="Q54" s="279"/>
      <c r="R54" s="279"/>
      <c r="S54" s="279"/>
      <c r="T54" s="279"/>
      <c r="U54" s="279"/>
      <c r="V54" s="278"/>
      <c r="W54" s="278"/>
      <c r="X54" s="278"/>
      <c r="Y54" s="278"/>
      <c r="Z54" s="278"/>
      <c r="AA54" s="274"/>
      <c r="AB54" s="274"/>
      <c r="AC54" s="274"/>
      <c r="AD54" s="274"/>
      <c r="AE54" s="274"/>
      <c r="AF54" s="361"/>
      <c r="AG54" s="361"/>
      <c r="AH54" s="361"/>
      <c r="AI54" s="361"/>
      <c r="AJ54" s="362"/>
      <c r="AL54" s="101">
        <f t="shared" si="6"/>
        <v>0</v>
      </c>
      <c r="AM54" s="101">
        <f t="shared" si="1"/>
        <v>1</v>
      </c>
      <c r="AN54" s="101">
        <f t="shared" si="2"/>
        <v>0</v>
      </c>
      <c r="AO54" s="101">
        <f t="shared" si="3"/>
        <v>0</v>
      </c>
      <c r="AP54" s="101">
        <f t="shared" si="4"/>
        <v>0</v>
      </c>
      <c r="AQ54" s="101">
        <f t="shared" si="5"/>
        <v>0</v>
      </c>
      <c r="AR54" s="101">
        <f t="shared" si="0"/>
        <v>0</v>
      </c>
    </row>
    <row r="55" spans="1:44">
      <c r="A55" s="275" t="s">
        <v>262</v>
      </c>
      <c r="B55" s="288"/>
      <c r="C55" s="288"/>
      <c r="D55" s="276"/>
      <c r="E55" s="273"/>
      <c r="F55" s="277"/>
      <c r="G55" s="279"/>
      <c r="H55" s="279"/>
      <c r="I55" s="279"/>
      <c r="J55" s="279"/>
      <c r="K55" s="279"/>
      <c r="L55" s="278"/>
      <c r="M55" s="278"/>
      <c r="N55" s="278"/>
      <c r="O55" s="278"/>
      <c r="P55" s="278"/>
      <c r="Q55" s="279"/>
      <c r="R55" s="279"/>
      <c r="S55" s="279"/>
      <c r="T55" s="279"/>
      <c r="U55" s="279"/>
      <c r="V55" s="278"/>
      <c r="W55" s="278">
        <v>1</v>
      </c>
      <c r="X55" s="278">
        <v>4</v>
      </c>
      <c r="Y55" s="278"/>
      <c r="Z55" s="278"/>
      <c r="AA55" s="274"/>
      <c r="AB55" s="274"/>
      <c r="AC55" s="274"/>
      <c r="AD55" s="274"/>
      <c r="AE55" s="274"/>
      <c r="AF55" s="361"/>
      <c r="AG55" s="361"/>
      <c r="AH55" s="361"/>
      <c r="AI55" s="361"/>
      <c r="AJ55" s="362"/>
      <c r="AL55" s="101">
        <f t="shared" si="6"/>
        <v>0</v>
      </c>
      <c r="AM55" s="101">
        <f t="shared" si="1"/>
        <v>0</v>
      </c>
      <c r="AN55" s="101">
        <f t="shared" si="2"/>
        <v>0</v>
      </c>
      <c r="AO55" s="101">
        <f t="shared" si="3"/>
        <v>0</v>
      </c>
      <c r="AP55" s="101">
        <f t="shared" si="4"/>
        <v>5</v>
      </c>
      <c r="AQ55" s="101">
        <f t="shared" si="5"/>
        <v>0</v>
      </c>
      <c r="AR55" s="101">
        <f t="shared" si="0"/>
        <v>0</v>
      </c>
    </row>
    <row r="56" spans="1:44">
      <c r="A56" s="275" t="s">
        <v>584</v>
      </c>
      <c r="B56" s="288"/>
      <c r="C56" s="288"/>
      <c r="D56" s="276"/>
      <c r="E56" s="273"/>
      <c r="F56" s="277"/>
      <c r="G56" s="279"/>
      <c r="H56" s="279"/>
      <c r="I56" s="279"/>
      <c r="J56" s="279"/>
      <c r="K56" s="279"/>
      <c r="L56" s="278"/>
      <c r="M56" s="278"/>
      <c r="N56" s="278"/>
      <c r="O56" s="278"/>
      <c r="P56" s="278"/>
      <c r="Q56" s="279"/>
      <c r="R56" s="279"/>
      <c r="S56" s="279"/>
      <c r="T56" s="279"/>
      <c r="U56" s="279"/>
      <c r="V56" s="278"/>
      <c r="W56" s="278">
        <v>1</v>
      </c>
      <c r="X56" s="278"/>
      <c r="Y56" s="278"/>
      <c r="Z56" s="278"/>
      <c r="AA56" s="274"/>
      <c r="AB56" s="274"/>
      <c r="AC56" s="274"/>
      <c r="AD56" s="274"/>
      <c r="AE56" s="274"/>
      <c r="AF56" s="361"/>
      <c r="AG56" s="361"/>
      <c r="AH56" s="361"/>
      <c r="AI56" s="361"/>
      <c r="AJ56" s="362"/>
      <c r="AL56" s="101">
        <f t="shared" si="6"/>
        <v>0</v>
      </c>
      <c r="AM56" s="101">
        <f t="shared" si="1"/>
        <v>0</v>
      </c>
      <c r="AN56" s="101">
        <f t="shared" si="2"/>
        <v>0</v>
      </c>
      <c r="AO56" s="101">
        <f t="shared" si="3"/>
        <v>0</v>
      </c>
      <c r="AP56" s="101">
        <f t="shared" si="4"/>
        <v>1</v>
      </c>
      <c r="AQ56" s="101">
        <f t="shared" si="5"/>
        <v>0</v>
      </c>
      <c r="AR56" s="101">
        <f t="shared" si="0"/>
        <v>0</v>
      </c>
    </row>
    <row r="57" spans="1:44">
      <c r="A57" s="275" t="s">
        <v>591</v>
      </c>
      <c r="B57" s="288"/>
      <c r="C57" s="288"/>
      <c r="D57" s="276"/>
      <c r="E57" s="273"/>
      <c r="F57" s="277"/>
      <c r="G57" s="279"/>
      <c r="H57" s="279"/>
      <c r="I57" s="279"/>
      <c r="J57" s="279"/>
      <c r="K57" s="279"/>
      <c r="L57" s="278"/>
      <c r="M57" s="278"/>
      <c r="N57" s="278"/>
      <c r="O57" s="278"/>
      <c r="P57" s="278">
        <v>1</v>
      </c>
      <c r="Q57" s="279"/>
      <c r="R57" s="279"/>
      <c r="S57" s="279"/>
      <c r="T57" s="279"/>
      <c r="U57" s="279"/>
      <c r="V57" s="278"/>
      <c r="W57" s="278"/>
      <c r="X57" s="278"/>
      <c r="Y57" s="278"/>
      <c r="Z57" s="278"/>
      <c r="AA57" s="274"/>
      <c r="AB57" s="274"/>
      <c r="AC57" s="274"/>
      <c r="AD57" s="274"/>
      <c r="AE57" s="274"/>
      <c r="AF57" s="361"/>
      <c r="AG57" s="361"/>
      <c r="AH57" s="361"/>
      <c r="AI57" s="361"/>
      <c r="AJ57" s="362"/>
      <c r="AL57" s="101">
        <f t="shared" si="6"/>
        <v>0</v>
      </c>
      <c r="AM57" s="101">
        <f t="shared" si="1"/>
        <v>0</v>
      </c>
      <c r="AN57" s="101">
        <f t="shared" si="2"/>
        <v>1</v>
      </c>
      <c r="AO57" s="101">
        <f t="shared" si="3"/>
        <v>0</v>
      </c>
      <c r="AP57" s="101">
        <f t="shared" si="4"/>
        <v>0</v>
      </c>
      <c r="AQ57" s="101">
        <f t="shared" si="5"/>
        <v>0</v>
      </c>
      <c r="AR57" s="101">
        <f t="shared" si="0"/>
        <v>0</v>
      </c>
    </row>
    <row r="58" spans="1:44">
      <c r="A58" s="275" t="s">
        <v>593</v>
      </c>
      <c r="B58" s="288"/>
      <c r="C58" s="288"/>
      <c r="D58" s="276"/>
      <c r="E58" s="273"/>
      <c r="F58" s="277"/>
      <c r="G58" s="279"/>
      <c r="H58" s="279"/>
      <c r="I58" s="279"/>
      <c r="J58" s="279"/>
      <c r="K58" s="279"/>
      <c r="L58" s="278"/>
      <c r="M58" s="278"/>
      <c r="N58" s="278"/>
      <c r="O58" s="278"/>
      <c r="P58" s="278"/>
      <c r="Q58" s="279"/>
      <c r="R58" s="279"/>
      <c r="S58" s="279"/>
      <c r="T58" s="279"/>
      <c r="U58" s="279"/>
      <c r="V58" s="278"/>
      <c r="W58" s="278"/>
      <c r="X58" s="278"/>
      <c r="Y58" s="278">
        <v>1</v>
      </c>
      <c r="Z58" s="278"/>
      <c r="AA58" s="274"/>
      <c r="AB58" s="274"/>
      <c r="AC58" s="274"/>
      <c r="AD58" s="274"/>
      <c r="AE58" s="274"/>
      <c r="AF58" s="361"/>
      <c r="AG58" s="361"/>
      <c r="AH58" s="361"/>
      <c r="AI58" s="361"/>
      <c r="AJ58" s="362"/>
      <c r="AL58" s="101">
        <f t="shared" si="6"/>
        <v>0</v>
      </c>
      <c r="AM58" s="101">
        <f t="shared" si="1"/>
        <v>0</v>
      </c>
      <c r="AN58" s="101">
        <f t="shared" si="2"/>
        <v>0</v>
      </c>
      <c r="AO58" s="101">
        <f t="shared" si="3"/>
        <v>0</v>
      </c>
      <c r="AP58" s="101">
        <f t="shared" si="4"/>
        <v>1</v>
      </c>
      <c r="AQ58" s="101">
        <f t="shared" si="5"/>
        <v>0</v>
      </c>
      <c r="AR58" s="101">
        <f t="shared" si="0"/>
        <v>0</v>
      </c>
    </row>
    <row r="59" spans="1:44">
      <c r="A59" s="275" t="s">
        <v>596</v>
      </c>
      <c r="B59" s="288"/>
      <c r="C59" s="288"/>
      <c r="D59" s="276"/>
      <c r="E59" s="273"/>
      <c r="F59" s="277"/>
      <c r="G59" s="279"/>
      <c r="H59" s="279">
        <v>1</v>
      </c>
      <c r="I59" s="279"/>
      <c r="J59" s="279">
        <v>1</v>
      </c>
      <c r="K59" s="279"/>
      <c r="L59" s="278"/>
      <c r="M59" s="278"/>
      <c r="N59" s="278"/>
      <c r="O59" s="278"/>
      <c r="P59" s="278"/>
      <c r="Q59" s="279"/>
      <c r="R59" s="279"/>
      <c r="S59" s="279"/>
      <c r="T59" s="279"/>
      <c r="U59" s="279"/>
      <c r="V59" s="278"/>
      <c r="W59" s="278"/>
      <c r="X59" s="278"/>
      <c r="Y59" s="278">
        <v>1</v>
      </c>
      <c r="Z59" s="278"/>
      <c r="AA59" s="274"/>
      <c r="AB59" s="274"/>
      <c r="AC59" s="274"/>
      <c r="AD59" s="274"/>
      <c r="AE59" s="274"/>
      <c r="AF59" s="361"/>
      <c r="AG59" s="361"/>
      <c r="AH59" s="361"/>
      <c r="AI59" s="361"/>
      <c r="AJ59" s="362"/>
      <c r="AL59" s="101">
        <f t="shared" si="6"/>
        <v>0</v>
      </c>
      <c r="AM59" s="101">
        <f t="shared" si="1"/>
        <v>2</v>
      </c>
      <c r="AN59" s="101">
        <f t="shared" si="2"/>
        <v>0</v>
      </c>
      <c r="AO59" s="101">
        <f t="shared" si="3"/>
        <v>0</v>
      </c>
      <c r="AP59" s="101">
        <f t="shared" si="4"/>
        <v>1</v>
      </c>
      <c r="AQ59" s="101">
        <f t="shared" si="5"/>
        <v>0</v>
      </c>
      <c r="AR59" s="101">
        <f t="shared" si="0"/>
        <v>0</v>
      </c>
    </row>
    <row r="60" spans="1:44">
      <c r="A60" s="275" t="s">
        <v>598</v>
      </c>
      <c r="B60" s="288"/>
      <c r="C60" s="288"/>
      <c r="D60" s="276"/>
      <c r="E60" s="273"/>
      <c r="F60" s="277"/>
      <c r="G60" s="279"/>
      <c r="H60" s="279"/>
      <c r="I60" s="279"/>
      <c r="J60" s="279"/>
      <c r="K60" s="279"/>
      <c r="L60" s="278"/>
      <c r="M60" s="278"/>
      <c r="N60" s="278"/>
      <c r="O60" s="278"/>
      <c r="P60" s="278"/>
      <c r="Q60" s="279">
        <v>1</v>
      </c>
      <c r="R60" s="279"/>
      <c r="S60" s="279"/>
      <c r="T60" s="279"/>
      <c r="U60" s="279"/>
      <c r="V60" s="278"/>
      <c r="W60" s="278"/>
      <c r="X60" s="278"/>
      <c r="Y60" s="278"/>
      <c r="Z60" s="278"/>
      <c r="AA60" s="274"/>
      <c r="AB60" s="274"/>
      <c r="AC60" s="274"/>
      <c r="AD60" s="274"/>
      <c r="AE60" s="274"/>
      <c r="AF60" s="361"/>
      <c r="AG60" s="361"/>
      <c r="AH60" s="361"/>
      <c r="AI60" s="361"/>
      <c r="AJ60" s="362"/>
      <c r="AL60" s="101">
        <f t="shared" si="6"/>
        <v>0</v>
      </c>
      <c r="AM60" s="101">
        <f t="shared" si="1"/>
        <v>0</v>
      </c>
      <c r="AN60" s="101">
        <f t="shared" si="2"/>
        <v>0</v>
      </c>
      <c r="AO60" s="101">
        <f t="shared" si="3"/>
        <v>1</v>
      </c>
      <c r="AP60" s="101">
        <f t="shared" si="4"/>
        <v>0</v>
      </c>
      <c r="AQ60" s="101">
        <f t="shared" si="5"/>
        <v>0</v>
      </c>
      <c r="AR60" s="101">
        <f t="shared" si="0"/>
        <v>0</v>
      </c>
    </row>
    <row r="61" spans="1:44">
      <c r="A61" s="275" t="s">
        <v>599</v>
      </c>
      <c r="B61" s="288"/>
      <c r="C61" s="288"/>
      <c r="D61" s="276"/>
      <c r="E61" s="273"/>
      <c r="F61" s="277"/>
      <c r="G61" s="279"/>
      <c r="H61" s="279"/>
      <c r="I61" s="279"/>
      <c r="J61" s="279">
        <v>1</v>
      </c>
      <c r="K61" s="279"/>
      <c r="L61" s="278"/>
      <c r="M61" s="278"/>
      <c r="N61" s="278"/>
      <c r="O61" s="278"/>
      <c r="P61" s="278"/>
      <c r="Q61" s="279"/>
      <c r="R61" s="279"/>
      <c r="S61" s="279"/>
      <c r="T61" s="279"/>
      <c r="U61" s="279"/>
      <c r="V61" s="278"/>
      <c r="W61" s="278"/>
      <c r="X61" s="278"/>
      <c r="Y61" s="278"/>
      <c r="Z61" s="278"/>
      <c r="AA61" s="274"/>
      <c r="AB61" s="274"/>
      <c r="AC61" s="274"/>
      <c r="AD61" s="274"/>
      <c r="AE61" s="274"/>
      <c r="AF61" s="361"/>
      <c r="AG61" s="361"/>
      <c r="AH61" s="361"/>
      <c r="AI61" s="361"/>
      <c r="AJ61" s="362"/>
      <c r="AL61" s="101">
        <f t="shared" si="6"/>
        <v>0</v>
      </c>
      <c r="AM61" s="101">
        <f t="shared" si="1"/>
        <v>1</v>
      </c>
      <c r="AN61" s="101">
        <f t="shared" si="2"/>
        <v>0</v>
      </c>
      <c r="AO61" s="101">
        <f t="shared" si="3"/>
        <v>0</v>
      </c>
      <c r="AP61" s="101">
        <f t="shared" si="4"/>
        <v>0</v>
      </c>
      <c r="AQ61" s="101">
        <f t="shared" si="5"/>
        <v>0</v>
      </c>
      <c r="AR61" s="101">
        <f t="shared" si="0"/>
        <v>0</v>
      </c>
    </row>
    <row r="62" spans="1:44">
      <c r="A62" s="275" t="s">
        <v>601</v>
      </c>
      <c r="B62" s="288"/>
      <c r="C62" s="288"/>
      <c r="D62" s="276"/>
      <c r="E62" s="273"/>
      <c r="F62" s="277"/>
      <c r="G62" s="279"/>
      <c r="H62" s="279"/>
      <c r="I62" s="279"/>
      <c r="J62" s="279"/>
      <c r="K62" s="279"/>
      <c r="L62" s="278"/>
      <c r="M62" s="278"/>
      <c r="N62" s="278"/>
      <c r="O62" s="278"/>
      <c r="P62" s="278">
        <v>1</v>
      </c>
      <c r="Q62" s="279"/>
      <c r="R62" s="279"/>
      <c r="S62" s="279"/>
      <c r="T62" s="279"/>
      <c r="U62" s="279"/>
      <c r="V62" s="278"/>
      <c r="W62" s="278"/>
      <c r="X62" s="278"/>
      <c r="Y62" s="278"/>
      <c r="Z62" s="278"/>
      <c r="AA62" s="274"/>
      <c r="AB62" s="274"/>
      <c r="AC62" s="274"/>
      <c r="AD62" s="274"/>
      <c r="AE62" s="274"/>
      <c r="AF62" s="361"/>
      <c r="AG62" s="361"/>
      <c r="AH62" s="361"/>
      <c r="AI62" s="361"/>
      <c r="AJ62" s="362"/>
      <c r="AL62" s="101">
        <f t="shared" si="6"/>
        <v>0</v>
      </c>
      <c r="AM62" s="101">
        <f t="shared" si="1"/>
        <v>0</v>
      </c>
      <c r="AN62" s="101">
        <f t="shared" si="2"/>
        <v>1</v>
      </c>
      <c r="AO62" s="101">
        <f t="shared" si="3"/>
        <v>0</v>
      </c>
      <c r="AP62" s="101">
        <f t="shared" si="4"/>
        <v>0</v>
      </c>
      <c r="AQ62" s="101">
        <f t="shared" si="5"/>
        <v>0</v>
      </c>
      <c r="AR62" s="101">
        <f t="shared" si="0"/>
        <v>0</v>
      </c>
    </row>
    <row r="63" spans="1:44">
      <c r="A63" s="275" t="s">
        <v>602</v>
      </c>
      <c r="B63" s="288"/>
      <c r="C63" s="288"/>
      <c r="D63" s="276"/>
      <c r="E63" s="273"/>
      <c r="F63" s="277"/>
      <c r="G63" s="279"/>
      <c r="H63" s="279"/>
      <c r="I63" s="279"/>
      <c r="J63" s="279"/>
      <c r="K63" s="279">
        <v>1</v>
      </c>
      <c r="L63" s="278"/>
      <c r="M63" s="278"/>
      <c r="N63" s="278"/>
      <c r="O63" s="278"/>
      <c r="P63" s="278"/>
      <c r="Q63" s="279"/>
      <c r="R63" s="279"/>
      <c r="S63" s="279"/>
      <c r="T63" s="279"/>
      <c r="U63" s="279"/>
      <c r="V63" s="278"/>
      <c r="W63" s="278"/>
      <c r="X63" s="278"/>
      <c r="Y63" s="278"/>
      <c r="Z63" s="278"/>
      <c r="AA63" s="274"/>
      <c r="AB63" s="274"/>
      <c r="AC63" s="274"/>
      <c r="AD63" s="274"/>
      <c r="AE63" s="274"/>
      <c r="AF63" s="361"/>
      <c r="AG63" s="361"/>
      <c r="AH63" s="361"/>
      <c r="AI63" s="361"/>
      <c r="AJ63" s="362"/>
      <c r="AL63" s="101">
        <f t="shared" si="6"/>
        <v>0</v>
      </c>
      <c r="AM63" s="101">
        <f t="shared" si="1"/>
        <v>1</v>
      </c>
      <c r="AN63" s="101">
        <f t="shared" si="2"/>
        <v>0</v>
      </c>
      <c r="AO63" s="101">
        <f t="shared" si="3"/>
        <v>0</v>
      </c>
      <c r="AP63" s="101">
        <f t="shared" si="4"/>
        <v>0</v>
      </c>
      <c r="AQ63" s="101">
        <f t="shared" si="5"/>
        <v>0</v>
      </c>
      <c r="AR63" s="101">
        <f t="shared" si="0"/>
        <v>0</v>
      </c>
    </row>
    <row r="64" spans="1:44">
      <c r="A64" s="275" t="s">
        <v>638</v>
      </c>
      <c r="B64" s="288"/>
      <c r="C64" s="288"/>
      <c r="D64" s="276"/>
      <c r="E64" s="273"/>
      <c r="F64" s="277"/>
      <c r="G64" s="279"/>
      <c r="H64" s="279"/>
      <c r="I64" s="279"/>
      <c r="J64" s="279"/>
      <c r="K64" s="279"/>
      <c r="L64" s="278"/>
      <c r="M64" s="278"/>
      <c r="N64" s="278"/>
      <c r="O64" s="278"/>
      <c r="P64" s="278"/>
      <c r="Q64" s="279"/>
      <c r="R64" s="279">
        <v>1</v>
      </c>
      <c r="S64" s="279"/>
      <c r="T64" s="279"/>
      <c r="U64" s="279"/>
      <c r="V64" s="278"/>
      <c r="W64" s="278"/>
      <c r="X64" s="278"/>
      <c r="Y64" s="278"/>
      <c r="Z64" s="278"/>
      <c r="AA64" s="274"/>
      <c r="AB64" s="274"/>
      <c r="AC64" s="274"/>
      <c r="AD64" s="274"/>
      <c r="AE64" s="274"/>
      <c r="AF64" s="361"/>
      <c r="AG64" s="361"/>
      <c r="AH64" s="361"/>
      <c r="AI64" s="361"/>
      <c r="AJ64" s="362"/>
      <c r="AL64" s="101">
        <f t="shared" si="6"/>
        <v>0</v>
      </c>
      <c r="AM64" s="101">
        <f t="shared" si="1"/>
        <v>0</v>
      </c>
      <c r="AN64" s="101">
        <f t="shared" si="2"/>
        <v>0</v>
      </c>
      <c r="AO64" s="101">
        <f t="shared" si="3"/>
        <v>1</v>
      </c>
      <c r="AP64" s="101">
        <f t="shared" si="4"/>
        <v>0</v>
      </c>
      <c r="AQ64" s="101">
        <f t="shared" si="5"/>
        <v>0</v>
      </c>
      <c r="AR64" s="101">
        <f t="shared" si="0"/>
        <v>0</v>
      </c>
    </row>
    <row r="65" spans="1:44">
      <c r="A65" s="275" t="s">
        <v>640</v>
      </c>
      <c r="B65" s="288"/>
      <c r="C65" s="288"/>
      <c r="D65" s="276"/>
      <c r="E65" s="273"/>
      <c r="F65" s="277"/>
      <c r="G65" s="279"/>
      <c r="H65" s="279"/>
      <c r="I65" s="279"/>
      <c r="J65" s="279"/>
      <c r="K65" s="279"/>
      <c r="L65" s="278"/>
      <c r="M65" s="278"/>
      <c r="N65" s="278"/>
      <c r="O65" s="278"/>
      <c r="P65" s="278">
        <v>1</v>
      </c>
      <c r="Q65" s="279"/>
      <c r="R65" s="279"/>
      <c r="S65" s="279"/>
      <c r="T65" s="279"/>
      <c r="U65" s="279"/>
      <c r="V65" s="278"/>
      <c r="W65" s="278"/>
      <c r="X65" s="278"/>
      <c r="Y65" s="278"/>
      <c r="Z65" s="278"/>
      <c r="AA65" s="274"/>
      <c r="AB65" s="274"/>
      <c r="AC65" s="274"/>
      <c r="AD65" s="274"/>
      <c r="AE65" s="274"/>
      <c r="AF65" s="361"/>
      <c r="AG65" s="361"/>
      <c r="AH65" s="361"/>
      <c r="AI65" s="361"/>
      <c r="AJ65" s="362"/>
      <c r="AL65" s="101">
        <f t="shared" si="6"/>
        <v>0</v>
      </c>
      <c r="AM65" s="101">
        <f t="shared" si="1"/>
        <v>0</v>
      </c>
      <c r="AN65" s="101">
        <f t="shared" si="2"/>
        <v>1</v>
      </c>
      <c r="AO65" s="101">
        <f t="shared" si="3"/>
        <v>0</v>
      </c>
      <c r="AP65" s="101">
        <f t="shared" si="4"/>
        <v>0</v>
      </c>
      <c r="AQ65" s="101">
        <f t="shared" si="5"/>
        <v>0</v>
      </c>
      <c r="AR65" s="101">
        <f t="shared" si="0"/>
        <v>0</v>
      </c>
    </row>
    <row r="66" spans="1:44">
      <c r="A66" s="275" t="s">
        <v>641</v>
      </c>
      <c r="B66" s="288"/>
      <c r="C66" s="288"/>
      <c r="D66" s="276"/>
      <c r="E66" s="273"/>
      <c r="F66" s="277"/>
      <c r="G66" s="279"/>
      <c r="H66" s="279"/>
      <c r="I66" s="279"/>
      <c r="J66" s="279"/>
      <c r="K66" s="279"/>
      <c r="L66" s="278"/>
      <c r="M66" s="278"/>
      <c r="N66" s="278"/>
      <c r="O66" s="278"/>
      <c r="P66" s="278"/>
      <c r="Q66" s="279">
        <v>1</v>
      </c>
      <c r="R66" s="279"/>
      <c r="S66" s="279"/>
      <c r="T66" s="279"/>
      <c r="U66" s="279"/>
      <c r="V66" s="278"/>
      <c r="W66" s="278"/>
      <c r="X66" s="278"/>
      <c r="Y66" s="278"/>
      <c r="Z66" s="278"/>
      <c r="AA66" s="274"/>
      <c r="AB66" s="274"/>
      <c r="AC66" s="274"/>
      <c r="AD66" s="274"/>
      <c r="AE66" s="274"/>
      <c r="AF66" s="361"/>
      <c r="AG66" s="361"/>
      <c r="AH66" s="361"/>
      <c r="AI66" s="361"/>
      <c r="AJ66" s="362"/>
      <c r="AL66" s="101">
        <f t="shared" si="6"/>
        <v>0</v>
      </c>
      <c r="AM66" s="101">
        <f t="shared" si="1"/>
        <v>0</v>
      </c>
      <c r="AN66" s="101">
        <f t="shared" si="2"/>
        <v>0</v>
      </c>
      <c r="AO66" s="101">
        <f t="shared" si="3"/>
        <v>1</v>
      </c>
      <c r="AP66" s="101">
        <f t="shared" si="4"/>
        <v>0</v>
      </c>
      <c r="AQ66" s="101">
        <f t="shared" si="5"/>
        <v>0</v>
      </c>
      <c r="AR66" s="101">
        <f t="shared" si="0"/>
        <v>0</v>
      </c>
    </row>
    <row r="67" spans="1:44">
      <c r="A67" s="275" t="s">
        <v>643</v>
      </c>
      <c r="B67" s="288"/>
      <c r="C67" s="288"/>
      <c r="D67" s="276"/>
      <c r="E67" s="273"/>
      <c r="F67" s="277"/>
      <c r="G67" s="279"/>
      <c r="H67" s="279"/>
      <c r="I67" s="279"/>
      <c r="J67" s="279"/>
      <c r="K67" s="279"/>
      <c r="L67" s="278"/>
      <c r="M67" s="278"/>
      <c r="N67" s="278"/>
      <c r="O67" s="278">
        <v>1</v>
      </c>
      <c r="P67" s="278"/>
      <c r="Q67" s="279"/>
      <c r="R67" s="279"/>
      <c r="S67" s="279"/>
      <c r="T67" s="279"/>
      <c r="U67" s="279"/>
      <c r="V67" s="278"/>
      <c r="W67" s="278"/>
      <c r="X67" s="278"/>
      <c r="Y67" s="278"/>
      <c r="Z67" s="278"/>
      <c r="AA67" s="274"/>
      <c r="AB67" s="274"/>
      <c r="AC67" s="274"/>
      <c r="AD67" s="274"/>
      <c r="AE67" s="274"/>
      <c r="AF67" s="361"/>
      <c r="AG67" s="361"/>
      <c r="AH67" s="361"/>
      <c r="AI67" s="361"/>
      <c r="AJ67" s="362"/>
      <c r="AL67" s="101">
        <f t="shared" si="6"/>
        <v>0</v>
      </c>
      <c r="AM67" s="101">
        <f t="shared" si="1"/>
        <v>0</v>
      </c>
      <c r="AN67" s="101">
        <f t="shared" si="2"/>
        <v>1</v>
      </c>
      <c r="AO67" s="101">
        <f t="shared" si="3"/>
        <v>0</v>
      </c>
      <c r="AP67" s="101">
        <f t="shared" si="4"/>
        <v>0</v>
      </c>
      <c r="AQ67" s="101">
        <f t="shared" si="5"/>
        <v>0</v>
      </c>
      <c r="AR67" s="101">
        <f t="shared" si="0"/>
        <v>0</v>
      </c>
    </row>
    <row r="68" spans="1:44">
      <c r="A68" s="275" t="s">
        <v>644</v>
      </c>
      <c r="B68" s="288"/>
      <c r="C68" s="288"/>
      <c r="D68" s="276"/>
      <c r="E68" s="273"/>
      <c r="F68" s="277"/>
      <c r="G68" s="279"/>
      <c r="H68" s="279"/>
      <c r="I68" s="279"/>
      <c r="J68" s="279"/>
      <c r="K68" s="279">
        <v>1</v>
      </c>
      <c r="L68" s="278"/>
      <c r="M68" s="278"/>
      <c r="N68" s="278"/>
      <c r="O68" s="278"/>
      <c r="P68" s="278"/>
      <c r="Q68" s="279"/>
      <c r="R68" s="279"/>
      <c r="S68" s="279"/>
      <c r="T68" s="279"/>
      <c r="U68" s="279"/>
      <c r="V68" s="278"/>
      <c r="W68" s="278"/>
      <c r="X68" s="278"/>
      <c r="Y68" s="278"/>
      <c r="Z68" s="278"/>
      <c r="AA68" s="274"/>
      <c r="AB68" s="274"/>
      <c r="AC68" s="274"/>
      <c r="AD68" s="274"/>
      <c r="AE68" s="274"/>
      <c r="AF68" s="361"/>
      <c r="AG68" s="361"/>
      <c r="AH68" s="361"/>
      <c r="AI68" s="361"/>
      <c r="AJ68" s="362"/>
      <c r="AL68" s="101">
        <f t="shared" si="6"/>
        <v>0</v>
      </c>
      <c r="AM68" s="101">
        <f t="shared" si="1"/>
        <v>1</v>
      </c>
      <c r="AN68" s="101">
        <f t="shared" si="2"/>
        <v>0</v>
      </c>
      <c r="AO68" s="101">
        <f t="shared" si="3"/>
        <v>0</v>
      </c>
      <c r="AP68" s="101">
        <f t="shared" si="4"/>
        <v>0</v>
      </c>
      <c r="AQ68" s="101">
        <f t="shared" si="5"/>
        <v>0</v>
      </c>
      <c r="AR68" s="101">
        <f t="shared" si="0"/>
        <v>0</v>
      </c>
    </row>
    <row r="69" spans="1:44">
      <c r="A69" s="275" t="s">
        <v>647</v>
      </c>
      <c r="B69" s="288"/>
      <c r="C69" s="288"/>
      <c r="D69" s="276"/>
      <c r="E69" s="273"/>
      <c r="F69" s="277"/>
      <c r="G69" s="279"/>
      <c r="H69" s="279"/>
      <c r="I69" s="279"/>
      <c r="J69" s="279"/>
      <c r="K69" s="279"/>
      <c r="L69" s="278"/>
      <c r="M69" s="278"/>
      <c r="N69" s="278"/>
      <c r="O69" s="278"/>
      <c r="P69" s="278"/>
      <c r="Q69" s="279">
        <v>1</v>
      </c>
      <c r="R69" s="279"/>
      <c r="S69" s="279"/>
      <c r="T69" s="279"/>
      <c r="U69" s="279"/>
      <c r="V69" s="278"/>
      <c r="W69" s="278"/>
      <c r="X69" s="278"/>
      <c r="Y69" s="278"/>
      <c r="Z69" s="278"/>
      <c r="AA69" s="274"/>
      <c r="AB69" s="274"/>
      <c r="AC69" s="274"/>
      <c r="AD69" s="274"/>
      <c r="AE69" s="274"/>
      <c r="AF69" s="361"/>
      <c r="AG69" s="361"/>
      <c r="AH69" s="361"/>
      <c r="AI69" s="361"/>
      <c r="AJ69" s="362"/>
      <c r="AL69" s="101">
        <f t="shared" si="6"/>
        <v>0</v>
      </c>
      <c r="AM69" s="101">
        <f t="shared" si="1"/>
        <v>0</v>
      </c>
      <c r="AN69" s="101">
        <f t="shared" si="2"/>
        <v>0</v>
      </c>
      <c r="AO69" s="101">
        <f t="shared" si="3"/>
        <v>1</v>
      </c>
      <c r="AP69" s="101">
        <f t="shared" si="4"/>
        <v>0</v>
      </c>
      <c r="AQ69" s="101">
        <f t="shared" si="5"/>
        <v>0</v>
      </c>
      <c r="AR69" s="101">
        <f t="shared" si="0"/>
        <v>0</v>
      </c>
    </row>
    <row r="70" spans="1:44">
      <c r="A70" s="275" t="s">
        <v>648</v>
      </c>
      <c r="B70" s="288"/>
      <c r="C70" s="288"/>
      <c r="D70" s="276"/>
      <c r="E70" s="273"/>
      <c r="F70" s="277"/>
      <c r="G70" s="279"/>
      <c r="H70" s="279"/>
      <c r="I70" s="279">
        <v>1</v>
      </c>
      <c r="J70" s="279"/>
      <c r="K70" s="279"/>
      <c r="L70" s="278"/>
      <c r="M70" s="278"/>
      <c r="N70" s="278"/>
      <c r="O70" s="278"/>
      <c r="P70" s="278"/>
      <c r="Q70" s="279"/>
      <c r="R70" s="279"/>
      <c r="S70" s="279"/>
      <c r="T70" s="279"/>
      <c r="U70" s="279"/>
      <c r="V70" s="278"/>
      <c r="W70" s="278"/>
      <c r="X70" s="278"/>
      <c r="Y70" s="278"/>
      <c r="Z70" s="278"/>
      <c r="AA70" s="274"/>
      <c r="AB70" s="274"/>
      <c r="AC70" s="274"/>
      <c r="AD70" s="274"/>
      <c r="AE70" s="274"/>
      <c r="AF70" s="361"/>
      <c r="AG70" s="361"/>
      <c r="AH70" s="361"/>
      <c r="AI70" s="361"/>
      <c r="AJ70" s="362"/>
      <c r="AL70" s="101">
        <f t="shared" si="6"/>
        <v>0</v>
      </c>
      <c r="AM70" s="101">
        <f t="shared" si="1"/>
        <v>1</v>
      </c>
      <c r="AN70" s="101">
        <f t="shared" si="2"/>
        <v>0</v>
      </c>
      <c r="AO70" s="101">
        <f t="shared" si="3"/>
        <v>0</v>
      </c>
      <c r="AP70" s="101">
        <f t="shared" si="4"/>
        <v>0</v>
      </c>
      <c r="AQ70" s="101">
        <f t="shared" si="5"/>
        <v>0</v>
      </c>
      <c r="AR70" s="101">
        <f t="shared" ref="AR70:AR123" si="7">SUM($AF70:$AJ70)</f>
        <v>0</v>
      </c>
    </row>
    <row r="71" spans="1:44">
      <c r="A71" s="275" t="s">
        <v>652</v>
      </c>
      <c r="B71" s="288"/>
      <c r="C71" s="288"/>
      <c r="D71" s="276"/>
      <c r="E71" s="273"/>
      <c r="F71" s="277"/>
      <c r="G71" s="279"/>
      <c r="H71" s="279"/>
      <c r="I71" s="279"/>
      <c r="J71" s="279"/>
      <c r="K71" s="279"/>
      <c r="L71" s="278"/>
      <c r="M71" s="278"/>
      <c r="N71" s="278"/>
      <c r="O71" s="278"/>
      <c r="P71" s="278"/>
      <c r="Q71" s="279">
        <v>1</v>
      </c>
      <c r="R71" s="279"/>
      <c r="S71" s="279"/>
      <c r="T71" s="279"/>
      <c r="U71" s="279"/>
      <c r="V71" s="278"/>
      <c r="W71" s="278"/>
      <c r="X71" s="278"/>
      <c r="Y71" s="278"/>
      <c r="Z71" s="278"/>
      <c r="AA71" s="274"/>
      <c r="AB71" s="274"/>
      <c r="AC71" s="274"/>
      <c r="AD71" s="274"/>
      <c r="AE71" s="274"/>
      <c r="AF71" s="361"/>
      <c r="AG71" s="361"/>
      <c r="AH71" s="361"/>
      <c r="AI71" s="361"/>
      <c r="AJ71" s="362"/>
      <c r="AL71" s="101">
        <f t="shared" si="6"/>
        <v>0</v>
      </c>
      <c r="AM71" s="101">
        <f t="shared" ref="AM71:AM123" si="8">SUM($G71:$K71)</f>
        <v>0</v>
      </c>
      <c r="AN71" s="101">
        <f t="shared" ref="AN71:AN123" si="9">SUM($L71:$P71)</f>
        <v>0</v>
      </c>
      <c r="AO71" s="101">
        <f t="shared" ref="AO71:AO123" si="10">SUM($Q71:$U71)</f>
        <v>1</v>
      </c>
      <c r="AP71" s="101">
        <f t="shared" ref="AP71:AP123" si="11">SUM($V71:$Z71)</f>
        <v>0</v>
      </c>
      <c r="AQ71" s="101">
        <f t="shared" ref="AQ71:AQ123" si="12">SUM($AA71:$AE71)</f>
        <v>0</v>
      </c>
      <c r="AR71" s="101">
        <f t="shared" si="7"/>
        <v>0</v>
      </c>
    </row>
    <row r="72" spans="1:44">
      <c r="A72" s="275" t="s">
        <v>264</v>
      </c>
      <c r="B72" s="288"/>
      <c r="C72" s="288"/>
      <c r="D72" s="276"/>
      <c r="E72" s="273"/>
      <c r="F72" s="277"/>
      <c r="G72" s="279"/>
      <c r="H72" s="279"/>
      <c r="I72" s="279">
        <v>1</v>
      </c>
      <c r="J72" s="279"/>
      <c r="K72" s="279"/>
      <c r="L72" s="278"/>
      <c r="M72" s="278">
        <v>1</v>
      </c>
      <c r="N72" s="278">
        <v>2</v>
      </c>
      <c r="O72" s="278"/>
      <c r="P72" s="278"/>
      <c r="Q72" s="279"/>
      <c r="R72" s="279"/>
      <c r="S72" s="279"/>
      <c r="T72" s="279"/>
      <c r="U72" s="279"/>
      <c r="V72" s="278"/>
      <c r="W72" s="278"/>
      <c r="X72" s="278"/>
      <c r="Y72" s="278"/>
      <c r="Z72" s="278"/>
      <c r="AA72" s="274"/>
      <c r="AB72" s="274"/>
      <c r="AC72" s="274"/>
      <c r="AD72" s="274"/>
      <c r="AE72" s="274"/>
      <c r="AF72" s="361"/>
      <c r="AG72" s="361"/>
      <c r="AH72" s="361"/>
      <c r="AI72" s="361"/>
      <c r="AJ72" s="362"/>
      <c r="AL72" s="101">
        <f t="shared" ref="AL72:AL123" si="13">SUM($B72:$F72)</f>
        <v>0</v>
      </c>
      <c r="AM72" s="101">
        <f t="shared" si="8"/>
        <v>1</v>
      </c>
      <c r="AN72" s="101">
        <f t="shared" si="9"/>
        <v>3</v>
      </c>
      <c r="AO72" s="101">
        <f t="shared" si="10"/>
        <v>0</v>
      </c>
      <c r="AP72" s="101">
        <f t="shared" si="11"/>
        <v>0</v>
      </c>
      <c r="AQ72" s="101">
        <f t="shared" si="12"/>
        <v>0</v>
      </c>
      <c r="AR72" s="101">
        <f t="shared" si="7"/>
        <v>0</v>
      </c>
    </row>
    <row r="73" spans="1:44">
      <c r="A73" s="275" t="s">
        <v>661</v>
      </c>
      <c r="B73" s="288"/>
      <c r="C73" s="288"/>
      <c r="D73" s="276"/>
      <c r="E73" s="273"/>
      <c r="F73" s="277"/>
      <c r="G73" s="279"/>
      <c r="H73" s="279"/>
      <c r="I73" s="279"/>
      <c r="J73" s="279"/>
      <c r="K73" s="279"/>
      <c r="L73" s="278"/>
      <c r="M73" s="278"/>
      <c r="N73" s="278"/>
      <c r="O73" s="278"/>
      <c r="P73" s="278"/>
      <c r="Q73" s="279"/>
      <c r="R73" s="279"/>
      <c r="S73" s="279"/>
      <c r="T73" s="279">
        <v>1</v>
      </c>
      <c r="U73" s="279"/>
      <c r="V73" s="278"/>
      <c r="W73" s="278"/>
      <c r="X73" s="278"/>
      <c r="Y73" s="278"/>
      <c r="Z73" s="278"/>
      <c r="AA73" s="274"/>
      <c r="AB73" s="274"/>
      <c r="AC73" s="274"/>
      <c r="AD73" s="274"/>
      <c r="AE73" s="274"/>
      <c r="AF73" s="361"/>
      <c r="AG73" s="361"/>
      <c r="AH73" s="361"/>
      <c r="AI73" s="361"/>
      <c r="AJ73" s="362"/>
      <c r="AL73" s="101">
        <f t="shared" si="13"/>
        <v>0</v>
      </c>
      <c r="AM73" s="101">
        <f t="shared" si="8"/>
        <v>0</v>
      </c>
      <c r="AN73" s="101">
        <f t="shared" si="9"/>
        <v>0</v>
      </c>
      <c r="AO73" s="101">
        <f t="shared" si="10"/>
        <v>1</v>
      </c>
      <c r="AP73" s="101">
        <f t="shared" si="11"/>
        <v>0</v>
      </c>
      <c r="AQ73" s="101">
        <f t="shared" si="12"/>
        <v>0</v>
      </c>
      <c r="AR73" s="101">
        <f t="shared" si="7"/>
        <v>0</v>
      </c>
    </row>
    <row r="74" spans="1:44">
      <c r="A74" s="275" t="s">
        <v>666</v>
      </c>
      <c r="B74" s="288"/>
      <c r="C74" s="288"/>
      <c r="D74" s="276"/>
      <c r="E74" s="273"/>
      <c r="F74" s="277"/>
      <c r="G74" s="279"/>
      <c r="H74" s="279"/>
      <c r="I74" s="279"/>
      <c r="J74" s="279"/>
      <c r="K74" s="279"/>
      <c r="L74" s="278"/>
      <c r="M74" s="278"/>
      <c r="N74" s="278"/>
      <c r="O74" s="278"/>
      <c r="P74" s="278"/>
      <c r="Q74" s="279"/>
      <c r="R74" s="279"/>
      <c r="S74" s="279"/>
      <c r="T74" s="279"/>
      <c r="U74" s="279"/>
      <c r="V74" s="278"/>
      <c r="W74" s="278"/>
      <c r="X74" s="278"/>
      <c r="Y74" s="278">
        <v>1</v>
      </c>
      <c r="Z74" s="278"/>
      <c r="AA74" s="274"/>
      <c r="AB74" s="274"/>
      <c r="AC74" s="274"/>
      <c r="AD74" s="274"/>
      <c r="AE74" s="274"/>
      <c r="AF74" s="361"/>
      <c r="AG74" s="361"/>
      <c r="AH74" s="361"/>
      <c r="AI74" s="361"/>
      <c r="AJ74" s="362"/>
      <c r="AL74" s="101">
        <f t="shared" si="13"/>
        <v>0</v>
      </c>
      <c r="AM74" s="101">
        <f t="shared" si="8"/>
        <v>0</v>
      </c>
      <c r="AN74" s="101">
        <f t="shared" si="9"/>
        <v>0</v>
      </c>
      <c r="AO74" s="101">
        <f t="shared" si="10"/>
        <v>0</v>
      </c>
      <c r="AP74" s="101">
        <f t="shared" si="11"/>
        <v>1</v>
      </c>
      <c r="AQ74" s="101">
        <f t="shared" si="12"/>
        <v>0</v>
      </c>
      <c r="AR74" s="101">
        <f t="shared" si="7"/>
        <v>0</v>
      </c>
    </row>
    <row r="75" spans="1:44">
      <c r="A75" s="275" t="s">
        <v>667</v>
      </c>
      <c r="B75" s="288"/>
      <c r="C75" s="288"/>
      <c r="D75" s="276"/>
      <c r="E75" s="273"/>
      <c r="F75" s="277"/>
      <c r="G75" s="279"/>
      <c r="H75" s="279"/>
      <c r="I75" s="279"/>
      <c r="J75" s="279"/>
      <c r="K75" s="279"/>
      <c r="L75" s="278"/>
      <c r="M75" s="278"/>
      <c r="N75" s="278"/>
      <c r="O75" s="278"/>
      <c r="P75" s="278"/>
      <c r="Q75" s="279"/>
      <c r="R75" s="279"/>
      <c r="S75" s="279"/>
      <c r="T75" s="279"/>
      <c r="U75" s="279"/>
      <c r="V75" s="278"/>
      <c r="W75" s="278"/>
      <c r="X75" s="278">
        <v>1</v>
      </c>
      <c r="Y75" s="278"/>
      <c r="Z75" s="278">
        <v>1</v>
      </c>
      <c r="AA75" s="274"/>
      <c r="AB75" s="274"/>
      <c r="AC75" s="274"/>
      <c r="AD75" s="274"/>
      <c r="AE75" s="274"/>
      <c r="AF75" s="361"/>
      <c r="AG75" s="361"/>
      <c r="AH75" s="361"/>
      <c r="AI75" s="361"/>
      <c r="AJ75" s="362"/>
      <c r="AL75" s="101">
        <f t="shared" si="13"/>
        <v>0</v>
      </c>
      <c r="AM75" s="101">
        <f t="shared" si="8"/>
        <v>0</v>
      </c>
      <c r="AN75" s="101">
        <f t="shared" si="9"/>
        <v>0</v>
      </c>
      <c r="AO75" s="101">
        <f t="shared" si="10"/>
        <v>0</v>
      </c>
      <c r="AP75" s="101">
        <f t="shared" si="11"/>
        <v>2</v>
      </c>
      <c r="AQ75" s="101">
        <f t="shared" si="12"/>
        <v>0</v>
      </c>
      <c r="AR75" s="101">
        <f t="shared" si="7"/>
        <v>0</v>
      </c>
    </row>
    <row r="76" spans="1:44">
      <c r="A76" s="275" t="s">
        <v>670</v>
      </c>
      <c r="B76" s="288"/>
      <c r="C76" s="288"/>
      <c r="D76" s="276"/>
      <c r="E76" s="273"/>
      <c r="F76" s="277"/>
      <c r="G76" s="279"/>
      <c r="H76" s="279"/>
      <c r="I76" s="279"/>
      <c r="J76" s="279"/>
      <c r="K76" s="279"/>
      <c r="L76" s="278"/>
      <c r="M76" s="278"/>
      <c r="N76" s="278"/>
      <c r="O76" s="278"/>
      <c r="P76" s="278"/>
      <c r="Q76" s="279"/>
      <c r="R76" s="279">
        <v>1</v>
      </c>
      <c r="S76" s="279"/>
      <c r="T76" s="279"/>
      <c r="U76" s="279"/>
      <c r="V76" s="278"/>
      <c r="W76" s="278"/>
      <c r="X76" s="278"/>
      <c r="Y76" s="278"/>
      <c r="Z76" s="278"/>
      <c r="AA76" s="274"/>
      <c r="AB76" s="274"/>
      <c r="AC76" s="274"/>
      <c r="AD76" s="274"/>
      <c r="AE76" s="274"/>
      <c r="AF76" s="361"/>
      <c r="AG76" s="361"/>
      <c r="AH76" s="361"/>
      <c r="AI76" s="361"/>
      <c r="AJ76" s="362"/>
      <c r="AL76" s="101">
        <f t="shared" si="13"/>
        <v>0</v>
      </c>
      <c r="AM76" s="101">
        <f t="shared" si="8"/>
        <v>0</v>
      </c>
      <c r="AN76" s="101">
        <f t="shared" si="9"/>
        <v>0</v>
      </c>
      <c r="AO76" s="101">
        <f t="shared" si="10"/>
        <v>1</v>
      </c>
      <c r="AP76" s="101">
        <f t="shared" si="11"/>
        <v>0</v>
      </c>
      <c r="AQ76" s="101">
        <f t="shared" si="12"/>
        <v>0</v>
      </c>
      <c r="AR76" s="101">
        <f t="shared" si="7"/>
        <v>0</v>
      </c>
    </row>
    <row r="77" spans="1:44">
      <c r="A77" s="275" t="s">
        <v>698</v>
      </c>
      <c r="B77" s="288"/>
      <c r="C77" s="288"/>
      <c r="D77" s="276"/>
      <c r="E77" s="273"/>
      <c r="F77" s="277"/>
      <c r="G77" s="279"/>
      <c r="H77" s="279"/>
      <c r="I77" s="279"/>
      <c r="J77" s="279"/>
      <c r="K77" s="279"/>
      <c r="L77" s="278"/>
      <c r="M77" s="278"/>
      <c r="N77" s="278"/>
      <c r="O77" s="278"/>
      <c r="P77" s="278"/>
      <c r="Q77" s="279"/>
      <c r="R77" s="279"/>
      <c r="S77" s="279"/>
      <c r="T77" s="279"/>
      <c r="U77" s="279"/>
      <c r="V77" s="278"/>
      <c r="W77" s="278"/>
      <c r="X77" s="278">
        <v>1</v>
      </c>
      <c r="Y77" s="278"/>
      <c r="Z77" s="278"/>
      <c r="AA77" s="274"/>
      <c r="AB77" s="274"/>
      <c r="AC77" s="274"/>
      <c r="AD77" s="274"/>
      <c r="AE77" s="274"/>
      <c r="AF77" s="361"/>
      <c r="AG77" s="361"/>
      <c r="AH77" s="361"/>
      <c r="AI77" s="361"/>
      <c r="AJ77" s="362"/>
      <c r="AL77" s="101">
        <f t="shared" si="13"/>
        <v>0</v>
      </c>
      <c r="AM77" s="101">
        <f t="shared" si="8"/>
        <v>0</v>
      </c>
      <c r="AN77" s="101">
        <f t="shared" si="9"/>
        <v>0</v>
      </c>
      <c r="AO77" s="101">
        <f t="shared" si="10"/>
        <v>0</v>
      </c>
      <c r="AP77" s="101">
        <f t="shared" si="11"/>
        <v>1</v>
      </c>
      <c r="AQ77" s="101">
        <f t="shared" si="12"/>
        <v>0</v>
      </c>
      <c r="AR77" s="101">
        <f t="shared" si="7"/>
        <v>0</v>
      </c>
    </row>
    <row r="78" spans="1:44">
      <c r="A78" s="275" t="s">
        <v>702</v>
      </c>
      <c r="B78" s="288"/>
      <c r="C78" s="288"/>
      <c r="D78" s="276"/>
      <c r="E78" s="273"/>
      <c r="F78" s="277"/>
      <c r="G78" s="279"/>
      <c r="H78" s="279"/>
      <c r="I78" s="279"/>
      <c r="J78" s="279"/>
      <c r="K78" s="279">
        <v>1</v>
      </c>
      <c r="L78" s="278"/>
      <c r="M78" s="278"/>
      <c r="N78" s="278">
        <v>1</v>
      </c>
      <c r="O78" s="278"/>
      <c r="P78" s="278"/>
      <c r="Q78" s="279"/>
      <c r="R78" s="279"/>
      <c r="S78" s="279"/>
      <c r="T78" s="279"/>
      <c r="U78" s="279"/>
      <c r="V78" s="278"/>
      <c r="W78" s="278"/>
      <c r="X78" s="278"/>
      <c r="Y78" s="278"/>
      <c r="Z78" s="278"/>
      <c r="AA78" s="274"/>
      <c r="AB78" s="274"/>
      <c r="AC78" s="274"/>
      <c r="AD78" s="274"/>
      <c r="AE78" s="274"/>
      <c r="AF78" s="361"/>
      <c r="AG78" s="361"/>
      <c r="AH78" s="361"/>
      <c r="AI78" s="361"/>
      <c r="AJ78" s="362"/>
      <c r="AL78" s="101">
        <f t="shared" si="13"/>
        <v>0</v>
      </c>
      <c r="AM78" s="101">
        <f t="shared" si="8"/>
        <v>1</v>
      </c>
      <c r="AN78" s="101">
        <f t="shared" si="9"/>
        <v>1</v>
      </c>
      <c r="AO78" s="101">
        <f t="shared" si="10"/>
        <v>0</v>
      </c>
      <c r="AP78" s="101">
        <f t="shared" si="11"/>
        <v>0</v>
      </c>
      <c r="AQ78" s="101">
        <f t="shared" si="12"/>
        <v>0</v>
      </c>
      <c r="AR78" s="101">
        <f t="shared" si="7"/>
        <v>0</v>
      </c>
    </row>
    <row r="79" spans="1:44">
      <c r="A79" s="275" t="s">
        <v>707</v>
      </c>
      <c r="B79" s="288"/>
      <c r="C79" s="288"/>
      <c r="D79" s="276"/>
      <c r="E79" s="273"/>
      <c r="F79" s="277"/>
      <c r="G79" s="279"/>
      <c r="H79" s="279"/>
      <c r="I79" s="279"/>
      <c r="J79" s="279"/>
      <c r="K79" s="279"/>
      <c r="L79" s="278"/>
      <c r="M79" s="278"/>
      <c r="N79" s="278"/>
      <c r="O79" s="278"/>
      <c r="P79" s="278"/>
      <c r="Q79" s="279"/>
      <c r="R79" s="279"/>
      <c r="S79" s="279"/>
      <c r="T79" s="279"/>
      <c r="U79" s="279"/>
      <c r="V79" s="278"/>
      <c r="W79" s="278">
        <v>1</v>
      </c>
      <c r="X79" s="278"/>
      <c r="Y79" s="278"/>
      <c r="Z79" s="278"/>
      <c r="AA79" s="274"/>
      <c r="AB79" s="274"/>
      <c r="AC79" s="274"/>
      <c r="AD79" s="274"/>
      <c r="AE79" s="274"/>
      <c r="AF79" s="361"/>
      <c r="AG79" s="361"/>
      <c r="AH79" s="361"/>
      <c r="AI79" s="361"/>
      <c r="AJ79" s="362"/>
      <c r="AL79" s="101">
        <f t="shared" si="13"/>
        <v>0</v>
      </c>
      <c r="AM79" s="101">
        <f t="shared" si="8"/>
        <v>0</v>
      </c>
      <c r="AN79" s="101">
        <f t="shared" si="9"/>
        <v>0</v>
      </c>
      <c r="AO79" s="101">
        <f t="shared" si="10"/>
        <v>0</v>
      </c>
      <c r="AP79" s="101">
        <f t="shared" si="11"/>
        <v>1</v>
      </c>
      <c r="AQ79" s="101">
        <f t="shared" si="12"/>
        <v>0</v>
      </c>
      <c r="AR79" s="101">
        <f t="shared" si="7"/>
        <v>0</v>
      </c>
    </row>
    <row r="80" spans="1:44">
      <c r="A80" s="275" t="s">
        <v>716</v>
      </c>
      <c r="B80" s="288"/>
      <c r="C80" s="288"/>
      <c r="D80" s="276"/>
      <c r="E80" s="273"/>
      <c r="F80" s="277"/>
      <c r="G80" s="279"/>
      <c r="H80" s="279"/>
      <c r="I80" s="279"/>
      <c r="J80" s="279"/>
      <c r="K80" s="279"/>
      <c r="L80" s="278"/>
      <c r="M80" s="278"/>
      <c r="N80" s="278"/>
      <c r="O80" s="278"/>
      <c r="P80" s="278"/>
      <c r="Q80" s="279"/>
      <c r="R80" s="279"/>
      <c r="S80" s="279"/>
      <c r="T80" s="279">
        <v>1</v>
      </c>
      <c r="U80" s="279"/>
      <c r="V80" s="278"/>
      <c r="W80" s="278"/>
      <c r="X80" s="278"/>
      <c r="Y80" s="278"/>
      <c r="Z80" s="278"/>
      <c r="AA80" s="274"/>
      <c r="AB80" s="274"/>
      <c r="AC80" s="274"/>
      <c r="AD80" s="274"/>
      <c r="AE80" s="274"/>
      <c r="AF80" s="361"/>
      <c r="AG80" s="361"/>
      <c r="AH80" s="361"/>
      <c r="AI80" s="361"/>
      <c r="AJ80" s="362"/>
      <c r="AL80" s="101">
        <f t="shared" si="13"/>
        <v>0</v>
      </c>
      <c r="AM80" s="101">
        <f t="shared" si="8"/>
        <v>0</v>
      </c>
      <c r="AN80" s="101">
        <f t="shared" si="9"/>
        <v>0</v>
      </c>
      <c r="AO80" s="101">
        <f t="shared" si="10"/>
        <v>1</v>
      </c>
      <c r="AP80" s="101">
        <f t="shared" si="11"/>
        <v>0</v>
      </c>
      <c r="AQ80" s="101">
        <f t="shared" si="12"/>
        <v>0</v>
      </c>
      <c r="AR80" s="101">
        <f t="shared" si="7"/>
        <v>0</v>
      </c>
    </row>
    <row r="81" spans="1:44">
      <c r="A81" s="275" t="s">
        <v>717</v>
      </c>
      <c r="B81" s="288"/>
      <c r="C81" s="288"/>
      <c r="D81" s="276"/>
      <c r="E81" s="273"/>
      <c r="F81" s="277"/>
      <c r="G81" s="279"/>
      <c r="H81" s="279"/>
      <c r="I81" s="279"/>
      <c r="J81" s="279"/>
      <c r="K81" s="279"/>
      <c r="L81" s="278"/>
      <c r="M81" s="278"/>
      <c r="N81" s="278"/>
      <c r="O81" s="278"/>
      <c r="P81" s="278"/>
      <c r="Q81" s="279"/>
      <c r="R81" s="279">
        <v>1</v>
      </c>
      <c r="S81" s="279"/>
      <c r="T81" s="279"/>
      <c r="U81" s="279"/>
      <c r="V81" s="278"/>
      <c r="W81" s="278"/>
      <c r="X81" s="278"/>
      <c r="Y81" s="278"/>
      <c r="Z81" s="278"/>
      <c r="AA81" s="274"/>
      <c r="AB81" s="274"/>
      <c r="AC81" s="274"/>
      <c r="AD81" s="274"/>
      <c r="AE81" s="274"/>
      <c r="AF81" s="361"/>
      <c r="AG81" s="361"/>
      <c r="AH81" s="361"/>
      <c r="AI81" s="361"/>
      <c r="AJ81" s="362"/>
      <c r="AL81" s="101">
        <f t="shared" si="13"/>
        <v>0</v>
      </c>
      <c r="AM81" s="101">
        <f t="shared" si="8"/>
        <v>0</v>
      </c>
      <c r="AN81" s="101">
        <f t="shared" si="9"/>
        <v>0</v>
      </c>
      <c r="AO81" s="101">
        <f t="shared" si="10"/>
        <v>1</v>
      </c>
      <c r="AP81" s="101">
        <f t="shared" si="11"/>
        <v>0</v>
      </c>
      <c r="AQ81" s="101">
        <f t="shared" si="12"/>
        <v>0</v>
      </c>
      <c r="AR81" s="101">
        <f t="shared" si="7"/>
        <v>0</v>
      </c>
    </row>
    <row r="82" spans="1:44">
      <c r="A82" s="275" t="s">
        <v>718</v>
      </c>
      <c r="B82" s="288"/>
      <c r="C82" s="288"/>
      <c r="D82" s="276"/>
      <c r="E82" s="273"/>
      <c r="F82" s="277"/>
      <c r="G82" s="279"/>
      <c r="H82" s="279"/>
      <c r="I82" s="279"/>
      <c r="J82" s="279"/>
      <c r="K82" s="279"/>
      <c r="L82" s="278"/>
      <c r="M82" s="278"/>
      <c r="N82" s="278"/>
      <c r="O82" s="278"/>
      <c r="P82" s="278"/>
      <c r="Q82" s="279"/>
      <c r="R82" s="279">
        <v>1</v>
      </c>
      <c r="S82" s="279"/>
      <c r="T82" s="279"/>
      <c r="U82" s="279"/>
      <c r="V82" s="278"/>
      <c r="W82" s="278"/>
      <c r="X82" s="278"/>
      <c r="Y82" s="278"/>
      <c r="Z82" s="278"/>
      <c r="AA82" s="274"/>
      <c r="AB82" s="274"/>
      <c r="AC82" s="274"/>
      <c r="AD82" s="274"/>
      <c r="AE82" s="274"/>
      <c r="AF82" s="361"/>
      <c r="AG82" s="361"/>
      <c r="AH82" s="361"/>
      <c r="AI82" s="361"/>
      <c r="AJ82" s="362"/>
      <c r="AL82" s="101">
        <f t="shared" si="13"/>
        <v>0</v>
      </c>
      <c r="AM82" s="101">
        <f t="shared" si="8"/>
        <v>0</v>
      </c>
      <c r="AN82" s="101">
        <f t="shared" si="9"/>
        <v>0</v>
      </c>
      <c r="AO82" s="101">
        <f t="shared" si="10"/>
        <v>1</v>
      </c>
      <c r="AP82" s="101">
        <f t="shared" si="11"/>
        <v>0</v>
      </c>
      <c r="AQ82" s="101">
        <f t="shared" si="12"/>
        <v>0</v>
      </c>
      <c r="AR82" s="101">
        <f t="shared" si="7"/>
        <v>0</v>
      </c>
    </row>
    <row r="83" spans="1:44">
      <c r="A83" s="275" t="s">
        <v>729</v>
      </c>
      <c r="B83" s="288"/>
      <c r="C83" s="288"/>
      <c r="D83" s="276"/>
      <c r="E83" s="273"/>
      <c r="F83" s="277"/>
      <c r="G83" s="279"/>
      <c r="H83" s="279"/>
      <c r="I83" s="279"/>
      <c r="J83" s="279"/>
      <c r="K83" s="279"/>
      <c r="L83" s="278"/>
      <c r="M83" s="278"/>
      <c r="N83" s="278"/>
      <c r="O83" s="278"/>
      <c r="P83" s="278">
        <v>1</v>
      </c>
      <c r="Q83" s="279"/>
      <c r="R83" s="279"/>
      <c r="S83" s="279"/>
      <c r="T83" s="279"/>
      <c r="U83" s="279"/>
      <c r="V83" s="278"/>
      <c r="W83" s="278"/>
      <c r="X83" s="278"/>
      <c r="Y83" s="278"/>
      <c r="Z83" s="278"/>
      <c r="AA83" s="274"/>
      <c r="AB83" s="274"/>
      <c r="AC83" s="274"/>
      <c r="AD83" s="274"/>
      <c r="AE83" s="274"/>
      <c r="AF83" s="361"/>
      <c r="AG83" s="361"/>
      <c r="AH83" s="361"/>
      <c r="AI83" s="361"/>
      <c r="AJ83" s="362"/>
      <c r="AL83" s="101">
        <f t="shared" si="13"/>
        <v>0</v>
      </c>
      <c r="AM83" s="101">
        <f t="shared" si="8"/>
        <v>0</v>
      </c>
      <c r="AN83" s="101">
        <f t="shared" si="9"/>
        <v>1</v>
      </c>
      <c r="AO83" s="101">
        <f t="shared" si="10"/>
        <v>0</v>
      </c>
      <c r="AP83" s="101">
        <f t="shared" si="11"/>
        <v>0</v>
      </c>
      <c r="AQ83" s="101">
        <f t="shared" si="12"/>
        <v>0</v>
      </c>
      <c r="AR83" s="101">
        <f t="shared" si="7"/>
        <v>0</v>
      </c>
    </row>
    <row r="84" spans="1:44">
      <c r="A84" s="275" t="s">
        <v>236</v>
      </c>
      <c r="B84" s="288"/>
      <c r="C84" s="288"/>
      <c r="D84" s="276"/>
      <c r="E84" s="273"/>
      <c r="F84" s="277"/>
      <c r="G84" s="279"/>
      <c r="H84" s="279">
        <v>1</v>
      </c>
      <c r="I84" s="279"/>
      <c r="J84" s="279"/>
      <c r="K84" s="279">
        <v>1</v>
      </c>
      <c r="L84" s="278"/>
      <c r="M84" s="278"/>
      <c r="N84" s="278"/>
      <c r="O84" s="278"/>
      <c r="P84" s="278"/>
      <c r="Q84" s="279">
        <v>1</v>
      </c>
      <c r="R84" s="279"/>
      <c r="S84" s="279"/>
      <c r="T84" s="279"/>
      <c r="U84" s="279"/>
      <c r="V84" s="278"/>
      <c r="W84" s="278"/>
      <c r="X84" s="278"/>
      <c r="Y84" s="278"/>
      <c r="Z84" s="278"/>
      <c r="AA84" s="274"/>
      <c r="AB84" s="274"/>
      <c r="AC84" s="274"/>
      <c r="AD84" s="274"/>
      <c r="AE84" s="274"/>
      <c r="AF84" s="361"/>
      <c r="AG84" s="361"/>
      <c r="AH84" s="361"/>
      <c r="AI84" s="361"/>
      <c r="AJ84" s="362"/>
      <c r="AL84" s="101">
        <f t="shared" si="13"/>
        <v>0</v>
      </c>
      <c r="AM84" s="101">
        <f t="shared" si="8"/>
        <v>2</v>
      </c>
      <c r="AN84" s="101">
        <f t="shared" si="9"/>
        <v>0</v>
      </c>
      <c r="AO84" s="101">
        <f t="shared" si="10"/>
        <v>1</v>
      </c>
      <c r="AP84" s="101">
        <f t="shared" si="11"/>
        <v>0</v>
      </c>
      <c r="AQ84" s="101">
        <f t="shared" si="12"/>
        <v>0</v>
      </c>
      <c r="AR84" s="101">
        <f t="shared" si="7"/>
        <v>0</v>
      </c>
    </row>
    <row r="85" spans="1:44">
      <c r="A85" s="275" t="s">
        <v>750</v>
      </c>
      <c r="B85" s="288"/>
      <c r="C85" s="288"/>
      <c r="D85" s="276"/>
      <c r="E85" s="273"/>
      <c r="F85" s="277"/>
      <c r="G85" s="279"/>
      <c r="H85" s="279"/>
      <c r="I85" s="279"/>
      <c r="J85" s="279"/>
      <c r="K85" s="279"/>
      <c r="L85" s="278">
        <v>1</v>
      </c>
      <c r="M85" s="278"/>
      <c r="N85" s="278"/>
      <c r="O85" s="278"/>
      <c r="P85" s="278"/>
      <c r="Q85" s="279"/>
      <c r="R85" s="279"/>
      <c r="S85" s="279"/>
      <c r="T85" s="279"/>
      <c r="U85" s="279"/>
      <c r="V85" s="278"/>
      <c r="W85" s="278"/>
      <c r="X85" s="278"/>
      <c r="Y85" s="278"/>
      <c r="Z85" s="278"/>
      <c r="AA85" s="274"/>
      <c r="AB85" s="274"/>
      <c r="AC85" s="274"/>
      <c r="AD85" s="274"/>
      <c r="AE85" s="274"/>
      <c r="AF85" s="361"/>
      <c r="AG85" s="361"/>
      <c r="AH85" s="361"/>
      <c r="AI85" s="361"/>
      <c r="AJ85" s="362"/>
      <c r="AL85" s="101">
        <f t="shared" si="13"/>
        <v>0</v>
      </c>
      <c r="AM85" s="101">
        <f t="shared" si="8"/>
        <v>0</v>
      </c>
      <c r="AN85" s="101">
        <f t="shared" si="9"/>
        <v>1</v>
      </c>
      <c r="AO85" s="101">
        <f t="shared" si="10"/>
        <v>0</v>
      </c>
      <c r="AP85" s="101">
        <f t="shared" si="11"/>
        <v>0</v>
      </c>
      <c r="AQ85" s="101">
        <f t="shared" si="12"/>
        <v>0</v>
      </c>
      <c r="AR85" s="101">
        <f t="shared" si="7"/>
        <v>0</v>
      </c>
    </row>
    <row r="86" spans="1:44">
      <c r="A86" s="275" t="s">
        <v>253</v>
      </c>
      <c r="B86" s="288"/>
      <c r="C86" s="288"/>
      <c r="D86" s="276"/>
      <c r="E86" s="273"/>
      <c r="F86" s="277"/>
      <c r="G86" s="279"/>
      <c r="H86" s="279"/>
      <c r="I86" s="279"/>
      <c r="J86" s="279"/>
      <c r="K86" s="279"/>
      <c r="L86" s="278"/>
      <c r="M86" s="278"/>
      <c r="N86" s="278"/>
      <c r="O86" s="278"/>
      <c r="P86" s="278"/>
      <c r="Q86" s="279"/>
      <c r="R86" s="279"/>
      <c r="S86" s="279"/>
      <c r="T86" s="279"/>
      <c r="U86" s="279"/>
      <c r="V86" s="278">
        <v>1</v>
      </c>
      <c r="W86" s="278"/>
      <c r="X86" s="278"/>
      <c r="Y86" s="278"/>
      <c r="Z86" s="278"/>
      <c r="AA86" s="274"/>
      <c r="AB86" s="274"/>
      <c r="AC86" s="274"/>
      <c r="AD86" s="274"/>
      <c r="AE86" s="274"/>
      <c r="AF86" s="361"/>
      <c r="AG86" s="361"/>
      <c r="AH86" s="361"/>
      <c r="AI86" s="361"/>
      <c r="AJ86" s="362"/>
      <c r="AL86" s="101">
        <f t="shared" si="13"/>
        <v>0</v>
      </c>
      <c r="AM86" s="101">
        <f t="shared" si="8"/>
        <v>0</v>
      </c>
      <c r="AN86" s="101">
        <f t="shared" si="9"/>
        <v>0</v>
      </c>
      <c r="AO86" s="101">
        <f t="shared" si="10"/>
        <v>0</v>
      </c>
      <c r="AP86" s="101">
        <f t="shared" si="11"/>
        <v>1</v>
      </c>
      <c r="AQ86" s="101">
        <f t="shared" si="12"/>
        <v>0</v>
      </c>
      <c r="AR86" s="101">
        <f t="shared" si="7"/>
        <v>0</v>
      </c>
    </row>
    <row r="87" spans="1:44">
      <c r="A87" s="275" t="s">
        <v>754</v>
      </c>
      <c r="B87" s="288"/>
      <c r="C87" s="288"/>
      <c r="D87" s="276"/>
      <c r="E87" s="273"/>
      <c r="F87" s="277"/>
      <c r="G87" s="279"/>
      <c r="H87" s="279"/>
      <c r="I87" s="279"/>
      <c r="J87" s="279"/>
      <c r="K87" s="279"/>
      <c r="L87" s="278"/>
      <c r="M87" s="278"/>
      <c r="N87" s="278"/>
      <c r="O87" s="278">
        <v>1</v>
      </c>
      <c r="P87" s="278"/>
      <c r="Q87" s="279"/>
      <c r="R87" s="279"/>
      <c r="S87" s="279"/>
      <c r="T87" s="279"/>
      <c r="U87" s="279"/>
      <c r="V87" s="278"/>
      <c r="W87" s="278"/>
      <c r="X87" s="278"/>
      <c r="Y87" s="278"/>
      <c r="Z87" s="278"/>
      <c r="AA87" s="274"/>
      <c r="AB87" s="274"/>
      <c r="AC87" s="274"/>
      <c r="AD87" s="274"/>
      <c r="AE87" s="274"/>
      <c r="AF87" s="361"/>
      <c r="AG87" s="361"/>
      <c r="AH87" s="361"/>
      <c r="AI87" s="361"/>
      <c r="AJ87" s="362"/>
      <c r="AL87" s="101">
        <f t="shared" si="13"/>
        <v>0</v>
      </c>
      <c r="AM87" s="101">
        <f t="shared" si="8"/>
        <v>0</v>
      </c>
      <c r="AN87" s="101">
        <f t="shared" si="9"/>
        <v>1</v>
      </c>
      <c r="AO87" s="101">
        <f t="shared" si="10"/>
        <v>0</v>
      </c>
      <c r="AP87" s="101">
        <f t="shared" si="11"/>
        <v>0</v>
      </c>
      <c r="AQ87" s="101">
        <f t="shared" si="12"/>
        <v>0</v>
      </c>
      <c r="AR87" s="101">
        <f t="shared" si="7"/>
        <v>0</v>
      </c>
    </row>
    <row r="88" spans="1:44">
      <c r="A88" s="275" t="s">
        <v>771</v>
      </c>
      <c r="B88" s="288"/>
      <c r="C88" s="288"/>
      <c r="D88" s="276"/>
      <c r="E88" s="273"/>
      <c r="F88" s="277"/>
      <c r="G88" s="279"/>
      <c r="H88" s="279"/>
      <c r="I88" s="279"/>
      <c r="J88" s="279"/>
      <c r="K88" s="279"/>
      <c r="L88" s="278"/>
      <c r="M88" s="278"/>
      <c r="N88" s="278"/>
      <c r="O88" s="278">
        <v>1</v>
      </c>
      <c r="P88" s="278"/>
      <c r="Q88" s="279"/>
      <c r="R88" s="279"/>
      <c r="S88" s="279"/>
      <c r="T88" s="279"/>
      <c r="U88" s="279"/>
      <c r="V88" s="278"/>
      <c r="W88" s="278"/>
      <c r="X88" s="278"/>
      <c r="Y88" s="278"/>
      <c r="Z88" s="278"/>
      <c r="AA88" s="274"/>
      <c r="AB88" s="274"/>
      <c r="AC88" s="274"/>
      <c r="AD88" s="274"/>
      <c r="AE88" s="274"/>
      <c r="AF88" s="361"/>
      <c r="AG88" s="361"/>
      <c r="AH88" s="361"/>
      <c r="AI88" s="361"/>
      <c r="AJ88" s="362"/>
      <c r="AL88" s="101">
        <f t="shared" si="13"/>
        <v>0</v>
      </c>
      <c r="AM88" s="101">
        <f t="shared" si="8"/>
        <v>0</v>
      </c>
      <c r="AN88" s="101">
        <f t="shared" si="9"/>
        <v>1</v>
      </c>
      <c r="AO88" s="101">
        <f t="shared" si="10"/>
        <v>0</v>
      </c>
      <c r="AP88" s="101">
        <f t="shared" si="11"/>
        <v>0</v>
      </c>
      <c r="AQ88" s="101">
        <f t="shared" si="12"/>
        <v>0</v>
      </c>
      <c r="AR88" s="101">
        <f t="shared" si="7"/>
        <v>0</v>
      </c>
    </row>
    <row r="89" spans="1:44">
      <c r="A89" s="275" t="s">
        <v>772</v>
      </c>
      <c r="B89" s="288"/>
      <c r="C89" s="288"/>
      <c r="D89" s="276"/>
      <c r="E89" s="273"/>
      <c r="F89" s="277"/>
      <c r="G89" s="279"/>
      <c r="H89" s="279"/>
      <c r="I89" s="279"/>
      <c r="J89" s="279"/>
      <c r="K89" s="279"/>
      <c r="L89" s="278"/>
      <c r="M89" s="278"/>
      <c r="N89" s="278"/>
      <c r="O89" s="278"/>
      <c r="P89" s="278"/>
      <c r="Q89" s="279"/>
      <c r="R89" s="279"/>
      <c r="S89" s="279"/>
      <c r="T89" s="279"/>
      <c r="U89" s="279"/>
      <c r="V89" s="278"/>
      <c r="W89" s="278">
        <v>1</v>
      </c>
      <c r="X89" s="278"/>
      <c r="Y89" s="278"/>
      <c r="Z89" s="278"/>
      <c r="AA89" s="274"/>
      <c r="AB89" s="274"/>
      <c r="AC89" s="274"/>
      <c r="AD89" s="274"/>
      <c r="AE89" s="274"/>
      <c r="AF89" s="361"/>
      <c r="AG89" s="361"/>
      <c r="AH89" s="361"/>
      <c r="AI89" s="361"/>
      <c r="AJ89" s="362"/>
      <c r="AL89" s="101">
        <f t="shared" si="13"/>
        <v>0</v>
      </c>
      <c r="AM89" s="101">
        <f t="shared" si="8"/>
        <v>0</v>
      </c>
      <c r="AN89" s="101">
        <f t="shared" si="9"/>
        <v>0</v>
      </c>
      <c r="AO89" s="101">
        <f t="shared" si="10"/>
        <v>0</v>
      </c>
      <c r="AP89" s="101">
        <f t="shared" si="11"/>
        <v>1</v>
      </c>
      <c r="AQ89" s="101">
        <f t="shared" si="12"/>
        <v>0</v>
      </c>
      <c r="AR89" s="101">
        <f t="shared" si="7"/>
        <v>0</v>
      </c>
    </row>
    <row r="90" spans="1:44">
      <c r="A90" s="275" t="s">
        <v>784</v>
      </c>
      <c r="B90" s="288"/>
      <c r="C90" s="288"/>
      <c r="D90" s="276"/>
      <c r="E90" s="273"/>
      <c r="F90" s="277"/>
      <c r="G90" s="279"/>
      <c r="H90" s="279"/>
      <c r="I90" s="279"/>
      <c r="J90" s="279"/>
      <c r="K90" s="279"/>
      <c r="L90" s="278"/>
      <c r="M90" s="278"/>
      <c r="N90" s="278"/>
      <c r="O90" s="278"/>
      <c r="P90" s="278"/>
      <c r="Q90" s="279"/>
      <c r="R90" s="279"/>
      <c r="S90" s="279"/>
      <c r="T90" s="279"/>
      <c r="U90" s="279"/>
      <c r="V90" s="278">
        <v>2</v>
      </c>
      <c r="W90" s="278"/>
      <c r="X90" s="278"/>
      <c r="Y90" s="278"/>
      <c r="Z90" s="278"/>
      <c r="AA90" s="274"/>
      <c r="AB90" s="274"/>
      <c r="AC90" s="274"/>
      <c r="AD90" s="274"/>
      <c r="AE90" s="274"/>
      <c r="AF90" s="361"/>
      <c r="AG90" s="361"/>
      <c r="AH90" s="361"/>
      <c r="AI90" s="361"/>
      <c r="AJ90" s="362"/>
      <c r="AL90" s="101">
        <f t="shared" si="13"/>
        <v>0</v>
      </c>
      <c r="AM90" s="101">
        <f t="shared" si="8"/>
        <v>0</v>
      </c>
      <c r="AN90" s="101">
        <f t="shared" si="9"/>
        <v>0</v>
      </c>
      <c r="AO90" s="101">
        <f t="shared" si="10"/>
        <v>0</v>
      </c>
      <c r="AP90" s="101">
        <f t="shared" si="11"/>
        <v>2</v>
      </c>
      <c r="AQ90" s="101">
        <f t="shared" si="12"/>
        <v>0</v>
      </c>
      <c r="AR90" s="101">
        <f t="shared" si="7"/>
        <v>0</v>
      </c>
    </row>
    <row r="91" spans="1:44">
      <c r="A91" s="275" t="s">
        <v>788</v>
      </c>
      <c r="B91" s="288"/>
      <c r="C91" s="288"/>
      <c r="D91" s="276"/>
      <c r="E91" s="273"/>
      <c r="F91" s="277"/>
      <c r="G91" s="279"/>
      <c r="H91" s="279"/>
      <c r="I91" s="279"/>
      <c r="J91" s="279"/>
      <c r="K91" s="279"/>
      <c r="L91" s="278"/>
      <c r="M91" s="278"/>
      <c r="N91" s="278"/>
      <c r="O91" s="278"/>
      <c r="P91" s="278"/>
      <c r="Q91" s="279"/>
      <c r="R91" s="279"/>
      <c r="S91" s="279"/>
      <c r="T91" s="279"/>
      <c r="U91" s="279"/>
      <c r="V91" s="278"/>
      <c r="W91" s="278"/>
      <c r="X91" s="278"/>
      <c r="Y91" s="278">
        <v>1</v>
      </c>
      <c r="Z91" s="278"/>
      <c r="AA91" s="274"/>
      <c r="AB91" s="274"/>
      <c r="AC91" s="274"/>
      <c r="AD91" s="274"/>
      <c r="AE91" s="274"/>
      <c r="AF91" s="361"/>
      <c r="AG91" s="361"/>
      <c r="AH91" s="361"/>
      <c r="AI91" s="361"/>
      <c r="AJ91" s="362"/>
      <c r="AL91" s="101">
        <f t="shared" si="13"/>
        <v>0</v>
      </c>
      <c r="AM91" s="101">
        <f t="shared" si="8"/>
        <v>0</v>
      </c>
      <c r="AN91" s="101">
        <f t="shared" si="9"/>
        <v>0</v>
      </c>
      <c r="AO91" s="101">
        <f t="shared" si="10"/>
        <v>0</v>
      </c>
      <c r="AP91" s="101">
        <f t="shared" si="11"/>
        <v>1</v>
      </c>
      <c r="AQ91" s="101">
        <f t="shared" si="12"/>
        <v>0</v>
      </c>
      <c r="AR91" s="101">
        <f t="shared" si="7"/>
        <v>0</v>
      </c>
    </row>
    <row r="92" spans="1:44">
      <c r="A92" s="275" t="s">
        <v>789</v>
      </c>
      <c r="B92" s="288"/>
      <c r="C92" s="288"/>
      <c r="D92" s="276"/>
      <c r="E92" s="273"/>
      <c r="F92" s="277"/>
      <c r="G92" s="279"/>
      <c r="H92" s="279"/>
      <c r="I92" s="279"/>
      <c r="J92" s="279"/>
      <c r="K92" s="279">
        <v>1</v>
      </c>
      <c r="L92" s="278"/>
      <c r="M92" s="278"/>
      <c r="N92" s="278"/>
      <c r="O92" s="278"/>
      <c r="P92" s="278"/>
      <c r="Q92" s="279"/>
      <c r="R92" s="279"/>
      <c r="S92" s="279"/>
      <c r="T92" s="279"/>
      <c r="U92" s="279"/>
      <c r="V92" s="278"/>
      <c r="W92" s="278"/>
      <c r="X92" s="278"/>
      <c r="Y92" s="278"/>
      <c r="Z92" s="278"/>
      <c r="AA92" s="274"/>
      <c r="AB92" s="274"/>
      <c r="AC92" s="274"/>
      <c r="AD92" s="274"/>
      <c r="AE92" s="274"/>
      <c r="AF92" s="361"/>
      <c r="AG92" s="361"/>
      <c r="AH92" s="361"/>
      <c r="AI92" s="361"/>
      <c r="AJ92" s="362"/>
      <c r="AL92" s="101">
        <f t="shared" si="13"/>
        <v>0</v>
      </c>
      <c r="AM92" s="101">
        <f t="shared" si="8"/>
        <v>1</v>
      </c>
      <c r="AN92" s="101">
        <f t="shared" si="9"/>
        <v>0</v>
      </c>
      <c r="AO92" s="101">
        <f t="shared" si="10"/>
        <v>0</v>
      </c>
      <c r="AP92" s="101">
        <f t="shared" si="11"/>
        <v>0</v>
      </c>
      <c r="AQ92" s="101">
        <f t="shared" si="12"/>
        <v>0</v>
      </c>
      <c r="AR92" s="101">
        <f t="shared" si="7"/>
        <v>0</v>
      </c>
    </row>
    <row r="93" spans="1:44">
      <c r="A93" s="275" t="s">
        <v>817</v>
      </c>
      <c r="B93" s="288"/>
      <c r="C93" s="288"/>
      <c r="D93" s="276"/>
      <c r="E93" s="273"/>
      <c r="F93" s="277"/>
      <c r="G93" s="279"/>
      <c r="H93" s="279"/>
      <c r="I93" s="279"/>
      <c r="J93" s="279"/>
      <c r="K93" s="279"/>
      <c r="L93" s="278"/>
      <c r="M93" s="278"/>
      <c r="N93" s="278"/>
      <c r="O93" s="278"/>
      <c r="P93" s="278"/>
      <c r="Q93" s="279"/>
      <c r="R93" s="279"/>
      <c r="S93" s="279"/>
      <c r="T93" s="279"/>
      <c r="U93" s="279">
        <v>1</v>
      </c>
      <c r="V93" s="278"/>
      <c r="W93" s="278"/>
      <c r="X93" s="278"/>
      <c r="Y93" s="278"/>
      <c r="Z93" s="278"/>
      <c r="AA93" s="274"/>
      <c r="AB93" s="274"/>
      <c r="AC93" s="274"/>
      <c r="AD93" s="274"/>
      <c r="AE93" s="274"/>
      <c r="AF93" s="361"/>
      <c r="AG93" s="361"/>
      <c r="AH93" s="361"/>
      <c r="AI93" s="361"/>
      <c r="AJ93" s="362"/>
      <c r="AL93" s="101">
        <f t="shared" si="13"/>
        <v>0</v>
      </c>
      <c r="AM93" s="101">
        <f t="shared" si="8"/>
        <v>0</v>
      </c>
      <c r="AN93" s="101">
        <f t="shared" si="9"/>
        <v>0</v>
      </c>
      <c r="AO93" s="101">
        <f t="shared" si="10"/>
        <v>1</v>
      </c>
      <c r="AP93" s="101">
        <f t="shared" si="11"/>
        <v>0</v>
      </c>
      <c r="AQ93" s="101">
        <f t="shared" si="12"/>
        <v>0</v>
      </c>
      <c r="AR93" s="101">
        <f t="shared" si="7"/>
        <v>0</v>
      </c>
    </row>
    <row r="94" spans="1:44">
      <c r="A94" s="275" t="s">
        <v>818</v>
      </c>
      <c r="B94" s="288"/>
      <c r="C94" s="288"/>
      <c r="D94" s="276"/>
      <c r="E94" s="273"/>
      <c r="F94" s="277"/>
      <c r="G94" s="279"/>
      <c r="H94" s="279"/>
      <c r="I94" s="279"/>
      <c r="J94" s="279"/>
      <c r="K94" s="279"/>
      <c r="L94" s="278"/>
      <c r="M94" s="278"/>
      <c r="N94" s="278"/>
      <c r="O94" s="278"/>
      <c r="P94" s="278"/>
      <c r="Q94" s="279"/>
      <c r="R94" s="279"/>
      <c r="S94" s="279"/>
      <c r="T94" s="279"/>
      <c r="U94" s="279"/>
      <c r="V94" s="278"/>
      <c r="W94" s="278"/>
      <c r="X94" s="278">
        <v>1</v>
      </c>
      <c r="Y94" s="278"/>
      <c r="Z94" s="278"/>
      <c r="AA94" s="274"/>
      <c r="AB94" s="274"/>
      <c r="AC94" s="274"/>
      <c r="AD94" s="274"/>
      <c r="AE94" s="274"/>
      <c r="AF94" s="361"/>
      <c r="AG94" s="361"/>
      <c r="AH94" s="361"/>
      <c r="AI94" s="361"/>
      <c r="AJ94" s="362"/>
      <c r="AL94" s="101">
        <f t="shared" si="13"/>
        <v>0</v>
      </c>
      <c r="AM94" s="101">
        <f t="shared" si="8"/>
        <v>0</v>
      </c>
      <c r="AN94" s="101">
        <f t="shared" si="9"/>
        <v>0</v>
      </c>
      <c r="AO94" s="101">
        <f t="shared" si="10"/>
        <v>0</v>
      </c>
      <c r="AP94" s="101">
        <f t="shared" si="11"/>
        <v>1</v>
      </c>
      <c r="AQ94" s="101">
        <f t="shared" si="12"/>
        <v>0</v>
      </c>
      <c r="AR94" s="101">
        <f t="shared" si="7"/>
        <v>0</v>
      </c>
    </row>
    <row r="95" spans="1:44">
      <c r="A95" s="275" t="s">
        <v>826</v>
      </c>
      <c r="B95" s="288"/>
      <c r="C95" s="288"/>
      <c r="D95" s="276"/>
      <c r="E95" s="273"/>
      <c r="F95" s="277"/>
      <c r="G95" s="279"/>
      <c r="H95" s="279"/>
      <c r="I95" s="279"/>
      <c r="J95" s="279"/>
      <c r="K95" s="279"/>
      <c r="L95" s="278">
        <v>1</v>
      </c>
      <c r="M95" s="278"/>
      <c r="N95" s="278"/>
      <c r="O95" s="278"/>
      <c r="P95" s="278"/>
      <c r="Q95" s="279"/>
      <c r="R95" s="279"/>
      <c r="S95" s="279"/>
      <c r="T95" s="279"/>
      <c r="U95" s="279"/>
      <c r="V95" s="278"/>
      <c r="W95" s="278"/>
      <c r="X95" s="278"/>
      <c r="Y95" s="278"/>
      <c r="Z95" s="278"/>
      <c r="AA95" s="274"/>
      <c r="AB95" s="274"/>
      <c r="AC95" s="274"/>
      <c r="AD95" s="274"/>
      <c r="AE95" s="274"/>
      <c r="AF95" s="361"/>
      <c r="AG95" s="361"/>
      <c r="AH95" s="361"/>
      <c r="AI95" s="361"/>
      <c r="AJ95" s="362"/>
      <c r="AL95" s="101">
        <f t="shared" si="13"/>
        <v>0</v>
      </c>
      <c r="AM95" s="101">
        <f t="shared" si="8"/>
        <v>0</v>
      </c>
      <c r="AN95" s="101">
        <f t="shared" si="9"/>
        <v>1</v>
      </c>
      <c r="AO95" s="101">
        <f t="shared" si="10"/>
        <v>0</v>
      </c>
      <c r="AP95" s="101">
        <f t="shared" si="11"/>
        <v>0</v>
      </c>
      <c r="AQ95" s="101">
        <f t="shared" si="12"/>
        <v>0</v>
      </c>
      <c r="AR95" s="101">
        <f t="shared" si="7"/>
        <v>0</v>
      </c>
    </row>
    <row r="96" spans="1:44">
      <c r="A96" s="275" t="s">
        <v>257</v>
      </c>
      <c r="B96" s="288"/>
      <c r="C96" s="288"/>
      <c r="D96" s="276"/>
      <c r="E96" s="273"/>
      <c r="F96" s="277"/>
      <c r="G96" s="279"/>
      <c r="H96" s="279"/>
      <c r="I96" s="279"/>
      <c r="J96" s="279"/>
      <c r="K96" s="279"/>
      <c r="L96" s="278"/>
      <c r="M96" s="278">
        <v>1</v>
      </c>
      <c r="N96" s="278">
        <v>1</v>
      </c>
      <c r="O96" s="278"/>
      <c r="P96" s="278"/>
      <c r="Q96" s="279"/>
      <c r="R96" s="279"/>
      <c r="S96" s="279"/>
      <c r="T96" s="279"/>
      <c r="U96" s="279"/>
      <c r="V96" s="278"/>
      <c r="W96" s="278"/>
      <c r="X96" s="278"/>
      <c r="Y96" s="278"/>
      <c r="Z96" s="278"/>
      <c r="AA96" s="274"/>
      <c r="AB96" s="274"/>
      <c r="AC96" s="274"/>
      <c r="AD96" s="274"/>
      <c r="AE96" s="274"/>
      <c r="AF96" s="361"/>
      <c r="AG96" s="361"/>
      <c r="AH96" s="361"/>
      <c r="AI96" s="361"/>
      <c r="AJ96" s="362"/>
      <c r="AL96" s="101">
        <f t="shared" si="13"/>
        <v>0</v>
      </c>
      <c r="AM96" s="101">
        <f t="shared" si="8"/>
        <v>0</v>
      </c>
      <c r="AN96" s="101">
        <f t="shared" si="9"/>
        <v>2</v>
      </c>
      <c r="AO96" s="101">
        <f t="shared" si="10"/>
        <v>0</v>
      </c>
      <c r="AP96" s="101">
        <f t="shared" si="11"/>
        <v>0</v>
      </c>
      <c r="AQ96" s="101">
        <f t="shared" si="12"/>
        <v>0</v>
      </c>
      <c r="AR96" s="101">
        <f t="shared" si="7"/>
        <v>0</v>
      </c>
    </row>
    <row r="97" spans="1:44">
      <c r="A97" s="275" t="s">
        <v>831</v>
      </c>
      <c r="B97" s="288"/>
      <c r="C97" s="288"/>
      <c r="D97" s="276"/>
      <c r="E97" s="273"/>
      <c r="F97" s="277"/>
      <c r="G97" s="279"/>
      <c r="H97" s="279"/>
      <c r="I97" s="279"/>
      <c r="J97" s="279"/>
      <c r="K97" s="279"/>
      <c r="L97" s="278"/>
      <c r="M97" s="278"/>
      <c r="N97" s="278"/>
      <c r="O97" s="278"/>
      <c r="P97" s="278"/>
      <c r="Q97" s="279"/>
      <c r="R97" s="279"/>
      <c r="S97" s="279"/>
      <c r="T97" s="279"/>
      <c r="U97" s="279"/>
      <c r="V97" s="278"/>
      <c r="W97" s="278"/>
      <c r="X97" s="278">
        <v>2</v>
      </c>
      <c r="Y97" s="278"/>
      <c r="Z97" s="278"/>
      <c r="AA97" s="274"/>
      <c r="AB97" s="274"/>
      <c r="AC97" s="274"/>
      <c r="AD97" s="274"/>
      <c r="AE97" s="274"/>
      <c r="AF97" s="361"/>
      <c r="AG97" s="361"/>
      <c r="AH97" s="361"/>
      <c r="AI97" s="361"/>
      <c r="AJ97" s="362"/>
      <c r="AL97" s="101">
        <f t="shared" si="13"/>
        <v>0</v>
      </c>
      <c r="AM97" s="101">
        <f t="shared" si="8"/>
        <v>0</v>
      </c>
      <c r="AN97" s="101">
        <f t="shared" si="9"/>
        <v>0</v>
      </c>
      <c r="AO97" s="101">
        <f t="shared" si="10"/>
        <v>0</v>
      </c>
      <c r="AP97" s="101">
        <f t="shared" si="11"/>
        <v>2</v>
      </c>
      <c r="AQ97" s="101">
        <f t="shared" si="12"/>
        <v>0</v>
      </c>
      <c r="AR97" s="101">
        <f t="shared" si="7"/>
        <v>0</v>
      </c>
    </row>
    <row r="98" spans="1:44">
      <c r="A98" s="275" t="s">
        <v>238</v>
      </c>
      <c r="B98" s="288"/>
      <c r="C98" s="288"/>
      <c r="D98" s="276"/>
      <c r="E98" s="273"/>
      <c r="F98" s="277"/>
      <c r="G98" s="279"/>
      <c r="H98" s="279"/>
      <c r="I98" s="279"/>
      <c r="J98" s="279"/>
      <c r="K98" s="279"/>
      <c r="L98" s="278"/>
      <c r="M98" s="278"/>
      <c r="N98" s="278"/>
      <c r="O98" s="278"/>
      <c r="P98" s="278"/>
      <c r="Q98" s="279"/>
      <c r="R98" s="279"/>
      <c r="S98" s="279"/>
      <c r="T98" s="279"/>
      <c r="U98" s="279"/>
      <c r="V98" s="278"/>
      <c r="W98" s="278">
        <v>3</v>
      </c>
      <c r="X98" s="278"/>
      <c r="Y98" s="278"/>
      <c r="Z98" s="278"/>
      <c r="AA98" s="274"/>
      <c r="AB98" s="274"/>
      <c r="AC98" s="274"/>
      <c r="AD98" s="274"/>
      <c r="AE98" s="274"/>
      <c r="AF98" s="361"/>
      <c r="AG98" s="361"/>
      <c r="AH98" s="361"/>
      <c r="AI98" s="361"/>
      <c r="AJ98" s="362"/>
      <c r="AL98" s="101">
        <f t="shared" si="13"/>
        <v>0</v>
      </c>
      <c r="AM98" s="101">
        <f t="shared" si="8"/>
        <v>0</v>
      </c>
      <c r="AN98" s="101">
        <f t="shared" si="9"/>
        <v>0</v>
      </c>
      <c r="AO98" s="101">
        <f t="shared" si="10"/>
        <v>0</v>
      </c>
      <c r="AP98" s="101">
        <f t="shared" si="11"/>
        <v>3</v>
      </c>
      <c r="AQ98" s="101">
        <f t="shared" si="12"/>
        <v>0</v>
      </c>
      <c r="AR98" s="101">
        <f t="shared" si="7"/>
        <v>0</v>
      </c>
    </row>
    <row r="99" spans="1:44">
      <c r="A99" s="275" t="s">
        <v>837</v>
      </c>
      <c r="B99" s="288"/>
      <c r="C99" s="288"/>
      <c r="D99" s="276"/>
      <c r="E99" s="273"/>
      <c r="F99" s="277"/>
      <c r="G99" s="279"/>
      <c r="H99" s="279"/>
      <c r="I99" s="279"/>
      <c r="J99" s="279"/>
      <c r="K99" s="279"/>
      <c r="L99" s="278"/>
      <c r="M99" s="278"/>
      <c r="N99" s="278">
        <v>1</v>
      </c>
      <c r="O99" s="278"/>
      <c r="P99" s="278"/>
      <c r="Q99" s="279"/>
      <c r="R99" s="279"/>
      <c r="S99" s="279"/>
      <c r="T99" s="279"/>
      <c r="U99" s="279"/>
      <c r="V99" s="278"/>
      <c r="W99" s="278"/>
      <c r="X99" s="278"/>
      <c r="Y99" s="278"/>
      <c r="Z99" s="278"/>
      <c r="AA99" s="274"/>
      <c r="AB99" s="274"/>
      <c r="AC99" s="274"/>
      <c r="AD99" s="274"/>
      <c r="AE99" s="274"/>
      <c r="AF99" s="361"/>
      <c r="AG99" s="361"/>
      <c r="AH99" s="361"/>
      <c r="AI99" s="361"/>
      <c r="AJ99" s="362"/>
      <c r="AL99" s="101">
        <f t="shared" si="13"/>
        <v>0</v>
      </c>
      <c r="AM99" s="101">
        <f t="shared" si="8"/>
        <v>0</v>
      </c>
      <c r="AN99" s="101">
        <f t="shared" si="9"/>
        <v>1</v>
      </c>
      <c r="AO99" s="101">
        <f t="shared" si="10"/>
        <v>0</v>
      </c>
      <c r="AP99" s="101">
        <f t="shared" si="11"/>
        <v>0</v>
      </c>
      <c r="AQ99" s="101">
        <f t="shared" si="12"/>
        <v>0</v>
      </c>
      <c r="AR99" s="101">
        <f t="shared" si="7"/>
        <v>0</v>
      </c>
    </row>
    <row r="100" spans="1:44">
      <c r="A100" s="275" t="s">
        <v>872</v>
      </c>
      <c r="B100" s="288"/>
      <c r="C100" s="288"/>
      <c r="D100" s="276"/>
      <c r="E100" s="273"/>
      <c r="F100" s="277"/>
      <c r="G100" s="279"/>
      <c r="H100" s="279"/>
      <c r="I100" s="279"/>
      <c r="J100" s="279"/>
      <c r="K100" s="279"/>
      <c r="L100" s="278"/>
      <c r="M100" s="278"/>
      <c r="N100" s="278"/>
      <c r="O100" s="278"/>
      <c r="P100" s="278"/>
      <c r="Q100" s="279"/>
      <c r="R100" s="279"/>
      <c r="S100" s="279"/>
      <c r="T100" s="279"/>
      <c r="U100" s="279"/>
      <c r="V100" s="278"/>
      <c r="W100" s="278"/>
      <c r="X100" s="278"/>
      <c r="Y100" s="278">
        <v>1</v>
      </c>
      <c r="Z100" s="278"/>
      <c r="AA100" s="274"/>
      <c r="AB100" s="274"/>
      <c r="AC100" s="274"/>
      <c r="AD100" s="274"/>
      <c r="AE100" s="274"/>
      <c r="AF100" s="361"/>
      <c r="AG100" s="361"/>
      <c r="AH100" s="361"/>
      <c r="AI100" s="361"/>
      <c r="AJ100" s="362"/>
      <c r="AL100" s="101">
        <f t="shared" si="13"/>
        <v>0</v>
      </c>
      <c r="AM100" s="101">
        <f t="shared" si="8"/>
        <v>0</v>
      </c>
      <c r="AN100" s="101">
        <f t="shared" si="9"/>
        <v>0</v>
      </c>
      <c r="AO100" s="101">
        <f t="shared" si="10"/>
        <v>0</v>
      </c>
      <c r="AP100" s="101">
        <f t="shared" si="11"/>
        <v>1</v>
      </c>
      <c r="AQ100" s="101">
        <f t="shared" si="12"/>
        <v>0</v>
      </c>
      <c r="AR100" s="101">
        <f t="shared" si="7"/>
        <v>0</v>
      </c>
    </row>
    <row r="101" spans="1:44">
      <c r="A101" s="275" t="s">
        <v>881</v>
      </c>
      <c r="B101" s="288"/>
      <c r="C101" s="288"/>
      <c r="D101" s="276"/>
      <c r="E101" s="273"/>
      <c r="F101" s="277"/>
      <c r="G101" s="279"/>
      <c r="H101" s="279"/>
      <c r="I101" s="279"/>
      <c r="J101" s="279"/>
      <c r="K101" s="279"/>
      <c r="L101" s="278"/>
      <c r="M101" s="278"/>
      <c r="N101" s="278"/>
      <c r="O101" s="278">
        <v>1</v>
      </c>
      <c r="P101" s="278"/>
      <c r="Q101" s="279"/>
      <c r="R101" s="279"/>
      <c r="S101" s="279"/>
      <c r="T101" s="279"/>
      <c r="U101" s="279"/>
      <c r="V101" s="278"/>
      <c r="W101" s="278"/>
      <c r="X101" s="278"/>
      <c r="Y101" s="278"/>
      <c r="Z101" s="278"/>
      <c r="AA101" s="274"/>
      <c r="AB101" s="274"/>
      <c r="AC101" s="274"/>
      <c r="AD101" s="274"/>
      <c r="AE101" s="274"/>
      <c r="AF101" s="361"/>
      <c r="AG101" s="361"/>
      <c r="AH101" s="361"/>
      <c r="AI101" s="361"/>
      <c r="AJ101" s="362"/>
      <c r="AL101" s="101">
        <f t="shared" si="13"/>
        <v>0</v>
      </c>
      <c r="AM101" s="101">
        <f t="shared" si="8"/>
        <v>0</v>
      </c>
      <c r="AN101" s="101">
        <f t="shared" si="9"/>
        <v>1</v>
      </c>
      <c r="AO101" s="101">
        <f t="shared" si="10"/>
        <v>0</v>
      </c>
      <c r="AP101" s="101">
        <f t="shared" si="11"/>
        <v>0</v>
      </c>
      <c r="AQ101" s="101">
        <f t="shared" si="12"/>
        <v>0</v>
      </c>
      <c r="AR101" s="101">
        <f t="shared" si="7"/>
        <v>0</v>
      </c>
    </row>
    <row r="102" spans="1:44">
      <c r="A102" s="275" t="s">
        <v>886</v>
      </c>
      <c r="B102" s="288"/>
      <c r="C102" s="288"/>
      <c r="D102" s="276"/>
      <c r="E102" s="273"/>
      <c r="F102" s="277"/>
      <c r="G102" s="279"/>
      <c r="H102" s="279"/>
      <c r="I102" s="279"/>
      <c r="J102" s="279"/>
      <c r="K102" s="279"/>
      <c r="L102" s="278"/>
      <c r="M102" s="278"/>
      <c r="N102" s="278"/>
      <c r="O102" s="278"/>
      <c r="P102" s="278"/>
      <c r="Q102" s="279"/>
      <c r="R102" s="279"/>
      <c r="S102" s="279"/>
      <c r="T102" s="279">
        <v>1</v>
      </c>
      <c r="U102" s="279"/>
      <c r="V102" s="278"/>
      <c r="W102" s="278"/>
      <c r="X102" s="278"/>
      <c r="Y102" s="278"/>
      <c r="Z102" s="278"/>
      <c r="AA102" s="274"/>
      <c r="AB102" s="274"/>
      <c r="AC102" s="274"/>
      <c r="AD102" s="274"/>
      <c r="AE102" s="274"/>
      <c r="AF102" s="361"/>
      <c r="AG102" s="361"/>
      <c r="AH102" s="361"/>
      <c r="AI102" s="361"/>
      <c r="AJ102" s="362"/>
      <c r="AL102" s="101">
        <f t="shared" si="13"/>
        <v>0</v>
      </c>
      <c r="AM102" s="101">
        <f t="shared" si="8"/>
        <v>0</v>
      </c>
      <c r="AN102" s="101">
        <f t="shared" si="9"/>
        <v>0</v>
      </c>
      <c r="AO102" s="101">
        <f t="shared" si="10"/>
        <v>1</v>
      </c>
      <c r="AP102" s="101">
        <f t="shared" si="11"/>
        <v>0</v>
      </c>
      <c r="AQ102" s="101">
        <f t="shared" si="12"/>
        <v>0</v>
      </c>
      <c r="AR102" s="101">
        <f t="shared" si="7"/>
        <v>0</v>
      </c>
    </row>
    <row r="103" spans="1:44">
      <c r="A103" s="275" t="s">
        <v>889</v>
      </c>
      <c r="B103" s="288"/>
      <c r="C103" s="288"/>
      <c r="D103" s="276"/>
      <c r="E103" s="273"/>
      <c r="F103" s="277"/>
      <c r="G103" s="279"/>
      <c r="H103" s="279"/>
      <c r="I103" s="279"/>
      <c r="J103" s="279"/>
      <c r="K103" s="279"/>
      <c r="L103" s="278"/>
      <c r="M103" s="278"/>
      <c r="N103" s="278"/>
      <c r="O103" s="278"/>
      <c r="P103" s="278"/>
      <c r="Q103" s="279"/>
      <c r="R103" s="279"/>
      <c r="S103" s="279"/>
      <c r="T103" s="279"/>
      <c r="U103" s="279"/>
      <c r="V103" s="278"/>
      <c r="W103" s="278"/>
      <c r="X103" s="278">
        <v>1</v>
      </c>
      <c r="Y103" s="278"/>
      <c r="Z103" s="278"/>
      <c r="AA103" s="274"/>
      <c r="AB103" s="274"/>
      <c r="AC103" s="274"/>
      <c r="AD103" s="274"/>
      <c r="AE103" s="274"/>
      <c r="AF103" s="361"/>
      <c r="AG103" s="361"/>
      <c r="AH103" s="361"/>
      <c r="AI103" s="361"/>
      <c r="AJ103" s="362"/>
      <c r="AL103" s="101">
        <f t="shared" si="13"/>
        <v>0</v>
      </c>
      <c r="AM103" s="101">
        <f t="shared" si="8"/>
        <v>0</v>
      </c>
      <c r="AN103" s="101">
        <f t="shared" si="9"/>
        <v>0</v>
      </c>
      <c r="AO103" s="101">
        <f t="shared" si="10"/>
        <v>0</v>
      </c>
      <c r="AP103" s="101">
        <f t="shared" si="11"/>
        <v>1</v>
      </c>
      <c r="AQ103" s="101">
        <f t="shared" si="12"/>
        <v>0</v>
      </c>
      <c r="AR103" s="101">
        <f t="shared" si="7"/>
        <v>0</v>
      </c>
    </row>
    <row r="104" spans="1:44">
      <c r="A104" s="275" t="s">
        <v>896</v>
      </c>
      <c r="B104" s="288"/>
      <c r="C104" s="288"/>
      <c r="D104" s="276"/>
      <c r="E104" s="273"/>
      <c r="F104" s="277"/>
      <c r="G104" s="279"/>
      <c r="H104" s="279"/>
      <c r="I104" s="279"/>
      <c r="J104" s="279"/>
      <c r="K104" s="279"/>
      <c r="L104" s="278"/>
      <c r="M104" s="278"/>
      <c r="N104" s="278"/>
      <c r="O104" s="278"/>
      <c r="P104" s="278"/>
      <c r="Q104" s="279"/>
      <c r="R104" s="279"/>
      <c r="S104" s="279"/>
      <c r="T104" s="279"/>
      <c r="U104" s="279"/>
      <c r="V104" s="278"/>
      <c r="W104" s="278"/>
      <c r="X104" s="278"/>
      <c r="Y104" s="278"/>
      <c r="Z104" s="278">
        <v>1</v>
      </c>
      <c r="AA104" s="274"/>
      <c r="AB104" s="274"/>
      <c r="AC104" s="274"/>
      <c r="AD104" s="274"/>
      <c r="AE104" s="274"/>
      <c r="AF104" s="361"/>
      <c r="AG104" s="361"/>
      <c r="AH104" s="361"/>
      <c r="AI104" s="361"/>
      <c r="AJ104" s="362"/>
      <c r="AL104" s="101">
        <f t="shared" si="13"/>
        <v>0</v>
      </c>
      <c r="AM104" s="101">
        <f t="shared" si="8"/>
        <v>0</v>
      </c>
      <c r="AN104" s="101">
        <f t="shared" si="9"/>
        <v>0</v>
      </c>
      <c r="AO104" s="101">
        <f t="shared" si="10"/>
        <v>0</v>
      </c>
      <c r="AP104" s="101">
        <f t="shared" si="11"/>
        <v>1</v>
      </c>
      <c r="AQ104" s="101">
        <f t="shared" si="12"/>
        <v>0</v>
      </c>
      <c r="AR104" s="101">
        <f t="shared" si="7"/>
        <v>0</v>
      </c>
    </row>
    <row r="105" spans="1:44">
      <c r="A105" s="275" t="s">
        <v>921</v>
      </c>
      <c r="B105" s="288"/>
      <c r="C105" s="288"/>
      <c r="D105" s="276"/>
      <c r="E105" s="273"/>
      <c r="F105" s="277"/>
      <c r="G105" s="279"/>
      <c r="H105" s="279"/>
      <c r="I105" s="279"/>
      <c r="J105" s="279"/>
      <c r="K105" s="279"/>
      <c r="L105" s="278"/>
      <c r="M105" s="278"/>
      <c r="N105" s="278"/>
      <c r="O105" s="278"/>
      <c r="P105" s="278"/>
      <c r="Q105" s="279"/>
      <c r="R105" s="279"/>
      <c r="S105" s="279">
        <v>1</v>
      </c>
      <c r="T105" s="279"/>
      <c r="U105" s="279"/>
      <c r="V105" s="278"/>
      <c r="W105" s="278"/>
      <c r="X105" s="278"/>
      <c r="Y105" s="278"/>
      <c r="Z105" s="278"/>
      <c r="AA105" s="274"/>
      <c r="AB105" s="274"/>
      <c r="AC105" s="274"/>
      <c r="AD105" s="274"/>
      <c r="AE105" s="274"/>
      <c r="AF105" s="361"/>
      <c r="AG105" s="361"/>
      <c r="AH105" s="361"/>
      <c r="AI105" s="361"/>
      <c r="AJ105" s="362"/>
      <c r="AL105" s="101">
        <f t="shared" si="13"/>
        <v>0</v>
      </c>
      <c r="AM105" s="101">
        <f t="shared" si="8"/>
        <v>0</v>
      </c>
      <c r="AN105" s="101">
        <f t="shared" si="9"/>
        <v>0</v>
      </c>
      <c r="AO105" s="101">
        <f t="shared" si="10"/>
        <v>1</v>
      </c>
      <c r="AP105" s="101">
        <f t="shared" si="11"/>
        <v>0</v>
      </c>
      <c r="AQ105" s="101">
        <f t="shared" si="12"/>
        <v>0</v>
      </c>
      <c r="AR105" s="101">
        <f t="shared" si="7"/>
        <v>0</v>
      </c>
    </row>
    <row r="106" spans="1:44">
      <c r="A106" s="275" t="s">
        <v>927</v>
      </c>
      <c r="B106" s="288"/>
      <c r="C106" s="288"/>
      <c r="D106" s="276"/>
      <c r="E106" s="273"/>
      <c r="F106" s="277"/>
      <c r="G106" s="279"/>
      <c r="H106" s="279"/>
      <c r="I106" s="279"/>
      <c r="J106" s="279"/>
      <c r="K106" s="279"/>
      <c r="L106" s="278"/>
      <c r="M106" s="278"/>
      <c r="N106" s="278"/>
      <c r="O106" s="278"/>
      <c r="P106" s="278"/>
      <c r="Q106" s="279"/>
      <c r="R106" s="279"/>
      <c r="S106" s="279"/>
      <c r="T106" s="279"/>
      <c r="U106" s="279"/>
      <c r="V106" s="278"/>
      <c r="W106" s="278"/>
      <c r="X106" s="278"/>
      <c r="Y106" s="278">
        <v>1</v>
      </c>
      <c r="Z106" s="278"/>
      <c r="AA106" s="274"/>
      <c r="AB106" s="274"/>
      <c r="AC106" s="274"/>
      <c r="AD106" s="274"/>
      <c r="AE106" s="274"/>
      <c r="AF106" s="361"/>
      <c r="AG106" s="361"/>
      <c r="AH106" s="361"/>
      <c r="AI106" s="361"/>
      <c r="AJ106" s="362"/>
      <c r="AL106" s="101">
        <f t="shared" si="13"/>
        <v>0</v>
      </c>
      <c r="AM106" s="101">
        <f t="shared" si="8"/>
        <v>0</v>
      </c>
      <c r="AN106" s="101">
        <f t="shared" si="9"/>
        <v>0</v>
      </c>
      <c r="AO106" s="101">
        <f t="shared" si="10"/>
        <v>0</v>
      </c>
      <c r="AP106" s="101">
        <f t="shared" si="11"/>
        <v>1</v>
      </c>
      <c r="AQ106" s="101">
        <f t="shared" si="12"/>
        <v>0</v>
      </c>
      <c r="AR106" s="101">
        <f t="shared" si="7"/>
        <v>0</v>
      </c>
    </row>
    <row r="107" spans="1:44">
      <c r="A107" s="275" t="s">
        <v>928</v>
      </c>
      <c r="B107" s="288"/>
      <c r="C107" s="288"/>
      <c r="D107" s="276"/>
      <c r="E107" s="273"/>
      <c r="F107" s="277"/>
      <c r="G107" s="279"/>
      <c r="H107" s="279"/>
      <c r="I107" s="279"/>
      <c r="J107" s="279"/>
      <c r="K107" s="279"/>
      <c r="L107" s="278">
        <v>1</v>
      </c>
      <c r="M107" s="278"/>
      <c r="N107" s="278"/>
      <c r="O107" s="278"/>
      <c r="P107" s="278"/>
      <c r="Q107" s="279"/>
      <c r="R107" s="279"/>
      <c r="S107" s="279"/>
      <c r="T107" s="279"/>
      <c r="U107" s="279"/>
      <c r="V107" s="278"/>
      <c r="W107" s="278"/>
      <c r="X107" s="278"/>
      <c r="Y107" s="278"/>
      <c r="Z107" s="278"/>
      <c r="AA107" s="274"/>
      <c r="AB107" s="274"/>
      <c r="AC107" s="274"/>
      <c r="AD107" s="274"/>
      <c r="AE107" s="274"/>
      <c r="AF107" s="361"/>
      <c r="AG107" s="361"/>
      <c r="AH107" s="361"/>
      <c r="AI107" s="361"/>
      <c r="AJ107" s="362"/>
      <c r="AL107" s="101">
        <f t="shared" si="13"/>
        <v>0</v>
      </c>
      <c r="AM107" s="101">
        <f t="shared" si="8"/>
        <v>0</v>
      </c>
      <c r="AN107" s="101">
        <f t="shared" si="9"/>
        <v>1</v>
      </c>
      <c r="AO107" s="101">
        <f t="shared" si="10"/>
        <v>0</v>
      </c>
      <c r="AP107" s="101">
        <f t="shared" si="11"/>
        <v>0</v>
      </c>
      <c r="AQ107" s="101">
        <f t="shared" si="12"/>
        <v>0</v>
      </c>
      <c r="AR107" s="101">
        <f t="shared" si="7"/>
        <v>0</v>
      </c>
    </row>
    <row r="108" spans="1:44">
      <c r="A108" s="275" t="s">
        <v>929</v>
      </c>
      <c r="B108" s="288"/>
      <c r="C108" s="288"/>
      <c r="D108" s="276"/>
      <c r="E108" s="273"/>
      <c r="F108" s="277"/>
      <c r="G108" s="279"/>
      <c r="H108" s="279"/>
      <c r="I108" s="279"/>
      <c r="J108" s="279"/>
      <c r="K108" s="279"/>
      <c r="L108" s="278"/>
      <c r="M108" s="278"/>
      <c r="N108" s="278"/>
      <c r="O108" s="278"/>
      <c r="P108" s="278"/>
      <c r="Q108" s="279"/>
      <c r="R108" s="279"/>
      <c r="S108" s="279"/>
      <c r="T108" s="279">
        <v>1</v>
      </c>
      <c r="U108" s="279"/>
      <c r="V108" s="278"/>
      <c r="W108" s="278"/>
      <c r="X108" s="278"/>
      <c r="Y108" s="278"/>
      <c r="Z108" s="278"/>
      <c r="AA108" s="274"/>
      <c r="AB108" s="274"/>
      <c r="AC108" s="274"/>
      <c r="AD108" s="274"/>
      <c r="AE108" s="274"/>
      <c r="AF108" s="361"/>
      <c r="AG108" s="361"/>
      <c r="AH108" s="361"/>
      <c r="AI108" s="361"/>
      <c r="AJ108" s="362"/>
      <c r="AL108" s="101">
        <f t="shared" si="13"/>
        <v>0</v>
      </c>
      <c r="AM108" s="101">
        <f t="shared" si="8"/>
        <v>0</v>
      </c>
      <c r="AN108" s="101">
        <f t="shared" si="9"/>
        <v>0</v>
      </c>
      <c r="AO108" s="101">
        <f t="shared" si="10"/>
        <v>1</v>
      </c>
      <c r="AP108" s="101">
        <f t="shared" si="11"/>
        <v>0</v>
      </c>
      <c r="AQ108" s="101">
        <f t="shared" si="12"/>
        <v>0</v>
      </c>
      <c r="AR108" s="101">
        <f t="shared" si="7"/>
        <v>0</v>
      </c>
    </row>
    <row r="109" spans="1:44">
      <c r="A109" s="275" t="s">
        <v>930</v>
      </c>
      <c r="B109" s="288"/>
      <c r="C109" s="288"/>
      <c r="D109" s="276"/>
      <c r="E109" s="273"/>
      <c r="F109" s="277"/>
      <c r="G109" s="279"/>
      <c r="H109" s="279"/>
      <c r="I109" s="279"/>
      <c r="J109" s="279"/>
      <c r="K109" s="279"/>
      <c r="L109" s="278">
        <v>1</v>
      </c>
      <c r="M109" s="278"/>
      <c r="N109" s="278"/>
      <c r="O109" s="278"/>
      <c r="P109" s="278"/>
      <c r="Q109" s="279"/>
      <c r="R109" s="279"/>
      <c r="S109" s="279"/>
      <c r="T109" s="279"/>
      <c r="U109" s="279"/>
      <c r="V109" s="278"/>
      <c r="W109" s="278"/>
      <c r="X109" s="278"/>
      <c r="Y109" s="278"/>
      <c r="Z109" s="278"/>
      <c r="AA109" s="274"/>
      <c r="AB109" s="274"/>
      <c r="AC109" s="274"/>
      <c r="AD109" s="274"/>
      <c r="AE109" s="274"/>
      <c r="AF109" s="361"/>
      <c r="AG109" s="361"/>
      <c r="AH109" s="361"/>
      <c r="AI109" s="361"/>
      <c r="AJ109" s="362"/>
      <c r="AL109" s="101">
        <f t="shared" si="13"/>
        <v>0</v>
      </c>
      <c r="AM109" s="101">
        <f t="shared" si="8"/>
        <v>0</v>
      </c>
      <c r="AN109" s="101">
        <f t="shared" si="9"/>
        <v>1</v>
      </c>
      <c r="AO109" s="101">
        <f t="shared" si="10"/>
        <v>0</v>
      </c>
      <c r="AP109" s="101">
        <f t="shared" si="11"/>
        <v>0</v>
      </c>
      <c r="AQ109" s="101">
        <f t="shared" si="12"/>
        <v>0</v>
      </c>
      <c r="AR109" s="101">
        <f t="shared" si="7"/>
        <v>0</v>
      </c>
    </row>
    <row r="110" spans="1:44">
      <c r="A110" s="275" t="s">
        <v>931</v>
      </c>
      <c r="B110" s="288"/>
      <c r="C110" s="288"/>
      <c r="D110" s="276"/>
      <c r="E110" s="273"/>
      <c r="F110" s="277"/>
      <c r="G110" s="279"/>
      <c r="H110" s="279"/>
      <c r="I110" s="279"/>
      <c r="J110" s="279"/>
      <c r="K110" s="279"/>
      <c r="L110" s="278"/>
      <c r="M110" s="278"/>
      <c r="N110" s="278"/>
      <c r="O110" s="278"/>
      <c r="P110" s="278"/>
      <c r="Q110" s="279"/>
      <c r="R110" s="279"/>
      <c r="S110" s="279">
        <v>1</v>
      </c>
      <c r="T110" s="279"/>
      <c r="U110" s="279"/>
      <c r="V110" s="278"/>
      <c r="W110" s="278"/>
      <c r="X110" s="278"/>
      <c r="Y110" s="278"/>
      <c r="Z110" s="278"/>
      <c r="AA110" s="274"/>
      <c r="AB110" s="274"/>
      <c r="AC110" s="274"/>
      <c r="AD110" s="274"/>
      <c r="AE110" s="274"/>
      <c r="AF110" s="361"/>
      <c r="AG110" s="361"/>
      <c r="AH110" s="361"/>
      <c r="AI110" s="361"/>
      <c r="AJ110" s="362"/>
      <c r="AL110" s="101">
        <f t="shared" si="13"/>
        <v>0</v>
      </c>
      <c r="AM110" s="101">
        <f t="shared" si="8"/>
        <v>0</v>
      </c>
      <c r="AN110" s="101">
        <f t="shared" si="9"/>
        <v>0</v>
      </c>
      <c r="AO110" s="101">
        <f t="shared" si="10"/>
        <v>1</v>
      </c>
      <c r="AP110" s="101">
        <f t="shared" si="11"/>
        <v>0</v>
      </c>
      <c r="AQ110" s="101">
        <f t="shared" si="12"/>
        <v>0</v>
      </c>
      <c r="AR110" s="101">
        <f t="shared" si="7"/>
        <v>0</v>
      </c>
    </row>
    <row r="111" spans="1:44">
      <c r="A111" s="275" t="s">
        <v>936</v>
      </c>
      <c r="B111" s="288"/>
      <c r="C111" s="288"/>
      <c r="D111" s="276"/>
      <c r="E111" s="273"/>
      <c r="F111" s="277"/>
      <c r="G111" s="279"/>
      <c r="H111" s="279"/>
      <c r="I111" s="279"/>
      <c r="J111" s="279"/>
      <c r="K111" s="279"/>
      <c r="L111" s="278"/>
      <c r="M111" s="278">
        <v>1</v>
      </c>
      <c r="N111" s="278"/>
      <c r="O111" s="278"/>
      <c r="P111" s="278"/>
      <c r="Q111" s="279"/>
      <c r="R111" s="279"/>
      <c r="S111" s="279"/>
      <c r="T111" s="279"/>
      <c r="U111" s="279"/>
      <c r="V111" s="278"/>
      <c r="W111" s="278"/>
      <c r="X111" s="278"/>
      <c r="Y111" s="278"/>
      <c r="Z111" s="278"/>
      <c r="AA111" s="274"/>
      <c r="AB111" s="274"/>
      <c r="AC111" s="274"/>
      <c r="AD111" s="274"/>
      <c r="AE111" s="274"/>
      <c r="AF111" s="361"/>
      <c r="AG111" s="361"/>
      <c r="AH111" s="361"/>
      <c r="AI111" s="361"/>
      <c r="AJ111" s="362"/>
      <c r="AL111" s="101">
        <f t="shared" si="13"/>
        <v>0</v>
      </c>
      <c r="AM111" s="101">
        <f t="shared" si="8"/>
        <v>0</v>
      </c>
      <c r="AN111" s="101">
        <f t="shared" si="9"/>
        <v>1</v>
      </c>
      <c r="AO111" s="101">
        <f t="shared" si="10"/>
        <v>0</v>
      </c>
      <c r="AP111" s="101">
        <f t="shared" si="11"/>
        <v>0</v>
      </c>
      <c r="AQ111" s="101">
        <f t="shared" si="12"/>
        <v>0</v>
      </c>
      <c r="AR111" s="101">
        <f t="shared" si="7"/>
        <v>0</v>
      </c>
    </row>
    <row r="112" spans="1:44">
      <c r="A112" s="275" t="s">
        <v>949</v>
      </c>
      <c r="B112" s="288"/>
      <c r="C112" s="288"/>
      <c r="D112" s="276"/>
      <c r="E112" s="273"/>
      <c r="F112" s="277"/>
      <c r="G112" s="279"/>
      <c r="H112" s="279"/>
      <c r="I112" s="279"/>
      <c r="J112" s="279"/>
      <c r="K112" s="279"/>
      <c r="L112" s="278"/>
      <c r="M112" s="278"/>
      <c r="N112" s="278"/>
      <c r="O112" s="278"/>
      <c r="P112" s="278"/>
      <c r="Q112" s="279"/>
      <c r="R112" s="279"/>
      <c r="S112" s="279"/>
      <c r="T112" s="279"/>
      <c r="U112" s="279"/>
      <c r="V112" s="278">
        <v>1</v>
      </c>
      <c r="W112" s="278"/>
      <c r="X112" s="278"/>
      <c r="Y112" s="278"/>
      <c r="Z112" s="278"/>
      <c r="AA112" s="274"/>
      <c r="AB112" s="274"/>
      <c r="AC112" s="274"/>
      <c r="AD112" s="274"/>
      <c r="AE112" s="274"/>
      <c r="AF112" s="361"/>
      <c r="AG112" s="361"/>
      <c r="AH112" s="361"/>
      <c r="AI112" s="361"/>
      <c r="AJ112" s="362"/>
      <c r="AL112" s="101">
        <f t="shared" si="13"/>
        <v>0</v>
      </c>
      <c r="AM112" s="101">
        <f t="shared" si="8"/>
        <v>0</v>
      </c>
      <c r="AN112" s="101">
        <f t="shared" si="9"/>
        <v>0</v>
      </c>
      <c r="AO112" s="101">
        <f t="shared" si="10"/>
        <v>0</v>
      </c>
      <c r="AP112" s="101">
        <f t="shared" si="11"/>
        <v>1</v>
      </c>
      <c r="AQ112" s="101">
        <f t="shared" si="12"/>
        <v>0</v>
      </c>
      <c r="AR112" s="101">
        <f t="shared" si="7"/>
        <v>0</v>
      </c>
    </row>
    <row r="113" spans="1:44">
      <c r="A113" s="275" t="s">
        <v>225</v>
      </c>
      <c r="B113" s="288"/>
      <c r="C113" s="288"/>
      <c r="D113" s="276"/>
      <c r="E113" s="273"/>
      <c r="F113" s="277"/>
      <c r="G113" s="279">
        <v>2</v>
      </c>
      <c r="H113" s="279"/>
      <c r="I113" s="279"/>
      <c r="J113" s="279">
        <v>1</v>
      </c>
      <c r="K113" s="279"/>
      <c r="L113" s="278"/>
      <c r="M113" s="278">
        <v>1</v>
      </c>
      <c r="N113" s="278"/>
      <c r="O113" s="278"/>
      <c r="P113" s="278"/>
      <c r="Q113" s="279"/>
      <c r="R113" s="279"/>
      <c r="S113" s="279"/>
      <c r="T113" s="279">
        <v>1</v>
      </c>
      <c r="U113" s="279">
        <v>1</v>
      </c>
      <c r="V113" s="278">
        <v>1</v>
      </c>
      <c r="W113" s="278">
        <v>1</v>
      </c>
      <c r="X113" s="278">
        <v>1</v>
      </c>
      <c r="Y113" s="278">
        <v>1</v>
      </c>
      <c r="Z113" s="278">
        <v>2</v>
      </c>
      <c r="AA113" s="274"/>
      <c r="AB113" s="274"/>
      <c r="AC113" s="274"/>
      <c r="AD113" s="274"/>
      <c r="AE113" s="274"/>
      <c r="AF113" s="361"/>
      <c r="AG113" s="361"/>
      <c r="AH113" s="361"/>
      <c r="AI113" s="361"/>
      <c r="AJ113" s="362"/>
      <c r="AL113" s="101">
        <f t="shared" si="13"/>
        <v>0</v>
      </c>
      <c r="AM113" s="101">
        <f t="shared" si="8"/>
        <v>3</v>
      </c>
      <c r="AN113" s="101">
        <f t="shared" si="9"/>
        <v>1</v>
      </c>
      <c r="AO113" s="101">
        <f t="shared" si="10"/>
        <v>2</v>
      </c>
      <c r="AP113" s="101">
        <f t="shared" si="11"/>
        <v>6</v>
      </c>
      <c r="AQ113" s="101">
        <f t="shared" si="12"/>
        <v>0</v>
      </c>
      <c r="AR113" s="101">
        <f t="shared" si="7"/>
        <v>0</v>
      </c>
    </row>
    <row r="114" spans="1:44">
      <c r="A114" s="275" t="s">
        <v>993</v>
      </c>
      <c r="B114" s="288"/>
      <c r="C114" s="288"/>
      <c r="D114" s="276"/>
      <c r="E114" s="273"/>
      <c r="F114" s="277"/>
      <c r="G114" s="279"/>
      <c r="H114" s="279"/>
      <c r="I114" s="279"/>
      <c r="J114" s="279"/>
      <c r="K114" s="279"/>
      <c r="L114" s="278"/>
      <c r="M114" s="278"/>
      <c r="N114" s="278"/>
      <c r="O114" s="278"/>
      <c r="P114" s="278"/>
      <c r="Q114" s="279"/>
      <c r="R114" s="279"/>
      <c r="S114" s="279"/>
      <c r="T114" s="279"/>
      <c r="U114" s="279"/>
      <c r="V114" s="278"/>
      <c r="W114" s="278"/>
      <c r="X114" s="278"/>
      <c r="Y114" s="278">
        <v>1</v>
      </c>
      <c r="Z114" s="278"/>
      <c r="AA114" s="274"/>
      <c r="AB114" s="274"/>
      <c r="AC114" s="274"/>
      <c r="AD114" s="274"/>
      <c r="AE114" s="274"/>
      <c r="AF114" s="361"/>
      <c r="AG114" s="361"/>
      <c r="AH114" s="361"/>
      <c r="AI114" s="361"/>
      <c r="AJ114" s="362"/>
      <c r="AL114" s="101">
        <f t="shared" si="13"/>
        <v>0</v>
      </c>
      <c r="AM114" s="101">
        <f t="shared" si="8"/>
        <v>0</v>
      </c>
      <c r="AN114" s="101">
        <f t="shared" si="9"/>
        <v>0</v>
      </c>
      <c r="AO114" s="101">
        <f t="shared" si="10"/>
        <v>0</v>
      </c>
      <c r="AP114" s="101">
        <f t="shared" si="11"/>
        <v>1</v>
      </c>
      <c r="AQ114" s="101">
        <f t="shared" si="12"/>
        <v>0</v>
      </c>
      <c r="AR114" s="101">
        <f t="shared" si="7"/>
        <v>0</v>
      </c>
    </row>
    <row r="115" spans="1:44">
      <c r="A115" s="275" t="s">
        <v>994</v>
      </c>
      <c r="B115" s="288"/>
      <c r="C115" s="288"/>
      <c r="D115" s="276"/>
      <c r="E115" s="273"/>
      <c r="F115" s="277"/>
      <c r="G115" s="279"/>
      <c r="H115" s="279"/>
      <c r="I115" s="279"/>
      <c r="J115" s="279"/>
      <c r="K115" s="279"/>
      <c r="L115" s="278"/>
      <c r="M115" s="278">
        <v>1</v>
      </c>
      <c r="N115" s="278"/>
      <c r="O115" s="278"/>
      <c r="P115" s="278"/>
      <c r="Q115" s="279"/>
      <c r="R115" s="279"/>
      <c r="S115" s="279"/>
      <c r="T115" s="279"/>
      <c r="U115" s="279"/>
      <c r="V115" s="278"/>
      <c r="W115" s="278"/>
      <c r="X115" s="278"/>
      <c r="Y115" s="278"/>
      <c r="Z115" s="278"/>
      <c r="AA115" s="274"/>
      <c r="AB115" s="274"/>
      <c r="AC115" s="274"/>
      <c r="AD115" s="274"/>
      <c r="AE115" s="274"/>
      <c r="AF115" s="361"/>
      <c r="AG115" s="361"/>
      <c r="AH115" s="361"/>
      <c r="AI115" s="361"/>
      <c r="AJ115" s="362"/>
      <c r="AL115" s="101">
        <f t="shared" si="13"/>
        <v>0</v>
      </c>
      <c r="AM115" s="101">
        <f t="shared" si="8"/>
        <v>0</v>
      </c>
      <c r="AN115" s="101">
        <f t="shared" si="9"/>
        <v>1</v>
      </c>
      <c r="AO115" s="101">
        <f t="shared" si="10"/>
        <v>0</v>
      </c>
      <c r="AP115" s="101">
        <f t="shared" si="11"/>
        <v>0</v>
      </c>
      <c r="AQ115" s="101">
        <f t="shared" si="12"/>
        <v>0</v>
      </c>
      <c r="AR115" s="101">
        <f t="shared" si="7"/>
        <v>0</v>
      </c>
    </row>
    <row r="116" spans="1:44">
      <c r="A116" s="275" t="s">
        <v>995</v>
      </c>
      <c r="B116" s="288"/>
      <c r="C116" s="288"/>
      <c r="D116" s="276"/>
      <c r="E116" s="273"/>
      <c r="F116" s="277"/>
      <c r="G116" s="279"/>
      <c r="H116" s="279"/>
      <c r="I116" s="279"/>
      <c r="J116" s="279"/>
      <c r="K116" s="279"/>
      <c r="L116" s="278"/>
      <c r="M116" s="278"/>
      <c r="N116" s="278">
        <v>1</v>
      </c>
      <c r="O116" s="278"/>
      <c r="P116" s="278"/>
      <c r="Q116" s="279"/>
      <c r="R116" s="279"/>
      <c r="S116" s="279"/>
      <c r="T116" s="279"/>
      <c r="U116" s="279"/>
      <c r="V116" s="278"/>
      <c r="W116" s="278"/>
      <c r="X116" s="278"/>
      <c r="Y116" s="278"/>
      <c r="Z116" s="278"/>
      <c r="AA116" s="274"/>
      <c r="AB116" s="274"/>
      <c r="AC116" s="274"/>
      <c r="AD116" s="274"/>
      <c r="AE116" s="274"/>
      <c r="AF116" s="361"/>
      <c r="AG116" s="361"/>
      <c r="AH116" s="361"/>
      <c r="AI116" s="361"/>
      <c r="AJ116" s="362"/>
      <c r="AL116" s="101">
        <f t="shared" si="13"/>
        <v>0</v>
      </c>
      <c r="AM116" s="101">
        <f t="shared" si="8"/>
        <v>0</v>
      </c>
      <c r="AN116" s="101">
        <f t="shared" si="9"/>
        <v>1</v>
      </c>
      <c r="AO116" s="101">
        <f t="shared" si="10"/>
        <v>0</v>
      </c>
      <c r="AP116" s="101">
        <f t="shared" si="11"/>
        <v>0</v>
      </c>
      <c r="AQ116" s="101">
        <f t="shared" si="12"/>
        <v>0</v>
      </c>
      <c r="AR116" s="101">
        <f t="shared" si="7"/>
        <v>0</v>
      </c>
    </row>
    <row r="117" spans="1:44">
      <c r="A117" s="275" t="s">
        <v>996</v>
      </c>
      <c r="B117" s="288"/>
      <c r="C117" s="288"/>
      <c r="D117" s="276"/>
      <c r="E117" s="273"/>
      <c r="F117" s="277"/>
      <c r="G117" s="279"/>
      <c r="H117" s="279"/>
      <c r="I117" s="279"/>
      <c r="J117" s="279"/>
      <c r="K117" s="279"/>
      <c r="L117" s="278"/>
      <c r="M117" s="278">
        <v>1</v>
      </c>
      <c r="N117" s="278"/>
      <c r="O117" s="278"/>
      <c r="P117" s="278"/>
      <c r="Q117" s="279"/>
      <c r="R117" s="279"/>
      <c r="S117" s="279"/>
      <c r="T117" s="279"/>
      <c r="U117" s="279"/>
      <c r="V117" s="278"/>
      <c r="W117" s="278"/>
      <c r="X117" s="278"/>
      <c r="Y117" s="278"/>
      <c r="Z117" s="278"/>
      <c r="AA117" s="274"/>
      <c r="AB117" s="274"/>
      <c r="AC117" s="274"/>
      <c r="AD117" s="274"/>
      <c r="AE117" s="274"/>
      <c r="AF117" s="361"/>
      <c r="AG117" s="361"/>
      <c r="AH117" s="361"/>
      <c r="AI117" s="361"/>
      <c r="AJ117" s="362"/>
      <c r="AL117" s="101">
        <f t="shared" si="13"/>
        <v>0</v>
      </c>
      <c r="AM117" s="101">
        <f t="shared" si="8"/>
        <v>0</v>
      </c>
      <c r="AN117" s="101">
        <f t="shared" si="9"/>
        <v>1</v>
      </c>
      <c r="AO117" s="101">
        <f t="shared" si="10"/>
        <v>0</v>
      </c>
      <c r="AP117" s="101">
        <f t="shared" si="11"/>
        <v>0</v>
      </c>
      <c r="AQ117" s="101">
        <f t="shared" si="12"/>
        <v>0</v>
      </c>
      <c r="AR117" s="101">
        <f t="shared" si="7"/>
        <v>0</v>
      </c>
    </row>
    <row r="118" spans="1:44">
      <c r="A118" s="275" t="s">
        <v>999</v>
      </c>
      <c r="B118" s="288"/>
      <c r="C118" s="288"/>
      <c r="D118" s="276"/>
      <c r="E118" s="273"/>
      <c r="F118" s="277"/>
      <c r="G118" s="279"/>
      <c r="H118" s="279"/>
      <c r="I118" s="279"/>
      <c r="J118" s="279"/>
      <c r="K118" s="279">
        <v>1</v>
      </c>
      <c r="L118" s="278"/>
      <c r="M118" s="278"/>
      <c r="N118" s="278"/>
      <c r="O118" s="278"/>
      <c r="P118" s="278"/>
      <c r="Q118" s="279"/>
      <c r="R118" s="279"/>
      <c r="S118" s="279"/>
      <c r="T118" s="279"/>
      <c r="U118" s="279"/>
      <c r="V118" s="278">
        <v>1</v>
      </c>
      <c r="W118" s="278"/>
      <c r="X118" s="278"/>
      <c r="Y118" s="278"/>
      <c r="Z118" s="278"/>
      <c r="AA118" s="274"/>
      <c r="AB118" s="274"/>
      <c r="AC118" s="274"/>
      <c r="AD118" s="274"/>
      <c r="AE118" s="274"/>
      <c r="AF118" s="361"/>
      <c r="AG118" s="361"/>
      <c r="AH118" s="361"/>
      <c r="AI118" s="361"/>
      <c r="AJ118" s="362"/>
      <c r="AL118" s="101">
        <f t="shared" si="13"/>
        <v>0</v>
      </c>
      <c r="AM118" s="101">
        <f t="shared" si="8"/>
        <v>1</v>
      </c>
      <c r="AN118" s="101">
        <f t="shared" si="9"/>
        <v>0</v>
      </c>
      <c r="AO118" s="101">
        <f t="shared" si="10"/>
        <v>0</v>
      </c>
      <c r="AP118" s="101">
        <f t="shared" si="11"/>
        <v>1</v>
      </c>
      <c r="AQ118" s="101">
        <f t="shared" si="12"/>
        <v>0</v>
      </c>
      <c r="AR118" s="101">
        <f t="shared" si="7"/>
        <v>0</v>
      </c>
    </row>
    <row r="119" spans="1:44">
      <c r="A119" s="275" t="s">
        <v>1010</v>
      </c>
      <c r="B119" s="288"/>
      <c r="C119" s="288"/>
      <c r="D119" s="276"/>
      <c r="E119" s="273"/>
      <c r="F119" s="277"/>
      <c r="G119" s="279"/>
      <c r="H119" s="279"/>
      <c r="I119" s="279"/>
      <c r="J119" s="279"/>
      <c r="K119" s="279"/>
      <c r="L119" s="278"/>
      <c r="M119" s="278"/>
      <c r="N119" s="278"/>
      <c r="O119" s="278"/>
      <c r="P119" s="278"/>
      <c r="Q119" s="279"/>
      <c r="R119" s="279"/>
      <c r="S119" s="279">
        <v>1</v>
      </c>
      <c r="T119" s="279"/>
      <c r="U119" s="279"/>
      <c r="V119" s="278"/>
      <c r="W119" s="278"/>
      <c r="X119" s="278"/>
      <c r="Y119" s="278">
        <v>1</v>
      </c>
      <c r="Z119" s="278"/>
      <c r="AA119" s="274"/>
      <c r="AB119" s="274"/>
      <c r="AC119" s="274"/>
      <c r="AD119" s="274"/>
      <c r="AE119" s="274"/>
      <c r="AF119" s="361"/>
      <c r="AG119" s="361"/>
      <c r="AH119" s="361"/>
      <c r="AI119" s="361"/>
      <c r="AJ119" s="362"/>
      <c r="AL119" s="101">
        <f t="shared" si="13"/>
        <v>0</v>
      </c>
      <c r="AM119" s="101">
        <f t="shared" si="8"/>
        <v>0</v>
      </c>
      <c r="AN119" s="101">
        <f t="shared" si="9"/>
        <v>0</v>
      </c>
      <c r="AO119" s="101">
        <f t="shared" si="10"/>
        <v>1</v>
      </c>
      <c r="AP119" s="101">
        <f t="shared" si="11"/>
        <v>1</v>
      </c>
      <c r="AQ119" s="101">
        <f t="shared" si="12"/>
        <v>0</v>
      </c>
      <c r="AR119" s="101">
        <f t="shared" si="7"/>
        <v>0</v>
      </c>
    </row>
    <row r="120" spans="1:44">
      <c r="A120" s="275" t="s">
        <v>1013</v>
      </c>
      <c r="B120" s="288"/>
      <c r="C120" s="288"/>
      <c r="D120" s="276"/>
      <c r="E120" s="273"/>
      <c r="F120" s="277"/>
      <c r="G120" s="279"/>
      <c r="H120" s="279"/>
      <c r="I120" s="279"/>
      <c r="J120" s="279"/>
      <c r="K120" s="279"/>
      <c r="L120" s="278"/>
      <c r="M120" s="278"/>
      <c r="N120" s="278"/>
      <c r="O120" s="278"/>
      <c r="P120" s="278"/>
      <c r="Q120" s="279"/>
      <c r="R120" s="279"/>
      <c r="S120" s="279"/>
      <c r="T120" s="279"/>
      <c r="U120" s="279">
        <v>1</v>
      </c>
      <c r="V120" s="278"/>
      <c r="W120" s="278"/>
      <c r="X120" s="278"/>
      <c r="Y120" s="278"/>
      <c r="Z120" s="278"/>
      <c r="AA120" s="274"/>
      <c r="AB120" s="274"/>
      <c r="AC120" s="274"/>
      <c r="AD120" s="274"/>
      <c r="AE120" s="274"/>
      <c r="AF120" s="361"/>
      <c r="AG120" s="361"/>
      <c r="AH120" s="361"/>
      <c r="AI120" s="361"/>
      <c r="AJ120" s="362"/>
      <c r="AL120" s="101">
        <f t="shared" si="13"/>
        <v>0</v>
      </c>
      <c r="AM120" s="101">
        <f t="shared" si="8"/>
        <v>0</v>
      </c>
      <c r="AN120" s="101">
        <f t="shared" si="9"/>
        <v>0</v>
      </c>
      <c r="AO120" s="101">
        <f t="shared" si="10"/>
        <v>1</v>
      </c>
      <c r="AP120" s="101">
        <f t="shared" si="11"/>
        <v>0</v>
      </c>
      <c r="AQ120" s="101">
        <f t="shared" si="12"/>
        <v>0</v>
      </c>
      <c r="AR120" s="101">
        <f t="shared" si="7"/>
        <v>0</v>
      </c>
    </row>
    <row r="121" spans="1:44">
      <c r="A121" s="275" t="s">
        <v>1014</v>
      </c>
      <c r="B121" s="288"/>
      <c r="C121" s="288"/>
      <c r="D121" s="276"/>
      <c r="E121" s="273"/>
      <c r="F121" s="277"/>
      <c r="G121" s="279"/>
      <c r="H121" s="279"/>
      <c r="I121" s="279"/>
      <c r="J121" s="279"/>
      <c r="K121" s="279"/>
      <c r="L121" s="278">
        <v>1</v>
      </c>
      <c r="M121" s="278"/>
      <c r="N121" s="278"/>
      <c r="O121" s="278"/>
      <c r="P121" s="278"/>
      <c r="Q121" s="279"/>
      <c r="R121" s="279"/>
      <c r="S121" s="279"/>
      <c r="T121" s="279"/>
      <c r="U121" s="279"/>
      <c r="V121" s="278"/>
      <c r="W121" s="278"/>
      <c r="X121" s="278"/>
      <c r="Y121" s="278"/>
      <c r="Z121" s="278"/>
      <c r="AA121" s="274"/>
      <c r="AB121" s="274"/>
      <c r="AC121" s="274"/>
      <c r="AD121" s="274"/>
      <c r="AE121" s="274"/>
      <c r="AF121" s="361"/>
      <c r="AG121" s="361"/>
      <c r="AH121" s="361"/>
      <c r="AI121" s="361"/>
      <c r="AJ121" s="362"/>
      <c r="AL121" s="101">
        <f t="shared" si="13"/>
        <v>0</v>
      </c>
      <c r="AM121" s="101">
        <f t="shared" si="8"/>
        <v>0</v>
      </c>
      <c r="AN121" s="101">
        <f t="shared" si="9"/>
        <v>1</v>
      </c>
      <c r="AO121" s="101">
        <f t="shared" si="10"/>
        <v>0</v>
      </c>
      <c r="AP121" s="101">
        <f t="shared" si="11"/>
        <v>0</v>
      </c>
      <c r="AQ121" s="101">
        <f t="shared" si="12"/>
        <v>0</v>
      </c>
      <c r="AR121" s="101">
        <f t="shared" si="7"/>
        <v>0</v>
      </c>
    </row>
    <row r="122" spans="1:44">
      <c r="A122" s="275" t="s">
        <v>1015</v>
      </c>
      <c r="B122" s="288"/>
      <c r="C122" s="288"/>
      <c r="D122" s="276"/>
      <c r="E122" s="273"/>
      <c r="F122" s="277"/>
      <c r="G122" s="279"/>
      <c r="H122" s="279"/>
      <c r="I122" s="279"/>
      <c r="J122" s="279"/>
      <c r="K122" s="279"/>
      <c r="L122" s="278"/>
      <c r="M122" s="278"/>
      <c r="N122" s="278"/>
      <c r="O122" s="278"/>
      <c r="P122" s="278"/>
      <c r="Q122" s="279"/>
      <c r="R122" s="279"/>
      <c r="S122" s="279"/>
      <c r="T122" s="279">
        <v>1</v>
      </c>
      <c r="U122" s="279"/>
      <c r="V122" s="278"/>
      <c r="W122" s="278"/>
      <c r="X122" s="278"/>
      <c r="Y122" s="278"/>
      <c r="Z122" s="278"/>
      <c r="AA122" s="274"/>
      <c r="AB122" s="274"/>
      <c r="AC122" s="274"/>
      <c r="AD122" s="274"/>
      <c r="AE122" s="274"/>
      <c r="AF122" s="361"/>
      <c r="AG122" s="361"/>
      <c r="AH122" s="361"/>
      <c r="AI122" s="361"/>
      <c r="AJ122" s="362"/>
      <c r="AL122" s="101">
        <f t="shared" si="13"/>
        <v>0</v>
      </c>
      <c r="AM122" s="101">
        <f t="shared" si="8"/>
        <v>0</v>
      </c>
      <c r="AN122" s="101">
        <f t="shared" si="9"/>
        <v>0</v>
      </c>
      <c r="AO122" s="101">
        <f t="shared" si="10"/>
        <v>1</v>
      </c>
      <c r="AP122" s="101">
        <f t="shared" si="11"/>
        <v>0</v>
      </c>
      <c r="AQ122" s="101">
        <f t="shared" si="12"/>
        <v>0</v>
      </c>
      <c r="AR122" s="101">
        <f t="shared" si="7"/>
        <v>0</v>
      </c>
    </row>
    <row r="123" spans="1:44" ht="18" thickBot="1">
      <c r="A123" s="275" t="s">
        <v>1016</v>
      </c>
      <c r="B123" s="288"/>
      <c r="C123" s="288"/>
      <c r="D123" s="276"/>
      <c r="E123" s="273"/>
      <c r="F123" s="277"/>
      <c r="G123" s="279"/>
      <c r="H123" s="279"/>
      <c r="I123" s="279"/>
      <c r="J123" s="279"/>
      <c r="K123" s="279"/>
      <c r="L123" s="278"/>
      <c r="M123" s="278"/>
      <c r="N123" s="278"/>
      <c r="O123" s="278"/>
      <c r="P123" s="278"/>
      <c r="Q123" s="279">
        <v>1</v>
      </c>
      <c r="R123" s="279"/>
      <c r="S123" s="279"/>
      <c r="T123" s="279"/>
      <c r="U123" s="279"/>
      <c r="V123" s="278"/>
      <c r="W123" s="278"/>
      <c r="X123" s="278"/>
      <c r="Y123" s="278"/>
      <c r="Z123" s="278"/>
      <c r="AA123" s="274"/>
      <c r="AB123" s="274"/>
      <c r="AC123" s="274"/>
      <c r="AD123" s="274"/>
      <c r="AE123" s="274"/>
      <c r="AF123" s="361"/>
      <c r="AG123" s="361"/>
      <c r="AH123" s="361"/>
      <c r="AI123" s="361"/>
      <c r="AJ123" s="362"/>
      <c r="AL123" s="101">
        <f t="shared" si="13"/>
        <v>0</v>
      </c>
      <c r="AM123" s="101">
        <f t="shared" si="8"/>
        <v>0</v>
      </c>
      <c r="AN123" s="101">
        <f t="shared" si="9"/>
        <v>0</v>
      </c>
      <c r="AO123" s="101">
        <f t="shared" si="10"/>
        <v>1</v>
      </c>
      <c r="AP123" s="101">
        <f t="shared" si="11"/>
        <v>0</v>
      </c>
      <c r="AQ123" s="101">
        <f t="shared" si="12"/>
        <v>0</v>
      </c>
      <c r="AR123" s="101">
        <f t="shared" si="7"/>
        <v>0</v>
      </c>
    </row>
    <row r="124" spans="1:44">
      <c r="AK124" s="34" t="s">
        <v>104</v>
      </c>
      <c r="AL124" s="262">
        <f>COUNTIF(AL6:AL123,"&gt;0")</f>
        <v>2</v>
      </c>
      <c r="AM124" s="262">
        <f t="shared" ref="AM124:AR124" si="14">COUNTIF(AM6:AM123,"&gt;0")</f>
        <v>21</v>
      </c>
      <c r="AN124" s="262">
        <f t="shared" si="14"/>
        <v>35</v>
      </c>
      <c r="AO124" s="262">
        <f t="shared" si="14"/>
        <v>32</v>
      </c>
      <c r="AP124" s="262">
        <f t="shared" si="14"/>
        <v>44</v>
      </c>
      <c r="AQ124" s="262">
        <f t="shared" si="14"/>
        <v>0</v>
      </c>
      <c r="AR124" s="262">
        <f t="shared" si="14"/>
        <v>0</v>
      </c>
    </row>
    <row r="125" spans="1:44" ht="18" thickBot="1">
      <c r="AK125" s="263" t="s">
        <v>105</v>
      </c>
      <c r="AL125" s="264">
        <f>SUM(AL6:AL123)</f>
        <v>2</v>
      </c>
      <c r="AM125" s="264">
        <f t="shared" ref="AM125:AR125" si="15">SUM(AM6:AM123)</f>
        <v>26</v>
      </c>
      <c r="AN125" s="264">
        <f t="shared" si="15"/>
        <v>41</v>
      </c>
      <c r="AO125" s="264">
        <f t="shared" si="15"/>
        <v>36</v>
      </c>
      <c r="AP125" s="264">
        <f t="shared" si="15"/>
        <v>71</v>
      </c>
      <c r="AQ125" s="264">
        <f t="shared" si="15"/>
        <v>0</v>
      </c>
      <c r="AR125" s="264">
        <f t="shared" si="15"/>
        <v>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90"/>
  <sheetViews>
    <sheetView topLeftCell="G64" zoomScale="55" zoomScaleNormal="55" workbookViewId="0">
      <selection activeCell="AL90" sqref="AL89:AR90"/>
    </sheetView>
  </sheetViews>
  <sheetFormatPr defaultRowHeight="17.399999999999999"/>
  <cols>
    <col min="1" max="1" width="25.59765625" style="249" customWidth="1"/>
    <col min="2" max="5" width="9" style="249" customWidth="1"/>
    <col min="6" max="6" width="9" style="189" customWidth="1"/>
    <col min="7" max="10" width="9" style="249" customWidth="1"/>
    <col min="11" max="11" width="9" style="189" customWidth="1"/>
    <col min="12" max="15" width="9" style="249" customWidth="1"/>
    <col min="16" max="16" width="9" style="189" customWidth="1"/>
    <col min="17" max="20" width="9" style="249" customWidth="1"/>
    <col min="21" max="21" width="9" style="189" customWidth="1"/>
    <col min="22" max="22" width="9" style="249" customWidth="1"/>
    <col min="23" max="25" width="8.796875" style="249"/>
    <col min="26" max="26" width="8.796875" style="189"/>
    <col min="27" max="16384" width="8.796875" style="249"/>
  </cols>
  <sheetData>
    <row r="1" spans="1:44">
      <c r="A1" s="100" t="s">
        <v>113</v>
      </c>
      <c r="B1" s="97"/>
      <c r="C1" s="97"/>
      <c r="D1" s="97"/>
      <c r="E1" s="97"/>
      <c r="F1" s="206"/>
      <c r="G1" s="97"/>
      <c r="H1" s="97"/>
      <c r="I1" s="97"/>
      <c r="J1" s="97"/>
      <c r="K1" s="206"/>
      <c r="L1" s="97"/>
      <c r="M1" s="97"/>
      <c r="N1" s="97"/>
      <c r="O1" s="97"/>
      <c r="P1" s="56"/>
      <c r="Q1" s="97"/>
      <c r="R1" s="97"/>
      <c r="S1" s="97"/>
      <c r="T1" s="97"/>
      <c r="U1" s="56"/>
      <c r="V1" s="97"/>
      <c r="W1" s="97"/>
      <c r="X1" s="97"/>
      <c r="Y1" s="97"/>
      <c r="Z1" s="102"/>
      <c r="AA1" s="98"/>
      <c r="AB1" s="98"/>
      <c r="AC1" s="98"/>
      <c r="AD1" s="98"/>
      <c r="AE1" s="98"/>
      <c r="AF1" s="98"/>
      <c r="AG1" s="98"/>
      <c r="AH1" s="98"/>
      <c r="AI1" s="98"/>
      <c r="AJ1" s="98"/>
    </row>
    <row r="2" spans="1:44">
      <c r="A2" s="100"/>
      <c r="B2" s="207" t="s">
        <v>114</v>
      </c>
      <c r="C2" s="97"/>
      <c r="D2" s="97"/>
      <c r="E2" s="97"/>
      <c r="F2" s="206"/>
      <c r="G2" s="97"/>
      <c r="H2" s="97"/>
      <c r="I2" s="97"/>
      <c r="J2" s="97"/>
      <c r="K2" s="206"/>
      <c r="L2" s="97"/>
      <c r="M2" s="97"/>
      <c r="N2" s="97"/>
      <c r="O2" s="97"/>
      <c r="P2" s="56"/>
      <c r="Q2" s="97"/>
      <c r="R2" s="97"/>
      <c r="S2" s="97"/>
      <c r="T2" s="97"/>
      <c r="U2" s="56"/>
      <c r="V2" s="97"/>
      <c r="W2" s="97"/>
      <c r="X2" s="97"/>
      <c r="Y2" s="97"/>
      <c r="Z2" s="102"/>
      <c r="AA2" s="98"/>
      <c r="AB2" s="98"/>
      <c r="AC2" s="98"/>
      <c r="AD2" s="98"/>
      <c r="AE2" s="98"/>
      <c r="AF2" s="98"/>
      <c r="AG2" s="98"/>
      <c r="AH2" s="98"/>
      <c r="AI2" s="98"/>
      <c r="AJ2" s="98"/>
    </row>
    <row r="3" spans="1:44">
      <c r="A3" s="100"/>
      <c r="B3" s="207" t="s">
        <v>115</v>
      </c>
      <c r="C3" s="97"/>
      <c r="D3" s="97"/>
      <c r="E3" s="97"/>
      <c r="F3" s="206"/>
      <c r="G3" s="97"/>
      <c r="H3" s="97"/>
      <c r="I3" s="97"/>
      <c r="J3" s="97"/>
      <c r="K3" s="206"/>
      <c r="L3" s="97"/>
      <c r="M3" s="97"/>
      <c r="N3" s="97"/>
      <c r="O3" s="97"/>
      <c r="P3" s="56"/>
      <c r="Q3" s="97"/>
      <c r="R3" s="97"/>
      <c r="S3" s="97"/>
      <c r="T3" s="97"/>
      <c r="U3" s="56"/>
      <c r="V3" s="97"/>
      <c r="W3" s="97"/>
      <c r="X3" s="97"/>
      <c r="Y3" s="97"/>
      <c r="Z3" s="102"/>
      <c r="AA3" s="98"/>
      <c r="AB3" s="98"/>
      <c r="AC3" s="98"/>
      <c r="AD3" s="98"/>
      <c r="AE3" s="98"/>
      <c r="AF3" s="98"/>
      <c r="AG3" s="98"/>
      <c r="AH3" s="98"/>
      <c r="AI3" s="98"/>
      <c r="AJ3" s="98"/>
    </row>
    <row r="4" spans="1:44">
      <c r="A4" s="100"/>
      <c r="B4" s="207" t="s">
        <v>137</v>
      </c>
      <c r="C4" s="97"/>
      <c r="D4" s="97"/>
      <c r="E4" s="97"/>
      <c r="F4" s="206"/>
      <c r="G4" s="97"/>
      <c r="H4" s="97"/>
      <c r="I4" s="97"/>
      <c r="J4" s="97"/>
      <c r="K4" s="206"/>
      <c r="L4" s="97"/>
      <c r="M4" s="97"/>
      <c r="N4" s="97"/>
      <c r="O4" s="97"/>
      <c r="P4" s="56"/>
      <c r="Q4" s="97"/>
      <c r="R4" s="97"/>
      <c r="S4" s="97"/>
      <c r="T4" s="97"/>
      <c r="U4" s="56"/>
      <c r="V4" s="97"/>
      <c r="W4" s="97"/>
      <c r="X4" s="97"/>
      <c r="Y4" s="97"/>
      <c r="Z4" s="102"/>
      <c r="AA4" s="98"/>
      <c r="AB4" s="98"/>
      <c r="AC4" s="98"/>
      <c r="AD4" s="98"/>
      <c r="AE4" s="98"/>
      <c r="AF4" s="98"/>
      <c r="AG4" s="98"/>
      <c r="AH4" s="98"/>
      <c r="AI4" s="98"/>
      <c r="AJ4" s="98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360"/>
      <c r="AG5" s="360"/>
      <c r="AH5" s="360"/>
      <c r="AI5" s="360"/>
      <c r="AJ5" s="360"/>
      <c r="AK5" s="202"/>
      <c r="AL5" s="203" t="s">
        <v>117</v>
      </c>
      <c r="AM5" s="57" t="s">
        <v>118</v>
      </c>
      <c r="AN5" s="57" t="s">
        <v>119</v>
      </c>
      <c r="AO5" s="57" t="s">
        <v>120</v>
      </c>
      <c r="AP5" s="57" t="s">
        <v>121</v>
      </c>
      <c r="AQ5" s="57" t="s">
        <v>122</v>
      </c>
      <c r="AR5" s="57" t="s">
        <v>123</v>
      </c>
    </row>
    <row r="6" spans="1:44">
      <c r="A6" s="280" t="s">
        <v>283</v>
      </c>
      <c r="B6" s="288"/>
      <c r="C6" s="288"/>
      <c r="D6" s="288"/>
      <c r="E6" s="288"/>
      <c r="F6" s="281"/>
      <c r="G6" s="283"/>
      <c r="H6" s="283"/>
      <c r="I6" s="283"/>
      <c r="J6" s="283"/>
      <c r="K6" s="283"/>
      <c r="L6" s="282"/>
      <c r="M6" s="282"/>
      <c r="N6" s="282"/>
      <c r="O6" s="282"/>
      <c r="P6" s="282"/>
      <c r="Q6" s="283"/>
      <c r="R6" s="283"/>
      <c r="S6" s="283"/>
      <c r="T6" s="283"/>
      <c r="U6" s="283"/>
      <c r="V6" s="282"/>
      <c r="W6" s="282"/>
      <c r="X6" s="282">
        <v>1</v>
      </c>
      <c r="Y6" s="282"/>
      <c r="Z6" s="282"/>
      <c r="AA6" s="279"/>
      <c r="AB6" s="279"/>
      <c r="AC6" s="279"/>
      <c r="AD6" s="279"/>
      <c r="AE6" s="279"/>
      <c r="AF6" s="361"/>
      <c r="AG6" s="361"/>
      <c r="AH6" s="361"/>
      <c r="AI6" s="361"/>
      <c r="AJ6" s="362"/>
      <c r="AL6" s="101">
        <f>SUM($B6:$F6)</f>
        <v>0</v>
      </c>
      <c r="AM6" s="101">
        <f>SUM($G6:$K6)</f>
        <v>0</v>
      </c>
      <c r="AN6" s="101">
        <f>SUM($L6:$P6)</f>
        <v>0</v>
      </c>
      <c r="AO6" s="101">
        <f>SUM($Q6:$U6)</f>
        <v>0</v>
      </c>
      <c r="AP6" s="101">
        <f>SUM($V6:$Z6)</f>
        <v>1</v>
      </c>
      <c r="AQ6" s="101">
        <f>SUM($AA6:$AE6)</f>
        <v>0</v>
      </c>
      <c r="AR6" s="101">
        <f t="shared" ref="AR6:AR69" si="0">SUM($AF6:$AJ6)</f>
        <v>0</v>
      </c>
    </row>
    <row r="7" spans="1:44">
      <c r="A7" s="280" t="s">
        <v>289</v>
      </c>
      <c r="B7" s="288"/>
      <c r="C7" s="288"/>
      <c r="D7" s="288"/>
      <c r="E7" s="288"/>
      <c r="F7" s="281"/>
      <c r="G7" s="283"/>
      <c r="H7" s="283"/>
      <c r="I7" s="283"/>
      <c r="J7" s="283"/>
      <c r="K7" s="283"/>
      <c r="L7" s="282"/>
      <c r="M7" s="282"/>
      <c r="N7" s="282"/>
      <c r="O7" s="282"/>
      <c r="P7" s="282"/>
      <c r="Q7" s="283"/>
      <c r="R7" s="283"/>
      <c r="S7" s="283"/>
      <c r="T7" s="283"/>
      <c r="U7" s="283"/>
      <c r="V7" s="282"/>
      <c r="W7" s="282">
        <v>1</v>
      </c>
      <c r="X7" s="282"/>
      <c r="Y7" s="282"/>
      <c r="Z7" s="282"/>
      <c r="AA7" s="279"/>
      <c r="AB7" s="279"/>
      <c r="AC7" s="279"/>
      <c r="AD7" s="279"/>
      <c r="AE7" s="279"/>
      <c r="AF7" s="361"/>
      <c r="AG7" s="361"/>
      <c r="AH7" s="361"/>
      <c r="AI7" s="361"/>
      <c r="AJ7" s="362"/>
      <c r="AL7" s="101">
        <f>SUM($B7:$F7)</f>
        <v>0</v>
      </c>
      <c r="AM7" s="101">
        <f t="shared" ref="AM7:AM70" si="1">SUM($G7:$K7)</f>
        <v>0</v>
      </c>
      <c r="AN7" s="101">
        <f t="shared" ref="AN7:AN70" si="2">SUM($L7:$P7)</f>
        <v>0</v>
      </c>
      <c r="AO7" s="101">
        <f t="shared" ref="AO7:AO70" si="3">SUM($Q7:$U7)</f>
        <v>0</v>
      </c>
      <c r="AP7" s="101">
        <f t="shared" ref="AP7:AP70" si="4">SUM($V7:$Z7)</f>
        <v>1</v>
      </c>
      <c r="AQ7" s="101">
        <f t="shared" ref="AQ7:AQ70" si="5">SUM($AA7:$AE7)</f>
        <v>0</v>
      </c>
      <c r="AR7" s="101">
        <f t="shared" si="0"/>
        <v>0</v>
      </c>
    </row>
    <row r="8" spans="1:44">
      <c r="A8" s="280" t="s">
        <v>291</v>
      </c>
      <c r="B8" s="288"/>
      <c r="C8" s="288"/>
      <c r="D8" s="288"/>
      <c r="E8" s="288"/>
      <c r="F8" s="281"/>
      <c r="G8" s="283"/>
      <c r="H8" s="283"/>
      <c r="I8" s="283">
        <v>1</v>
      </c>
      <c r="J8" s="283"/>
      <c r="K8" s="283"/>
      <c r="L8" s="282"/>
      <c r="M8" s="282"/>
      <c r="N8" s="282"/>
      <c r="O8" s="282"/>
      <c r="P8" s="282"/>
      <c r="Q8" s="283"/>
      <c r="R8" s="283"/>
      <c r="S8" s="283"/>
      <c r="T8" s="283"/>
      <c r="U8" s="283"/>
      <c r="V8" s="282"/>
      <c r="W8" s="282"/>
      <c r="X8" s="282"/>
      <c r="Y8" s="282"/>
      <c r="Z8" s="282"/>
      <c r="AA8" s="279"/>
      <c r="AB8" s="279"/>
      <c r="AC8" s="279"/>
      <c r="AD8" s="279"/>
      <c r="AE8" s="279"/>
      <c r="AF8" s="361"/>
      <c r="AG8" s="361"/>
      <c r="AH8" s="361"/>
      <c r="AI8" s="361"/>
      <c r="AJ8" s="362"/>
      <c r="AL8" s="101">
        <f t="shared" ref="AL8:AL71" si="6">SUM($B8:$F8)</f>
        <v>0</v>
      </c>
      <c r="AM8" s="101">
        <f t="shared" si="1"/>
        <v>1</v>
      </c>
      <c r="AN8" s="101">
        <f t="shared" si="2"/>
        <v>0</v>
      </c>
      <c r="AO8" s="101">
        <f t="shared" si="3"/>
        <v>0</v>
      </c>
      <c r="AP8" s="101">
        <f t="shared" si="4"/>
        <v>0</v>
      </c>
      <c r="AQ8" s="101">
        <f t="shared" si="5"/>
        <v>0</v>
      </c>
      <c r="AR8" s="101">
        <f t="shared" si="0"/>
        <v>0</v>
      </c>
    </row>
    <row r="9" spans="1:44">
      <c r="A9" s="280" t="s">
        <v>240</v>
      </c>
      <c r="B9" s="288"/>
      <c r="C9" s="288"/>
      <c r="D9" s="288"/>
      <c r="E9" s="288"/>
      <c r="F9" s="281"/>
      <c r="G9" s="283"/>
      <c r="H9" s="283"/>
      <c r="I9" s="283"/>
      <c r="J9" s="283"/>
      <c r="K9" s="283"/>
      <c r="L9" s="282"/>
      <c r="M9" s="282"/>
      <c r="N9" s="282"/>
      <c r="O9" s="282"/>
      <c r="P9" s="282">
        <v>3</v>
      </c>
      <c r="Q9" s="283">
        <v>1</v>
      </c>
      <c r="R9" s="283"/>
      <c r="S9" s="283"/>
      <c r="T9" s="283"/>
      <c r="U9" s="283"/>
      <c r="V9" s="282"/>
      <c r="W9" s="282">
        <v>1</v>
      </c>
      <c r="X9" s="282"/>
      <c r="Y9" s="282"/>
      <c r="Z9" s="282"/>
      <c r="AA9" s="279"/>
      <c r="AB9" s="279"/>
      <c r="AC9" s="279"/>
      <c r="AD9" s="279"/>
      <c r="AE9" s="279"/>
      <c r="AF9" s="361"/>
      <c r="AG9" s="361"/>
      <c r="AH9" s="361"/>
      <c r="AI9" s="361"/>
      <c r="AJ9" s="362"/>
      <c r="AL9" s="101">
        <f t="shared" si="6"/>
        <v>0</v>
      </c>
      <c r="AM9" s="101">
        <f t="shared" si="1"/>
        <v>0</v>
      </c>
      <c r="AN9" s="101">
        <f t="shared" si="2"/>
        <v>3</v>
      </c>
      <c r="AO9" s="101">
        <f t="shared" si="3"/>
        <v>1</v>
      </c>
      <c r="AP9" s="101">
        <f t="shared" si="4"/>
        <v>1</v>
      </c>
      <c r="AQ9" s="101">
        <f t="shared" si="5"/>
        <v>0</v>
      </c>
      <c r="AR9" s="101">
        <f t="shared" si="0"/>
        <v>0</v>
      </c>
    </row>
    <row r="10" spans="1:44">
      <c r="A10" s="280" t="s">
        <v>294</v>
      </c>
      <c r="B10" s="288"/>
      <c r="C10" s="288"/>
      <c r="D10" s="288"/>
      <c r="E10" s="288"/>
      <c r="F10" s="281"/>
      <c r="G10" s="283"/>
      <c r="H10" s="283">
        <v>1</v>
      </c>
      <c r="I10" s="283"/>
      <c r="J10" s="283"/>
      <c r="K10" s="283"/>
      <c r="L10" s="282"/>
      <c r="M10" s="282"/>
      <c r="N10" s="282"/>
      <c r="O10" s="282"/>
      <c r="P10" s="282"/>
      <c r="Q10" s="283"/>
      <c r="R10" s="283"/>
      <c r="S10" s="283"/>
      <c r="T10" s="283"/>
      <c r="U10" s="283"/>
      <c r="V10" s="282"/>
      <c r="W10" s="282"/>
      <c r="X10" s="282"/>
      <c r="Y10" s="282"/>
      <c r="Z10" s="282"/>
      <c r="AA10" s="279"/>
      <c r="AB10" s="279"/>
      <c r="AC10" s="279"/>
      <c r="AD10" s="279"/>
      <c r="AE10" s="279"/>
      <c r="AF10" s="361"/>
      <c r="AG10" s="361"/>
      <c r="AH10" s="361"/>
      <c r="AI10" s="361"/>
      <c r="AJ10" s="362"/>
      <c r="AL10" s="101">
        <f t="shared" si="6"/>
        <v>0</v>
      </c>
      <c r="AM10" s="101">
        <f t="shared" si="1"/>
        <v>1</v>
      </c>
      <c r="AN10" s="101">
        <f t="shared" si="2"/>
        <v>0</v>
      </c>
      <c r="AO10" s="101">
        <f t="shared" si="3"/>
        <v>0</v>
      </c>
      <c r="AP10" s="101">
        <f t="shared" si="4"/>
        <v>0</v>
      </c>
      <c r="AQ10" s="101">
        <f t="shared" si="5"/>
        <v>0</v>
      </c>
      <c r="AR10" s="101">
        <f t="shared" si="0"/>
        <v>0</v>
      </c>
    </row>
    <row r="11" spans="1:44">
      <c r="A11" s="280" t="s">
        <v>295</v>
      </c>
      <c r="B11" s="288"/>
      <c r="C11" s="288"/>
      <c r="D11" s="288"/>
      <c r="E11" s="288"/>
      <c r="F11" s="281"/>
      <c r="G11" s="283"/>
      <c r="H11" s="283"/>
      <c r="I11" s="283"/>
      <c r="J11" s="283"/>
      <c r="K11" s="283"/>
      <c r="L11" s="282"/>
      <c r="M11" s="282">
        <v>1</v>
      </c>
      <c r="N11" s="282"/>
      <c r="O11" s="282"/>
      <c r="P11" s="282"/>
      <c r="Q11" s="283"/>
      <c r="R11" s="283"/>
      <c r="S11" s="283"/>
      <c r="T11" s="283"/>
      <c r="U11" s="283"/>
      <c r="V11" s="282"/>
      <c r="W11" s="282"/>
      <c r="X11" s="282"/>
      <c r="Y11" s="282"/>
      <c r="Z11" s="282"/>
      <c r="AA11" s="279"/>
      <c r="AB11" s="279"/>
      <c r="AC11" s="279"/>
      <c r="AD11" s="279"/>
      <c r="AE11" s="279"/>
      <c r="AF11" s="361"/>
      <c r="AG11" s="361"/>
      <c r="AH11" s="361"/>
      <c r="AI11" s="361"/>
      <c r="AJ11" s="362"/>
      <c r="AL11" s="101">
        <f t="shared" si="6"/>
        <v>0</v>
      </c>
      <c r="AM11" s="101">
        <f t="shared" si="1"/>
        <v>0</v>
      </c>
      <c r="AN11" s="101">
        <f t="shared" si="2"/>
        <v>1</v>
      </c>
      <c r="AO11" s="101">
        <f t="shared" si="3"/>
        <v>0</v>
      </c>
      <c r="AP11" s="101">
        <f t="shared" si="4"/>
        <v>0</v>
      </c>
      <c r="AQ11" s="101">
        <f t="shared" si="5"/>
        <v>0</v>
      </c>
      <c r="AR11" s="101">
        <f t="shared" si="0"/>
        <v>0</v>
      </c>
    </row>
    <row r="12" spans="1:44">
      <c r="A12" s="280" t="s">
        <v>296</v>
      </c>
      <c r="B12" s="288"/>
      <c r="C12" s="288"/>
      <c r="D12" s="288"/>
      <c r="E12" s="288"/>
      <c r="F12" s="281"/>
      <c r="G12" s="283"/>
      <c r="H12" s="283"/>
      <c r="I12" s="283"/>
      <c r="J12" s="283"/>
      <c r="K12" s="283"/>
      <c r="L12" s="282"/>
      <c r="M12" s="282"/>
      <c r="N12" s="282"/>
      <c r="O12" s="282"/>
      <c r="P12" s="282"/>
      <c r="Q12" s="283"/>
      <c r="R12" s="283"/>
      <c r="S12" s="283">
        <v>1</v>
      </c>
      <c r="T12" s="283"/>
      <c r="U12" s="283"/>
      <c r="V12" s="282"/>
      <c r="W12" s="282"/>
      <c r="X12" s="282"/>
      <c r="Y12" s="282"/>
      <c r="Z12" s="282"/>
      <c r="AA12" s="279"/>
      <c r="AB12" s="279"/>
      <c r="AC12" s="279"/>
      <c r="AD12" s="279"/>
      <c r="AE12" s="279"/>
      <c r="AF12" s="361"/>
      <c r="AG12" s="361"/>
      <c r="AH12" s="361"/>
      <c r="AI12" s="361"/>
      <c r="AJ12" s="362"/>
      <c r="AL12" s="101">
        <f t="shared" si="6"/>
        <v>0</v>
      </c>
      <c r="AM12" s="101">
        <f t="shared" si="1"/>
        <v>0</v>
      </c>
      <c r="AN12" s="101">
        <f t="shared" si="2"/>
        <v>0</v>
      </c>
      <c r="AO12" s="101">
        <f t="shared" si="3"/>
        <v>1</v>
      </c>
      <c r="AP12" s="101">
        <f t="shared" si="4"/>
        <v>0</v>
      </c>
      <c r="AQ12" s="101">
        <f t="shared" si="5"/>
        <v>0</v>
      </c>
      <c r="AR12" s="101">
        <f t="shared" si="0"/>
        <v>0</v>
      </c>
    </row>
    <row r="13" spans="1:44">
      <c r="A13" s="280" t="s">
        <v>318</v>
      </c>
      <c r="B13" s="288"/>
      <c r="C13" s="288"/>
      <c r="D13" s="288"/>
      <c r="E13" s="288"/>
      <c r="F13" s="281"/>
      <c r="G13" s="283"/>
      <c r="H13" s="283"/>
      <c r="I13" s="283"/>
      <c r="J13" s="283"/>
      <c r="K13" s="283"/>
      <c r="L13" s="282"/>
      <c r="M13" s="282"/>
      <c r="N13" s="282"/>
      <c r="O13" s="282"/>
      <c r="P13" s="282"/>
      <c r="Q13" s="283"/>
      <c r="R13" s="283"/>
      <c r="S13" s="283"/>
      <c r="T13" s="283"/>
      <c r="U13" s="283"/>
      <c r="V13" s="282"/>
      <c r="W13" s="282">
        <v>1</v>
      </c>
      <c r="X13" s="282"/>
      <c r="Y13" s="282"/>
      <c r="Z13" s="282"/>
      <c r="AA13" s="279"/>
      <c r="AB13" s="279"/>
      <c r="AC13" s="279"/>
      <c r="AD13" s="279"/>
      <c r="AE13" s="279"/>
      <c r="AF13" s="361"/>
      <c r="AG13" s="361"/>
      <c r="AH13" s="361"/>
      <c r="AI13" s="361"/>
      <c r="AJ13" s="362"/>
      <c r="AL13" s="101">
        <f t="shared" si="6"/>
        <v>0</v>
      </c>
      <c r="AM13" s="101">
        <f t="shared" si="1"/>
        <v>0</v>
      </c>
      <c r="AN13" s="101">
        <f t="shared" si="2"/>
        <v>0</v>
      </c>
      <c r="AO13" s="101">
        <f t="shared" si="3"/>
        <v>0</v>
      </c>
      <c r="AP13" s="101">
        <f t="shared" si="4"/>
        <v>1</v>
      </c>
      <c r="AQ13" s="101">
        <f t="shared" si="5"/>
        <v>0</v>
      </c>
      <c r="AR13" s="101">
        <f t="shared" si="0"/>
        <v>0</v>
      </c>
    </row>
    <row r="14" spans="1:44">
      <c r="A14" s="280" t="s">
        <v>321</v>
      </c>
      <c r="B14" s="288"/>
      <c r="C14" s="288"/>
      <c r="D14" s="288"/>
      <c r="E14" s="288"/>
      <c r="F14" s="281"/>
      <c r="G14" s="283"/>
      <c r="H14" s="283"/>
      <c r="I14" s="283"/>
      <c r="J14" s="283">
        <v>1</v>
      </c>
      <c r="K14" s="283"/>
      <c r="L14" s="282"/>
      <c r="M14" s="282"/>
      <c r="N14" s="282"/>
      <c r="O14" s="282"/>
      <c r="P14" s="282"/>
      <c r="Q14" s="283"/>
      <c r="R14" s="283"/>
      <c r="S14" s="283">
        <v>1</v>
      </c>
      <c r="T14" s="283"/>
      <c r="U14" s="283"/>
      <c r="V14" s="282"/>
      <c r="W14" s="282"/>
      <c r="X14" s="282"/>
      <c r="Y14" s="282"/>
      <c r="Z14" s="282"/>
      <c r="AA14" s="279"/>
      <c r="AB14" s="279"/>
      <c r="AC14" s="279"/>
      <c r="AD14" s="279"/>
      <c r="AE14" s="279"/>
      <c r="AF14" s="361"/>
      <c r="AG14" s="361"/>
      <c r="AH14" s="361"/>
      <c r="AI14" s="361"/>
      <c r="AJ14" s="362"/>
      <c r="AL14" s="101">
        <f t="shared" si="6"/>
        <v>0</v>
      </c>
      <c r="AM14" s="101">
        <f t="shared" si="1"/>
        <v>1</v>
      </c>
      <c r="AN14" s="101">
        <f t="shared" si="2"/>
        <v>0</v>
      </c>
      <c r="AO14" s="101">
        <f t="shared" si="3"/>
        <v>1</v>
      </c>
      <c r="AP14" s="101">
        <f t="shared" si="4"/>
        <v>0</v>
      </c>
      <c r="AQ14" s="101">
        <f t="shared" si="5"/>
        <v>0</v>
      </c>
      <c r="AR14" s="101">
        <f t="shared" si="0"/>
        <v>0</v>
      </c>
    </row>
    <row r="15" spans="1:44">
      <c r="A15" s="280" t="s">
        <v>329</v>
      </c>
      <c r="B15" s="288"/>
      <c r="C15" s="288"/>
      <c r="D15" s="288"/>
      <c r="E15" s="288"/>
      <c r="F15" s="281"/>
      <c r="G15" s="283"/>
      <c r="H15" s="283"/>
      <c r="I15" s="283"/>
      <c r="J15" s="283"/>
      <c r="K15" s="283"/>
      <c r="L15" s="282">
        <v>1</v>
      </c>
      <c r="M15" s="282"/>
      <c r="N15" s="282"/>
      <c r="O15" s="282"/>
      <c r="P15" s="282"/>
      <c r="Q15" s="283"/>
      <c r="R15" s="283"/>
      <c r="S15" s="283"/>
      <c r="T15" s="283"/>
      <c r="U15" s="283"/>
      <c r="V15" s="282"/>
      <c r="W15" s="282"/>
      <c r="X15" s="282"/>
      <c r="Y15" s="282"/>
      <c r="Z15" s="282"/>
      <c r="AA15" s="279"/>
      <c r="AB15" s="279"/>
      <c r="AC15" s="279"/>
      <c r="AD15" s="279"/>
      <c r="AE15" s="279"/>
      <c r="AF15" s="361"/>
      <c r="AG15" s="361"/>
      <c r="AH15" s="361"/>
      <c r="AI15" s="361"/>
      <c r="AJ15" s="362"/>
      <c r="AL15" s="101">
        <f t="shared" si="6"/>
        <v>0</v>
      </c>
      <c r="AM15" s="101">
        <f t="shared" si="1"/>
        <v>0</v>
      </c>
      <c r="AN15" s="101">
        <f t="shared" si="2"/>
        <v>1</v>
      </c>
      <c r="AO15" s="101">
        <f t="shared" si="3"/>
        <v>0</v>
      </c>
      <c r="AP15" s="101">
        <f t="shared" si="4"/>
        <v>0</v>
      </c>
      <c r="AQ15" s="101">
        <f t="shared" si="5"/>
        <v>0</v>
      </c>
      <c r="AR15" s="101">
        <f t="shared" si="0"/>
        <v>0</v>
      </c>
    </row>
    <row r="16" spans="1:44">
      <c r="A16" s="280" t="s">
        <v>342</v>
      </c>
      <c r="B16" s="288"/>
      <c r="C16" s="288"/>
      <c r="D16" s="288"/>
      <c r="E16" s="288"/>
      <c r="F16" s="281"/>
      <c r="G16" s="283"/>
      <c r="H16" s="283"/>
      <c r="I16" s="283"/>
      <c r="J16" s="283"/>
      <c r="K16" s="283"/>
      <c r="L16" s="282"/>
      <c r="M16" s="282"/>
      <c r="N16" s="282"/>
      <c r="O16" s="282"/>
      <c r="P16" s="282"/>
      <c r="Q16" s="283"/>
      <c r="R16" s="283"/>
      <c r="S16" s="283"/>
      <c r="T16" s="283"/>
      <c r="U16" s="283"/>
      <c r="V16" s="282">
        <v>1</v>
      </c>
      <c r="W16" s="282"/>
      <c r="X16" s="282"/>
      <c r="Y16" s="282"/>
      <c r="Z16" s="282">
        <v>1</v>
      </c>
      <c r="AA16" s="279"/>
      <c r="AB16" s="279"/>
      <c r="AC16" s="279"/>
      <c r="AD16" s="279"/>
      <c r="AE16" s="279"/>
      <c r="AF16" s="361"/>
      <c r="AG16" s="361"/>
      <c r="AH16" s="361"/>
      <c r="AI16" s="361"/>
      <c r="AJ16" s="362"/>
      <c r="AL16" s="101">
        <f t="shared" si="6"/>
        <v>0</v>
      </c>
      <c r="AM16" s="101">
        <f t="shared" si="1"/>
        <v>0</v>
      </c>
      <c r="AN16" s="101">
        <f t="shared" si="2"/>
        <v>0</v>
      </c>
      <c r="AO16" s="101">
        <f t="shared" si="3"/>
        <v>0</v>
      </c>
      <c r="AP16" s="101">
        <f t="shared" si="4"/>
        <v>2</v>
      </c>
      <c r="AQ16" s="101">
        <f t="shared" si="5"/>
        <v>0</v>
      </c>
      <c r="AR16" s="101">
        <f t="shared" si="0"/>
        <v>0</v>
      </c>
    </row>
    <row r="17" spans="1:44">
      <c r="A17" s="280" t="s">
        <v>344</v>
      </c>
      <c r="B17" s="288"/>
      <c r="C17" s="288"/>
      <c r="D17" s="288"/>
      <c r="E17" s="288"/>
      <c r="F17" s="281"/>
      <c r="G17" s="283"/>
      <c r="H17" s="283"/>
      <c r="I17" s="283">
        <v>1</v>
      </c>
      <c r="J17" s="283"/>
      <c r="K17" s="283"/>
      <c r="L17" s="282"/>
      <c r="M17" s="282"/>
      <c r="N17" s="282"/>
      <c r="O17" s="282"/>
      <c r="P17" s="282"/>
      <c r="Q17" s="283"/>
      <c r="R17" s="283"/>
      <c r="S17" s="283"/>
      <c r="T17" s="283"/>
      <c r="U17" s="283"/>
      <c r="V17" s="282"/>
      <c r="W17" s="282"/>
      <c r="X17" s="282"/>
      <c r="Y17" s="282"/>
      <c r="Z17" s="282"/>
      <c r="AA17" s="279"/>
      <c r="AB17" s="279"/>
      <c r="AC17" s="279"/>
      <c r="AD17" s="279"/>
      <c r="AE17" s="279"/>
      <c r="AF17" s="361"/>
      <c r="AG17" s="361"/>
      <c r="AH17" s="361"/>
      <c r="AI17" s="361"/>
      <c r="AJ17" s="362"/>
      <c r="AL17" s="101">
        <f t="shared" si="6"/>
        <v>0</v>
      </c>
      <c r="AM17" s="101">
        <f t="shared" si="1"/>
        <v>1</v>
      </c>
      <c r="AN17" s="101">
        <f t="shared" si="2"/>
        <v>0</v>
      </c>
      <c r="AO17" s="101">
        <f t="shared" si="3"/>
        <v>0</v>
      </c>
      <c r="AP17" s="101">
        <f t="shared" si="4"/>
        <v>0</v>
      </c>
      <c r="AQ17" s="101">
        <f t="shared" si="5"/>
        <v>0</v>
      </c>
      <c r="AR17" s="101">
        <f t="shared" si="0"/>
        <v>0</v>
      </c>
    </row>
    <row r="18" spans="1:44">
      <c r="A18" s="280" t="s">
        <v>345</v>
      </c>
      <c r="B18" s="288"/>
      <c r="C18" s="288"/>
      <c r="D18" s="288"/>
      <c r="E18" s="288"/>
      <c r="F18" s="281"/>
      <c r="G18" s="283"/>
      <c r="H18" s="283"/>
      <c r="I18" s="283"/>
      <c r="J18" s="283"/>
      <c r="K18" s="283"/>
      <c r="L18" s="282"/>
      <c r="M18" s="282"/>
      <c r="N18" s="282"/>
      <c r="O18" s="282"/>
      <c r="P18" s="282"/>
      <c r="Q18" s="283"/>
      <c r="R18" s="283"/>
      <c r="S18" s="283"/>
      <c r="T18" s="283"/>
      <c r="U18" s="283"/>
      <c r="V18" s="282"/>
      <c r="W18" s="282"/>
      <c r="X18" s="282">
        <v>1</v>
      </c>
      <c r="Y18" s="282"/>
      <c r="Z18" s="282"/>
      <c r="AA18" s="279"/>
      <c r="AB18" s="279"/>
      <c r="AC18" s="279"/>
      <c r="AD18" s="279"/>
      <c r="AE18" s="279"/>
      <c r="AF18" s="361"/>
      <c r="AG18" s="361"/>
      <c r="AH18" s="361"/>
      <c r="AI18" s="361"/>
      <c r="AJ18" s="362"/>
      <c r="AL18" s="101">
        <f t="shared" si="6"/>
        <v>0</v>
      </c>
      <c r="AM18" s="101">
        <f t="shared" si="1"/>
        <v>0</v>
      </c>
      <c r="AN18" s="101">
        <f t="shared" si="2"/>
        <v>0</v>
      </c>
      <c r="AO18" s="101">
        <f t="shared" si="3"/>
        <v>0</v>
      </c>
      <c r="AP18" s="101">
        <f t="shared" si="4"/>
        <v>1</v>
      </c>
      <c r="AQ18" s="101">
        <f t="shared" si="5"/>
        <v>0</v>
      </c>
      <c r="AR18" s="101">
        <f t="shared" si="0"/>
        <v>0</v>
      </c>
    </row>
    <row r="19" spans="1:44">
      <c r="A19" s="280" t="s">
        <v>269</v>
      </c>
      <c r="B19" s="288"/>
      <c r="C19" s="288"/>
      <c r="D19" s="288"/>
      <c r="E19" s="288"/>
      <c r="F19" s="281"/>
      <c r="G19" s="283"/>
      <c r="H19" s="283"/>
      <c r="I19" s="283"/>
      <c r="J19" s="283"/>
      <c r="K19" s="283"/>
      <c r="L19" s="282"/>
      <c r="M19" s="282"/>
      <c r="N19" s="282"/>
      <c r="O19" s="282"/>
      <c r="P19" s="282">
        <v>1</v>
      </c>
      <c r="Q19" s="283"/>
      <c r="R19" s="283"/>
      <c r="S19" s="283"/>
      <c r="T19" s="283"/>
      <c r="U19" s="283"/>
      <c r="V19" s="282"/>
      <c r="W19" s="282"/>
      <c r="X19" s="282">
        <v>1</v>
      </c>
      <c r="Y19" s="282"/>
      <c r="Z19" s="282"/>
      <c r="AA19" s="279"/>
      <c r="AB19" s="279"/>
      <c r="AC19" s="279"/>
      <c r="AD19" s="279"/>
      <c r="AE19" s="279"/>
      <c r="AF19" s="361"/>
      <c r="AG19" s="361"/>
      <c r="AH19" s="361"/>
      <c r="AI19" s="361"/>
      <c r="AJ19" s="362"/>
      <c r="AL19" s="101">
        <f t="shared" si="6"/>
        <v>0</v>
      </c>
      <c r="AM19" s="101">
        <f t="shared" si="1"/>
        <v>0</v>
      </c>
      <c r="AN19" s="101">
        <f t="shared" si="2"/>
        <v>1</v>
      </c>
      <c r="AO19" s="101">
        <f t="shared" si="3"/>
        <v>0</v>
      </c>
      <c r="AP19" s="101">
        <f t="shared" si="4"/>
        <v>1</v>
      </c>
      <c r="AQ19" s="101">
        <f t="shared" si="5"/>
        <v>0</v>
      </c>
      <c r="AR19" s="101">
        <f t="shared" si="0"/>
        <v>0</v>
      </c>
    </row>
    <row r="20" spans="1:44">
      <c r="A20" s="280" t="s">
        <v>270</v>
      </c>
      <c r="B20" s="288"/>
      <c r="C20" s="288"/>
      <c r="D20" s="288"/>
      <c r="E20" s="288"/>
      <c r="F20" s="281"/>
      <c r="G20" s="283"/>
      <c r="H20" s="283"/>
      <c r="I20" s="283"/>
      <c r="J20" s="283"/>
      <c r="K20" s="283"/>
      <c r="L20" s="282"/>
      <c r="M20" s="282"/>
      <c r="N20" s="282"/>
      <c r="O20" s="282"/>
      <c r="P20" s="282"/>
      <c r="Q20" s="283"/>
      <c r="R20" s="283"/>
      <c r="S20" s="283"/>
      <c r="T20" s="283"/>
      <c r="U20" s="283"/>
      <c r="V20" s="282"/>
      <c r="W20" s="282"/>
      <c r="X20" s="282"/>
      <c r="Y20" s="282">
        <v>1</v>
      </c>
      <c r="Z20" s="282">
        <v>2</v>
      </c>
      <c r="AA20" s="279"/>
      <c r="AB20" s="279"/>
      <c r="AC20" s="279"/>
      <c r="AD20" s="279"/>
      <c r="AE20" s="279"/>
      <c r="AF20" s="361"/>
      <c r="AG20" s="361"/>
      <c r="AH20" s="361"/>
      <c r="AI20" s="361"/>
      <c r="AJ20" s="362"/>
      <c r="AL20" s="101">
        <f t="shared" si="6"/>
        <v>0</v>
      </c>
      <c r="AM20" s="101">
        <f t="shared" si="1"/>
        <v>0</v>
      </c>
      <c r="AN20" s="101">
        <f t="shared" si="2"/>
        <v>0</v>
      </c>
      <c r="AO20" s="101">
        <f t="shared" si="3"/>
        <v>0</v>
      </c>
      <c r="AP20" s="101">
        <f t="shared" si="4"/>
        <v>3</v>
      </c>
      <c r="AQ20" s="101">
        <f t="shared" si="5"/>
        <v>0</v>
      </c>
      <c r="AR20" s="101">
        <f t="shared" si="0"/>
        <v>0</v>
      </c>
    </row>
    <row r="21" spans="1:44">
      <c r="A21" s="280" t="s">
        <v>356</v>
      </c>
      <c r="B21" s="288"/>
      <c r="C21" s="288"/>
      <c r="D21" s="288"/>
      <c r="E21" s="288"/>
      <c r="F21" s="281"/>
      <c r="G21" s="283"/>
      <c r="H21" s="283"/>
      <c r="I21" s="283"/>
      <c r="J21" s="283">
        <v>1</v>
      </c>
      <c r="K21" s="283"/>
      <c r="L21" s="282"/>
      <c r="M21" s="282"/>
      <c r="N21" s="282"/>
      <c r="O21" s="282"/>
      <c r="P21" s="282"/>
      <c r="Q21" s="283"/>
      <c r="R21" s="283"/>
      <c r="S21" s="283"/>
      <c r="T21" s="283"/>
      <c r="U21" s="283"/>
      <c r="V21" s="282"/>
      <c r="W21" s="282"/>
      <c r="X21" s="282"/>
      <c r="Y21" s="282"/>
      <c r="Z21" s="282"/>
      <c r="AA21" s="279"/>
      <c r="AB21" s="279"/>
      <c r="AC21" s="279"/>
      <c r="AD21" s="279"/>
      <c r="AE21" s="279"/>
      <c r="AF21" s="361"/>
      <c r="AG21" s="361"/>
      <c r="AH21" s="361"/>
      <c r="AI21" s="361"/>
      <c r="AJ21" s="362"/>
      <c r="AL21" s="101">
        <f t="shared" si="6"/>
        <v>0</v>
      </c>
      <c r="AM21" s="101">
        <f t="shared" si="1"/>
        <v>1</v>
      </c>
      <c r="AN21" s="101">
        <f t="shared" si="2"/>
        <v>0</v>
      </c>
      <c r="AO21" s="101">
        <f t="shared" si="3"/>
        <v>0</v>
      </c>
      <c r="AP21" s="101">
        <f t="shared" si="4"/>
        <v>0</v>
      </c>
      <c r="AQ21" s="101">
        <f t="shared" si="5"/>
        <v>0</v>
      </c>
      <c r="AR21" s="101">
        <f t="shared" si="0"/>
        <v>0</v>
      </c>
    </row>
    <row r="22" spans="1:44">
      <c r="A22" s="280" t="s">
        <v>402</v>
      </c>
      <c r="B22" s="288"/>
      <c r="C22" s="288"/>
      <c r="D22" s="288"/>
      <c r="E22" s="288"/>
      <c r="F22" s="281"/>
      <c r="G22" s="283"/>
      <c r="H22" s="283"/>
      <c r="I22" s="283"/>
      <c r="J22" s="283"/>
      <c r="K22" s="283"/>
      <c r="L22" s="282"/>
      <c r="M22" s="282"/>
      <c r="N22" s="282"/>
      <c r="O22" s="282"/>
      <c r="P22" s="282"/>
      <c r="Q22" s="283"/>
      <c r="R22" s="283"/>
      <c r="S22" s="283"/>
      <c r="T22" s="283"/>
      <c r="U22" s="283"/>
      <c r="V22" s="282"/>
      <c r="W22" s="282">
        <v>1</v>
      </c>
      <c r="X22" s="282"/>
      <c r="Y22" s="282"/>
      <c r="Z22" s="282"/>
      <c r="AA22" s="279"/>
      <c r="AB22" s="279"/>
      <c r="AC22" s="279"/>
      <c r="AD22" s="279"/>
      <c r="AE22" s="279"/>
      <c r="AF22" s="361"/>
      <c r="AG22" s="361"/>
      <c r="AH22" s="361"/>
      <c r="AI22" s="361"/>
      <c r="AJ22" s="362"/>
      <c r="AL22" s="101">
        <f t="shared" si="6"/>
        <v>0</v>
      </c>
      <c r="AM22" s="101">
        <f t="shared" si="1"/>
        <v>0</v>
      </c>
      <c r="AN22" s="101">
        <f t="shared" si="2"/>
        <v>0</v>
      </c>
      <c r="AO22" s="101">
        <f t="shared" si="3"/>
        <v>0</v>
      </c>
      <c r="AP22" s="101">
        <f t="shared" si="4"/>
        <v>1</v>
      </c>
      <c r="AQ22" s="101">
        <f t="shared" si="5"/>
        <v>0</v>
      </c>
      <c r="AR22" s="101">
        <f t="shared" si="0"/>
        <v>0</v>
      </c>
    </row>
    <row r="23" spans="1:44">
      <c r="A23" s="280" t="s">
        <v>403</v>
      </c>
      <c r="B23" s="288"/>
      <c r="C23" s="288"/>
      <c r="D23" s="288"/>
      <c r="E23" s="288"/>
      <c r="F23" s="281"/>
      <c r="G23" s="283"/>
      <c r="H23" s="283"/>
      <c r="I23" s="283"/>
      <c r="J23" s="283"/>
      <c r="K23" s="283"/>
      <c r="L23" s="282"/>
      <c r="M23" s="282"/>
      <c r="N23" s="282"/>
      <c r="O23" s="282"/>
      <c r="P23" s="282"/>
      <c r="Q23" s="283"/>
      <c r="R23" s="283"/>
      <c r="S23" s="283"/>
      <c r="T23" s="283"/>
      <c r="U23" s="283">
        <v>1</v>
      </c>
      <c r="V23" s="282"/>
      <c r="W23" s="282"/>
      <c r="X23" s="282"/>
      <c r="Y23" s="282"/>
      <c r="Z23" s="282"/>
      <c r="AA23" s="279"/>
      <c r="AB23" s="279"/>
      <c r="AC23" s="279"/>
      <c r="AD23" s="279"/>
      <c r="AE23" s="279"/>
      <c r="AF23" s="361"/>
      <c r="AG23" s="361"/>
      <c r="AH23" s="361"/>
      <c r="AI23" s="361"/>
      <c r="AJ23" s="362"/>
      <c r="AL23" s="101">
        <f t="shared" si="6"/>
        <v>0</v>
      </c>
      <c r="AM23" s="101">
        <f t="shared" si="1"/>
        <v>0</v>
      </c>
      <c r="AN23" s="101">
        <f t="shared" si="2"/>
        <v>0</v>
      </c>
      <c r="AO23" s="101">
        <f t="shared" si="3"/>
        <v>1</v>
      </c>
      <c r="AP23" s="101">
        <f t="shared" si="4"/>
        <v>0</v>
      </c>
      <c r="AQ23" s="101">
        <f t="shared" si="5"/>
        <v>0</v>
      </c>
      <c r="AR23" s="101">
        <f t="shared" si="0"/>
        <v>0</v>
      </c>
    </row>
    <row r="24" spans="1:44">
      <c r="A24" s="280" t="s">
        <v>405</v>
      </c>
      <c r="B24" s="288"/>
      <c r="C24" s="288"/>
      <c r="D24" s="288"/>
      <c r="E24" s="288"/>
      <c r="F24" s="281"/>
      <c r="G24" s="283">
        <v>1</v>
      </c>
      <c r="H24" s="283"/>
      <c r="I24" s="283"/>
      <c r="J24" s="283"/>
      <c r="K24" s="283"/>
      <c r="L24" s="282"/>
      <c r="M24" s="282"/>
      <c r="N24" s="282"/>
      <c r="O24" s="282"/>
      <c r="P24" s="282"/>
      <c r="Q24" s="283"/>
      <c r="R24" s="283"/>
      <c r="S24" s="283"/>
      <c r="T24" s="283"/>
      <c r="U24" s="283"/>
      <c r="V24" s="282"/>
      <c r="W24" s="282"/>
      <c r="X24" s="282"/>
      <c r="Y24" s="282"/>
      <c r="Z24" s="282"/>
      <c r="AA24" s="279"/>
      <c r="AB24" s="279"/>
      <c r="AC24" s="279"/>
      <c r="AD24" s="279"/>
      <c r="AE24" s="279"/>
      <c r="AF24" s="361"/>
      <c r="AG24" s="361"/>
      <c r="AH24" s="361"/>
      <c r="AI24" s="361"/>
      <c r="AJ24" s="362"/>
      <c r="AL24" s="101">
        <f t="shared" si="6"/>
        <v>0</v>
      </c>
      <c r="AM24" s="101">
        <f t="shared" si="1"/>
        <v>1</v>
      </c>
      <c r="AN24" s="101">
        <f t="shared" si="2"/>
        <v>0</v>
      </c>
      <c r="AO24" s="101">
        <f t="shared" si="3"/>
        <v>0</v>
      </c>
      <c r="AP24" s="101">
        <f t="shared" si="4"/>
        <v>0</v>
      </c>
      <c r="AQ24" s="101">
        <f t="shared" si="5"/>
        <v>0</v>
      </c>
      <c r="AR24" s="101">
        <f t="shared" si="0"/>
        <v>0</v>
      </c>
    </row>
    <row r="25" spans="1:44">
      <c r="A25" s="280" t="s">
        <v>410</v>
      </c>
      <c r="B25" s="288"/>
      <c r="C25" s="288"/>
      <c r="D25" s="288"/>
      <c r="E25" s="288"/>
      <c r="F25" s="281"/>
      <c r="G25" s="283"/>
      <c r="H25" s="283"/>
      <c r="I25" s="283"/>
      <c r="J25" s="283"/>
      <c r="K25" s="283"/>
      <c r="L25" s="282"/>
      <c r="M25" s="282"/>
      <c r="N25" s="282"/>
      <c r="O25" s="282"/>
      <c r="P25" s="282"/>
      <c r="Q25" s="283"/>
      <c r="R25" s="283"/>
      <c r="S25" s="283"/>
      <c r="T25" s="283">
        <v>1</v>
      </c>
      <c r="U25" s="283">
        <v>1</v>
      </c>
      <c r="V25" s="282"/>
      <c r="W25" s="282"/>
      <c r="X25" s="282"/>
      <c r="Y25" s="282"/>
      <c r="Z25" s="282"/>
      <c r="AA25" s="279"/>
      <c r="AB25" s="279"/>
      <c r="AC25" s="279"/>
      <c r="AD25" s="279"/>
      <c r="AE25" s="279"/>
      <c r="AF25" s="361"/>
      <c r="AG25" s="361"/>
      <c r="AH25" s="361"/>
      <c r="AI25" s="361"/>
      <c r="AJ25" s="362"/>
      <c r="AL25" s="101">
        <f t="shared" si="6"/>
        <v>0</v>
      </c>
      <c r="AM25" s="101">
        <f t="shared" si="1"/>
        <v>0</v>
      </c>
      <c r="AN25" s="101">
        <f t="shared" si="2"/>
        <v>0</v>
      </c>
      <c r="AO25" s="101">
        <f t="shared" si="3"/>
        <v>2</v>
      </c>
      <c r="AP25" s="101">
        <f t="shared" si="4"/>
        <v>0</v>
      </c>
      <c r="AQ25" s="101">
        <f t="shared" si="5"/>
        <v>0</v>
      </c>
      <c r="AR25" s="101">
        <f t="shared" si="0"/>
        <v>0</v>
      </c>
    </row>
    <row r="26" spans="1:44">
      <c r="A26" s="280" t="s">
        <v>411</v>
      </c>
      <c r="B26" s="288"/>
      <c r="C26" s="288"/>
      <c r="D26" s="288"/>
      <c r="E26" s="288"/>
      <c r="F26" s="281"/>
      <c r="G26" s="283"/>
      <c r="H26" s="283"/>
      <c r="I26" s="283">
        <v>1</v>
      </c>
      <c r="J26" s="283"/>
      <c r="K26" s="283"/>
      <c r="L26" s="282"/>
      <c r="M26" s="282"/>
      <c r="N26" s="282"/>
      <c r="O26" s="282"/>
      <c r="P26" s="282"/>
      <c r="Q26" s="283"/>
      <c r="R26" s="283"/>
      <c r="S26" s="283"/>
      <c r="T26" s="283"/>
      <c r="U26" s="283"/>
      <c r="V26" s="282"/>
      <c r="W26" s="282"/>
      <c r="X26" s="282"/>
      <c r="Y26" s="282"/>
      <c r="Z26" s="282"/>
      <c r="AA26" s="279"/>
      <c r="AB26" s="279"/>
      <c r="AC26" s="279"/>
      <c r="AD26" s="279"/>
      <c r="AE26" s="279"/>
      <c r="AF26" s="361"/>
      <c r="AG26" s="361"/>
      <c r="AH26" s="361"/>
      <c r="AI26" s="361"/>
      <c r="AJ26" s="362"/>
      <c r="AL26" s="101">
        <f t="shared" si="6"/>
        <v>0</v>
      </c>
      <c r="AM26" s="101">
        <f t="shared" si="1"/>
        <v>1</v>
      </c>
      <c r="AN26" s="101">
        <f t="shared" si="2"/>
        <v>0</v>
      </c>
      <c r="AO26" s="101">
        <f t="shared" si="3"/>
        <v>0</v>
      </c>
      <c r="AP26" s="101">
        <f t="shared" si="4"/>
        <v>0</v>
      </c>
      <c r="AQ26" s="101">
        <f t="shared" si="5"/>
        <v>0</v>
      </c>
      <c r="AR26" s="101">
        <f t="shared" si="0"/>
        <v>0</v>
      </c>
    </row>
    <row r="27" spans="1:44">
      <c r="A27" s="280" t="s">
        <v>415</v>
      </c>
      <c r="B27" s="288"/>
      <c r="C27" s="288"/>
      <c r="D27" s="288"/>
      <c r="E27" s="288"/>
      <c r="F27" s="281"/>
      <c r="G27" s="283"/>
      <c r="H27" s="283">
        <v>1</v>
      </c>
      <c r="I27" s="283"/>
      <c r="J27" s="283"/>
      <c r="K27" s="283"/>
      <c r="L27" s="282"/>
      <c r="M27" s="282"/>
      <c r="N27" s="282"/>
      <c r="O27" s="282"/>
      <c r="P27" s="282"/>
      <c r="Q27" s="283"/>
      <c r="R27" s="283"/>
      <c r="S27" s="283"/>
      <c r="T27" s="283"/>
      <c r="U27" s="283"/>
      <c r="V27" s="282"/>
      <c r="W27" s="282"/>
      <c r="X27" s="282"/>
      <c r="Y27" s="282"/>
      <c r="Z27" s="282"/>
      <c r="AA27" s="279"/>
      <c r="AB27" s="279"/>
      <c r="AC27" s="279"/>
      <c r="AD27" s="279"/>
      <c r="AE27" s="279"/>
      <c r="AF27" s="361"/>
      <c r="AG27" s="361"/>
      <c r="AH27" s="361"/>
      <c r="AI27" s="361"/>
      <c r="AJ27" s="362"/>
      <c r="AL27" s="101">
        <f t="shared" si="6"/>
        <v>0</v>
      </c>
      <c r="AM27" s="101">
        <f t="shared" si="1"/>
        <v>1</v>
      </c>
      <c r="AN27" s="101">
        <f t="shared" si="2"/>
        <v>0</v>
      </c>
      <c r="AO27" s="101">
        <f t="shared" si="3"/>
        <v>0</v>
      </c>
      <c r="AP27" s="101">
        <f t="shared" si="4"/>
        <v>0</v>
      </c>
      <c r="AQ27" s="101">
        <f t="shared" si="5"/>
        <v>0</v>
      </c>
      <c r="AR27" s="101">
        <f t="shared" si="0"/>
        <v>0</v>
      </c>
    </row>
    <row r="28" spans="1:44">
      <c r="A28" s="280" t="s">
        <v>227</v>
      </c>
      <c r="B28" s="288"/>
      <c r="C28" s="288"/>
      <c r="D28" s="288"/>
      <c r="E28" s="288"/>
      <c r="F28" s="281"/>
      <c r="G28" s="283"/>
      <c r="H28" s="283">
        <v>1</v>
      </c>
      <c r="I28" s="283"/>
      <c r="J28" s="283"/>
      <c r="K28" s="283"/>
      <c r="L28" s="282"/>
      <c r="M28" s="282"/>
      <c r="N28" s="282"/>
      <c r="O28" s="282"/>
      <c r="P28" s="282">
        <v>1</v>
      </c>
      <c r="Q28" s="283">
        <v>3</v>
      </c>
      <c r="R28" s="283">
        <v>2</v>
      </c>
      <c r="S28" s="283">
        <v>2</v>
      </c>
      <c r="T28" s="283"/>
      <c r="U28" s="283"/>
      <c r="V28" s="282"/>
      <c r="W28" s="282">
        <v>1</v>
      </c>
      <c r="X28" s="282">
        <v>1</v>
      </c>
      <c r="Y28" s="282"/>
      <c r="Z28" s="282"/>
      <c r="AA28" s="279"/>
      <c r="AB28" s="279"/>
      <c r="AC28" s="279"/>
      <c r="AD28" s="279"/>
      <c r="AE28" s="279"/>
      <c r="AF28" s="361"/>
      <c r="AG28" s="361"/>
      <c r="AH28" s="361"/>
      <c r="AI28" s="361"/>
      <c r="AJ28" s="362"/>
      <c r="AL28" s="101">
        <f t="shared" si="6"/>
        <v>0</v>
      </c>
      <c r="AM28" s="101">
        <f t="shared" si="1"/>
        <v>1</v>
      </c>
      <c r="AN28" s="101">
        <f t="shared" si="2"/>
        <v>1</v>
      </c>
      <c r="AO28" s="101">
        <f t="shared" si="3"/>
        <v>7</v>
      </c>
      <c r="AP28" s="101">
        <f t="shared" si="4"/>
        <v>2</v>
      </c>
      <c r="AQ28" s="101">
        <f t="shared" si="5"/>
        <v>0</v>
      </c>
      <c r="AR28" s="101">
        <f t="shared" si="0"/>
        <v>0</v>
      </c>
    </row>
    <row r="29" spans="1:44">
      <c r="A29" s="280" t="s">
        <v>229</v>
      </c>
      <c r="B29" s="288"/>
      <c r="C29" s="288"/>
      <c r="D29" s="288"/>
      <c r="E29" s="288">
        <v>1</v>
      </c>
      <c r="F29" s="281"/>
      <c r="G29" s="283"/>
      <c r="H29" s="283"/>
      <c r="I29" s="283"/>
      <c r="J29" s="283"/>
      <c r="K29" s="283">
        <v>1</v>
      </c>
      <c r="L29" s="282"/>
      <c r="M29" s="282"/>
      <c r="N29" s="282"/>
      <c r="O29" s="282"/>
      <c r="P29" s="282"/>
      <c r="Q29" s="283"/>
      <c r="R29" s="283"/>
      <c r="S29" s="283">
        <v>1</v>
      </c>
      <c r="T29" s="283"/>
      <c r="U29" s="283"/>
      <c r="V29" s="282">
        <v>1</v>
      </c>
      <c r="W29" s="282"/>
      <c r="X29" s="282"/>
      <c r="Y29" s="282"/>
      <c r="Z29" s="282"/>
      <c r="AA29" s="279"/>
      <c r="AB29" s="279"/>
      <c r="AC29" s="279"/>
      <c r="AD29" s="279"/>
      <c r="AE29" s="279"/>
      <c r="AF29" s="361"/>
      <c r="AG29" s="361"/>
      <c r="AH29" s="361"/>
      <c r="AI29" s="361"/>
      <c r="AJ29" s="362"/>
      <c r="AL29" s="101">
        <f t="shared" si="6"/>
        <v>1</v>
      </c>
      <c r="AM29" s="101">
        <f t="shared" si="1"/>
        <v>1</v>
      </c>
      <c r="AN29" s="101">
        <f t="shared" si="2"/>
        <v>0</v>
      </c>
      <c r="AO29" s="101">
        <f t="shared" si="3"/>
        <v>1</v>
      </c>
      <c r="AP29" s="101">
        <f t="shared" si="4"/>
        <v>1</v>
      </c>
      <c r="AQ29" s="101">
        <f t="shared" si="5"/>
        <v>0</v>
      </c>
      <c r="AR29" s="101">
        <f t="shared" si="0"/>
        <v>0</v>
      </c>
    </row>
    <row r="30" spans="1:44">
      <c r="A30" s="280" t="s">
        <v>445</v>
      </c>
      <c r="B30" s="288"/>
      <c r="C30" s="288"/>
      <c r="D30" s="288"/>
      <c r="E30" s="288"/>
      <c r="F30" s="281"/>
      <c r="G30" s="283"/>
      <c r="H30" s="283"/>
      <c r="I30" s="283"/>
      <c r="J30" s="283"/>
      <c r="K30" s="283"/>
      <c r="L30" s="282">
        <v>1</v>
      </c>
      <c r="M30" s="282"/>
      <c r="N30" s="282"/>
      <c r="O30" s="282"/>
      <c r="P30" s="282"/>
      <c r="Q30" s="283"/>
      <c r="R30" s="283"/>
      <c r="S30" s="283"/>
      <c r="T30" s="283"/>
      <c r="U30" s="283"/>
      <c r="V30" s="282"/>
      <c r="W30" s="282"/>
      <c r="X30" s="282"/>
      <c r="Y30" s="282"/>
      <c r="Z30" s="282"/>
      <c r="AA30" s="279"/>
      <c r="AB30" s="279"/>
      <c r="AC30" s="279"/>
      <c r="AD30" s="279"/>
      <c r="AE30" s="279"/>
      <c r="AF30" s="361"/>
      <c r="AG30" s="361"/>
      <c r="AH30" s="361"/>
      <c r="AI30" s="361"/>
      <c r="AJ30" s="362"/>
      <c r="AL30" s="101">
        <f t="shared" si="6"/>
        <v>0</v>
      </c>
      <c r="AM30" s="101">
        <f t="shared" si="1"/>
        <v>0</v>
      </c>
      <c r="AN30" s="101">
        <f t="shared" si="2"/>
        <v>1</v>
      </c>
      <c r="AO30" s="101">
        <f t="shared" si="3"/>
        <v>0</v>
      </c>
      <c r="AP30" s="101">
        <f t="shared" si="4"/>
        <v>0</v>
      </c>
      <c r="AQ30" s="101">
        <f t="shared" si="5"/>
        <v>0</v>
      </c>
      <c r="AR30" s="101">
        <f t="shared" si="0"/>
        <v>0</v>
      </c>
    </row>
    <row r="31" spans="1:44">
      <c r="A31" s="280" t="s">
        <v>451</v>
      </c>
      <c r="B31" s="288"/>
      <c r="C31" s="288"/>
      <c r="D31" s="288"/>
      <c r="E31" s="288"/>
      <c r="F31" s="281"/>
      <c r="G31" s="283"/>
      <c r="H31" s="283"/>
      <c r="I31" s="283"/>
      <c r="J31" s="283"/>
      <c r="K31" s="283"/>
      <c r="L31" s="282"/>
      <c r="M31" s="282"/>
      <c r="N31" s="282"/>
      <c r="O31" s="282"/>
      <c r="P31" s="282"/>
      <c r="Q31" s="283"/>
      <c r="R31" s="283"/>
      <c r="S31" s="283"/>
      <c r="T31" s="283"/>
      <c r="U31" s="283"/>
      <c r="V31" s="282">
        <v>1</v>
      </c>
      <c r="W31" s="282"/>
      <c r="X31" s="282"/>
      <c r="Y31" s="282"/>
      <c r="Z31" s="282"/>
      <c r="AA31" s="279"/>
      <c r="AB31" s="279"/>
      <c r="AC31" s="279"/>
      <c r="AD31" s="279"/>
      <c r="AE31" s="279"/>
      <c r="AF31" s="361"/>
      <c r="AG31" s="361"/>
      <c r="AH31" s="361"/>
      <c r="AI31" s="361"/>
      <c r="AJ31" s="362"/>
      <c r="AL31" s="101">
        <f t="shared" si="6"/>
        <v>0</v>
      </c>
      <c r="AM31" s="101">
        <f t="shared" si="1"/>
        <v>0</v>
      </c>
      <c r="AN31" s="101">
        <f t="shared" si="2"/>
        <v>0</v>
      </c>
      <c r="AO31" s="101">
        <f t="shared" si="3"/>
        <v>0</v>
      </c>
      <c r="AP31" s="101">
        <f t="shared" si="4"/>
        <v>1</v>
      </c>
      <c r="AQ31" s="101">
        <f t="shared" si="5"/>
        <v>0</v>
      </c>
      <c r="AR31" s="101">
        <f t="shared" si="0"/>
        <v>0</v>
      </c>
    </row>
    <row r="32" spans="1:44">
      <c r="A32" s="280" t="s">
        <v>481</v>
      </c>
      <c r="B32" s="288"/>
      <c r="C32" s="288"/>
      <c r="D32" s="288"/>
      <c r="E32" s="288"/>
      <c r="F32" s="281"/>
      <c r="G32" s="283"/>
      <c r="H32" s="283"/>
      <c r="I32" s="283"/>
      <c r="J32" s="283"/>
      <c r="K32" s="283"/>
      <c r="L32" s="282"/>
      <c r="M32" s="282">
        <v>1</v>
      </c>
      <c r="N32" s="282"/>
      <c r="O32" s="282"/>
      <c r="P32" s="282"/>
      <c r="Q32" s="283"/>
      <c r="R32" s="283"/>
      <c r="S32" s="283"/>
      <c r="T32" s="283"/>
      <c r="U32" s="283"/>
      <c r="V32" s="282"/>
      <c r="W32" s="282"/>
      <c r="X32" s="282"/>
      <c r="Y32" s="282"/>
      <c r="Z32" s="282"/>
      <c r="AA32" s="279"/>
      <c r="AB32" s="279"/>
      <c r="AC32" s="279"/>
      <c r="AD32" s="279"/>
      <c r="AE32" s="279"/>
      <c r="AF32" s="361"/>
      <c r="AG32" s="361"/>
      <c r="AH32" s="361"/>
      <c r="AI32" s="361"/>
      <c r="AJ32" s="362"/>
      <c r="AL32" s="101">
        <f t="shared" si="6"/>
        <v>0</v>
      </c>
      <c r="AM32" s="101">
        <f t="shared" si="1"/>
        <v>0</v>
      </c>
      <c r="AN32" s="101">
        <f t="shared" si="2"/>
        <v>1</v>
      </c>
      <c r="AO32" s="101">
        <f t="shared" si="3"/>
        <v>0</v>
      </c>
      <c r="AP32" s="101">
        <f t="shared" si="4"/>
        <v>0</v>
      </c>
      <c r="AQ32" s="101">
        <f t="shared" si="5"/>
        <v>0</v>
      </c>
      <c r="AR32" s="101">
        <f t="shared" si="0"/>
        <v>0</v>
      </c>
    </row>
    <row r="33" spans="1:44">
      <c r="A33" s="280" t="s">
        <v>519</v>
      </c>
      <c r="B33" s="288"/>
      <c r="C33" s="288"/>
      <c r="D33" s="288"/>
      <c r="E33" s="288"/>
      <c r="F33" s="281"/>
      <c r="G33" s="283"/>
      <c r="H33" s="283"/>
      <c r="I33" s="283"/>
      <c r="J33" s="283"/>
      <c r="K33" s="283"/>
      <c r="L33" s="282"/>
      <c r="M33" s="282"/>
      <c r="N33" s="282"/>
      <c r="O33" s="282">
        <v>1</v>
      </c>
      <c r="P33" s="282"/>
      <c r="Q33" s="283"/>
      <c r="R33" s="283"/>
      <c r="S33" s="283"/>
      <c r="T33" s="283"/>
      <c r="U33" s="283"/>
      <c r="V33" s="282"/>
      <c r="W33" s="282"/>
      <c r="X33" s="282"/>
      <c r="Y33" s="282"/>
      <c r="Z33" s="282"/>
      <c r="AA33" s="279"/>
      <c r="AB33" s="279"/>
      <c r="AC33" s="279"/>
      <c r="AD33" s="279"/>
      <c r="AE33" s="279"/>
      <c r="AF33" s="361"/>
      <c r="AG33" s="361"/>
      <c r="AH33" s="361"/>
      <c r="AI33" s="361"/>
      <c r="AJ33" s="362"/>
      <c r="AL33" s="101">
        <f t="shared" si="6"/>
        <v>0</v>
      </c>
      <c r="AM33" s="101">
        <f t="shared" si="1"/>
        <v>0</v>
      </c>
      <c r="AN33" s="101">
        <f t="shared" si="2"/>
        <v>1</v>
      </c>
      <c r="AO33" s="101">
        <f t="shared" si="3"/>
        <v>0</v>
      </c>
      <c r="AP33" s="101">
        <f t="shared" si="4"/>
        <v>0</v>
      </c>
      <c r="AQ33" s="101">
        <f t="shared" si="5"/>
        <v>0</v>
      </c>
      <c r="AR33" s="101">
        <f t="shared" si="0"/>
        <v>0</v>
      </c>
    </row>
    <row r="34" spans="1:44">
      <c r="A34" s="280" t="s">
        <v>231</v>
      </c>
      <c r="B34" s="288"/>
      <c r="C34" s="288"/>
      <c r="D34" s="288"/>
      <c r="E34" s="288"/>
      <c r="F34" s="281"/>
      <c r="G34" s="283"/>
      <c r="H34" s="283"/>
      <c r="I34" s="283">
        <v>1</v>
      </c>
      <c r="J34" s="283"/>
      <c r="K34" s="283"/>
      <c r="L34" s="282"/>
      <c r="M34" s="282"/>
      <c r="N34" s="282"/>
      <c r="O34" s="282"/>
      <c r="P34" s="282"/>
      <c r="Q34" s="283">
        <v>2</v>
      </c>
      <c r="R34" s="283">
        <v>1</v>
      </c>
      <c r="S34" s="283"/>
      <c r="T34" s="283">
        <v>1</v>
      </c>
      <c r="U34" s="283">
        <v>1</v>
      </c>
      <c r="V34" s="282"/>
      <c r="W34" s="282"/>
      <c r="X34" s="282"/>
      <c r="Y34" s="282"/>
      <c r="Z34" s="282"/>
      <c r="AA34" s="279"/>
      <c r="AB34" s="279"/>
      <c r="AC34" s="279"/>
      <c r="AD34" s="279"/>
      <c r="AE34" s="279"/>
      <c r="AF34" s="361"/>
      <c r="AG34" s="361"/>
      <c r="AH34" s="361"/>
      <c r="AI34" s="361"/>
      <c r="AJ34" s="362"/>
      <c r="AL34" s="101">
        <f t="shared" si="6"/>
        <v>0</v>
      </c>
      <c r="AM34" s="101">
        <f t="shared" si="1"/>
        <v>1</v>
      </c>
      <c r="AN34" s="101">
        <f t="shared" si="2"/>
        <v>0</v>
      </c>
      <c r="AO34" s="101">
        <f t="shared" si="3"/>
        <v>5</v>
      </c>
      <c r="AP34" s="101">
        <f t="shared" si="4"/>
        <v>0</v>
      </c>
      <c r="AQ34" s="101">
        <f t="shared" si="5"/>
        <v>0</v>
      </c>
      <c r="AR34" s="101">
        <f t="shared" si="0"/>
        <v>0</v>
      </c>
    </row>
    <row r="35" spans="1:44">
      <c r="A35" s="280" t="s">
        <v>561</v>
      </c>
      <c r="B35" s="288"/>
      <c r="C35" s="288"/>
      <c r="D35" s="288"/>
      <c r="E35" s="288"/>
      <c r="F35" s="281"/>
      <c r="G35" s="283"/>
      <c r="H35" s="283"/>
      <c r="I35" s="283"/>
      <c r="J35" s="283"/>
      <c r="K35" s="283"/>
      <c r="L35" s="282"/>
      <c r="M35" s="282"/>
      <c r="N35" s="282"/>
      <c r="O35" s="282"/>
      <c r="P35" s="282"/>
      <c r="Q35" s="283"/>
      <c r="R35" s="283"/>
      <c r="S35" s="283"/>
      <c r="T35" s="283"/>
      <c r="U35" s="283"/>
      <c r="V35" s="282"/>
      <c r="W35" s="282">
        <v>1</v>
      </c>
      <c r="X35" s="282"/>
      <c r="Y35" s="282"/>
      <c r="Z35" s="282"/>
      <c r="AA35" s="279"/>
      <c r="AB35" s="279"/>
      <c r="AC35" s="279"/>
      <c r="AD35" s="279"/>
      <c r="AE35" s="279"/>
      <c r="AF35" s="361"/>
      <c r="AG35" s="361"/>
      <c r="AH35" s="361"/>
      <c r="AI35" s="361"/>
      <c r="AJ35" s="362"/>
      <c r="AL35" s="101">
        <f t="shared" si="6"/>
        <v>0</v>
      </c>
      <c r="AM35" s="101">
        <f t="shared" si="1"/>
        <v>0</v>
      </c>
      <c r="AN35" s="101">
        <f t="shared" si="2"/>
        <v>0</v>
      </c>
      <c r="AO35" s="101">
        <f t="shared" si="3"/>
        <v>0</v>
      </c>
      <c r="AP35" s="101">
        <f t="shared" si="4"/>
        <v>1</v>
      </c>
      <c r="AQ35" s="101">
        <f t="shared" si="5"/>
        <v>0</v>
      </c>
      <c r="AR35" s="101">
        <f t="shared" si="0"/>
        <v>0</v>
      </c>
    </row>
    <row r="36" spans="1:44">
      <c r="A36" s="280" t="s">
        <v>562</v>
      </c>
      <c r="B36" s="288"/>
      <c r="C36" s="288"/>
      <c r="D36" s="288"/>
      <c r="E36" s="288"/>
      <c r="F36" s="281"/>
      <c r="G36" s="283"/>
      <c r="H36" s="283"/>
      <c r="I36" s="283"/>
      <c r="J36" s="283"/>
      <c r="K36" s="283"/>
      <c r="L36" s="282"/>
      <c r="M36" s="282">
        <v>1</v>
      </c>
      <c r="N36" s="282"/>
      <c r="O36" s="282"/>
      <c r="P36" s="282"/>
      <c r="Q36" s="283"/>
      <c r="R36" s="283"/>
      <c r="S36" s="283"/>
      <c r="T36" s="283"/>
      <c r="U36" s="283"/>
      <c r="V36" s="282"/>
      <c r="W36" s="282"/>
      <c r="X36" s="282"/>
      <c r="Y36" s="282"/>
      <c r="Z36" s="282"/>
      <c r="AA36" s="279"/>
      <c r="AB36" s="279"/>
      <c r="AC36" s="279"/>
      <c r="AD36" s="279"/>
      <c r="AE36" s="279"/>
      <c r="AF36" s="361"/>
      <c r="AG36" s="361"/>
      <c r="AH36" s="361"/>
      <c r="AI36" s="361"/>
      <c r="AJ36" s="362"/>
      <c r="AL36" s="101">
        <f t="shared" si="6"/>
        <v>0</v>
      </c>
      <c r="AM36" s="101">
        <f t="shared" si="1"/>
        <v>0</v>
      </c>
      <c r="AN36" s="101">
        <f t="shared" si="2"/>
        <v>1</v>
      </c>
      <c r="AO36" s="101">
        <f t="shared" si="3"/>
        <v>0</v>
      </c>
      <c r="AP36" s="101">
        <f t="shared" si="4"/>
        <v>0</v>
      </c>
      <c r="AQ36" s="101">
        <f t="shared" si="5"/>
        <v>0</v>
      </c>
      <c r="AR36" s="101">
        <f t="shared" si="0"/>
        <v>0</v>
      </c>
    </row>
    <row r="37" spans="1:44">
      <c r="A37" s="280" t="s">
        <v>563</v>
      </c>
      <c r="B37" s="288"/>
      <c r="C37" s="288"/>
      <c r="D37" s="288"/>
      <c r="E37" s="288"/>
      <c r="F37" s="281"/>
      <c r="G37" s="283"/>
      <c r="H37" s="283"/>
      <c r="I37" s="283"/>
      <c r="J37" s="283"/>
      <c r="K37" s="283">
        <v>1</v>
      </c>
      <c r="L37" s="282"/>
      <c r="M37" s="282"/>
      <c r="N37" s="282"/>
      <c r="O37" s="282"/>
      <c r="P37" s="282"/>
      <c r="Q37" s="283"/>
      <c r="R37" s="283"/>
      <c r="S37" s="283"/>
      <c r="T37" s="283"/>
      <c r="U37" s="283"/>
      <c r="V37" s="282"/>
      <c r="W37" s="282"/>
      <c r="X37" s="282"/>
      <c r="Y37" s="282"/>
      <c r="Z37" s="282"/>
      <c r="AA37" s="279"/>
      <c r="AB37" s="279"/>
      <c r="AC37" s="279"/>
      <c r="AD37" s="279"/>
      <c r="AE37" s="279"/>
      <c r="AF37" s="361"/>
      <c r="AG37" s="361"/>
      <c r="AH37" s="361"/>
      <c r="AI37" s="361"/>
      <c r="AJ37" s="362"/>
      <c r="AL37" s="101">
        <f t="shared" si="6"/>
        <v>0</v>
      </c>
      <c r="AM37" s="101">
        <f t="shared" si="1"/>
        <v>1</v>
      </c>
      <c r="AN37" s="101">
        <f t="shared" si="2"/>
        <v>0</v>
      </c>
      <c r="AO37" s="101">
        <f t="shared" si="3"/>
        <v>0</v>
      </c>
      <c r="AP37" s="101">
        <f t="shared" si="4"/>
        <v>0</v>
      </c>
      <c r="AQ37" s="101">
        <f t="shared" si="5"/>
        <v>0</v>
      </c>
      <c r="AR37" s="101">
        <f t="shared" si="0"/>
        <v>0</v>
      </c>
    </row>
    <row r="38" spans="1:44">
      <c r="A38" s="280" t="s">
        <v>589</v>
      </c>
      <c r="B38" s="288"/>
      <c r="C38" s="288"/>
      <c r="D38" s="288"/>
      <c r="E38" s="288"/>
      <c r="F38" s="281"/>
      <c r="G38" s="283"/>
      <c r="H38" s="283"/>
      <c r="I38" s="283"/>
      <c r="J38" s="283"/>
      <c r="K38" s="283"/>
      <c r="L38" s="282"/>
      <c r="M38" s="282"/>
      <c r="N38" s="282"/>
      <c r="O38" s="282"/>
      <c r="P38" s="282"/>
      <c r="Q38" s="283"/>
      <c r="R38" s="283"/>
      <c r="S38" s="283">
        <v>1</v>
      </c>
      <c r="T38" s="283"/>
      <c r="U38" s="283"/>
      <c r="V38" s="282"/>
      <c r="W38" s="282"/>
      <c r="X38" s="282"/>
      <c r="Y38" s="282"/>
      <c r="Z38" s="282"/>
      <c r="AA38" s="279"/>
      <c r="AB38" s="279"/>
      <c r="AC38" s="279"/>
      <c r="AD38" s="279"/>
      <c r="AE38" s="279"/>
      <c r="AF38" s="361"/>
      <c r="AG38" s="361"/>
      <c r="AH38" s="361"/>
      <c r="AI38" s="361"/>
      <c r="AJ38" s="362"/>
      <c r="AL38" s="101">
        <f t="shared" si="6"/>
        <v>0</v>
      </c>
      <c r="AM38" s="101">
        <f t="shared" si="1"/>
        <v>0</v>
      </c>
      <c r="AN38" s="101">
        <f t="shared" si="2"/>
        <v>0</v>
      </c>
      <c r="AO38" s="101">
        <f t="shared" si="3"/>
        <v>1</v>
      </c>
      <c r="AP38" s="101">
        <f t="shared" si="4"/>
        <v>0</v>
      </c>
      <c r="AQ38" s="101">
        <f t="shared" si="5"/>
        <v>0</v>
      </c>
      <c r="AR38" s="101">
        <f t="shared" si="0"/>
        <v>0</v>
      </c>
    </row>
    <row r="39" spans="1:44">
      <c r="A39" s="280" t="s">
        <v>591</v>
      </c>
      <c r="B39" s="288"/>
      <c r="C39" s="288"/>
      <c r="D39" s="288"/>
      <c r="E39" s="288"/>
      <c r="F39" s="281"/>
      <c r="G39" s="283"/>
      <c r="H39" s="283"/>
      <c r="I39" s="283"/>
      <c r="J39" s="283"/>
      <c r="K39" s="283"/>
      <c r="L39" s="282"/>
      <c r="M39" s="282"/>
      <c r="N39" s="282"/>
      <c r="O39" s="282"/>
      <c r="P39" s="282"/>
      <c r="Q39" s="283"/>
      <c r="R39" s="283"/>
      <c r="S39" s="283"/>
      <c r="T39" s="283">
        <v>1</v>
      </c>
      <c r="U39" s="283"/>
      <c r="V39" s="282"/>
      <c r="W39" s="282"/>
      <c r="X39" s="282"/>
      <c r="Y39" s="282"/>
      <c r="Z39" s="282"/>
      <c r="AA39" s="279"/>
      <c r="AB39" s="279"/>
      <c r="AC39" s="279"/>
      <c r="AD39" s="279"/>
      <c r="AE39" s="279"/>
      <c r="AF39" s="361"/>
      <c r="AG39" s="361"/>
      <c r="AH39" s="361"/>
      <c r="AI39" s="361"/>
      <c r="AJ39" s="362"/>
      <c r="AL39" s="101">
        <f t="shared" si="6"/>
        <v>0</v>
      </c>
      <c r="AM39" s="101">
        <f t="shared" si="1"/>
        <v>0</v>
      </c>
      <c r="AN39" s="101">
        <f t="shared" si="2"/>
        <v>0</v>
      </c>
      <c r="AO39" s="101">
        <f t="shared" si="3"/>
        <v>1</v>
      </c>
      <c r="AP39" s="101">
        <f t="shared" si="4"/>
        <v>0</v>
      </c>
      <c r="AQ39" s="101">
        <f t="shared" si="5"/>
        <v>0</v>
      </c>
      <c r="AR39" s="101">
        <f t="shared" si="0"/>
        <v>0</v>
      </c>
    </row>
    <row r="40" spans="1:44">
      <c r="A40" s="280" t="s">
        <v>594</v>
      </c>
      <c r="B40" s="288"/>
      <c r="C40" s="288"/>
      <c r="D40" s="288"/>
      <c r="E40" s="288"/>
      <c r="F40" s="281"/>
      <c r="G40" s="283"/>
      <c r="H40" s="283"/>
      <c r="I40" s="283"/>
      <c r="J40" s="283"/>
      <c r="K40" s="283">
        <v>2</v>
      </c>
      <c r="L40" s="282"/>
      <c r="M40" s="282"/>
      <c r="N40" s="282"/>
      <c r="O40" s="282"/>
      <c r="P40" s="282"/>
      <c r="Q40" s="283"/>
      <c r="R40" s="283"/>
      <c r="S40" s="283"/>
      <c r="T40" s="283"/>
      <c r="U40" s="283"/>
      <c r="V40" s="282"/>
      <c r="W40" s="282"/>
      <c r="X40" s="282"/>
      <c r="Y40" s="282"/>
      <c r="Z40" s="282"/>
      <c r="AA40" s="279"/>
      <c r="AB40" s="279"/>
      <c r="AC40" s="279"/>
      <c r="AD40" s="279"/>
      <c r="AE40" s="279"/>
      <c r="AF40" s="361"/>
      <c r="AG40" s="361"/>
      <c r="AH40" s="361"/>
      <c r="AI40" s="361"/>
      <c r="AJ40" s="362"/>
      <c r="AL40" s="101">
        <f t="shared" si="6"/>
        <v>0</v>
      </c>
      <c r="AM40" s="101">
        <f t="shared" si="1"/>
        <v>2</v>
      </c>
      <c r="AN40" s="101">
        <f t="shared" si="2"/>
        <v>0</v>
      </c>
      <c r="AO40" s="101">
        <f t="shared" si="3"/>
        <v>0</v>
      </c>
      <c r="AP40" s="101">
        <f t="shared" si="4"/>
        <v>0</v>
      </c>
      <c r="AQ40" s="101">
        <f t="shared" si="5"/>
        <v>0</v>
      </c>
      <c r="AR40" s="101">
        <f t="shared" si="0"/>
        <v>0</v>
      </c>
    </row>
    <row r="41" spans="1:44">
      <c r="A41" s="280" t="s">
        <v>596</v>
      </c>
      <c r="B41" s="288"/>
      <c r="C41" s="288"/>
      <c r="D41" s="288"/>
      <c r="E41" s="288"/>
      <c r="F41" s="281"/>
      <c r="G41" s="283"/>
      <c r="H41" s="283">
        <v>1</v>
      </c>
      <c r="I41" s="283"/>
      <c r="J41" s="283"/>
      <c r="K41" s="283"/>
      <c r="L41" s="282"/>
      <c r="M41" s="282"/>
      <c r="N41" s="282"/>
      <c r="O41" s="282"/>
      <c r="P41" s="282"/>
      <c r="Q41" s="283"/>
      <c r="R41" s="283">
        <v>2</v>
      </c>
      <c r="S41" s="283"/>
      <c r="T41" s="283"/>
      <c r="U41" s="283"/>
      <c r="V41" s="282"/>
      <c r="W41" s="282"/>
      <c r="X41" s="282"/>
      <c r="Y41" s="282"/>
      <c r="Z41" s="282"/>
      <c r="AA41" s="279"/>
      <c r="AB41" s="279"/>
      <c r="AC41" s="279"/>
      <c r="AD41" s="279"/>
      <c r="AE41" s="279"/>
      <c r="AF41" s="361"/>
      <c r="AG41" s="361"/>
      <c r="AH41" s="361"/>
      <c r="AI41" s="361"/>
      <c r="AJ41" s="362"/>
      <c r="AL41" s="101">
        <f t="shared" si="6"/>
        <v>0</v>
      </c>
      <c r="AM41" s="101">
        <f t="shared" si="1"/>
        <v>1</v>
      </c>
      <c r="AN41" s="101">
        <f t="shared" si="2"/>
        <v>0</v>
      </c>
      <c r="AO41" s="101">
        <f t="shared" si="3"/>
        <v>2</v>
      </c>
      <c r="AP41" s="101">
        <f t="shared" si="4"/>
        <v>0</v>
      </c>
      <c r="AQ41" s="101">
        <f t="shared" si="5"/>
        <v>0</v>
      </c>
      <c r="AR41" s="101">
        <f t="shared" si="0"/>
        <v>0</v>
      </c>
    </row>
    <row r="42" spans="1:44">
      <c r="A42" s="280" t="s">
        <v>599</v>
      </c>
      <c r="B42" s="288"/>
      <c r="C42" s="288"/>
      <c r="D42" s="288"/>
      <c r="E42" s="288"/>
      <c r="F42" s="281"/>
      <c r="G42" s="283"/>
      <c r="H42" s="283"/>
      <c r="I42" s="283"/>
      <c r="J42" s="283">
        <v>2</v>
      </c>
      <c r="K42" s="283"/>
      <c r="L42" s="282"/>
      <c r="M42" s="282"/>
      <c r="N42" s="282"/>
      <c r="O42" s="282"/>
      <c r="P42" s="282"/>
      <c r="Q42" s="283"/>
      <c r="R42" s="283"/>
      <c r="S42" s="283"/>
      <c r="T42" s="283"/>
      <c r="U42" s="283"/>
      <c r="V42" s="282"/>
      <c r="W42" s="282"/>
      <c r="X42" s="282"/>
      <c r="Y42" s="282"/>
      <c r="Z42" s="282"/>
      <c r="AA42" s="279"/>
      <c r="AB42" s="279"/>
      <c r="AC42" s="279"/>
      <c r="AD42" s="279"/>
      <c r="AE42" s="279"/>
      <c r="AF42" s="361"/>
      <c r="AG42" s="361"/>
      <c r="AH42" s="361"/>
      <c r="AI42" s="361"/>
      <c r="AJ42" s="362"/>
      <c r="AL42" s="101">
        <f t="shared" si="6"/>
        <v>0</v>
      </c>
      <c r="AM42" s="101">
        <f t="shared" si="1"/>
        <v>2</v>
      </c>
      <c r="AN42" s="101">
        <f t="shared" si="2"/>
        <v>0</v>
      </c>
      <c r="AO42" s="101">
        <f t="shared" si="3"/>
        <v>0</v>
      </c>
      <c r="AP42" s="101">
        <f t="shared" si="4"/>
        <v>0</v>
      </c>
      <c r="AQ42" s="101">
        <f t="shared" si="5"/>
        <v>0</v>
      </c>
      <c r="AR42" s="101">
        <f t="shared" si="0"/>
        <v>0</v>
      </c>
    </row>
    <row r="43" spans="1:44">
      <c r="A43" s="280" t="s">
        <v>643</v>
      </c>
      <c r="B43" s="288"/>
      <c r="C43" s="288"/>
      <c r="D43" s="288"/>
      <c r="E43" s="288"/>
      <c r="F43" s="281"/>
      <c r="G43" s="283"/>
      <c r="H43" s="283"/>
      <c r="I43" s="283"/>
      <c r="J43" s="283"/>
      <c r="K43" s="283"/>
      <c r="L43" s="282"/>
      <c r="M43" s="282">
        <v>1</v>
      </c>
      <c r="N43" s="282">
        <v>1</v>
      </c>
      <c r="O43" s="282">
        <v>1</v>
      </c>
      <c r="P43" s="282"/>
      <c r="Q43" s="283"/>
      <c r="R43" s="283"/>
      <c r="S43" s="283"/>
      <c r="T43" s="283"/>
      <c r="U43" s="283"/>
      <c r="V43" s="282"/>
      <c r="W43" s="282"/>
      <c r="X43" s="282"/>
      <c r="Y43" s="282"/>
      <c r="Z43" s="282"/>
      <c r="AA43" s="279"/>
      <c r="AB43" s="279"/>
      <c r="AC43" s="279"/>
      <c r="AD43" s="279"/>
      <c r="AE43" s="279"/>
      <c r="AF43" s="361"/>
      <c r="AG43" s="361"/>
      <c r="AH43" s="361"/>
      <c r="AI43" s="361"/>
      <c r="AJ43" s="362"/>
      <c r="AL43" s="101">
        <f t="shared" si="6"/>
        <v>0</v>
      </c>
      <c r="AM43" s="101">
        <f t="shared" si="1"/>
        <v>0</v>
      </c>
      <c r="AN43" s="101">
        <f t="shared" si="2"/>
        <v>3</v>
      </c>
      <c r="AO43" s="101">
        <f t="shared" si="3"/>
        <v>0</v>
      </c>
      <c r="AP43" s="101">
        <f t="shared" si="4"/>
        <v>0</v>
      </c>
      <c r="AQ43" s="101">
        <f t="shared" si="5"/>
        <v>0</v>
      </c>
      <c r="AR43" s="101">
        <f t="shared" si="0"/>
        <v>0</v>
      </c>
    </row>
    <row r="44" spans="1:44">
      <c r="A44" s="280" t="s">
        <v>654</v>
      </c>
      <c r="B44" s="288"/>
      <c r="C44" s="288"/>
      <c r="D44" s="288"/>
      <c r="E44" s="288"/>
      <c r="F44" s="281"/>
      <c r="G44" s="283"/>
      <c r="H44" s="283"/>
      <c r="I44" s="283"/>
      <c r="J44" s="283"/>
      <c r="K44" s="283"/>
      <c r="L44" s="282"/>
      <c r="M44" s="282"/>
      <c r="N44" s="282">
        <v>1</v>
      </c>
      <c r="O44" s="282"/>
      <c r="P44" s="282"/>
      <c r="Q44" s="283"/>
      <c r="R44" s="283"/>
      <c r="S44" s="283"/>
      <c r="T44" s="283"/>
      <c r="U44" s="283"/>
      <c r="V44" s="282"/>
      <c r="W44" s="282"/>
      <c r="X44" s="282"/>
      <c r="Y44" s="282"/>
      <c r="Z44" s="282"/>
      <c r="AA44" s="279"/>
      <c r="AB44" s="279"/>
      <c r="AC44" s="279"/>
      <c r="AD44" s="279"/>
      <c r="AE44" s="279"/>
      <c r="AF44" s="361"/>
      <c r="AG44" s="361"/>
      <c r="AH44" s="361"/>
      <c r="AI44" s="361"/>
      <c r="AJ44" s="362"/>
      <c r="AL44" s="101">
        <f t="shared" si="6"/>
        <v>0</v>
      </c>
      <c r="AM44" s="101">
        <f t="shared" si="1"/>
        <v>0</v>
      </c>
      <c r="AN44" s="101">
        <f t="shared" si="2"/>
        <v>1</v>
      </c>
      <c r="AO44" s="101">
        <f t="shared" si="3"/>
        <v>0</v>
      </c>
      <c r="AP44" s="101">
        <f t="shared" si="4"/>
        <v>0</v>
      </c>
      <c r="AQ44" s="101">
        <f t="shared" si="5"/>
        <v>0</v>
      </c>
      <c r="AR44" s="101">
        <f t="shared" si="0"/>
        <v>0</v>
      </c>
    </row>
    <row r="45" spans="1:44">
      <c r="A45" s="280" t="s">
        <v>264</v>
      </c>
      <c r="B45" s="288"/>
      <c r="C45" s="288"/>
      <c r="D45" s="288"/>
      <c r="E45" s="288"/>
      <c r="F45" s="281"/>
      <c r="G45" s="283"/>
      <c r="H45" s="283"/>
      <c r="I45" s="283"/>
      <c r="J45" s="283"/>
      <c r="K45" s="283">
        <v>1</v>
      </c>
      <c r="L45" s="282"/>
      <c r="M45" s="282"/>
      <c r="N45" s="282"/>
      <c r="O45" s="282"/>
      <c r="P45" s="282"/>
      <c r="Q45" s="283"/>
      <c r="R45" s="283"/>
      <c r="S45" s="283"/>
      <c r="T45" s="283"/>
      <c r="U45" s="283"/>
      <c r="V45" s="282"/>
      <c r="W45" s="282"/>
      <c r="X45" s="282"/>
      <c r="Y45" s="282"/>
      <c r="Z45" s="282"/>
      <c r="AA45" s="279"/>
      <c r="AB45" s="279"/>
      <c r="AC45" s="279"/>
      <c r="AD45" s="279"/>
      <c r="AE45" s="279"/>
      <c r="AF45" s="361"/>
      <c r="AG45" s="361"/>
      <c r="AH45" s="361"/>
      <c r="AI45" s="361"/>
      <c r="AJ45" s="362"/>
      <c r="AL45" s="101">
        <f t="shared" si="6"/>
        <v>0</v>
      </c>
      <c r="AM45" s="101">
        <f t="shared" si="1"/>
        <v>1</v>
      </c>
      <c r="AN45" s="101">
        <f t="shared" si="2"/>
        <v>0</v>
      </c>
      <c r="AO45" s="101">
        <f t="shared" si="3"/>
        <v>0</v>
      </c>
      <c r="AP45" s="101">
        <f t="shared" si="4"/>
        <v>0</v>
      </c>
      <c r="AQ45" s="101">
        <f t="shared" si="5"/>
        <v>0</v>
      </c>
      <c r="AR45" s="101">
        <f t="shared" si="0"/>
        <v>0</v>
      </c>
    </row>
    <row r="46" spans="1:44">
      <c r="A46" s="280" t="s">
        <v>660</v>
      </c>
      <c r="B46" s="288"/>
      <c r="C46" s="288"/>
      <c r="D46" s="288"/>
      <c r="E46" s="288"/>
      <c r="F46" s="281"/>
      <c r="G46" s="283"/>
      <c r="H46" s="283"/>
      <c r="I46" s="283"/>
      <c r="J46" s="283"/>
      <c r="K46" s="283"/>
      <c r="L46" s="282"/>
      <c r="M46" s="282"/>
      <c r="N46" s="282"/>
      <c r="O46" s="282">
        <v>1</v>
      </c>
      <c r="P46" s="282"/>
      <c r="Q46" s="283"/>
      <c r="R46" s="283"/>
      <c r="S46" s="283"/>
      <c r="T46" s="283"/>
      <c r="U46" s="283"/>
      <c r="V46" s="282"/>
      <c r="W46" s="282"/>
      <c r="X46" s="282"/>
      <c r="Y46" s="282"/>
      <c r="Z46" s="282"/>
      <c r="AA46" s="279"/>
      <c r="AB46" s="279"/>
      <c r="AC46" s="279"/>
      <c r="AD46" s="279"/>
      <c r="AE46" s="279"/>
      <c r="AF46" s="361"/>
      <c r="AG46" s="361"/>
      <c r="AH46" s="361"/>
      <c r="AI46" s="361"/>
      <c r="AJ46" s="362"/>
      <c r="AL46" s="101">
        <f t="shared" si="6"/>
        <v>0</v>
      </c>
      <c r="AM46" s="101">
        <f t="shared" si="1"/>
        <v>0</v>
      </c>
      <c r="AN46" s="101">
        <f t="shared" si="2"/>
        <v>1</v>
      </c>
      <c r="AO46" s="101">
        <f t="shared" si="3"/>
        <v>0</v>
      </c>
      <c r="AP46" s="101">
        <f t="shared" si="4"/>
        <v>0</v>
      </c>
      <c r="AQ46" s="101">
        <f t="shared" si="5"/>
        <v>0</v>
      </c>
      <c r="AR46" s="101">
        <f t="shared" si="0"/>
        <v>0</v>
      </c>
    </row>
    <row r="47" spans="1:44">
      <c r="A47" s="280" t="s">
        <v>666</v>
      </c>
      <c r="B47" s="288"/>
      <c r="C47" s="288"/>
      <c r="D47" s="288"/>
      <c r="E47" s="288"/>
      <c r="F47" s="281"/>
      <c r="G47" s="283"/>
      <c r="H47" s="283"/>
      <c r="I47" s="283"/>
      <c r="J47" s="283"/>
      <c r="K47" s="283"/>
      <c r="L47" s="282"/>
      <c r="M47" s="282"/>
      <c r="N47" s="282"/>
      <c r="O47" s="282"/>
      <c r="P47" s="282"/>
      <c r="Q47" s="283"/>
      <c r="R47" s="283"/>
      <c r="S47" s="283"/>
      <c r="T47" s="283"/>
      <c r="U47" s="283"/>
      <c r="V47" s="282"/>
      <c r="W47" s="282"/>
      <c r="X47" s="282"/>
      <c r="Y47" s="282">
        <v>1</v>
      </c>
      <c r="Z47" s="282"/>
      <c r="AA47" s="279"/>
      <c r="AB47" s="279"/>
      <c r="AC47" s="279"/>
      <c r="AD47" s="279"/>
      <c r="AE47" s="279"/>
      <c r="AF47" s="361"/>
      <c r="AG47" s="361"/>
      <c r="AH47" s="361"/>
      <c r="AI47" s="361"/>
      <c r="AJ47" s="362"/>
      <c r="AL47" s="101">
        <f t="shared" si="6"/>
        <v>0</v>
      </c>
      <c r="AM47" s="101">
        <f t="shared" si="1"/>
        <v>0</v>
      </c>
      <c r="AN47" s="101">
        <f t="shared" si="2"/>
        <v>0</v>
      </c>
      <c r="AO47" s="101">
        <f t="shared" si="3"/>
        <v>0</v>
      </c>
      <c r="AP47" s="101">
        <f t="shared" si="4"/>
        <v>1</v>
      </c>
      <c r="AQ47" s="101">
        <f t="shared" si="5"/>
        <v>0</v>
      </c>
      <c r="AR47" s="101">
        <f t="shared" si="0"/>
        <v>0</v>
      </c>
    </row>
    <row r="48" spans="1:44">
      <c r="A48" s="280" t="s">
        <v>669</v>
      </c>
      <c r="B48" s="288"/>
      <c r="C48" s="288"/>
      <c r="D48" s="288"/>
      <c r="E48" s="288"/>
      <c r="F48" s="281"/>
      <c r="G48" s="283"/>
      <c r="H48" s="283"/>
      <c r="I48" s="283"/>
      <c r="J48" s="283"/>
      <c r="K48" s="283"/>
      <c r="L48" s="282"/>
      <c r="M48" s="282"/>
      <c r="N48" s="282"/>
      <c r="O48" s="282"/>
      <c r="P48" s="282"/>
      <c r="Q48" s="283"/>
      <c r="R48" s="283"/>
      <c r="S48" s="283"/>
      <c r="T48" s="283"/>
      <c r="U48" s="283"/>
      <c r="V48" s="282"/>
      <c r="W48" s="282"/>
      <c r="X48" s="282">
        <v>1</v>
      </c>
      <c r="Y48" s="282"/>
      <c r="Z48" s="282"/>
      <c r="AA48" s="279"/>
      <c r="AB48" s="279"/>
      <c r="AC48" s="279"/>
      <c r="AD48" s="279"/>
      <c r="AE48" s="279"/>
      <c r="AF48" s="361"/>
      <c r="AG48" s="361"/>
      <c r="AH48" s="361"/>
      <c r="AI48" s="361"/>
      <c r="AJ48" s="362"/>
      <c r="AL48" s="101">
        <f t="shared" si="6"/>
        <v>0</v>
      </c>
      <c r="AM48" s="101">
        <f t="shared" si="1"/>
        <v>0</v>
      </c>
      <c r="AN48" s="101">
        <f t="shared" si="2"/>
        <v>0</v>
      </c>
      <c r="AO48" s="101">
        <f t="shared" si="3"/>
        <v>0</v>
      </c>
      <c r="AP48" s="101">
        <f t="shared" si="4"/>
        <v>1</v>
      </c>
      <c r="AQ48" s="101">
        <f t="shared" si="5"/>
        <v>0</v>
      </c>
      <c r="AR48" s="101">
        <f t="shared" si="0"/>
        <v>0</v>
      </c>
    </row>
    <row r="49" spans="1:44">
      <c r="A49" s="280" t="s">
        <v>698</v>
      </c>
      <c r="B49" s="288"/>
      <c r="C49" s="288"/>
      <c r="D49" s="288"/>
      <c r="E49" s="288"/>
      <c r="F49" s="281"/>
      <c r="G49" s="283"/>
      <c r="H49" s="283"/>
      <c r="I49" s="283"/>
      <c r="J49" s="283"/>
      <c r="K49" s="283"/>
      <c r="L49" s="282"/>
      <c r="M49" s="282"/>
      <c r="N49" s="282"/>
      <c r="O49" s="282"/>
      <c r="P49" s="282"/>
      <c r="Q49" s="283"/>
      <c r="R49" s="283"/>
      <c r="S49" s="283"/>
      <c r="T49" s="283"/>
      <c r="U49" s="283"/>
      <c r="V49" s="282"/>
      <c r="W49" s="282">
        <v>1</v>
      </c>
      <c r="X49" s="282"/>
      <c r="Y49" s="282"/>
      <c r="Z49" s="282"/>
      <c r="AA49" s="279"/>
      <c r="AB49" s="279"/>
      <c r="AC49" s="279"/>
      <c r="AD49" s="279"/>
      <c r="AE49" s="279"/>
      <c r="AF49" s="361"/>
      <c r="AG49" s="361"/>
      <c r="AH49" s="361"/>
      <c r="AI49" s="361"/>
      <c r="AJ49" s="362"/>
      <c r="AL49" s="101">
        <f t="shared" si="6"/>
        <v>0</v>
      </c>
      <c r="AM49" s="101">
        <f t="shared" si="1"/>
        <v>0</v>
      </c>
      <c r="AN49" s="101">
        <f t="shared" si="2"/>
        <v>0</v>
      </c>
      <c r="AO49" s="101">
        <f t="shared" si="3"/>
        <v>0</v>
      </c>
      <c r="AP49" s="101">
        <f t="shared" si="4"/>
        <v>1</v>
      </c>
      <c r="AQ49" s="101">
        <f t="shared" si="5"/>
        <v>0</v>
      </c>
      <c r="AR49" s="101">
        <f t="shared" si="0"/>
        <v>0</v>
      </c>
    </row>
    <row r="50" spans="1:44">
      <c r="A50" s="280" t="s">
        <v>728</v>
      </c>
      <c r="B50" s="288"/>
      <c r="C50" s="288"/>
      <c r="D50" s="288"/>
      <c r="E50" s="288"/>
      <c r="F50" s="281"/>
      <c r="G50" s="283"/>
      <c r="H50" s="283"/>
      <c r="I50" s="283"/>
      <c r="J50" s="283"/>
      <c r="K50" s="283"/>
      <c r="L50" s="282"/>
      <c r="M50" s="282"/>
      <c r="N50" s="282"/>
      <c r="O50" s="282"/>
      <c r="P50" s="282"/>
      <c r="Q50" s="283"/>
      <c r="R50" s="283"/>
      <c r="S50" s="283"/>
      <c r="T50" s="283"/>
      <c r="U50" s="283"/>
      <c r="V50" s="282"/>
      <c r="W50" s="282"/>
      <c r="X50" s="282"/>
      <c r="Y50" s="282"/>
      <c r="Z50" s="282">
        <v>1</v>
      </c>
      <c r="AA50" s="279"/>
      <c r="AB50" s="279"/>
      <c r="AC50" s="279"/>
      <c r="AD50" s="279"/>
      <c r="AE50" s="279"/>
      <c r="AF50" s="361"/>
      <c r="AG50" s="361"/>
      <c r="AH50" s="361"/>
      <c r="AI50" s="361"/>
      <c r="AJ50" s="362"/>
      <c r="AL50" s="101">
        <f t="shared" si="6"/>
        <v>0</v>
      </c>
      <c r="AM50" s="101">
        <f t="shared" si="1"/>
        <v>0</v>
      </c>
      <c r="AN50" s="101">
        <f t="shared" si="2"/>
        <v>0</v>
      </c>
      <c r="AO50" s="101">
        <f t="shared" si="3"/>
        <v>0</v>
      </c>
      <c r="AP50" s="101">
        <f t="shared" si="4"/>
        <v>1</v>
      </c>
      <c r="AQ50" s="101">
        <f t="shared" si="5"/>
        <v>0</v>
      </c>
      <c r="AR50" s="101">
        <f t="shared" si="0"/>
        <v>0</v>
      </c>
    </row>
    <row r="51" spans="1:44">
      <c r="A51" s="280" t="s">
        <v>730</v>
      </c>
      <c r="B51" s="288"/>
      <c r="C51" s="288"/>
      <c r="D51" s="288"/>
      <c r="E51" s="288"/>
      <c r="F51" s="281"/>
      <c r="G51" s="283"/>
      <c r="H51" s="283"/>
      <c r="I51" s="283"/>
      <c r="J51" s="283"/>
      <c r="K51" s="283">
        <v>1</v>
      </c>
      <c r="L51" s="282"/>
      <c r="M51" s="282"/>
      <c r="N51" s="282"/>
      <c r="O51" s="282"/>
      <c r="P51" s="282"/>
      <c r="Q51" s="283"/>
      <c r="R51" s="283"/>
      <c r="S51" s="283"/>
      <c r="T51" s="283"/>
      <c r="U51" s="283"/>
      <c r="V51" s="282"/>
      <c r="W51" s="282"/>
      <c r="X51" s="282"/>
      <c r="Y51" s="282"/>
      <c r="Z51" s="282"/>
      <c r="AA51" s="279"/>
      <c r="AB51" s="279"/>
      <c r="AC51" s="279"/>
      <c r="AD51" s="279"/>
      <c r="AE51" s="279"/>
      <c r="AF51" s="361"/>
      <c r="AG51" s="361"/>
      <c r="AH51" s="361"/>
      <c r="AI51" s="361"/>
      <c r="AJ51" s="362"/>
      <c r="AL51" s="101">
        <f t="shared" si="6"/>
        <v>0</v>
      </c>
      <c r="AM51" s="101">
        <f t="shared" si="1"/>
        <v>1</v>
      </c>
      <c r="AN51" s="101">
        <f t="shared" si="2"/>
        <v>0</v>
      </c>
      <c r="AO51" s="101">
        <f t="shared" si="3"/>
        <v>0</v>
      </c>
      <c r="AP51" s="101">
        <f t="shared" si="4"/>
        <v>0</v>
      </c>
      <c r="AQ51" s="101">
        <f t="shared" si="5"/>
        <v>0</v>
      </c>
      <c r="AR51" s="101">
        <f t="shared" si="0"/>
        <v>0</v>
      </c>
    </row>
    <row r="52" spans="1:44">
      <c r="A52" s="280" t="s">
        <v>236</v>
      </c>
      <c r="B52" s="288"/>
      <c r="C52" s="288"/>
      <c r="D52" s="288">
        <v>1</v>
      </c>
      <c r="E52" s="288">
        <v>1</v>
      </c>
      <c r="F52" s="281"/>
      <c r="G52" s="283"/>
      <c r="H52" s="283"/>
      <c r="I52" s="283"/>
      <c r="J52" s="283"/>
      <c r="K52" s="283">
        <v>2</v>
      </c>
      <c r="L52" s="282"/>
      <c r="M52" s="282"/>
      <c r="N52" s="282">
        <v>1</v>
      </c>
      <c r="O52" s="282"/>
      <c r="P52" s="282"/>
      <c r="Q52" s="283"/>
      <c r="R52" s="283"/>
      <c r="S52" s="283"/>
      <c r="T52" s="283"/>
      <c r="U52" s="283"/>
      <c r="V52" s="282"/>
      <c r="W52" s="282"/>
      <c r="X52" s="282"/>
      <c r="Y52" s="282"/>
      <c r="Z52" s="282"/>
      <c r="AA52" s="279"/>
      <c r="AB52" s="279"/>
      <c r="AC52" s="279"/>
      <c r="AD52" s="279"/>
      <c r="AE52" s="279"/>
      <c r="AF52" s="361"/>
      <c r="AG52" s="361"/>
      <c r="AH52" s="361"/>
      <c r="AI52" s="361"/>
      <c r="AJ52" s="362"/>
      <c r="AL52" s="101">
        <f t="shared" si="6"/>
        <v>2</v>
      </c>
      <c r="AM52" s="101">
        <f t="shared" si="1"/>
        <v>2</v>
      </c>
      <c r="AN52" s="101">
        <f t="shared" si="2"/>
        <v>1</v>
      </c>
      <c r="AO52" s="101">
        <f t="shared" si="3"/>
        <v>0</v>
      </c>
      <c r="AP52" s="101">
        <f t="shared" si="4"/>
        <v>0</v>
      </c>
      <c r="AQ52" s="101">
        <f t="shared" si="5"/>
        <v>0</v>
      </c>
      <c r="AR52" s="101">
        <f t="shared" si="0"/>
        <v>0</v>
      </c>
    </row>
    <row r="53" spans="1:44">
      <c r="A53" s="280" t="s">
        <v>750</v>
      </c>
      <c r="B53" s="288"/>
      <c r="C53" s="288"/>
      <c r="D53" s="288"/>
      <c r="E53" s="288"/>
      <c r="F53" s="281"/>
      <c r="G53" s="283"/>
      <c r="H53" s="283"/>
      <c r="I53" s="283"/>
      <c r="J53" s="283"/>
      <c r="K53" s="283"/>
      <c r="L53" s="282">
        <v>1</v>
      </c>
      <c r="M53" s="282"/>
      <c r="N53" s="282"/>
      <c r="O53" s="282"/>
      <c r="P53" s="282"/>
      <c r="Q53" s="283"/>
      <c r="R53" s="283"/>
      <c r="S53" s="283"/>
      <c r="T53" s="283"/>
      <c r="U53" s="283"/>
      <c r="V53" s="282"/>
      <c r="W53" s="282"/>
      <c r="X53" s="282"/>
      <c r="Y53" s="282"/>
      <c r="Z53" s="282"/>
      <c r="AA53" s="279"/>
      <c r="AB53" s="279"/>
      <c r="AC53" s="279"/>
      <c r="AD53" s="279"/>
      <c r="AE53" s="279"/>
      <c r="AF53" s="361"/>
      <c r="AG53" s="361"/>
      <c r="AH53" s="361"/>
      <c r="AI53" s="361"/>
      <c r="AJ53" s="362"/>
      <c r="AL53" s="101">
        <f t="shared" si="6"/>
        <v>0</v>
      </c>
      <c r="AM53" s="101">
        <f t="shared" si="1"/>
        <v>0</v>
      </c>
      <c r="AN53" s="101">
        <f t="shared" si="2"/>
        <v>1</v>
      </c>
      <c r="AO53" s="101">
        <f t="shared" si="3"/>
        <v>0</v>
      </c>
      <c r="AP53" s="101">
        <f t="shared" si="4"/>
        <v>0</v>
      </c>
      <c r="AQ53" s="101">
        <f t="shared" si="5"/>
        <v>0</v>
      </c>
      <c r="AR53" s="101">
        <f t="shared" si="0"/>
        <v>0</v>
      </c>
    </row>
    <row r="54" spans="1:44">
      <c r="A54" s="280" t="s">
        <v>752</v>
      </c>
      <c r="B54" s="288"/>
      <c r="C54" s="288"/>
      <c r="D54" s="288"/>
      <c r="E54" s="288"/>
      <c r="F54" s="281"/>
      <c r="G54" s="283"/>
      <c r="H54" s="283"/>
      <c r="I54" s="283"/>
      <c r="J54" s="283"/>
      <c r="K54" s="283"/>
      <c r="L54" s="282"/>
      <c r="M54" s="282"/>
      <c r="N54" s="282"/>
      <c r="O54" s="282"/>
      <c r="P54" s="282"/>
      <c r="Q54" s="283">
        <v>1</v>
      </c>
      <c r="R54" s="283"/>
      <c r="S54" s="283"/>
      <c r="T54" s="283"/>
      <c r="U54" s="283"/>
      <c r="V54" s="282"/>
      <c r="W54" s="282"/>
      <c r="X54" s="282"/>
      <c r="Y54" s="282"/>
      <c r="Z54" s="282"/>
      <c r="AA54" s="279"/>
      <c r="AB54" s="279"/>
      <c r="AC54" s="279"/>
      <c r="AD54" s="279"/>
      <c r="AE54" s="279"/>
      <c r="AF54" s="361"/>
      <c r="AG54" s="361"/>
      <c r="AH54" s="361"/>
      <c r="AI54" s="361"/>
      <c r="AJ54" s="362"/>
      <c r="AL54" s="101">
        <f t="shared" si="6"/>
        <v>0</v>
      </c>
      <c r="AM54" s="101">
        <f t="shared" si="1"/>
        <v>0</v>
      </c>
      <c r="AN54" s="101">
        <f t="shared" si="2"/>
        <v>0</v>
      </c>
      <c r="AO54" s="101">
        <f t="shared" si="3"/>
        <v>1</v>
      </c>
      <c r="AP54" s="101">
        <f t="shared" si="4"/>
        <v>0</v>
      </c>
      <c r="AQ54" s="101">
        <f t="shared" si="5"/>
        <v>0</v>
      </c>
      <c r="AR54" s="101">
        <f t="shared" si="0"/>
        <v>0</v>
      </c>
    </row>
    <row r="55" spans="1:44">
      <c r="A55" s="280" t="s">
        <v>253</v>
      </c>
      <c r="B55" s="288"/>
      <c r="C55" s="288"/>
      <c r="D55" s="288"/>
      <c r="E55" s="288"/>
      <c r="F55" s="281"/>
      <c r="G55" s="283"/>
      <c r="H55" s="283"/>
      <c r="I55" s="283"/>
      <c r="J55" s="283"/>
      <c r="K55" s="283"/>
      <c r="L55" s="282"/>
      <c r="M55" s="282"/>
      <c r="N55" s="282"/>
      <c r="O55" s="282"/>
      <c r="P55" s="282"/>
      <c r="Q55" s="283"/>
      <c r="R55" s="283"/>
      <c r="S55" s="283"/>
      <c r="T55" s="283"/>
      <c r="U55" s="283"/>
      <c r="V55" s="282">
        <v>1</v>
      </c>
      <c r="W55" s="282"/>
      <c r="X55" s="282"/>
      <c r="Y55" s="282"/>
      <c r="Z55" s="282"/>
      <c r="AA55" s="279"/>
      <c r="AB55" s="279"/>
      <c r="AC55" s="279"/>
      <c r="AD55" s="279"/>
      <c r="AE55" s="279"/>
      <c r="AF55" s="361"/>
      <c r="AG55" s="361"/>
      <c r="AH55" s="361"/>
      <c r="AI55" s="361"/>
      <c r="AJ55" s="362"/>
      <c r="AL55" s="101">
        <f t="shared" si="6"/>
        <v>0</v>
      </c>
      <c r="AM55" s="101">
        <f t="shared" si="1"/>
        <v>0</v>
      </c>
      <c r="AN55" s="101">
        <f t="shared" si="2"/>
        <v>0</v>
      </c>
      <c r="AO55" s="101">
        <f t="shared" si="3"/>
        <v>0</v>
      </c>
      <c r="AP55" s="101">
        <f t="shared" si="4"/>
        <v>1</v>
      </c>
      <c r="AQ55" s="101">
        <f t="shared" si="5"/>
        <v>0</v>
      </c>
      <c r="AR55" s="101">
        <f t="shared" si="0"/>
        <v>0</v>
      </c>
    </row>
    <row r="56" spans="1:44">
      <c r="A56" s="280" t="s">
        <v>767</v>
      </c>
      <c r="B56" s="288"/>
      <c r="C56" s="288"/>
      <c r="D56" s="288"/>
      <c r="E56" s="288"/>
      <c r="F56" s="281"/>
      <c r="G56" s="283"/>
      <c r="H56" s="283"/>
      <c r="I56" s="283"/>
      <c r="J56" s="283"/>
      <c r="K56" s="283"/>
      <c r="L56" s="282"/>
      <c r="M56" s="282"/>
      <c r="N56" s="282"/>
      <c r="O56" s="282"/>
      <c r="P56" s="282"/>
      <c r="Q56" s="283"/>
      <c r="R56" s="283"/>
      <c r="S56" s="283"/>
      <c r="T56" s="283"/>
      <c r="U56" s="283"/>
      <c r="V56" s="282"/>
      <c r="W56" s="282"/>
      <c r="X56" s="282">
        <v>1</v>
      </c>
      <c r="Y56" s="282"/>
      <c r="Z56" s="282"/>
      <c r="AA56" s="279"/>
      <c r="AB56" s="279"/>
      <c r="AC56" s="279"/>
      <c r="AD56" s="279"/>
      <c r="AE56" s="279"/>
      <c r="AF56" s="361"/>
      <c r="AG56" s="361"/>
      <c r="AH56" s="361"/>
      <c r="AI56" s="361"/>
      <c r="AJ56" s="362"/>
      <c r="AL56" s="101">
        <f t="shared" si="6"/>
        <v>0</v>
      </c>
      <c r="AM56" s="101">
        <f t="shared" si="1"/>
        <v>0</v>
      </c>
      <c r="AN56" s="101">
        <f t="shared" si="2"/>
        <v>0</v>
      </c>
      <c r="AO56" s="101">
        <f t="shared" si="3"/>
        <v>0</v>
      </c>
      <c r="AP56" s="101">
        <f t="shared" si="4"/>
        <v>1</v>
      </c>
      <c r="AQ56" s="101">
        <f t="shared" si="5"/>
        <v>0</v>
      </c>
      <c r="AR56" s="101">
        <f t="shared" si="0"/>
        <v>0</v>
      </c>
    </row>
    <row r="57" spans="1:44">
      <c r="A57" s="280" t="s">
        <v>771</v>
      </c>
      <c r="B57" s="288"/>
      <c r="C57" s="288"/>
      <c r="D57" s="288"/>
      <c r="E57" s="288"/>
      <c r="F57" s="281"/>
      <c r="G57" s="283"/>
      <c r="H57" s="283"/>
      <c r="I57" s="283"/>
      <c r="J57" s="283"/>
      <c r="K57" s="283"/>
      <c r="L57" s="282"/>
      <c r="M57" s="282"/>
      <c r="N57" s="282"/>
      <c r="O57" s="282"/>
      <c r="P57" s="282"/>
      <c r="Q57" s="283"/>
      <c r="R57" s="283"/>
      <c r="S57" s="283"/>
      <c r="T57" s="283"/>
      <c r="U57" s="283"/>
      <c r="V57" s="282"/>
      <c r="W57" s="282"/>
      <c r="X57" s="282">
        <v>1</v>
      </c>
      <c r="Y57" s="282"/>
      <c r="Z57" s="282"/>
      <c r="AA57" s="279"/>
      <c r="AB57" s="279"/>
      <c r="AC57" s="279"/>
      <c r="AD57" s="279"/>
      <c r="AE57" s="279"/>
      <c r="AF57" s="361"/>
      <c r="AG57" s="361"/>
      <c r="AH57" s="361"/>
      <c r="AI57" s="361"/>
      <c r="AJ57" s="362"/>
      <c r="AL57" s="101">
        <f t="shared" si="6"/>
        <v>0</v>
      </c>
      <c r="AM57" s="101">
        <f t="shared" si="1"/>
        <v>0</v>
      </c>
      <c r="AN57" s="101">
        <f t="shared" si="2"/>
        <v>0</v>
      </c>
      <c r="AO57" s="101">
        <f t="shared" si="3"/>
        <v>0</v>
      </c>
      <c r="AP57" s="101">
        <f t="shared" si="4"/>
        <v>1</v>
      </c>
      <c r="AQ57" s="101">
        <f t="shared" si="5"/>
        <v>0</v>
      </c>
      <c r="AR57" s="101">
        <f t="shared" si="0"/>
        <v>0</v>
      </c>
    </row>
    <row r="58" spans="1:44">
      <c r="A58" s="280" t="s">
        <v>773</v>
      </c>
      <c r="B58" s="288"/>
      <c r="C58" s="288"/>
      <c r="D58" s="288"/>
      <c r="E58" s="288"/>
      <c r="F58" s="281"/>
      <c r="G58" s="283"/>
      <c r="H58" s="283"/>
      <c r="I58" s="283"/>
      <c r="J58" s="283"/>
      <c r="K58" s="283"/>
      <c r="L58" s="282"/>
      <c r="M58" s="282"/>
      <c r="N58" s="282"/>
      <c r="O58" s="282"/>
      <c r="P58" s="282"/>
      <c r="Q58" s="283"/>
      <c r="R58" s="283"/>
      <c r="S58" s="283"/>
      <c r="T58" s="283"/>
      <c r="U58" s="283">
        <v>1</v>
      </c>
      <c r="V58" s="282"/>
      <c r="W58" s="282"/>
      <c r="X58" s="282"/>
      <c r="Y58" s="282"/>
      <c r="Z58" s="282"/>
      <c r="AA58" s="279"/>
      <c r="AB58" s="279"/>
      <c r="AC58" s="279"/>
      <c r="AD58" s="279"/>
      <c r="AE58" s="279"/>
      <c r="AF58" s="361"/>
      <c r="AG58" s="361"/>
      <c r="AH58" s="361"/>
      <c r="AI58" s="361"/>
      <c r="AJ58" s="362"/>
      <c r="AL58" s="101">
        <f t="shared" si="6"/>
        <v>0</v>
      </c>
      <c r="AM58" s="101">
        <f t="shared" si="1"/>
        <v>0</v>
      </c>
      <c r="AN58" s="101">
        <f t="shared" si="2"/>
        <v>0</v>
      </c>
      <c r="AO58" s="101">
        <f t="shared" si="3"/>
        <v>1</v>
      </c>
      <c r="AP58" s="101">
        <f t="shared" si="4"/>
        <v>0</v>
      </c>
      <c r="AQ58" s="101">
        <f t="shared" si="5"/>
        <v>0</v>
      </c>
      <c r="AR58" s="101">
        <f t="shared" si="0"/>
        <v>0</v>
      </c>
    </row>
    <row r="59" spans="1:44">
      <c r="A59" s="280" t="s">
        <v>782</v>
      </c>
      <c r="B59" s="288"/>
      <c r="C59" s="288"/>
      <c r="D59" s="288"/>
      <c r="E59" s="288"/>
      <c r="F59" s="281"/>
      <c r="G59" s="283"/>
      <c r="H59" s="283"/>
      <c r="I59" s="283"/>
      <c r="J59" s="283"/>
      <c r="K59" s="283"/>
      <c r="L59" s="282"/>
      <c r="M59" s="282"/>
      <c r="N59" s="282"/>
      <c r="O59" s="282"/>
      <c r="P59" s="282"/>
      <c r="Q59" s="283"/>
      <c r="R59" s="283"/>
      <c r="S59" s="283"/>
      <c r="T59" s="283"/>
      <c r="U59" s="283"/>
      <c r="V59" s="282">
        <v>1</v>
      </c>
      <c r="W59" s="282"/>
      <c r="X59" s="282"/>
      <c r="Y59" s="282"/>
      <c r="Z59" s="282"/>
      <c r="AA59" s="279"/>
      <c r="AB59" s="279"/>
      <c r="AC59" s="279"/>
      <c r="AD59" s="279"/>
      <c r="AE59" s="279"/>
      <c r="AF59" s="361"/>
      <c r="AG59" s="361"/>
      <c r="AH59" s="361"/>
      <c r="AI59" s="361"/>
      <c r="AJ59" s="362"/>
      <c r="AL59" s="101">
        <f t="shared" si="6"/>
        <v>0</v>
      </c>
      <c r="AM59" s="101">
        <f t="shared" si="1"/>
        <v>0</v>
      </c>
      <c r="AN59" s="101">
        <f t="shared" si="2"/>
        <v>0</v>
      </c>
      <c r="AO59" s="101">
        <f t="shared" si="3"/>
        <v>0</v>
      </c>
      <c r="AP59" s="101">
        <f t="shared" si="4"/>
        <v>1</v>
      </c>
      <c r="AQ59" s="101">
        <f t="shared" si="5"/>
        <v>0</v>
      </c>
      <c r="AR59" s="101">
        <f t="shared" si="0"/>
        <v>0</v>
      </c>
    </row>
    <row r="60" spans="1:44">
      <c r="A60" s="280" t="s">
        <v>786</v>
      </c>
      <c r="B60" s="288"/>
      <c r="C60" s="288"/>
      <c r="D60" s="288"/>
      <c r="E60" s="288"/>
      <c r="F60" s="281"/>
      <c r="G60" s="283"/>
      <c r="H60" s="283"/>
      <c r="I60" s="283"/>
      <c r="J60" s="283"/>
      <c r="K60" s="283">
        <v>1</v>
      </c>
      <c r="L60" s="282"/>
      <c r="M60" s="282"/>
      <c r="N60" s="282"/>
      <c r="O60" s="282"/>
      <c r="P60" s="282"/>
      <c r="Q60" s="283"/>
      <c r="R60" s="283"/>
      <c r="S60" s="283"/>
      <c r="T60" s="283"/>
      <c r="U60" s="283"/>
      <c r="V60" s="282"/>
      <c r="W60" s="282"/>
      <c r="X60" s="282"/>
      <c r="Y60" s="282"/>
      <c r="Z60" s="282"/>
      <c r="AA60" s="279"/>
      <c r="AB60" s="279"/>
      <c r="AC60" s="279"/>
      <c r="AD60" s="279"/>
      <c r="AE60" s="279"/>
      <c r="AF60" s="361"/>
      <c r="AG60" s="361"/>
      <c r="AH60" s="361"/>
      <c r="AI60" s="361"/>
      <c r="AJ60" s="362"/>
      <c r="AL60" s="101">
        <f t="shared" si="6"/>
        <v>0</v>
      </c>
      <c r="AM60" s="101">
        <f t="shared" si="1"/>
        <v>1</v>
      </c>
      <c r="AN60" s="101">
        <f t="shared" si="2"/>
        <v>0</v>
      </c>
      <c r="AO60" s="101">
        <f t="shared" si="3"/>
        <v>0</v>
      </c>
      <c r="AP60" s="101">
        <f t="shared" si="4"/>
        <v>0</v>
      </c>
      <c r="AQ60" s="101">
        <f t="shared" si="5"/>
        <v>0</v>
      </c>
      <c r="AR60" s="101">
        <f t="shared" si="0"/>
        <v>0</v>
      </c>
    </row>
    <row r="61" spans="1:44">
      <c r="A61" s="280" t="s">
        <v>787</v>
      </c>
      <c r="B61" s="288"/>
      <c r="C61" s="288"/>
      <c r="D61" s="288"/>
      <c r="E61" s="288"/>
      <c r="F61" s="281"/>
      <c r="G61" s="283"/>
      <c r="H61" s="283"/>
      <c r="I61" s="283"/>
      <c r="J61" s="283"/>
      <c r="K61" s="283"/>
      <c r="L61" s="282"/>
      <c r="M61" s="282"/>
      <c r="N61" s="282"/>
      <c r="O61" s="282">
        <v>2</v>
      </c>
      <c r="P61" s="282"/>
      <c r="Q61" s="283"/>
      <c r="R61" s="283"/>
      <c r="S61" s="283"/>
      <c r="T61" s="283"/>
      <c r="U61" s="283"/>
      <c r="V61" s="282"/>
      <c r="W61" s="282"/>
      <c r="X61" s="282"/>
      <c r="Y61" s="282"/>
      <c r="Z61" s="282"/>
      <c r="AA61" s="279"/>
      <c r="AB61" s="279"/>
      <c r="AC61" s="279"/>
      <c r="AD61" s="279"/>
      <c r="AE61" s="279"/>
      <c r="AF61" s="361"/>
      <c r="AG61" s="361"/>
      <c r="AH61" s="361"/>
      <c r="AI61" s="361"/>
      <c r="AJ61" s="362"/>
      <c r="AL61" s="101">
        <f t="shared" si="6"/>
        <v>0</v>
      </c>
      <c r="AM61" s="101">
        <f t="shared" si="1"/>
        <v>0</v>
      </c>
      <c r="AN61" s="101">
        <f t="shared" si="2"/>
        <v>2</v>
      </c>
      <c r="AO61" s="101">
        <f t="shared" si="3"/>
        <v>0</v>
      </c>
      <c r="AP61" s="101">
        <f t="shared" si="4"/>
        <v>0</v>
      </c>
      <c r="AQ61" s="101">
        <f t="shared" si="5"/>
        <v>0</v>
      </c>
      <c r="AR61" s="101">
        <f t="shared" si="0"/>
        <v>0</v>
      </c>
    </row>
    <row r="62" spans="1:44">
      <c r="A62" s="280" t="s">
        <v>791</v>
      </c>
      <c r="B62" s="288"/>
      <c r="C62" s="288"/>
      <c r="D62" s="288"/>
      <c r="E62" s="288"/>
      <c r="F62" s="281"/>
      <c r="G62" s="283"/>
      <c r="H62" s="283"/>
      <c r="I62" s="283"/>
      <c r="J62" s="283"/>
      <c r="K62" s="283"/>
      <c r="L62" s="282"/>
      <c r="M62" s="282"/>
      <c r="N62" s="282"/>
      <c r="O62" s="282"/>
      <c r="P62" s="282"/>
      <c r="Q62" s="283"/>
      <c r="R62" s="283"/>
      <c r="S62" s="283"/>
      <c r="T62" s="283"/>
      <c r="U62" s="283"/>
      <c r="V62" s="282"/>
      <c r="W62" s="282"/>
      <c r="X62" s="282"/>
      <c r="Y62" s="282"/>
      <c r="Z62" s="282"/>
      <c r="AA62" s="279"/>
      <c r="AB62" s="279"/>
      <c r="AC62" s="279"/>
      <c r="AD62" s="279"/>
      <c r="AE62" s="279"/>
      <c r="AF62" s="361"/>
      <c r="AG62" s="361"/>
      <c r="AH62" s="361"/>
      <c r="AI62" s="361"/>
      <c r="AJ62" s="362"/>
      <c r="AL62" s="101">
        <f t="shared" si="6"/>
        <v>0</v>
      </c>
      <c r="AM62" s="101">
        <f t="shared" si="1"/>
        <v>0</v>
      </c>
      <c r="AN62" s="101">
        <f t="shared" si="2"/>
        <v>0</v>
      </c>
      <c r="AO62" s="101">
        <f t="shared" si="3"/>
        <v>0</v>
      </c>
      <c r="AP62" s="101">
        <f t="shared" si="4"/>
        <v>0</v>
      </c>
      <c r="AQ62" s="101">
        <f t="shared" si="5"/>
        <v>0</v>
      </c>
      <c r="AR62" s="101">
        <f t="shared" si="0"/>
        <v>0</v>
      </c>
    </row>
    <row r="63" spans="1:44">
      <c r="A63" s="280" t="s">
        <v>792</v>
      </c>
      <c r="B63" s="288"/>
      <c r="C63" s="288"/>
      <c r="D63" s="288"/>
      <c r="E63" s="288"/>
      <c r="F63" s="281">
        <v>1</v>
      </c>
      <c r="G63" s="283"/>
      <c r="H63" s="283"/>
      <c r="I63" s="283"/>
      <c r="J63" s="283"/>
      <c r="K63" s="283"/>
      <c r="L63" s="282"/>
      <c r="M63" s="282"/>
      <c r="N63" s="282"/>
      <c r="O63" s="282"/>
      <c r="P63" s="282"/>
      <c r="Q63" s="283"/>
      <c r="R63" s="283"/>
      <c r="S63" s="283"/>
      <c r="T63" s="283"/>
      <c r="U63" s="283"/>
      <c r="V63" s="282"/>
      <c r="W63" s="282"/>
      <c r="X63" s="282"/>
      <c r="Y63" s="282"/>
      <c r="Z63" s="282"/>
      <c r="AA63" s="279"/>
      <c r="AB63" s="279"/>
      <c r="AC63" s="279"/>
      <c r="AD63" s="279"/>
      <c r="AE63" s="279"/>
      <c r="AF63" s="361"/>
      <c r="AG63" s="361"/>
      <c r="AH63" s="361"/>
      <c r="AI63" s="361"/>
      <c r="AJ63" s="362"/>
      <c r="AL63" s="101">
        <f t="shared" si="6"/>
        <v>1</v>
      </c>
      <c r="AM63" s="101">
        <f t="shared" si="1"/>
        <v>0</v>
      </c>
      <c r="AN63" s="101">
        <f t="shared" si="2"/>
        <v>0</v>
      </c>
      <c r="AO63" s="101">
        <f t="shared" si="3"/>
        <v>0</v>
      </c>
      <c r="AP63" s="101">
        <f t="shared" si="4"/>
        <v>0</v>
      </c>
      <c r="AQ63" s="101">
        <f t="shared" si="5"/>
        <v>0</v>
      </c>
      <c r="AR63" s="101">
        <f t="shared" si="0"/>
        <v>0</v>
      </c>
    </row>
    <row r="64" spans="1:44">
      <c r="A64" s="280" t="s">
        <v>793</v>
      </c>
      <c r="B64" s="288"/>
      <c r="C64" s="288"/>
      <c r="D64" s="288"/>
      <c r="E64" s="288"/>
      <c r="F64" s="281"/>
      <c r="G64" s="283"/>
      <c r="H64" s="283"/>
      <c r="I64" s="283"/>
      <c r="J64" s="283"/>
      <c r="K64" s="283"/>
      <c r="L64" s="282"/>
      <c r="M64" s="282"/>
      <c r="N64" s="282"/>
      <c r="O64" s="282"/>
      <c r="P64" s="282"/>
      <c r="Q64" s="283">
        <v>1</v>
      </c>
      <c r="R64" s="283"/>
      <c r="S64" s="283"/>
      <c r="T64" s="283"/>
      <c r="U64" s="283"/>
      <c r="V64" s="282"/>
      <c r="W64" s="282"/>
      <c r="X64" s="282"/>
      <c r="Y64" s="282"/>
      <c r="Z64" s="282"/>
      <c r="AA64" s="279"/>
      <c r="AB64" s="279"/>
      <c r="AC64" s="279"/>
      <c r="AD64" s="279"/>
      <c r="AE64" s="279"/>
      <c r="AF64" s="361"/>
      <c r="AG64" s="361"/>
      <c r="AH64" s="361"/>
      <c r="AI64" s="361"/>
      <c r="AJ64" s="362"/>
      <c r="AL64" s="101">
        <f t="shared" si="6"/>
        <v>0</v>
      </c>
      <c r="AM64" s="101">
        <f t="shared" si="1"/>
        <v>0</v>
      </c>
      <c r="AN64" s="101">
        <f t="shared" si="2"/>
        <v>0</v>
      </c>
      <c r="AO64" s="101">
        <f t="shared" si="3"/>
        <v>1</v>
      </c>
      <c r="AP64" s="101">
        <f t="shared" si="4"/>
        <v>0</v>
      </c>
      <c r="AQ64" s="101">
        <f t="shared" si="5"/>
        <v>0</v>
      </c>
      <c r="AR64" s="101">
        <f t="shared" si="0"/>
        <v>0</v>
      </c>
    </row>
    <row r="65" spans="1:44">
      <c r="A65" s="280" t="s">
        <v>817</v>
      </c>
      <c r="B65" s="288"/>
      <c r="C65" s="288"/>
      <c r="D65" s="288"/>
      <c r="E65" s="288"/>
      <c r="F65" s="281"/>
      <c r="G65" s="283"/>
      <c r="H65" s="283"/>
      <c r="I65" s="283"/>
      <c r="J65" s="283"/>
      <c r="K65" s="283"/>
      <c r="L65" s="282"/>
      <c r="M65" s="282"/>
      <c r="N65" s="282"/>
      <c r="O65" s="282"/>
      <c r="P65" s="282"/>
      <c r="Q65" s="283"/>
      <c r="R65" s="283"/>
      <c r="S65" s="283"/>
      <c r="T65" s="283"/>
      <c r="U65" s="283">
        <v>1</v>
      </c>
      <c r="V65" s="282"/>
      <c r="W65" s="282"/>
      <c r="X65" s="282"/>
      <c r="Y65" s="282"/>
      <c r="Z65" s="282"/>
      <c r="AA65" s="279"/>
      <c r="AB65" s="279"/>
      <c r="AC65" s="279"/>
      <c r="AD65" s="279"/>
      <c r="AE65" s="279"/>
      <c r="AF65" s="361"/>
      <c r="AG65" s="361"/>
      <c r="AH65" s="361"/>
      <c r="AI65" s="361"/>
      <c r="AJ65" s="362"/>
      <c r="AL65" s="101">
        <f t="shared" si="6"/>
        <v>0</v>
      </c>
      <c r="AM65" s="101">
        <f t="shared" si="1"/>
        <v>0</v>
      </c>
      <c r="AN65" s="101">
        <f t="shared" si="2"/>
        <v>0</v>
      </c>
      <c r="AO65" s="101">
        <f t="shared" si="3"/>
        <v>1</v>
      </c>
      <c r="AP65" s="101">
        <f t="shared" si="4"/>
        <v>0</v>
      </c>
      <c r="AQ65" s="101">
        <f t="shared" si="5"/>
        <v>0</v>
      </c>
      <c r="AR65" s="101">
        <f t="shared" si="0"/>
        <v>0</v>
      </c>
    </row>
    <row r="66" spans="1:44">
      <c r="A66" s="280" t="s">
        <v>818</v>
      </c>
      <c r="B66" s="288"/>
      <c r="C66" s="288"/>
      <c r="D66" s="288"/>
      <c r="E66" s="288"/>
      <c r="F66" s="281"/>
      <c r="G66" s="283"/>
      <c r="H66" s="283"/>
      <c r="I66" s="283"/>
      <c r="J66" s="283"/>
      <c r="K66" s="283"/>
      <c r="L66" s="282"/>
      <c r="M66" s="282"/>
      <c r="N66" s="282"/>
      <c r="O66" s="282"/>
      <c r="P66" s="282"/>
      <c r="Q66" s="283"/>
      <c r="R66" s="283"/>
      <c r="S66" s="283"/>
      <c r="T66" s="283"/>
      <c r="U66" s="283"/>
      <c r="V66" s="282"/>
      <c r="W66" s="282">
        <v>1</v>
      </c>
      <c r="X66" s="282">
        <v>1</v>
      </c>
      <c r="Y66" s="282"/>
      <c r="Z66" s="282"/>
      <c r="AA66" s="279"/>
      <c r="AB66" s="279"/>
      <c r="AC66" s="279"/>
      <c r="AD66" s="279"/>
      <c r="AE66" s="279"/>
      <c r="AF66" s="361"/>
      <c r="AG66" s="361"/>
      <c r="AH66" s="361"/>
      <c r="AI66" s="361"/>
      <c r="AJ66" s="362"/>
      <c r="AL66" s="101">
        <f t="shared" si="6"/>
        <v>0</v>
      </c>
      <c r="AM66" s="101">
        <f t="shared" si="1"/>
        <v>0</v>
      </c>
      <c r="AN66" s="101">
        <f t="shared" si="2"/>
        <v>0</v>
      </c>
      <c r="AO66" s="101">
        <f t="shared" si="3"/>
        <v>0</v>
      </c>
      <c r="AP66" s="101">
        <f t="shared" si="4"/>
        <v>2</v>
      </c>
      <c r="AQ66" s="101">
        <f t="shared" si="5"/>
        <v>0</v>
      </c>
      <c r="AR66" s="101">
        <f t="shared" si="0"/>
        <v>0</v>
      </c>
    </row>
    <row r="67" spans="1:44">
      <c r="A67" s="280" t="s">
        <v>826</v>
      </c>
      <c r="B67" s="288"/>
      <c r="C67" s="288"/>
      <c r="D67" s="288"/>
      <c r="E67" s="288"/>
      <c r="F67" s="281"/>
      <c r="G67" s="283"/>
      <c r="H67" s="283"/>
      <c r="I67" s="283">
        <v>1</v>
      </c>
      <c r="J67" s="283">
        <v>1</v>
      </c>
      <c r="K67" s="283"/>
      <c r="L67" s="282"/>
      <c r="M67" s="282"/>
      <c r="N67" s="282"/>
      <c r="O67" s="282"/>
      <c r="P67" s="282"/>
      <c r="Q67" s="283"/>
      <c r="R67" s="283"/>
      <c r="S67" s="283"/>
      <c r="T67" s="283"/>
      <c r="U67" s="283"/>
      <c r="V67" s="282"/>
      <c r="W67" s="282"/>
      <c r="X67" s="282"/>
      <c r="Y67" s="282"/>
      <c r="Z67" s="282"/>
      <c r="AA67" s="279"/>
      <c r="AB67" s="279"/>
      <c r="AC67" s="279"/>
      <c r="AD67" s="279"/>
      <c r="AE67" s="279"/>
      <c r="AF67" s="361"/>
      <c r="AG67" s="361"/>
      <c r="AH67" s="361"/>
      <c r="AI67" s="361"/>
      <c r="AJ67" s="362"/>
      <c r="AL67" s="101">
        <f t="shared" si="6"/>
        <v>0</v>
      </c>
      <c r="AM67" s="101">
        <f t="shared" si="1"/>
        <v>2</v>
      </c>
      <c r="AN67" s="101">
        <f t="shared" si="2"/>
        <v>0</v>
      </c>
      <c r="AO67" s="101">
        <f t="shared" si="3"/>
        <v>0</v>
      </c>
      <c r="AP67" s="101">
        <f t="shared" si="4"/>
        <v>0</v>
      </c>
      <c r="AQ67" s="101">
        <f t="shared" si="5"/>
        <v>0</v>
      </c>
      <c r="AR67" s="101">
        <f t="shared" si="0"/>
        <v>0</v>
      </c>
    </row>
    <row r="68" spans="1:44">
      <c r="A68" s="280" t="s">
        <v>257</v>
      </c>
      <c r="B68" s="288"/>
      <c r="C68" s="288"/>
      <c r="D68" s="288"/>
      <c r="E68" s="288"/>
      <c r="F68" s="281"/>
      <c r="G68" s="283"/>
      <c r="H68" s="283"/>
      <c r="I68" s="283"/>
      <c r="J68" s="283"/>
      <c r="K68" s="283"/>
      <c r="L68" s="282"/>
      <c r="M68" s="282"/>
      <c r="N68" s="282"/>
      <c r="O68" s="282"/>
      <c r="P68" s="282">
        <v>1</v>
      </c>
      <c r="Q68" s="283"/>
      <c r="R68" s="283"/>
      <c r="S68" s="283"/>
      <c r="T68" s="283"/>
      <c r="U68" s="283"/>
      <c r="V68" s="282"/>
      <c r="W68" s="282"/>
      <c r="X68" s="282"/>
      <c r="Y68" s="282"/>
      <c r="Z68" s="282"/>
      <c r="AA68" s="279"/>
      <c r="AB68" s="279"/>
      <c r="AC68" s="279"/>
      <c r="AD68" s="279"/>
      <c r="AE68" s="279"/>
      <c r="AF68" s="361"/>
      <c r="AG68" s="361"/>
      <c r="AH68" s="361"/>
      <c r="AI68" s="361"/>
      <c r="AJ68" s="362"/>
      <c r="AL68" s="101">
        <f t="shared" si="6"/>
        <v>0</v>
      </c>
      <c r="AM68" s="101">
        <f t="shared" si="1"/>
        <v>0</v>
      </c>
      <c r="AN68" s="101">
        <f t="shared" si="2"/>
        <v>1</v>
      </c>
      <c r="AO68" s="101">
        <f t="shared" si="3"/>
        <v>0</v>
      </c>
      <c r="AP68" s="101">
        <f t="shared" si="4"/>
        <v>0</v>
      </c>
      <c r="AQ68" s="101">
        <f t="shared" si="5"/>
        <v>0</v>
      </c>
      <c r="AR68" s="101">
        <f t="shared" si="0"/>
        <v>0</v>
      </c>
    </row>
    <row r="69" spans="1:44">
      <c r="A69" s="280" t="s">
        <v>829</v>
      </c>
      <c r="B69" s="288"/>
      <c r="C69" s="288"/>
      <c r="D69" s="288"/>
      <c r="E69" s="288"/>
      <c r="F69" s="281"/>
      <c r="G69" s="283"/>
      <c r="H69" s="283"/>
      <c r="I69" s="283"/>
      <c r="J69" s="283"/>
      <c r="K69" s="283"/>
      <c r="L69" s="282"/>
      <c r="M69" s="282">
        <v>1</v>
      </c>
      <c r="N69" s="282">
        <v>1</v>
      </c>
      <c r="O69" s="282"/>
      <c r="P69" s="282"/>
      <c r="Q69" s="283"/>
      <c r="R69" s="283"/>
      <c r="S69" s="283"/>
      <c r="T69" s="283"/>
      <c r="U69" s="283"/>
      <c r="V69" s="282"/>
      <c r="W69" s="282"/>
      <c r="X69" s="282"/>
      <c r="Y69" s="282"/>
      <c r="Z69" s="282"/>
      <c r="AA69" s="279"/>
      <c r="AB69" s="279"/>
      <c r="AC69" s="279"/>
      <c r="AD69" s="279"/>
      <c r="AE69" s="279"/>
      <c r="AF69" s="361"/>
      <c r="AG69" s="361"/>
      <c r="AH69" s="361"/>
      <c r="AI69" s="361"/>
      <c r="AJ69" s="362"/>
      <c r="AL69" s="101">
        <f t="shared" si="6"/>
        <v>0</v>
      </c>
      <c r="AM69" s="101">
        <f t="shared" si="1"/>
        <v>0</v>
      </c>
      <c r="AN69" s="101">
        <f t="shared" si="2"/>
        <v>2</v>
      </c>
      <c r="AO69" s="101">
        <f t="shared" si="3"/>
        <v>0</v>
      </c>
      <c r="AP69" s="101">
        <f t="shared" si="4"/>
        <v>0</v>
      </c>
      <c r="AQ69" s="101">
        <f t="shared" si="5"/>
        <v>0</v>
      </c>
      <c r="AR69" s="101">
        <f t="shared" si="0"/>
        <v>0</v>
      </c>
    </row>
    <row r="70" spans="1:44">
      <c r="A70" s="280" t="s">
        <v>238</v>
      </c>
      <c r="B70" s="288"/>
      <c r="C70" s="288"/>
      <c r="D70" s="288"/>
      <c r="E70" s="288"/>
      <c r="F70" s="281"/>
      <c r="G70" s="283"/>
      <c r="H70" s="283"/>
      <c r="I70" s="283"/>
      <c r="J70" s="283"/>
      <c r="K70" s="283"/>
      <c r="L70" s="282"/>
      <c r="M70" s="282"/>
      <c r="N70" s="282"/>
      <c r="O70" s="282"/>
      <c r="P70" s="282"/>
      <c r="Q70" s="283"/>
      <c r="R70" s="283"/>
      <c r="S70" s="283"/>
      <c r="T70" s="283"/>
      <c r="U70" s="283"/>
      <c r="V70" s="282">
        <v>1</v>
      </c>
      <c r="W70" s="282">
        <v>1</v>
      </c>
      <c r="X70" s="282"/>
      <c r="Y70" s="282">
        <v>1</v>
      </c>
      <c r="Z70" s="282"/>
      <c r="AA70" s="279"/>
      <c r="AB70" s="279"/>
      <c r="AC70" s="279"/>
      <c r="AD70" s="279"/>
      <c r="AE70" s="279"/>
      <c r="AF70" s="361"/>
      <c r="AG70" s="361"/>
      <c r="AH70" s="361"/>
      <c r="AI70" s="361"/>
      <c r="AJ70" s="362"/>
      <c r="AL70" s="101">
        <f t="shared" si="6"/>
        <v>0</v>
      </c>
      <c r="AM70" s="101">
        <f t="shared" si="1"/>
        <v>0</v>
      </c>
      <c r="AN70" s="101">
        <f t="shared" si="2"/>
        <v>0</v>
      </c>
      <c r="AO70" s="101">
        <f t="shared" si="3"/>
        <v>0</v>
      </c>
      <c r="AP70" s="101">
        <f t="shared" si="4"/>
        <v>3</v>
      </c>
      <c r="AQ70" s="101">
        <f t="shared" si="5"/>
        <v>0</v>
      </c>
      <c r="AR70" s="101">
        <f t="shared" ref="AR70:AR88" si="7">SUM($AF70:$AJ70)</f>
        <v>0</v>
      </c>
    </row>
    <row r="71" spans="1:44">
      <c r="A71" s="280" t="s">
        <v>838</v>
      </c>
      <c r="B71" s="288"/>
      <c r="C71" s="288"/>
      <c r="D71" s="288"/>
      <c r="E71" s="288"/>
      <c r="F71" s="281"/>
      <c r="G71" s="283"/>
      <c r="H71" s="283"/>
      <c r="I71" s="283"/>
      <c r="J71" s="283"/>
      <c r="K71" s="283"/>
      <c r="L71" s="282"/>
      <c r="M71" s="282"/>
      <c r="N71" s="282"/>
      <c r="O71" s="282"/>
      <c r="P71" s="282"/>
      <c r="Q71" s="283"/>
      <c r="R71" s="283"/>
      <c r="S71" s="283">
        <v>1</v>
      </c>
      <c r="T71" s="283"/>
      <c r="U71" s="283"/>
      <c r="V71" s="282"/>
      <c r="W71" s="282"/>
      <c r="X71" s="282"/>
      <c r="Y71" s="282"/>
      <c r="Z71" s="282"/>
      <c r="AA71" s="279"/>
      <c r="AB71" s="279"/>
      <c r="AC71" s="279"/>
      <c r="AD71" s="279"/>
      <c r="AE71" s="279"/>
      <c r="AF71" s="361"/>
      <c r="AG71" s="361"/>
      <c r="AH71" s="361"/>
      <c r="AI71" s="361"/>
      <c r="AJ71" s="362"/>
      <c r="AL71" s="101">
        <f t="shared" si="6"/>
        <v>0</v>
      </c>
      <c r="AM71" s="101">
        <f t="shared" ref="AM71:AM88" si="8">SUM($G71:$K71)</f>
        <v>0</v>
      </c>
      <c r="AN71" s="101">
        <f t="shared" ref="AN71:AN88" si="9">SUM($L71:$P71)</f>
        <v>0</v>
      </c>
      <c r="AO71" s="101">
        <f t="shared" ref="AO71:AO88" si="10">SUM($Q71:$U71)</f>
        <v>1</v>
      </c>
      <c r="AP71" s="101">
        <f t="shared" ref="AP71:AP88" si="11">SUM($V71:$Z71)</f>
        <v>0</v>
      </c>
      <c r="AQ71" s="101">
        <f t="shared" ref="AQ71:AQ88" si="12">SUM($AA71:$AE71)</f>
        <v>0</v>
      </c>
      <c r="AR71" s="101">
        <f t="shared" si="7"/>
        <v>0</v>
      </c>
    </row>
    <row r="72" spans="1:44">
      <c r="A72" s="280" t="s">
        <v>839</v>
      </c>
      <c r="B72" s="288"/>
      <c r="C72" s="288"/>
      <c r="D72" s="288"/>
      <c r="E72" s="288"/>
      <c r="F72" s="281"/>
      <c r="G72" s="283"/>
      <c r="H72" s="283"/>
      <c r="I72" s="283"/>
      <c r="J72" s="283"/>
      <c r="K72" s="283"/>
      <c r="L72" s="282"/>
      <c r="M72" s="282"/>
      <c r="N72" s="282"/>
      <c r="O72" s="282"/>
      <c r="P72" s="282"/>
      <c r="Q72" s="283"/>
      <c r="R72" s="283"/>
      <c r="S72" s="283">
        <v>1</v>
      </c>
      <c r="T72" s="283"/>
      <c r="U72" s="283"/>
      <c r="V72" s="282"/>
      <c r="W72" s="282"/>
      <c r="X72" s="282"/>
      <c r="Y72" s="282"/>
      <c r="Z72" s="282"/>
      <c r="AA72" s="279"/>
      <c r="AB72" s="279"/>
      <c r="AC72" s="279"/>
      <c r="AD72" s="279"/>
      <c r="AE72" s="279"/>
      <c r="AF72" s="361"/>
      <c r="AG72" s="361"/>
      <c r="AH72" s="361"/>
      <c r="AI72" s="361"/>
      <c r="AJ72" s="362"/>
      <c r="AL72" s="101">
        <f t="shared" ref="AL72:AL88" si="13">SUM($B72:$F72)</f>
        <v>0</v>
      </c>
      <c r="AM72" s="101">
        <f t="shared" si="8"/>
        <v>0</v>
      </c>
      <c r="AN72" s="101">
        <f t="shared" si="9"/>
        <v>0</v>
      </c>
      <c r="AO72" s="101">
        <f t="shared" si="10"/>
        <v>1</v>
      </c>
      <c r="AP72" s="101">
        <f t="shared" si="11"/>
        <v>0</v>
      </c>
      <c r="AQ72" s="101">
        <f t="shared" si="12"/>
        <v>0</v>
      </c>
      <c r="AR72" s="101">
        <f t="shared" si="7"/>
        <v>0</v>
      </c>
    </row>
    <row r="73" spans="1:44">
      <c r="A73" s="280" t="s">
        <v>879</v>
      </c>
      <c r="B73" s="288"/>
      <c r="C73" s="288"/>
      <c r="D73" s="288"/>
      <c r="E73" s="288"/>
      <c r="F73" s="281">
        <v>1</v>
      </c>
      <c r="G73" s="283"/>
      <c r="H73" s="283"/>
      <c r="I73" s="283"/>
      <c r="J73" s="283"/>
      <c r="K73" s="283"/>
      <c r="L73" s="282"/>
      <c r="M73" s="282"/>
      <c r="N73" s="282"/>
      <c r="O73" s="282"/>
      <c r="P73" s="282"/>
      <c r="Q73" s="283"/>
      <c r="R73" s="283"/>
      <c r="S73" s="283"/>
      <c r="T73" s="283"/>
      <c r="U73" s="283"/>
      <c r="V73" s="282"/>
      <c r="W73" s="282"/>
      <c r="X73" s="282"/>
      <c r="Y73" s="282"/>
      <c r="Z73" s="282"/>
      <c r="AA73" s="279"/>
      <c r="AB73" s="279"/>
      <c r="AC73" s="279"/>
      <c r="AD73" s="279"/>
      <c r="AE73" s="279"/>
      <c r="AF73" s="361"/>
      <c r="AG73" s="361"/>
      <c r="AH73" s="361"/>
      <c r="AI73" s="361"/>
      <c r="AJ73" s="362"/>
      <c r="AL73" s="101">
        <f t="shared" si="13"/>
        <v>1</v>
      </c>
      <c r="AM73" s="101">
        <f t="shared" si="8"/>
        <v>0</v>
      </c>
      <c r="AN73" s="101">
        <f t="shared" si="9"/>
        <v>0</v>
      </c>
      <c r="AO73" s="101">
        <f t="shared" si="10"/>
        <v>0</v>
      </c>
      <c r="AP73" s="101">
        <f t="shared" si="11"/>
        <v>0</v>
      </c>
      <c r="AQ73" s="101">
        <f t="shared" si="12"/>
        <v>0</v>
      </c>
      <c r="AR73" s="101">
        <f t="shared" si="7"/>
        <v>0</v>
      </c>
    </row>
    <row r="74" spans="1:44">
      <c r="A74" s="280" t="s">
        <v>888</v>
      </c>
      <c r="B74" s="288"/>
      <c r="C74" s="288"/>
      <c r="D74" s="288"/>
      <c r="E74" s="288"/>
      <c r="F74" s="281"/>
      <c r="G74" s="283"/>
      <c r="H74" s="283"/>
      <c r="I74" s="283"/>
      <c r="J74" s="283"/>
      <c r="K74" s="283">
        <v>1</v>
      </c>
      <c r="L74" s="282">
        <v>1</v>
      </c>
      <c r="M74" s="282"/>
      <c r="N74" s="282"/>
      <c r="O74" s="282"/>
      <c r="P74" s="282"/>
      <c r="Q74" s="283"/>
      <c r="R74" s="283"/>
      <c r="S74" s="283"/>
      <c r="T74" s="283"/>
      <c r="U74" s="283"/>
      <c r="V74" s="282"/>
      <c r="W74" s="282"/>
      <c r="X74" s="282"/>
      <c r="Y74" s="282"/>
      <c r="Z74" s="282"/>
      <c r="AA74" s="279"/>
      <c r="AB74" s="279"/>
      <c r="AC74" s="279"/>
      <c r="AD74" s="279"/>
      <c r="AE74" s="279"/>
      <c r="AF74" s="361"/>
      <c r="AG74" s="361"/>
      <c r="AH74" s="361"/>
      <c r="AI74" s="361"/>
      <c r="AJ74" s="362"/>
      <c r="AL74" s="101">
        <f t="shared" si="13"/>
        <v>0</v>
      </c>
      <c r="AM74" s="101">
        <f t="shared" si="8"/>
        <v>1</v>
      </c>
      <c r="AN74" s="101">
        <f t="shared" si="9"/>
        <v>1</v>
      </c>
      <c r="AO74" s="101">
        <f t="shared" si="10"/>
        <v>0</v>
      </c>
      <c r="AP74" s="101">
        <f t="shared" si="11"/>
        <v>0</v>
      </c>
      <c r="AQ74" s="101">
        <f t="shared" si="12"/>
        <v>0</v>
      </c>
      <c r="AR74" s="101">
        <f t="shared" si="7"/>
        <v>0</v>
      </c>
    </row>
    <row r="75" spans="1:44">
      <c r="A75" s="280" t="s">
        <v>890</v>
      </c>
      <c r="B75" s="288"/>
      <c r="C75" s="288"/>
      <c r="D75" s="288"/>
      <c r="E75" s="288"/>
      <c r="F75" s="281"/>
      <c r="G75" s="283"/>
      <c r="H75" s="283"/>
      <c r="I75" s="283"/>
      <c r="J75" s="283"/>
      <c r="K75" s="283"/>
      <c r="L75" s="282"/>
      <c r="M75" s="282"/>
      <c r="N75" s="282">
        <v>2</v>
      </c>
      <c r="O75" s="282"/>
      <c r="P75" s="282"/>
      <c r="Q75" s="283"/>
      <c r="R75" s="283"/>
      <c r="S75" s="283"/>
      <c r="T75" s="283"/>
      <c r="U75" s="283"/>
      <c r="V75" s="282"/>
      <c r="W75" s="282"/>
      <c r="X75" s="282"/>
      <c r="Y75" s="282"/>
      <c r="Z75" s="282"/>
      <c r="AA75" s="279"/>
      <c r="AB75" s="279"/>
      <c r="AC75" s="279"/>
      <c r="AD75" s="279"/>
      <c r="AE75" s="279"/>
      <c r="AF75" s="361"/>
      <c r="AG75" s="361"/>
      <c r="AH75" s="361"/>
      <c r="AI75" s="361"/>
      <c r="AJ75" s="362"/>
      <c r="AL75" s="101">
        <f t="shared" si="13"/>
        <v>0</v>
      </c>
      <c r="AM75" s="101">
        <f t="shared" si="8"/>
        <v>0</v>
      </c>
      <c r="AN75" s="101">
        <f t="shared" si="9"/>
        <v>2</v>
      </c>
      <c r="AO75" s="101">
        <f t="shared" si="10"/>
        <v>0</v>
      </c>
      <c r="AP75" s="101">
        <f t="shared" si="11"/>
        <v>0</v>
      </c>
      <c r="AQ75" s="101">
        <f t="shared" si="12"/>
        <v>0</v>
      </c>
      <c r="AR75" s="101">
        <f t="shared" si="7"/>
        <v>0</v>
      </c>
    </row>
    <row r="76" spans="1:44">
      <c r="A76" s="280" t="s">
        <v>899</v>
      </c>
      <c r="B76" s="288"/>
      <c r="C76" s="288"/>
      <c r="D76" s="288"/>
      <c r="E76" s="288"/>
      <c r="F76" s="281"/>
      <c r="G76" s="283"/>
      <c r="H76" s="283"/>
      <c r="I76" s="283"/>
      <c r="J76" s="283"/>
      <c r="K76" s="283"/>
      <c r="L76" s="282"/>
      <c r="M76" s="282"/>
      <c r="N76" s="282"/>
      <c r="O76" s="282"/>
      <c r="P76" s="282"/>
      <c r="Q76" s="283"/>
      <c r="R76" s="283"/>
      <c r="S76" s="283"/>
      <c r="T76" s="283"/>
      <c r="U76" s="283"/>
      <c r="V76" s="282"/>
      <c r="W76" s="282"/>
      <c r="X76" s="282">
        <v>1</v>
      </c>
      <c r="Y76" s="282"/>
      <c r="Z76" s="282"/>
      <c r="AA76" s="279"/>
      <c r="AB76" s="279"/>
      <c r="AC76" s="279"/>
      <c r="AD76" s="279"/>
      <c r="AE76" s="279"/>
      <c r="AF76" s="361"/>
      <c r="AG76" s="361"/>
      <c r="AH76" s="361"/>
      <c r="AI76" s="361"/>
      <c r="AJ76" s="362"/>
      <c r="AL76" s="101">
        <f t="shared" si="13"/>
        <v>0</v>
      </c>
      <c r="AM76" s="101">
        <f t="shared" si="8"/>
        <v>0</v>
      </c>
      <c r="AN76" s="101">
        <f t="shared" si="9"/>
        <v>0</v>
      </c>
      <c r="AO76" s="101">
        <f t="shared" si="10"/>
        <v>0</v>
      </c>
      <c r="AP76" s="101">
        <f t="shared" si="11"/>
        <v>1</v>
      </c>
      <c r="AQ76" s="101">
        <f t="shared" si="12"/>
        <v>0</v>
      </c>
      <c r="AR76" s="101">
        <f t="shared" si="7"/>
        <v>0</v>
      </c>
    </row>
    <row r="77" spans="1:44">
      <c r="A77" s="280" t="s">
        <v>903</v>
      </c>
      <c r="B77" s="288"/>
      <c r="C77" s="288"/>
      <c r="D77" s="288"/>
      <c r="E77" s="288"/>
      <c r="F77" s="281"/>
      <c r="G77" s="283">
        <v>1</v>
      </c>
      <c r="H77" s="283"/>
      <c r="I77" s="283">
        <v>1</v>
      </c>
      <c r="J77" s="283"/>
      <c r="K77" s="283">
        <v>1</v>
      </c>
      <c r="L77" s="282"/>
      <c r="M77" s="282"/>
      <c r="N77" s="282"/>
      <c r="O77" s="282"/>
      <c r="P77" s="282"/>
      <c r="Q77" s="283"/>
      <c r="R77" s="283"/>
      <c r="S77" s="283"/>
      <c r="T77" s="283"/>
      <c r="U77" s="283"/>
      <c r="V77" s="282"/>
      <c r="W77" s="282"/>
      <c r="X77" s="282"/>
      <c r="Y77" s="282"/>
      <c r="Z77" s="282"/>
      <c r="AA77" s="279"/>
      <c r="AB77" s="279"/>
      <c r="AC77" s="279"/>
      <c r="AD77" s="279"/>
      <c r="AE77" s="279"/>
      <c r="AF77" s="361"/>
      <c r="AG77" s="361"/>
      <c r="AH77" s="361"/>
      <c r="AI77" s="361"/>
      <c r="AJ77" s="362"/>
      <c r="AL77" s="101">
        <f t="shared" si="13"/>
        <v>0</v>
      </c>
      <c r="AM77" s="101">
        <f t="shared" si="8"/>
        <v>3</v>
      </c>
      <c r="AN77" s="101">
        <f t="shared" si="9"/>
        <v>0</v>
      </c>
      <c r="AO77" s="101">
        <f t="shared" si="10"/>
        <v>0</v>
      </c>
      <c r="AP77" s="101">
        <f t="shared" si="11"/>
        <v>0</v>
      </c>
      <c r="AQ77" s="101">
        <f t="shared" si="12"/>
        <v>0</v>
      </c>
      <c r="AR77" s="101">
        <f t="shared" si="7"/>
        <v>0</v>
      </c>
    </row>
    <row r="78" spans="1:44">
      <c r="A78" s="280" t="s">
        <v>928</v>
      </c>
      <c r="B78" s="288"/>
      <c r="C78" s="288"/>
      <c r="D78" s="288"/>
      <c r="E78" s="288"/>
      <c r="F78" s="281"/>
      <c r="G78" s="283"/>
      <c r="H78" s="283"/>
      <c r="I78" s="283"/>
      <c r="J78" s="283"/>
      <c r="K78" s="283"/>
      <c r="L78" s="282">
        <v>1</v>
      </c>
      <c r="M78" s="282"/>
      <c r="N78" s="282"/>
      <c r="O78" s="282"/>
      <c r="P78" s="282"/>
      <c r="Q78" s="283"/>
      <c r="R78" s="283"/>
      <c r="S78" s="283"/>
      <c r="T78" s="283"/>
      <c r="U78" s="283"/>
      <c r="V78" s="282"/>
      <c r="W78" s="282"/>
      <c r="X78" s="282"/>
      <c r="Y78" s="282"/>
      <c r="Z78" s="282"/>
      <c r="AA78" s="279"/>
      <c r="AB78" s="279"/>
      <c r="AC78" s="279"/>
      <c r="AD78" s="279"/>
      <c r="AE78" s="279"/>
      <c r="AF78" s="361"/>
      <c r="AG78" s="361"/>
      <c r="AH78" s="361"/>
      <c r="AI78" s="361"/>
      <c r="AJ78" s="362"/>
      <c r="AL78" s="101">
        <f t="shared" si="13"/>
        <v>0</v>
      </c>
      <c r="AM78" s="101">
        <f t="shared" si="8"/>
        <v>0</v>
      </c>
      <c r="AN78" s="101">
        <f t="shared" si="9"/>
        <v>1</v>
      </c>
      <c r="AO78" s="101">
        <f t="shared" si="10"/>
        <v>0</v>
      </c>
      <c r="AP78" s="101">
        <f t="shared" si="11"/>
        <v>0</v>
      </c>
      <c r="AQ78" s="101">
        <f t="shared" si="12"/>
        <v>0</v>
      </c>
      <c r="AR78" s="101">
        <f t="shared" si="7"/>
        <v>0</v>
      </c>
    </row>
    <row r="79" spans="1:44">
      <c r="A79" s="280" t="s">
        <v>929</v>
      </c>
      <c r="B79" s="288"/>
      <c r="C79" s="288"/>
      <c r="D79" s="288"/>
      <c r="E79" s="288"/>
      <c r="F79" s="281"/>
      <c r="G79" s="283"/>
      <c r="H79" s="283"/>
      <c r="I79" s="283"/>
      <c r="J79" s="283"/>
      <c r="K79" s="283"/>
      <c r="L79" s="282"/>
      <c r="M79" s="282">
        <v>1</v>
      </c>
      <c r="N79" s="282"/>
      <c r="O79" s="282"/>
      <c r="P79" s="282"/>
      <c r="Q79" s="283"/>
      <c r="R79" s="283"/>
      <c r="S79" s="283"/>
      <c r="T79" s="283">
        <v>1</v>
      </c>
      <c r="U79" s="283"/>
      <c r="V79" s="282"/>
      <c r="W79" s="282"/>
      <c r="X79" s="282"/>
      <c r="Y79" s="282"/>
      <c r="Z79" s="282"/>
      <c r="AA79" s="279"/>
      <c r="AB79" s="279"/>
      <c r="AC79" s="279"/>
      <c r="AD79" s="279"/>
      <c r="AE79" s="279"/>
      <c r="AF79" s="361"/>
      <c r="AG79" s="361"/>
      <c r="AH79" s="361"/>
      <c r="AI79" s="361"/>
      <c r="AJ79" s="362"/>
      <c r="AL79" s="101">
        <f t="shared" si="13"/>
        <v>0</v>
      </c>
      <c r="AM79" s="101">
        <f t="shared" si="8"/>
        <v>0</v>
      </c>
      <c r="AN79" s="101">
        <f t="shared" si="9"/>
        <v>1</v>
      </c>
      <c r="AO79" s="101">
        <f t="shared" si="10"/>
        <v>1</v>
      </c>
      <c r="AP79" s="101">
        <f t="shared" si="11"/>
        <v>0</v>
      </c>
      <c r="AQ79" s="101">
        <f t="shared" si="12"/>
        <v>0</v>
      </c>
      <c r="AR79" s="101">
        <f t="shared" si="7"/>
        <v>0</v>
      </c>
    </row>
    <row r="80" spans="1:44">
      <c r="A80" s="280" t="s">
        <v>935</v>
      </c>
      <c r="B80" s="288"/>
      <c r="C80" s="288"/>
      <c r="D80" s="288"/>
      <c r="E80" s="288"/>
      <c r="F80" s="281"/>
      <c r="G80" s="283">
        <v>1</v>
      </c>
      <c r="H80" s="283"/>
      <c r="I80" s="283"/>
      <c r="J80" s="283"/>
      <c r="K80" s="283"/>
      <c r="L80" s="282"/>
      <c r="M80" s="282"/>
      <c r="N80" s="282"/>
      <c r="O80" s="282"/>
      <c r="P80" s="282"/>
      <c r="Q80" s="283"/>
      <c r="R80" s="283"/>
      <c r="S80" s="283"/>
      <c r="T80" s="283"/>
      <c r="U80" s="283"/>
      <c r="V80" s="282"/>
      <c r="W80" s="282"/>
      <c r="X80" s="282"/>
      <c r="Y80" s="282"/>
      <c r="Z80" s="282"/>
      <c r="AA80" s="279"/>
      <c r="AB80" s="279"/>
      <c r="AC80" s="279"/>
      <c r="AD80" s="279"/>
      <c r="AE80" s="279"/>
      <c r="AF80" s="361"/>
      <c r="AG80" s="361"/>
      <c r="AH80" s="361"/>
      <c r="AI80" s="361"/>
      <c r="AJ80" s="362"/>
      <c r="AL80" s="101">
        <f t="shared" si="13"/>
        <v>0</v>
      </c>
      <c r="AM80" s="101">
        <f t="shared" si="8"/>
        <v>1</v>
      </c>
      <c r="AN80" s="101">
        <f t="shared" si="9"/>
        <v>0</v>
      </c>
      <c r="AO80" s="101">
        <f t="shared" si="10"/>
        <v>0</v>
      </c>
      <c r="AP80" s="101">
        <f t="shared" si="11"/>
        <v>0</v>
      </c>
      <c r="AQ80" s="101">
        <f t="shared" si="12"/>
        <v>0</v>
      </c>
      <c r="AR80" s="101">
        <f t="shared" si="7"/>
        <v>0</v>
      </c>
    </row>
    <row r="81" spans="1:44">
      <c r="A81" s="280" t="s">
        <v>957</v>
      </c>
      <c r="B81" s="288"/>
      <c r="C81" s="288"/>
      <c r="D81" s="288"/>
      <c r="E81" s="288"/>
      <c r="F81" s="281"/>
      <c r="G81" s="283"/>
      <c r="H81" s="283"/>
      <c r="I81" s="283"/>
      <c r="J81" s="283"/>
      <c r="K81" s="283"/>
      <c r="L81" s="282"/>
      <c r="M81" s="282"/>
      <c r="N81" s="282"/>
      <c r="O81" s="282"/>
      <c r="P81" s="282"/>
      <c r="Q81" s="283"/>
      <c r="R81" s="283">
        <v>1</v>
      </c>
      <c r="S81" s="283"/>
      <c r="T81" s="283"/>
      <c r="U81" s="283"/>
      <c r="V81" s="282"/>
      <c r="W81" s="282"/>
      <c r="X81" s="282"/>
      <c r="Y81" s="282"/>
      <c r="Z81" s="282"/>
      <c r="AA81" s="279"/>
      <c r="AB81" s="279"/>
      <c r="AC81" s="279"/>
      <c r="AD81" s="279"/>
      <c r="AE81" s="279"/>
      <c r="AF81" s="361"/>
      <c r="AG81" s="361"/>
      <c r="AH81" s="361"/>
      <c r="AI81" s="361"/>
      <c r="AJ81" s="362"/>
      <c r="AL81" s="101">
        <f t="shared" si="13"/>
        <v>0</v>
      </c>
      <c r="AM81" s="101">
        <f t="shared" si="8"/>
        <v>0</v>
      </c>
      <c r="AN81" s="101">
        <f t="shared" si="9"/>
        <v>0</v>
      </c>
      <c r="AO81" s="101">
        <f t="shared" si="10"/>
        <v>1</v>
      </c>
      <c r="AP81" s="101">
        <f t="shared" si="11"/>
        <v>0</v>
      </c>
      <c r="AQ81" s="101">
        <f t="shared" si="12"/>
        <v>0</v>
      </c>
      <c r="AR81" s="101">
        <f t="shared" si="7"/>
        <v>0</v>
      </c>
    </row>
    <row r="82" spans="1:44">
      <c r="A82" s="280" t="s">
        <v>972</v>
      </c>
      <c r="B82" s="288"/>
      <c r="C82" s="288"/>
      <c r="D82" s="288"/>
      <c r="E82" s="288"/>
      <c r="F82" s="281"/>
      <c r="G82" s="283"/>
      <c r="H82" s="283"/>
      <c r="I82" s="283"/>
      <c r="J82" s="283"/>
      <c r="K82" s="283"/>
      <c r="L82" s="282"/>
      <c r="M82" s="282"/>
      <c r="N82" s="282"/>
      <c r="O82" s="282"/>
      <c r="P82" s="282"/>
      <c r="Q82" s="283"/>
      <c r="R82" s="283"/>
      <c r="S82" s="283"/>
      <c r="T82" s="283"/>
      <c r="U82" s="283"/>
      <c r="V82" s="282"/>
      <c r="W82" s="282"/>
      <c r="X82" s="282">
        <v>1</v>
      </c>
      <c r="Y82" s="282"/>
      <c r="Z82" s="282"/>
      <c r="AA82" s="279"/>
      <c r="AB82" s="279"/>
      <c r="AC82" s="279"/>
      <c r="AD82" s="279"/>
      <c r="AE82" s="279"/>
      <c r="AF82" s="361"/>
      <c r="AG82" s="361"/>
      <c r="AH82" s="361"/>
      <c r="AI82" s="361"/>
      <c r="AJ82" s="362"/>
      <c r="AL82" s="101">
        <f t="shared" si="13"/>
        <v>0</v>
      </c>
      <c r="AM82" s="101">
        <f t="shared" si="8"/>
        <v>0</v>
      </c>
      <c r="AN82" s="101">
        <f t="shared" si="9"/>
        <v>0</v>
      </c>
      <c r="AO82" s="101">
        <f t="shared" si="10"/>
        <v>0</v>
      </c>
      <c r="AP82" s="101">
        <f t="shared" si="11"/>
        <v>1</v>
      </c>
      <c r="AQ82" s="101">
        <f t="shared" si="12"/>
        <v>0</v>
      </c>
      <c r="AR82" s="101">
        <f t="shared" si="7"/>
        <v>0</v>
      </c>
    </row>
    <row r="83" spans="1:44">
      <c r="A83" s="280" t="s">
        <v>225</v>
      </c>
      <c r="B83" s="288"/>
      <c r="C83" s="288"/>
      <c r="D83" s="288"/>
      <c r="E83" s="288">
        <v>1</v>
      </c>
      <c r="F83" s="281"/>
      <c r="G83" s="283"/>
      <c r="H83" s="283">
        <v>1</v>
      </c>
      <c r="I83" s="283"/>
      <c r="J83" s="283"/>
      <c r="K83" s="283"/>
      <c r="L83" s="282"/>
      <c r="M83" s="282"/>
      <c r="N83" s="282">
        <v>1</v>
      </c>
      <c r="O83" s="282"/>
      <c r="P83" s="282"/>
      <c r="Q83" s="283">
        <v>1</v>
      </c>
      <c r="R83" s="283">
        <v>2</v>
      </c>
      <c r="S83" s="283"/>
      <c r="T83" s="283"/>
      <c r="U83" s="283">
        <v>3</v>
      </c>
      <c r="V83" s="282">
        <v>1</v>
      </c>
      <c r="W83" s="282"/>
      <c r="X83" s="282"/>
      <c r="Y83" s="282"/>
      <c r="Z83" s="282">
        <v>2</v>
      </c>
      <c r="AA83" s="279"/>
      <c r="AB83" s="279"/>
      <c r="AC83" s="279"/>
      <c r="AD83" s="279"/>
      <c r="AE83" s="279"/>
      <c r="AF83" s="361"/>
      <c r="AG83" s="361"/>
      <c r="AH83" s="361"/>
      <c r="AI83" s="361"/>
      <c r="AJ83" s="362"/>
      <c r="AL83" s="101">
        <f t="shared" si="13"/>
        <v>1</v>
      </c>
      <c r="AM83" s="101">
        <f t="shared" si="8"/>
        <v>1</v>
      </c>
      <c r="AN83" s="101">
        <f t="shared" si="9"/>
        <v>1</v>
      </c>
      <c r="AO83" s="101">
        <f t="shared" si="10"/>
        <v>6</v>
      </c>
      <c r="AP83" s="101">
        <f t="shared" si="11"/>
        <v>3</v>
      </c>
      <c r="AQ83" s="101">
        <f t="shared" si="12"/>
        <v>0</v>
      </c>
      <c r="AR83" s="101">
        <f t="shared" si="7"/>
        <v>0</v>
      </c>
    </row>
    <row r="84" spans="1:44">
      <c r="A84" s="280" t="s">
        <v>993</v>
      </c>
      <c r="B84" s="288"/>
      <c r="C84" s="288"/>
      <c r="D84" s="288"/>
      <c r="E84" s="288"/>
      <c r="F84" s="281"/>
      <c r="G84" s="283"/>
      <c r="H84" s="283"/>
      <c r="I84" s="283"/>
      <c r="J84" s="283"/>
      <c r="K84" s="283"/>
      <c r="L84" s="282"/>
      <c r="M84" s="282"/>
      <c r="N84" s="282"/>
      <c r="O84" s="282"/>
      <c r="P84" s="282"/>
      <c r="Q84" s="283"/>
      <c r="R84" s="283"/>
      <c r="S84" s="283"/>
      <c r="T84" s="283"/>
      <c r="U84" s="283"/>
      <c r="V84" s="282"/>
      <c r="W84" s="282"/>
      <c r="X84" s="282">
        <v>1</v>
      </c>
      <c r="Y84" s="282"/>
      <c r="Z84" s="282"/>
      <c r="AA84" s="279"/>
      <c r="AB84" s="279"/>
      <c r="AC84" s="279"/>
      <c r="AD84" s="279"/>
      <c r="AE84" s="279"/>
      <c r="AF84" s="361"/>
      <c r="AG84" s="361"/>
      <c r="AH84" s="361"/>
      <c r="AI84" s="361"/>
      <c r="AJ84" s="362"/>
      <c r="AL84" s="101">
        <f t="shared" si="13"/>
        <v>0</v>
      </c>
      <c r="AM84" s="101">
        <f t="shared" si="8"/>
        <v>0</v>
      </c>
      <c r="AN84" s="101">
        <f t="shared" si="9"/>
        <v>0</v>
      </c>
      <c r="AO84" s="101">
        <f t="shared" si="10"/>
        <v>0</v>
      </c>
      <c r="AP84" s="101">
        <f t="shared" si="11"/>
        <v>1</v>
      </c>
      <c r="AQ84" s="101">
        <f t="shared" si="12"/>
        <v>0</v>
      </c>
      <c r="AR84" s="101">
        <f t="shared" si="7"/>
        <v>0</v>
      </c>
    </row>
    <row r="85" spans="1:44">
      <c r="A85" s="280" t="s">
        <v>997</v>
      </c>
      <c r="B85" s="288"/>
      <c r="C85" s="288"/>
      <c r="D85" s="288"/>
      <c r="E85" s="288"/>
      <c r="F85" s="281"/>
      <c r="G85" s="283"/>
      <c r="H85" s="283"/>
      <c r="I85" s="283">
        <v>1</v>
      </c>
      <c r="J85" s="283"/>
      <c r="K85" s="283"/>
      <c r="L85" s="282"/>
      <c r="M85" s="282"/>
      <c r="N85" s="282"/>
      <c r="O85" s="282"/>
      <c r="P85" s="282"/>
      <c r="Q85" s="283"/>
      <c r="R85" s="283"/>
      <c r="S85" s="283"/>
      <c r="T85" s="283"/>
      <c r="U85" s="283"/>
      <c r="V85" s="282"/>
      <c r="W85" s="282"/>
      <c r="X85" s="282"/>
      <c r="Y85" s="282"/>
      <c r="Z85" s="282"/>
      <c r="AA85" s="279"/>
      <c r="AB85" s="279"/>
      <c r="AC85" s="279"/>
      <c r="AD85" s="279"/>
      <c r="AE85" s="279"/>
      <c r="AF85" s="361"/>
      <c r="AG85" s="361"/>
      <c r="AH85" s="361"/>
      <c r="AI85" s="361"/>
      <c r="AJ85" s="362"/>
      <c r="AL85" s="101">
        <f t="shared" si="13"/>
        <v>0</v>
      </c>
      <c r="AM85" s="101">
        <f t="shared" si="8"/>
        <v>1</v>
      </c>
      <c r="AN85" s="101">
        <f t="shared" si="9"/>
        <v>0</v>
      </c>
      <c r="AO85" s="101">
        <f t="shared" si="10"/>
        <v>0</v>
      </c>
      <c r="AP85" s="101">
        <f t="shared" si="11"/>
        <v>0</v>
      </c>
      <c r="AQ85" s="101">
        <f t="shared" si="12"/>
        <v>0</v>
      </c>
      <c r="AR85" s="101">
        <f t="shared" si="7"/>
        <v>0</v>
      </c>
    </row>
    <row r="86" spans="1:44">
      <c r="A86" s="280" t="s">
        <v>998</v>
      </c>
      <c r="B86" s="288"/>
      <c r="C86" s="288"/>
      <c r="D86" s="288"/>
      <c r="E86" s="288"/>
      <c r="F86" s="281"/>
      <c r="G86" s="283"/>
      <c r="H86" s="283"/>
      <c r="I86" s="283"/>
      <c r="J86" s="283"/>
      <c r="K86" s="283"/>
      <c r="L86" s="282"/>
      <c r="M86" s="282">
        <v>1</v>
      </c>
      <c r="N86" s="282"/>
      <c r="O86" s="282"/>
      <c r="P86" s="282"/>
      <c r="Q86" s="283"/>
      <c r="R86" s="283"/>
      <c r="S86" s="283"/>
      <c r="T86" s="283"/>
      <c r="U86" s="283"/>
      <c r="V86" s="282"/>
      <c r="W86" s="282"/>
      <c r="X86" s="282"/>
      <c r="Y86" s="282"/>
      <c r="Z86" s="282"/>
      <c r="AA86" s="279"/>
      <c r="AB86" s="279"/>
      <c r="AC86" s="279"/>
      <c r="AD86" s="279"/>
      <c r="AE86" s="279"/>
      <c r="AF86" s="361"/>
      <c r="AG86" s="361"/>
      <c r="AH86" s="361"/>
      <c r="AI86" s="361"/>
      <c r="AJ86" s="362"/>
      <c r="AL86" s="101">
        <f t="shared" si="13"/>
        <v>0</v>
      </c>
      <c r="AM86" s="101">
        <f t="shared" si="8"/>
        <v>0</v>
      </c>
      <c r="AN86" s="101">
        <f t="shared" si="9"/>
        <v>1</v>
      </c>
      <c r="AO86" s="101">
        <f t="shared" si="10"/>
        <v>0</v>
      </c>
      <c r="AP86" s="101">
        <f t="shared" si="11"/>
        <v>0</v>
      </c>
      <c r="AQ86" s="101">
        <f t="shared" si="12"/>
        <v>0</v>
      </c>
      <c r="AR86" s="101">
        <f t="shared" si="7"/>
        <v>0</v>
      </c>
    </row>
    <row r="87" spans="1:44">
      <c r="A87" s="280" t="s">
        <v>999</v>
      </c>
      <c r="B87" s="288"/>
      <c r="C87" s="288"/>
      <c r="D87" s="288"/>
      <c r="E87" s="288"/>
      <c r="F87" s="281"/>
      <c r="G87" s="283"/>
      <c r="H87" s="283"/>
      <c r="I87" s="283">
        <v>1</v>
      </c>
      <c r="J87" s="283"/>
      <c r="K87" s="283"/>
      <c r="L87" s="282"/>
      <c r="M87" s="282"/>
      <c r="N87" s="282"/>
      <c r="O87" s="282"/>
      <c r="P87" s="282"/>
      <c r="Q87" s="283"/>
      <c r="R87" s="283"/>
      <c r="S87" s="283"/>
      <c r="T87" s="283"/>
      <c r="U87" s="283"/>
      <c r="V87" s="282">
        <v>1</v>
      </c>
      <c r="W87" s="282"/>
      <c r="X87" s="282"/>
      <c r="Y87" s="282"/>
      <c r="Z87" s="282"/>
      <c r="AA87" s="279"/>
      <c r="AB87" s="279"/>
      <c r="AC87" s="279"/>
      <c r="AD87" s="279"/>
      <c r="AE87" s="279"/>
      <c r="AF87" s="361"/>
      <c r="AG87" s="361"/>
      <c r="AH87" s="361"/>
      <c r="AI87" s="361"/>
      <c r="AJ87" s="362"/>
      <c r="AL87" s="101">
        <f t="shared" si="13"/>
        <v>0</v>
      </c>
      <c r="AM87" s="101">
        <f t="shared" si="8"/>
        <v>1</v>
      </c>
      <c r="AN87" s="101">
        <f t="shared" si="9"/>
        <v>0</v>
      </c>
      <c r="AO87" s="101">
        <f t="shared" si="10"/>
        <v>0</v>
      </c>
      <c r="AP87" s="101">
        <f t="shared" si="11"/>
        <v>1</v>
      </c>
      <c r="AQ87" s="101">
        <f t="shared" si="12"/>
        <v>0</v>
      </c>
      <c r="AR87" s="101">
        <f t="shared" si="7"/>
        <v>0</v>
      </c>
    </row>
    <row r="88" spans="1:44" ht="18" thickBot="1">
      <c r="A88" s="280" t="s">
        <v>1127</v>
      </c>
      <c r="B88" s="288"/>
      <c r="C88" s="288"/>
      <c r="D88" s="288"/>
      <c r="E88" s="288"/>
      <c r="F88" s="281"/>
      <c r="G88" s="283"/>
      <c r="H88" s="283"/>
      <c r="I88" s="283"/>
      <c r="J88" s="283"/>
      <c r="K88" s="283"/>
      <c r="L88" s="282"/>
      <c r="M88" s="282"/>
      <c r="N88" s="282"/>
      <c r="O88" s="282"/>
      <c r="P88" s="282"/>
      <c r="Q88" s="283">
        <v>1</v>
      </c>
      <c r="R88" s="283"/>
      <c r="S88" s="283"/>
      <c r="T88" s="283"/>
      <c r="U88" s="283"/>
      <c r="V88" s="282"/>
      <c r="W88" s="282"/>
      <c r="X88" s="282"/>
      <c r="Y88" s="282"/>
      <c r="Z88" s="282"/>
      <c r="AA88" s="279"/>
      <c r="AB88" s="279"/>
      <c r="AC88" s="279"/>
      <c r="AD88" s="279"/>
      <c r="AE88" s="279"/>
      <c r="AF88" s="361"/>
      <c r="AG88" s="361"/>
      <c r="AH88" s="361"/>
      <c r="AI88" s="361"/>
      <c r="AJ88" s="362"/>
      <c r="AL88" s="101">
        <f t="shared" si="13"/>
        <v>0</v>
      </c>
      <c r="AM88" s="101">
        <f t="shared" si="8"/>
        <v>0</v>
      </c>
      <c r="AN88" s="101">
        <f t="shared" si="9"/>
        <v>0</v>
      </c>
      <c r="AO88" s="101">
        <f t="shared" si="10"/>
        <v>1</v>
      </c>
      <c r="AP88" s="101">
        <f t="shared" si="11"/>
        <v>0</v>
      </c>
      <c r="AQ88" s="101">
        <f t="shared" si="12"/>
        <v>0</v>
      </c>
      <c r="AR88" s="101">
        <f t="shared" si="7"/>
        <v>0</v>
      </c>
    </row>
    <row r="89" spans="1:44">
      <c r="AK89" s="34" t="s">
        <v>104</v>
      </c>
      <c r="AL89" s="262">
        <f>COUNTIF(AL6:AL88,"&gt;0")</f>
        <v>5</v>
      </c>
      <c r="AM89" s="262">
        <f t="shared" ref="AM89:AR89" si="14">COUNTIF(AM6:AM88,"&gt;0")</f>
        <v>26</v>
      </c>
      <c r="AN89" s="262">
        <f t="shared" si="14"/>
        <v>23</v>
      </c>
      <c r="AO89" s="262">
        <f t="shared" si="14"/>
        <v>21</v>
      </c>
      <c r="AP89" s="262">
        <f t="shared" si="14"/>
        <v>28</v>
      </c>
      <c r="AQ89" s="262">
        <f t="shared" si="14"/>
        <v>0</v>
      </c>
      <c r="AR89" s="262">
        <f t="shared" si="14"/>
        <v>0</v>
      </c>
    </row>
    <row r="90" spans="1:44" ht="18" thickBot="1">
      <c r="AK90" s="263" t="s">
        <v>105</v>
      </c>
      <c r="AL90" s="264">
        <f>SUM(AL6:AL88)</f>
        <v>6</v>
      </c>
      <c r="AM90" s="264">
        <f t="shared" ref="AM90:AR90" si="15">SUM(AM6:AM88)</f>
        <v>32</v>
      </c>
      <c r="AN90" s="264">
        <f t="shared" si="15"/>
        <v>30</v>
      </c>
      <c r="AO90" s="264">
        <f t="shared" si="15"/>
        <v>38</v>
      </c>
      <c r="AP90" s="264">
        <f t="shared" si="15"/>
        <v>37</v>
      </c>
      <c r="AQ90" s="264">
        <f t="shared" si="15"/>
        <v>0</v>
      </c>
      <c r="AR90" s="264">
        <f t="shared" si="15"/>
        <v>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43"/>
  <sheetViews>
    <sheetView topLeftCell="A618" zoomScale="40" zoomScaleNormal="40" workbookViewId="0">
      <selection activeCell="AL643" sqref="AL642:AR643"/>
    </sheetView>
  </sheetViews>
  <sheetFormatPr defaultRowHeight="17.399999999999999"/>
  <cols>
    <col min="1" max="1" width="25.59765625" style="249" customWidth="1"/>
    <col min="2" max="5" width="9" style="249" customWidth="1"/>
    <col min="6" max="6" width="9" style="189" customWidth="1"/>
    <col min="7" max="10" width="9" style="249" customWidth="1"/>
    <col min="11" max="11" width="9" style="189" customWidth="1"/>
    <col min="12" max="15" width="9" style="249" customWidth="1"/>
    <col min="16" max="16" width="9" style="189" customWidth="1"/>
    <col min="17" max="20" width="9" style="249" customWidth="1"/>
    <col min="21" max="21" width="9" style="189" customWidth="1"/>
    <col min="22" max="22" width="9" style="249" customWidth="1"/>
    <col min="23" max="25" width="8.796875" style="249"/>
    <col min="26" max="26" width="8.796875" style="189"/>
    <col min="27" max="16384" width="8.796875" style="249"/>
  </cols>
  <sheetData>
    <row r="1" spans="1:44">
      <c r="A1" s="100" t="s">
        <v>113</v>
      </c>
      <c r="B1" s="97"/>
      <c r="C1" s="97"/>
      <c r="D1" s="97"/>
      <c r="E1" s="97"/>
      <c r="F1" s="206"/>
      <c r="G1" s="97"/>
      <c r="H1" s="97"/>
      <c r="I1" s="97"/>
      <c r="J1" s="97"/>
      <c r="K1" s="206"/>
      <c r="L1" s="97"/>
      <c r="M1" s="97"/>
      <c r="N1" s="97"/>
      <c r="O1" s="97"/>
      <c r="P1" s="56"/>
      <c r="Q1" s="97"/>
      <c r="R1" s="97"/>
      <c r="S1" s="97"/>
      <c r="T1" s="97"/>
      <c r="U1" s="56"/>
      <c r="V1" s="97"/>
      <c r="W1" s="97"/>
      <c r="X1" s="97"/>
      <c r="Y1" s="97"/>
      <c r="Z1" s="102"/>
      <c r="AA1" s="98"/>
      <c r="AB1" s="98"/>
      <c r="AC1" s="98"/>
      <c r="AD1" s="98"/>
      <c r="AE1" s="98"/>
      <c r="AF1" s="98"/>
      <c r="AG1" s="98"/>
      <c r="AH1" s="98"/>
      <c r="AI1" s="98"/>
      <c r="AJ1" s="98"/>
    </row>
    <row r="2" spans="1:44">
      <c r="A2" s="100"/>
      <c r="B2" s="207" t="s">
        <v>114</v>
      </c>
      <c r="C2" s="97"/>
      <c r="D2" s="97"/>
      <c r="E2" s="97"/>
      <c r="F2" s="206"/>
      <c r="G2" s="97"/>
      <c r="H2" s="97"/>
      <c r="I2" s="97"/>
      <c r="J2" s="97"/>
      <c r="K2" s="206"/>
      <c r="L2" s="97"/>
      <c r="M2" s="97"/>
      <c r="N2" s="97"/>
      <c r="O2" s="97"/>
      <c r="P2" s="56"/>
      <c r="Q2" s="97"/>
      <c r="R2" s="97"/>
      <c r="S2" s="97"/>
      <c r="T2" s="97"/>
      <c r="U2" s="56"/>
      <c r="V2" s="97"/>
      <c r="W2" s="97"/>
      <c r="X2" s="97"/>
      <c r="Y2" s="97"/>
      <c r="Z2" s="102"/>
      <c r="AA2" s="98"/>
      <c r="AB2" s="98"/>
      <c r="AC2" s="98"/>
      <c r="AD2" s="98"/>
      <c r="AE2" s="98"/>
      <c r="AF2" s="98"/>
      <c r="AG2" s="98"/>
      <c r="AH2" s="98"/>
      <c r="AI2" s="98"/>
      <c r="AJ2" s="98"/>
    </row>
    <row r="3" spans="1:44">
      <c r="A3" s="100"/>
      <c r="B3" s="207" t="s">
        <v>115</v>
      </c>
      <c r="C3" s="97"/>
      <c r="D3" s="97"/>
      <c r="E3" s="97"/>
      <c r="F3" s="206"/>
      <c r="G3" s="97"/>
      <c r="H3" s="97"/>
      <c r="I3" s="97"/>
      <c r="J3" s="97"/>
      <c r="K3" s="206"/>
      <c r="L3" s="97"/>
      <c r="M3" s="97"/>
      <c r="N3" s="97"/>
      <c r="O3" s="97"/>
      <c r="P3" s="56"/>
      <c r="Q3" s="97"/>
      <c r="R3" s="97"/>
      <c r="S3" s="97"/>
      <c r="T3" s="97"/>
      <c r="U3" s="56"/>
      <c r="V3" s="97"/>
      <c r="W3" s="97"/>
      <c r="X3" s="97"/>
      <c r="Y3" s="97"/>
      <c r="Z3" s="102"/>
      <c r="AA3" s="98"/>
      <c r="AB3" s="98"/>
      <c r="AC3" s="98"/>
      <c r="AD3" s="98"/>
      <c r="AE3" s="98"/>
      <c r="AF3" s="98"/>
      <c r="AG3" s="98"/>
      <c r="AH3" s="98"/>
      <c r="AI3" s="98"/>
      <c r="AJ3" s="98"/>
    </row>
    <row r="4" spans="1:44">
      <c r="A4" s="100"/>
      <c r="B4" s="207" t="s">
        <v>137</v>
      </c>
      <c r="C4" s="97"/>
      <c r="D4" s="97"/>
      <c r="E4" s="97"/>
      <c r="F4" s="206"/>
      <c r="G4" s="97"/>
      <c r="H4" s="97"/>
      <c r="I4" s="97"/>
      <c r="J4" s="97"/>
      <c r="K4" s="206"/>
      <c r="L4" s="97"/>
      <c r="M4" s="97"/>
      <c r="N4" s="97"/>
      <c r="O4" s="97"/>
      <c r="P4" s="56"/>
      <c r="Q4" s="97"/>
      <c r="R4" s="97"/>
      <c r="S4" s="97"/>
      <c r="T4" s="97"/>
      <c r="U4" s="56"/>
      <c r="V4" s="97"/>
      <c r="W4" s="97"/>
      <c r="X4" s="97"/>
      <c r="Y4" s="97"/>
      <c r="Z4" s="102"/>
      <c r="AA4" s="98"/>
      <c r="AB4" s="98"/>
      <c r="AC4" s="98"/>
      <c r="AD4" s="98"/>
      <c r="AE4" s="98"/>
      <c r="AF4" s="98"/>
      <c r="AG4" s="98"/>
      <c r="AH4" s="98"/>
      <c r="AI4" s="98"/>
      <c r="AJ4" s="98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360"/>
      <c r="AG5" s="360"/>
      <c r="AH5" s="360"/>
      <c r="AI5" s="360"/>
      <c r="AJ5" s="360"/>
      <c r="AK5" s="202"/>
      <c r="AL5" s="203" t="s">
        <v>117</v>
      </c>
      <c r="AM5" s="57" t="s">
        <v>118</v>
      </c>
      <c r="AN5" s="57" t="s">
        <v>119</v>
      </c>
      <c r="AO5" s="57" t="s">
        <v>120</v>
      </c>
      <c r="AP5" s="57" t="s">
        <v>121</v>
      </c>
      <c r="AQ5" s="57" t="s">
        <v>122</v>
      </c>
      <c r="AR5" s="57" t="s">
        <v>123</v>
      </c>
    </row>
    <row r="6" spans="1:44">
      <c r="A6" s="284" t="s">
        <v>275</v>
      </c>
      <c r="B6" s="288"/>
      <c r="C6" s="288"/>
      <c r="D6" s="288"/>
      <c r="E6" s="288"/>
      <c r="F6" s="288"/>
      <c r="G6" s="286"/>
      <c r="H6" s="286"/>
      <c r="I6" s="286"/>
      <c r="J6" s="286"/>
      <c r="K6" s="286"/>
      <c r="L6" s="285"/>
      <c r="M6" s="285"/>
      <c r="N6" s="285"/>
      <c r="O6" s="285"/>
      <c r="P6" s="285"/>
      <c r="Q6" s="286"/>
      <c r="R6" s="286"/>
      <c r="S6" s="286"/>
      <c r="T6" s="286"/>
      <c r="U6" s="286"/>
      <c r="V6" s="285"/>
      <c r="W6" s="285"/>
      <c r="X6" s="285"/>
      <c r="Y6" s="285"/>
      <c r="Z6" s="285">
        <v>1</v>
      </c>
      <c r="AA6" s="283"/>
      <c r="AB6" s="283"/>
      <c r="AC6" s="283"/>
      <c r="AD6" s="283"/>
      <c r="AE6" s="283"/>
      <c r="AF6" s="361"/>
      <c r="AG6" s="361"/>
      <c r="AH6" s="361"/>
      <c r="AI6" s="361"/>
      <c r="AJ6" s="362"/>
      <c r="AL6" s="101">
        <f>SUM($B6:$F6)</f>
        <v>0</v>
      </c>
      <c r="AM6" s="101">
        <f>SUM($G6:$K6)</f>
        <v>0</v>
      </c>
      <c r="AN6" s="101">
        <f>SUM($L6:$P6)</f>
        <v>0</v>
      </c>
      <c r="AO6" s="101">
        <f>SUM($Q6:$U6)</f>
        <v>0</v>
      </c>
      <c r="AP6" s="101">
        <f>SUM($V6:$Z6)</f>
        <v>1</v>
      </c>
      <c r="AQ6" s="101">
        <f>SUM($AA6:$AE6)</f>
        <v>0</v>
      </c>
      <c r="AR6" s="101">
        <f t="shared" ref="AR6:AR69" si="0">SUM($AF6:$AJ6)</f>
        <v>0</v>
      </c>
    </row>
    <row r="7" spans="1:44">
      <c r="A7" s="284" t="s">
        <v>284</v>
      </c>
      <c r="B7" s="288"/>
      <c r="C7" s="288"/>
      <c r="D7" s="288"/>
      <c r="E7" s="288"/>
      <c r="F7" s="288"/>
      <c r="G7" s="286"/>
      <c r="H7" s="286"/>
      <c r="I7" s="286"/>
      <c r="J7" s="286"/>
      <c r="K7" s="286"/>
      <c r="L7" s="285"/>
      <c r="M7" s="285"/>
      <c r="N7" s="285"/>
      <c r="O7" s="285"/>
      <c r="P7" s="285"/>
      <c r="Q7" s="286"/>
      <c r="R7" s="286"/>
      <c r="S7" s="286"/>
      <c r="T7" s="286"/>
      <c r="U7" s="286"/>
      <c r="V7" s="285"/>
      <c r="W7" s="285"/>
      <c r="X7" s="285"/>
      <c r="Y7" s="285"/>
      <c r="Z7" s="285">
        <v>1</v>
      </c>
      <c r="AA7" s="283"/>
      <c r="AB7" s="283"/>
      <c r="AC7" s="283"/>
      <c r="AD7" s="283"/>
      <c r="AE7" s="283"/>
      <c r="AF7" s="361"/>
      <c r="AG7" s="361"/>
      <c r="AH7" s="361"/>
      <c r="AI7" s="361"/>
      <c r="AJ7" s="362"/>
      <c r="AL7" s="101">
        <f>SUM($B7:$F7)</f>
        <v>0</v>
      </c>
      <c r="AM7" s="101">
        <f t="shared" ref="AM7:AM70" si="1">SUM($G7:$K7)</f>
        <v>0</v>
      </c>
      <c r="AN7" s="101">
        <f t="shared" ref="AN7:AN70" si="2">SUM($L7:$P7)</f>
        <v>0</v>
      </c>
      <c r="AO7" s="101">
        <f t="shared" ref="AO7:AO70" si="3">SUM($Q7:$U7)</f>
        <v>0</v>
      </c>
      <c r="AP7" s="101">
        <f t="shared" ref="AP7:AP70" si="4">SUM($V7:$Z7)</f>
        <v>1</v>
      </c>
      <c r="AQ7" s="101">
        <f t="shared" ref="AQ7:AQ70" si="5">SUM($AA7:$AE7)</f>
        <v>0</v>
      </c>
      <c r="AR7" s="101">
        <f t="shared" si="0"/>
        <v>0</v>
      </c>
    </row>
    <row r="8" spans="1:44">
      <c r="A8" s="284" t="s">
        <v>288</v>
      </c>
      <c r="B8" s="288"/>
      <c r="C8" s="288"/>
      <c r="D8" s="288"/>
      <c r="E8" s="288"/>
      <c r="F8" s="288"/>
      <c r="G8" s="286"/>
      <c r="H8" s="286"/>
      <c r="I8" s="286"/>
      <c r="J8" s="286"/>
      <c r="K8" s="286"/>
      <c r="L8" s="285"/>
      <c r="M8" s="285"/>
      <c r="N8" s="285"/>
      <c r="O8" s="285"/>
      <c r="P8" s="285"/>
      <c r="Q8" s="286"/>
      <c r="R8" s="286"/>
      <c r="S8" s="286"/>
      <c r="T8" s="286"/>
      <c r="U8" s="286"/>
      <c r="V8" s="285"/>
      <c r="W8" s="285"/>
      <c r="X8" s="285"/>
      <c r="Y8" s="285"/>
      <c r="Z8" s="285">
        <v>1</v>
      </c>
      <c r="AA8" s="283"/>
      <c r="AB8" s="283"/>
      <c r="AC8" s="283"/>
      <c r="AD8" s="283"/>
      <c r="AE8" s="283"/>
      <c r="AF8" s="361"/>
      <c r="AG8" s="361"/>
      <c r="AH8" s="361"/>
      <c r="AI8" s="361"/>
      <c r="AJ8" s="362"/>
      <c r="AL8" s="101">
        <f t="shared" ref="AL8:AL71" si="6">SUM($B8:$F8)</f>
        <v>0</v>
      </c>
      <c r="AM8" s="101">
        <f t="shared" si="1"/>
        <v>0</v>
      </c>
      <c r="AN8" s="101">
        <f t="shared" si="2"/>
        <v>0</v>
      </c>
      <c r="AO8" s="101">
        <f t="shared" si="3"/>
        <v>0</v>
      </c>
      <c r="AP8" s="101">
        <f t="shared" si="4"/>
        <v>1</v>
      </c>
      <c r="AQ8" s="101">
        <f t="shared" si="5"/>
        <v>0</v>
      </c>
      <c r="AR8" s="101">
        <f t="shared" si="0"/>
        <v>0</v>
      </c>
    </row>
    <row r="9" spans="1:44">
      <c r="A9" s="284" t="s">
        <v>293</v>
      </c>
      <c r="B9" s="288"/>
      <c r="C9" s="288"/>
      <c r="D9" s="288"/>
      <c r="E9" s="288"/>
      <c r="F9" s="288"/>
      <c r="G9" s="286"/>
      <c r="H9" s="286"/>
      <c r="I9" s="286"/>
      <c r="J9" s="286"/>
      <c r="K9" s="286"/>
      <c r="L9" s="285"/>
      <c r="M9" s="285"/>
      <c r="N9" s="285"/>
      <c r="O9" s="285"/>
      <c r="P9" s="285">
        <v>1</v>
      </c>
      <c r="Q9" s="286"/>
      <c r="R9" s="286"/>
      <c r="S9" s="286"/>
      <c r="T9" s="286"/>
      <c r="U9" s="286"/>
      <c r="V9" s="285"/>
      <c r="W9" s="285"/>
      <c r="X9" s="285"/>
      <c r="Y9" s="285"/>
      <c r="Z9" s="285"/>
      <c r="AA9" s="283"/>
      <c r="AB9" s="283"/>
      <c r="AC9" s="283"/>
      <c r="AD9" s="283"/>
      <c r="AE9" s="283"/>
      <c r="AF9" s="361"/>
      <c r="AG9" s="361"/>
      <c r="AH9" s="361"/>
      <c r="AI9" s="361"/>
      <c r="AJ9" s="362"/>
      <c r="AL9" s="101">
        <f t="shared" si="6"/>
        <v>0</v>
      </c>
      <c r="AM9" s="101">
        <f t="shared" si="1"/>
        <v>0</v>
      </c>
      <c r="AN9" s="101">
        <f t="shared" si="2"/>
        <v>1</v>
      </c>
      <c r="AO9" s="101">
        <f t="shared" si="3"/>
        <v>0</v>
      </c>
      <c r="AP9" s="101">
        <f t="shared" si="4"/>
        <v>0</v>
      </c>
      <c r="AQ9" s="101">
        <f t="shared" si="5"/>
        <v>0</v>
      </c>
      <c r="AR9" s="101">
        <f t="shared" si="0"/>
        <v>0</v>
      </c>
    </row>
    <row r="10" spans="1:44">
      <c r="A10" s="284" t="s">
        <v>240</v>
      </c>
      <c r="B10" s="288"/>
      <c r="C10" s="288"/>
      <c r="D10" s="288"/>
      <c r="E10" s="288"/>
      <c r="F10" s="288"/>
      <c r="G10" s="286"/>
      <c r="H10" s="286"/>
      <c r="I10" s="286"/>
      <c r="J10" s="286"/>
      <c r="K10" s="286"/>
      <c r="L10" s="285"/>
      <c r="M10" s="285"/>
      <c r="N10" s="285"/>
      <c r="O10" s="285"/>
      <c r="P10" s="285">
        <v>2</v>
      </c>
      <c r="Q10" s="286">
        <v>1</v>
      </c>
      <c r="R10" s="286"/>
      <c r="S10" s="286"/>
      <c r="T10" s="286"/>
      <c r="U10" s="286"/>
      <c r="V10" s="285"/>
      <c r="W10" s="285"/>
      <c r="X10" s="285"/>
      <c r="Y10" s="285"/>
      <c r="Z10" s="285"/>
      <c r="AA10" s="283"/>
      <c r="AB10" s="283"/>
      <c r="AC10" s="283"/>
      <c r="AD10" s="283"/>
      <c r="AE10" s="283"/>
      <c r="AF10" s="361"/>
      <c r="AG10" s="361"/>
      <c r="AH10" s="361"/>
      <c r="AI10" s="361"/>
      <c r="AJ10" s="362"/>
      <c r="AL10" s="101">
        <f t="shared" si="6"/>
        <v>0</v>
      </c>
      <c r="AM10" s="101">
        <f t="shared" si="1"/>
        <v>0</v>
      </c>
      <c r="AN10" s="101">
        <f t="shared" si="2"/>
        <v>2</v>
      </c>
      <c r="AO10" s="101">
        <f t="shared" si="3"/>
        <v>1</v>
      </c>
      <c r="AP10" s="101">
        <f t="shared" si="4"/>
        <v>0</v>
      </c>
      <c r="AQ10" s="101">
        <f t="shared" si="5"/>
        <v>0</v>
      </c>
      <c r="AR10" s="101">
        <f t="shared" si="0"/>
        <v>0</v>
      </c>
    </row>
    <row r="11" spans="1:44">
      <c r="A11" s="284" t="s">
        <v>300</v>
      </c>
      <c r="B11" s="288"/>
      <c r="C11" s="288"/>
      <c r="D11" s="288"/>
      <c r="E11" s="288"/>
      <c r="F11" s="288"/>
      <c r="G11" s="286"/>
      <c r="H11" s="286"/>
      <c r="I11" s="286"/>
      <c r="J11" s="286"/>
      <c r="K11" s="286"/>
      <c r="L11" s="285"/>
      <c r="M11" s="285"/>
      <c r="N11" s="285"/>
      <c r="O11" s="285"/>
      <c r="P11" s="285"/>
      <c r="Q11" s="286"/>
      <c r="R11" s="286"/>
      <c r="S11" s="286"/>
      <c r="T11" s="286"/>
      <c r="U11" s="286"/>
      <c r="V11" s="285"/>
      <c r="W11" s="285"/>
      <c r="X11" s="285"/>
      <c r="Y11" s="285"/>
      <c r="Z11" s="285">
        <v>1</v>
      </c>
      <c r="AA11" s="283"/>
      <c r="AB11" s="283"/>
      <c r="AC11" s="283"/>
      <c r="AD11" s="283"/>
      <c r="AE11" s="283"/>
      <c r="AF11" s="361"/>
      <c r="AG11" s="361"/>
      <c r="AH11" s="361"/>
      <c r="AI11" s="361"/>
      <c r="AJ11" s="362"/>
      <c r="AL11" s="101">
        <f t="shared" si="6"/>
        <v>0</v>
      </c>
      <c r="AM11" s="101">
        <f t="shared" si="1"/>
        <v>0</v>
      </c>
      <c r="AN11" s="101">
        <f t="shared" si="2"/>
        <v>0</v>
      </c>
      <c r="AO11" s="101">
        <f t="shared" si="3"/>
        <v>0</v>
      </c>
      <c r="AP11" s="101">
        <f t="shared" si="4"/>
        <v>1</v>
      </c>
      <c r="AQ11" s="101">
        <f t="shared" si="5"/>
        <v>0</v>
      </c>
      <c r="AR11" s="101">
        <f t="shared" si="0"/>
        <v>0</v>
      </c>
    </row>
    <row r="12" spans="1:44">
      <c r="A12" s="284" t="s">
        <v>301</v>
      </c>
      <c r="B12" s="288"/>
      <c r="C12" s="288"/>
      <c r="D12" s="288"/>
      <c r="E12" s="288"/>
      <c r="F12" s="288"/>
      <c r="G12" s="286"/>
      <c r="H12" s="286"/>
      <c r="I12" s="286"/>
      <c r="J12" s="286"/>
      <c r="K12" s="286"/>
      <c r="L12" s="285"/>
      <c r="M12" s="285"/>
      <c r="N12" s="285"/>
      <c r="O12" s="285"/>
      <c r="P12" s="285"/>
      <c r="Q12" s="286"/>
      <c r="R12" s="286"/>
      <c r="S12" s="286"/>
      <c r="T12" s="286"/>
      <c r="U12" s="286"/>
      <c r="V12" s="285"/>
      <c r="W12" s="285"/>
      <c r="X12" s="285"/>
      <c r="Y12" s="285"/>
      <c r="Z12" s="285"/>
      <c r="AA12" s="283"/>
      <c r="AB12" s="283"/>
      <c r="AC12" s="283"/>
      <c r="AD12" s="283"/>
      <c r="AE12" s="283"/>
      <c r="AF12" s="361"/>
      <c r="AG12" s="361"/>
      <c r="AH12" s="361"/>
      <c r="AI12" s="361"/>
      <c r="AJ12" s="362"/>
      <c r="AL12" s="101">
        <f t="shared" si="6"/>
        <v>0</v>
      </c>
      <c r="AM12" s="101">
        <f t="shared" si="1"/>
        <v>0</v>
      </c>
      <c r="AN12" s="101">
        <f t="shared" si="2"/>
        <v>0</v>
      </c>
      <c r="AO12" s="101">
        <f t="shared" si="3"/>
        <v>0</v>
      </c>
      <c r="AP12" s="101">
        <f t="shared" si="4"/>
        <v>0</v>
      </c>
      <c r="AQ12" s="101">
        <f t="shared" si="5"/>
        <v>0</v>
      </c>
      <c r="AR12" s="101">
        <f t="shared" si="0"/>
        <v>0</v>
      </c>
    </row>
    <row r="13" spans="1:44">
      <c r="A13" s="284" t="s">
        <v>302</v>
      </c>
      <c r="B13" s="288"/>
      <c r="C13" s="288"/>
      <c r="D13" s="288"/>
      <c r="E13" s="288"/>
      <c r="F13" s="288"/>
      <c r="G13" s="286"/>
      <c r="H13" s="286"/>
      <c r="I13" s="286"/>
      <c r="J13" s="286"/>
      <c r="K13" s="286"/>
      <c r="L13" s="285"/>
      <c r="M13" s="285"/>
      <c r="N13" s="285"/>
      <c r="O13" s="285"/>
      <c r="P13" s="285"/>
      <c r="Q13" s="286"/>
      <c r="R13" s="286"/>
      <c r="S13" s="286"/>
      <c r="T13" s="286"/>
      <c r="U13" s="286"/>
      <c r="V13" s="285"/>
      <c r="W13" s="285"/>
      <c r="X13" s="285"/>
      <c r="Y13" s="285"/>
      <c r="Z13" s="285">
        <v>3</v>
      </c>
      <c r="AA13" s="283"/>
      <c r="AB13" s="283"/>
      <c r="AC13" s="283"/>
      <c r="AD13" s="283"/>
      <c r="AE13" s="283"/>
      <c r="AF13" s="361"/>
      <c r="AG13" s="361"/>
      <c r="AH13" s="361"/>
      <c r="AI13" s="361"/>
      <c r="AJ13" s="362"/>
      <c r="AL13" s="101">
        <f t="shared" si="6"/>
        <v>0</v>
      </c>
      <c r="AM13" s="101">
        <f t="shared" si="1"/>
        <v>0</v>
      </c>
      <c r="AN13" s="101">
        <f t="shared" si="2"/>
        <v>0</v>
      </c>
      <c r="AO13" s="101">
        <f t="shared" si="3"/>
        <v>0</v>
      </c>
      <c r="AP13" s="101">
        <f t="shared" si="4"/>
        <v>3</v>
      </c>
      <c r="AQ13" s="101">
        <f t="shared" si="5"/>
        <v>0</v>
      </c>
      <c r="AR13" s="101">
        <f t="shared" si="0"/>
        <v>0</v>
      </c>
    </row>
    <row r="14" spans="1:44">
      <c r="A14" s="284" t="s">
        <v>303</v>
      </c>
      <c r="B14" s="288"/>
      <c r="C14" s="288"/>
      <c r="D14" s="288"/>
      <c r="E14" s="288"/>
      <c r="F14" s="288"/>
      <c r="G14" s="286"/>
      <c r="H14" s="286"/>
      <c r="I14" s="286"/>
      <c r="J14" s="286"/>
      <c r="K14" s="286"/>
      <c r="L14" s="285"/>
      <c r="M14" s="285"/>
      <c r="N14" s="285"/>
      <c r="O14" s="285"/>
      <c r="P14" s="285"/>
      <c r="Q14" s="286"/>
      <c r="R14" s="286"/>
      <c r="S14" s="286"/>
      <c r="T14" s="286"/>
      <c r="U14" s="286"/>
      <c r="V14" s="285"/>
      <c r="W14" s="285"/>
      <c r="X14" s="285"/>
      <c r="Y14" s="285"/>
      <c r="Z14" s="285">
        <v>1</v>
      </c>
      <c r="AA14" s="283"/>
      <c r="AB14" s="283"/>
      <c r="AC14" s="283"/>
      <c r="AD14" s="283"/>
      <c r="AE14" s="283"/>
      <c r="AF14" s="361"/>
      <c r="AG14" s="361"/>
      <c r="AH14" s="361"/>
      <c r="AI14" s="361"/>
      <c r="AJ14" s="362"/>
      <c r="AL14" s="101">
        <f t="shared" si="6"/>
        <v>0</v>
      </c>
      <c r="AM14" s="101">
        <f t="shared" si="1"/>
        <v>0</v>
      </c>
      <c r="AN14" s="101">
        <f t="shared" si="2"/>
        <v>0</v>
      </c>
      <c r="AO14" s="101">
        <f t="shared" si="3"/>
        <v>0</v>
      </c>
      <c r="AP14" s="101">
        <f t="shared" si="4"/>
        <v>1</v>
      </c>
      <c r="AQ14" s="101">
        <f t="shared" si="5"/>
        <v>0</v>
      </c>
      <c r="AR14" s="101">
        <f t="shared" si="0"/>
        <v>0</v>
      </c>
    </row>
    <row r="15" spans="1:44">
      <c r="A15" s="284" t="s">
        <v>304</v>
      </c>
      <c r="B15" s="288"/>
      <c r="C15" s="288"/>
      <c r="D15" s="288"/>
      <c r="E15" s="288"/>
      <c r="F15" s="288"/>
      <c r="G15" s="286"/>
      <c r="H15" s="286"/>
      <c r="I15" s="286"/>
      <c r="J15" s="286"/>
      <c r="K15" s="286"/>
      <c r="L15" s="285"/>
      <c r="M15" s="285"/>
      <c r="N15" s="285"/>
      <c r="O15" s="285"/>
      <c r="P15" s="285"/>
      <c r="Q15" s="286"/>
      <c r="R15" s="286"/>
      <c r="S15" s="286"/>
      <c r="T15" s="286"/>
      <c r="U15" s="286"/>
      <c r="V15" s="285"/>
      <c r="W15" s="285"/>
      <c r="X15" s="285"/>
      <c r="Y15" s="285"/>
      <c r="Z15" s="285">
        <v>3</v>
      </c>
      <c r="AA15" s="283"/>
      <c r="AB15" s="283"/>
      <c r="AC15" s="283"/>
      <c r="AD15" s="283"/>
      <c r="AE15" s="283"/>
      <c r="AF15" s="361"/>
      <c r="AG15" s="361"/>
      <c r="AH15" s="361"/>
      <c r="AI15" s="361"/>
      <c r="AJ15" s="362"/>
      <c r="AL15" s="101">
        <f t="shared" si="6"/>
        <v>0</v>
      </c>
      <c r="AM15" s="101">
        <f t="shared" si="1"/>
        <v>0</v>
      </c>
      <c r="AN15" s="101">
        <f t="shared" si="2"/>
        <v>0</v>
      </c>
      <c r="AO15" s="101">
        <f t="shared" si="3"/>
        <v>0</v>
      </c>
      <c r="AP15" s="101">
        <f t="shared" si="4"/>
        <v>3</v>
      </c>
      <c r="AQ15" s="101">
        <f t="shared" si="5"/>
        <v>0</v>
      </c>
      <c r="AR15" s="101">
        <f t="shared" si="0"/>
        <v>0</v>
      </c>
    </row>
    <row r="16" spans="1:44">
      <c r="A16" s="284" t="s">
        <v>305</v>
      </c>
      <c r="B16" s="288"/>
      <c r="C16" s="288"/>
      <c r="D16" s="288"/>
      <c r="E16" s="288"/>
      <c r="F16" s="288"/>
      <c r="G16" s="286"/>
      <c r="H16" s="286"/>
      <c r="I16" s="286"/>
      <c r="J16" s="286"/>
      <c r="K16" s="286"/>
      <c r="L16" s="285"/>
      <c r="M16" s="285"/>
      <c r="N16" s="285"/>
      <c r="O16" s="285"/>
      <c r="P16" s="285"/>
      <c r="Q16" s="286"/>
      <c r="R16" s="286"/>
      <c r="S16" s="286"/>
      <c r="T16" s="286"/>
      <c r="U16" s="286"/>
      <c r="V16" s="285"/>
      <c r="W16" s="285"/>
      <c r="X16" s="285"/>
      <c r="Y16" s="285"/>
      <c r="Z16" s="285">
        <v>1</v>
      </c>
      <c r="AA16" s="283"/>
      <c r="AB16" s="283"/>
      <c r="AC16" s="283"/>
      <c r="AD16" s="283"/>
      <c r="AE16" s="283"/>
      <c r="AF16" s="361"/>
      <c r="AG16" s="361"/>
      <c r="AH16" s="361"/>
      <c r="AI16" s="361"/>
      <c r="AJ16" s="362"/>
      <c r="AL16" s="101">
        <f t="shared" si="6"/>
        <v>0</v>
      </c>
      <c r="AM16" s="101">
        <f t="shared" si="1"/>
        <v>0</v>
      </c>
      <c r="AN16" s="101">
        <f t="shared" si="2"/>
        <v>0</v>
      </c>
      <c r="AO16" s="101">
        <f t="shared" si="3"/>
        <v>0</v>
      </c>
      <c r="AP16" s="101">
        <f t="shared" si="4"/>
        <v>1</v>
      </c>
      <c r="AQ16" s="101">
        <f t="shared" si="5"/>
        <v>0</v>
      </c>
      <c r="AR16" s="101">
        <f t="shared" si="0"/>
        <v>0</v>
      </c>
    </row>
    <row r="17" spans="1:44">
      <c r="A17" s="284" t="s">
        <v>306</v>
      </c>
      <c r="B17" s="288"/>
      <c r="C17" s="288"/>
      <c r="D17" s="288"/>
      <c r="E17" s="288"/>
      <c r="F17" s="288"/>
      <c r="G17" s="286"/>
      <c r="H17" s="286"/>
      <c r="I17" s="286"/>
      <c r="J17" s="286"/>
      <c r="K17" s="286"/>
      <c r="L17" s="285"/>
      <c r="M17" s="285"/>
      <c r="N17" s="285"/>
      <c r="O17" s="285"/>
      <c r="P17" s="285"/>
      <c r="Q17" s="286"/>
      <c r="R17" s="286"/>
      <c r="S17" s="286"/>
      <c r="T17" s="286"/>
      <c r="U17" s="286"/>
      <c r="V17" s="285"/>
      <c r="W17" s="285">
        <v>1</v>
      </c>
      <c r="X17" s="285"/>
      <c r="Y17" s="285"/>
      <c r="Z17" s="285"/>
      <c r="AA17" s="283"/>
      <c r="AB17" s="283"/>
      <c r="AC17" s="283"/>
      <c r="AD17" s="283"/>
      <c r="AE17" s="283"/>
      <c r="AF17" s="361"/>
      <c r="AG17" s="361"/>
      <c r="AH17" s="361"/>
      <c r="AI17" s="361"/>
      <c r="AJ17" s="362"/>
      <c r="AL17" s="101">
        <f t="shared" si="6"/>
        <v>0</v>
      </c>
      <c r="AM17" s="101">
        <f t="shared" si="1"/>
        <v>0</v>
      </c>
      <c r="AN17" s="101">
        <f t="shared" si="2"/>
        <v>0</v>
      </c>
      <c r="AO17" s="101">
        <f t="shared" si="3"/>
        <v>0</v>
      </c>
      <c r="AP17" s="101">
        <f t="shared" si="4"/>
        <v>1</v>
      </c>
      <c r="AQ17" s="101">
        <f t="shared" si="5"/>
        <v>0</v>
      </c>
      <c r="AR17" s="101">
        <f t="shared" si="0"/>
        <v>0</v>
      </c>
    </row>
    <row r="18" spans="1:44">
      <c r="A18" s="284" t="s">
        <v>307</v>
      </c>
      <c r="B18" s="288"/>
      <c r="C18" s="288"/>
      <c r="D18" s="288"/>
      <c r="E18" s="288"/>
      <c r="F18" s="288"/>
      <c r="G18" s="286"/>
      <c r="H18" s="286"/>
      <c r="I18" s="286"/>
      <c r="J18" s="286"/>
      <c r="K18" s="286"/>
      <c r="L18" s="285"/>
      <c r="M18" s="285"/>
      <c r="N18" s="285"/>
      <c r="O18" s="285"/>
      <c r="P18" s="285"/>
      <c r="Q18" s="286"/>
      <c r="R18" s="286"/>
      <c r="S18" s="286"/>
      <c r="T18" s="286"/>
      <c r="U18" s="286"/>
      <c r="V18" s="285"/>
      <c r="W18" s="285"/>
      <c r="X18" s="285"/>
      <c r="Y18" s="285">
        <v>1</v>
      </c>
      <c r="Z18" s="285"/>
      <c r="AA18" s="283"/>
      <c r="AB18" s="283"/>
      <c r="AC18" s="283"/>
      <c r="AD18" s="283"/>
      <c r="AE18" s="283"/>
      <c r="AF18" s="361"/>
      <c r="AG18" s="361"/>
      <c r="AH18" s="361"/>
      <c r="AI18" s="361"/>
      <c r="AJ18" s="362"/>
      <c r="AL18" s="101">
        <f t="shared" si="6"/>
        <v>0</v>
      </c>
      <c r="AM18" s="101">
        <f t="shared" si="1"/>
        <v>0</v>
      </c>
      <c r="AN18" s="101">
        <f t="shared" si="2"/>
        <v>0</v>
      </c>
      <c r="AO18" s="101">
        <f t="shared" si="3"/>
        <v>0</v>
      </c>
      <c r="AP18" s="101">
        <f t="shared" si="4"/>
        <v>1</v>
      </c>
      <c r="AQ18" s="101">
        <f t="shared" si="5"/>
        <v>0</v>
      </c>
      <c r="AR18" s="101">
        <f t="shared" si="0"/>
        <v>0</v>
      </c>
    </row>
    <row r="19" spans="1:44">
      <c r="A19" s="284" t="s">
        <v>308</v>
      </c>
      <c r="B19" s="288"/>
      <c r="C19" s="288"/>
      <c r="D19" s="288"/>
      <c r="E19" s="288"/>
      <c r="F19" s="288"/>
      <c r="G19" s="286"/>
      <c r="H19" s="286"/>
      <c r="I19" s="286"/>
      <c r="J19" s="286"/>
      <c r="K19" s="286"/>
      <c r="L19" s="285"/>
      <c r="M19" s="285"/>
      <c r="N19" s="285"/>
      <c r="O19" s="285"/>
      <c r="P19" s="285"/>
      <c r="Q19" s="286"/>
      <c r="R19" s="286"/>
      <c r="S19" s="286"/>
      <c r="T19" s="286"/>
      <c r="U19" s="286"/>
      <c r="V19" s="285"/>
      <c r="W19" s="285"/>
      <c r="X19" s="285"/>
      <c r="Y19" s="285"/>
      <c r="Z19" s="285">
        <v>1</v>
      </c>
      <c r="AA19" s="283"/>
      <c r="AB19" s="283"/>
      <c r="AC19" s="283"/>
      <c r="AD19" s="283"/>
      <c r="AE19" s="283"/>
      <c r="AF19" s="361"/>
      <c r="AG19" s="361"/>
      <c r="AH19" s="361"/>
      <c r="AI19" s="361"/>
      <c r="AJ19" s="362"/>
      <c r="AL19" s="101">
        <f t="shared" si="6"/>
        <v>0</v>
      </c>
      <c r="AM19" s="101">
        <f t="shared" si="1"/>
        <v>0</v>
      </c>
      <c r="AN19" s="101">
        <f t="shared" si="2"/>
        <v>0</v>
      </c>
      <c r="AO19" s="101">
        <f t="shared" si="3"/>
        <v>0</v>
      </c>
      <c r="AP19" s="101">
        <f t="shared" si="4"/>
        <v>1</v>
      </c>
      <c r="AQ19" s="101">
        <f t="shared" si="5"/>
        <v>0</v>
      </c>
      <c r="AR19" s="101">
        <f t="shared" si="0"/>
        <v>0</v>
      </c>
    </row>
    <row r="20" spans="1:44">
      <c r="A20" s="284" t="s">
        <v>309</v>
      </c>
      <c r="B20" s="288"/>
      <c r="C20" s="288"/>
      <c r="D20" s="288"/>
      <c r="E20" s="288"/>
      <c r="F20" s="288"/>
      <c r="G20" s="286"/>
      <c r="H20" s="286"/>
      <c r="I20" s="286"/>
      <c r="J20" s="286"/>
      <c r="K20" s="286"/>
      <c r="L20" s="285"/>
      <c r="M20" s="285"/>
      <c r="N20" s="285"/>
      <c r="O20" s="285"/>
      <c r="P20" s="285"/>
      <c r="Q20" s="286"/>
      <c r="R20" s="286"/>
      <c r="S20" s="286"/>
      <c r="T20" s="286"/>
      <c r="U20" s="286"/>
      <c r="V20" s="285"/>
      <c r="W20" s="285"/>
      <c r="X20" s="285"/>
      <c r="Y20" s="285"/>
      <c r="Z20" s="285"/>
      <c r="AA20" s="283"/>
      <c r="AB20" s="283"/>
      <c r="AC20" s="283"/>
      <c r="AD20" s="283"/>
      <c r="AE20" s="283"/>
      <c r="AF20" s="361"/>
      <c r="AG20" s="361"/>
      <c r="AH20" s="361"/>
      <c r="AI20" s="361"/>
      <c r="AJ20" s="362"/>
      <c r="AL20" s="101">
        <f t="shared" si="6"/>
        <v>0</v>
      </c>
      <c r="AM20" s="101">
        <f t="shared" si="1"/>
        <v>0</v>
      </c>
      <c r="AN20" s="101">
        <f t="shared" si="2"/>
        <v>0</v>
      </c>
      <c r="AO20" s="101">
        <f t="shared" si="3"/>
        <v>0</v>
      </c>
      <c r="AP20" s="101">
        <f t="shared" si="4"/>
        <v>0</v>
      </c>
      <c r="AQ20" s="101">
        <f t="shared" si="5"/>
        <v>0</v>
      </c>
      <c r="AR20" s="101">
        <f t="shared" si="0"/>
        <v>0</v>
      </c>
    </row>
    <row r="21" spans="1:44">
      <c r="A21" s="284" t="s">
        <v>310</v>
      </c>
      <c r="B21" s="288"/>
      <c r="C21" s="288"/>
      <c r="D21" s="288"/>
      <c r="E21" s="288"/>
      <c r="F21" s="288"/>
      <c r="G21" s="286"/>
      <c r="H21" s="286"/>
      <c r="I21" s="286"/>
      <c r="J21" s="286"/>
      <c r="K21" s="286"/>
      <c r="L21" s="285"/>
      <c r="M21" s="285"/>
      <c r="N21" s="285"/>
      <c r="O21" s="285"/>
      <c r="P21" s="285"/>
      <c r="Q21" s="286"/>
      <c r="R21" s="286"/>
      <c r="S21" s="286"/>
      <c r="T21" s="286"/>
      <c r="U21" s="286"/>
      <c r="V21" s="285"/>
      <c r="W21" s="285"/>
      <c r="X21" s="285"/>
      <c r="Y21" s="285"/>
      <c r="Z21" s="285">
        <v>3</v>
      </c>
      <c r="AA21" s="283"/>
      <c r="AB21" s="283"/>
      <c r="AC21" s="283"/>
      <c r="AD21" s="283"/>
      <c r="AE21" s="283"/>
      <c r="AF21" s="361"/>
      <c r="AG21" s="361"/>
      <c r="AH21" s="361"/>
      <c r="AI21" s="361"/>
      <c r="AJ21" s="362"/>
      <c r="AL21" s="101">
        <f t="shared" si="6"/>
        <v>0</v>
      </c>
      <c r="AM21" s="101">
        <f t="shared" si="1"/>
        <v>0</v>
      </c>
      <c r="AN21" s="101">
        <f t="shared" si="2"/>
        <v>0</v>
      </c>
      <c r="AO21" s="101">
        <f t="shared" si="3"/>
        <v>0</v>
      </c>
      <c r="AP21" s="101">
        <f t="shared" si="4"/>
        <v>3</v>
      </c>
      <c r="AQ21" s="101">
        <f t="shared" si="5"/>
        <v>0</v>
      </c>
      <c r="AR21" s="101">
        <f t="shared" si="0"/>
        <v>0</v>
      </c>
    </row>
    <row r="22" spans="1:44">
      <c r="A22" s="284" t="s">
        <v>311</v>
      </c>
      <c r="B22" s="288"/>
      <c r="C22" s="288"/>
      <c r="D22" s="288"/>
      <c r="E22" s="288"/>
      <c r="F22" s="288"/>
      <c r="G22" s="286"/>
      <c r="H22" s="286"/>
      <c r="I22" s="286"/>
      <c r="J22" s="286"/>
      <c r="K22" s="286"/>
      <c r="L22" s="285"/>
      <c r="M22" s="285"/>
      <c r="N22" s="285"/>
      <c r="O22" s="285"/>
      <c r="P22" s="285"/>
      <c r="Q22" s="286"/>
      <c r="R22" s="286"/>
      <c r="S22" s="286"/>
      <c r="T22" s="286"/>
      <c r="U22" s="286"/>
      <c r="V22" s="285"/>
      <c r="W22" s="285"/>
      <c r="X22" s="285"/>
      <c r="Y22" s="285">
        <v>1</v>
      </c>
      <c r="Z22" s="285"/>
      <c r="AA22" s="283"/>
      <c r="AB22" s="283"/>
      <c r="AC22" s="283"/>
      <c r="AD22" s="283"/>
      <c r="AE22" s="283"/>
      <c r="AF22" s="361"/>
      <c r="AG22" s="361"/>
      <c r="AH22" s="361"/>
      <c r="AI22" s="361"/>
      <c r="AJ22" s="362"/>
      <c r="AL22" s="101">
        <f t="shared" si="6"/>
        <v>0</v>
      </c>
      <c r="AM22" s="101">
        <f t="shared" si="1"/>
        <v>0</v>
      </c>
      <c r="AN22" s="101">
        <f t="shared" si="2"/>
        <v>0</v>
      </c>
      <c r="AO22" s="101">
        <f t="shared" si="3"/>
        <v>0</v>
      </c>
      <c r="AP22" s="101">
        <f t="shared" si="4"/>
        <v>1</v>
      </c>
      <c r="AQ22" s="101">
        <f t="shared" si="5"/>
        <v>0</v>
      </c>
      <c r="AR22" s="101">
        <f t="shared" si="0"/>
        <v>0</v>
      </c>
    </row>
    <row r="23" spans="1:44">
      <c r="A23" s="284" t="s">
        <v>312</v>
      </c>
      <c r="B23" s="288"/>
      <c r="C23" s="288"/>
      <c r="D23" s="288"/>
      <c r="E23" s="288"/>
      <c r="F23" s="288"/>
      <c r="G23" s="286"/>
      <c r="H23" s="286"/>
      <c r="I23" s="286"/>
      <c r="J23" s="286"/>
      <c r="K23" s="286"/>
      <c r="L23" s="285"/>
      <c r="M23" s="285"/>
      <c r="N23" s="285"/>
      <c r="O23" s="285"/>
      <c r="P23" s="285"/>
      <c r="Q23" s="286"/>
      <c r="R23" s="286"/>
      <c r="S23" s="286"/>
      <c r="T23" s="286"/>
      <c r="U23" s="286"/>
      <c r="V23" s="285"/>
      <c r="W23" s="285"/>
      <c r="X23" s="285"/>
      <c r="Y23" s="285"/>
      <c r="Z23" s="285"/>
      <c r="AA23" s="283"/>
      <c r="AB23" s="283"/>
      <c r="AC23" s="283"/>
      <c r="AD23" s="283"/>
      <c r="AE23" s="283"/>
      <c r="AF23" s="361"/>
      <c r="AG23" s="361"/>
      <c r="AH23" s="361"/>
      <c r="AI23" s="361"/>
      <c r="AJ23" s="362"/>
      <c r="AL23" s="101">
        <f t="shared" si="6"/>
        <v>0</v>
      </c>
      <c r="AM23" s="101">
        <f t="shared" si="1"/>
        <v>0</v>
      </c>
      <c r="AN23" s="101">
        <f t="shared" si="2"/>
        <v>0</v>
      </c>
      <c r="AO23" s="101">
        <f t="shared" si="3"/>
        <v>0</v>
      </c>
      <c r="AP23" s="101">
        <f t="shared" si="4"/>
        <v>0</v>
      </c>
      <c r="AQ23" s="101">
        <f t="shared" si="5"/>
        <v>0</v>
      </c>
      <c r="AR23" s="101">
        <f t="shared" si="0"/>
        <v>0</v>
      </c>
    </row>
    <row r="24" spans="1:44">
      <c r="A24" s="284" t="s">
        <v>313</v>
      </c>
      <c r="B24" s="288"/>
      <c r="C24" s="288"/>
      <c r="D24" s="288"/>
      <c r="E24" s="288"/>
      <c r="F24" s="288"/>
      <c r="G24" s="286"/>
      <c r="H24" s="286"/>
      <c r="I24" s="286"/>
      <c r="J24" s="286"/>
      <c r="K24" s="286"/>
      <c r="L24" s="285"/>
      <c r="M24" s="285"/>
      <c r="N24" s="285"/>
      <c r="O24" s="285"/>
      <c r="P24" s="285"/>
      <c r="Q24" s="286"/>
      <c r="R24" s="286"/>
      <c r="S24" s="286"/>
      <c r="T24" s="286"/>
      <c r="U24" s="286"/>
      <c r="V24" s="285"/>
      <c r="W24" s="285">
        <v>1</v>
      </c>
      <c r="X24" s="285"/>
      <c r="Y24" s="285"/>
      <c r="Z24" s="285"/>
      <c r="AA24" s="283"/>
      <c r="AB24" s="283"/>
      <c r="AC24" s="283"/>
      <c r="AD24" s="283"/>
      <c r="AE24" s="283"/>
      <c r="AF24" s="361"/>
      <c r="AG24" s="361"/>
      <c r="AH24" s="361"/>
      <c r="AI24" s="361"/>
      <c r="AJ24" s="362"/>
      <c r="AL24" s="101">
        <f t="shared" si="6"/>
        <v>0</v>
      </c>
      <c r="AM24" s="101">
        <f t="shared" si="1"/>
        <v>0</v>
      </c>
      <c r="AN24" s="101">
        <f t="shared" si="2"/>
        <v>0</v>
      </c>
      <c r="AO24" s="101">
        <f t="shared" si="3"/>
        <v>0</v>
      </c>
      <c r="AP24" s="101">
        <f t="shared" si="4"/>
        <v>1</v>
      </c>
      <c r="AQ24" s="101">
        <f t="shared" si="5"/>
        <v>0</v>
      </c>
      <c r="AR24" s="101">
        <f t="shared" si="0"/>
        <v>0</v>
      </c>
    </row>
    <row r="25" spans="1:44">
      <c r="A25" s="284" t="s">
        <v>314</v>
      </c>
      <c r="B25" s="288"/>
      <c r="C25" s="288"/>
      <c r="D25" s="288"/>
      <c r="E25" s="288"/>
      <c r="F25" s="288"/>
      <c r="G25" s="286"/>
      <c r="H25" s="286"/>
      <c r="I25" s="286"/>
      <c r="J25" s="286"/>
      <c r="K25" s="286"/>
      <c r="L25" s="285"/>
      <c r="M25" s="285"/>
      <c r="N25" s="285"/>
      <c r="O25" s="285"/>
      <c r="P25" s="285"/>
      <c r="Q25" s="286"/>
      <c r="R25" s="286"/>
      <c r="S25" s="286"/>
      <c r="T25" s="286"/>
      <c r="U25" s="286"/>
      <c r="V25" s="285"/>
      <c r="W25" s="285"/>
      <c r="X25" s="285"/>
      <c r="Y25" s="285"/>
      <c r="Z25" s="285"/>
      <c r="AA25" s="283"/>
      <c r="AB25" s="283"/>
      <c r="AC25" s="283"/>
      <c r="AD25" s="283"/>
      <c r="AE25" s="283"/>
      <c r="AF25" s="361"/>
      <c r="AG25" s="361"/>
      <c r="AH25" s="361"/>
      <c r="AI25" s="361"/>
      <c r="AJ25" s="362"/>
      <c r="AL25" s="101">
        <f t="shared" si="6"/>
        <v>0</v>
      </c>
      <c r="AM25" s="101">
        <f t="shared" si="1"/>
        <v>0</v>
      </c>
      <c r="AN25" s="101">
        <f t="shared" si="2"/>
        <v>0</v>
      </c>
      <c r="AO25" s="101">
        <f t="shared" si="3"/>
        <v>0</v>
      </c>
      <c r="AP25" s="101">
        <f t="shared" si="4"/>
        <v>0</v>
      </c>
      <c r="AQ25" s="101">
        <f t="shared" si="5"/>
        <v>0</v>
      </c>
      <c r="AR25" s="101">
        <f t="shared" si="0"/>
        <v>0</v>
      </c>
    </row>
    <row r="26" spans="1:44">
      <c r="A26" s="284" t="s">
        <v>315</v>
      </c>
      <c r="B26" s="288"/>
      <c r="C26" s="288"/>
      <c r="D26" s="288"/>
      <c r="E26" s="288"/>
      <c r="F26" s="288"/>
      <c r="G26" s="286"/>
      <c r="H26" s="286"/>
      <c r="I26" s="286"/>
      <c r="J26" s="286"/>
      <c r="K26" s="286"/>
      <c r="L26" s="285"/>
      <c r="M26" s="285"/>
      <c r="N26" s="285"/>
      <c r="O26" s="285"/>
      <c r="P26" s="285"/>
      <c r="Q26" s="286"/>
      <c r="R26" s="286"/>
      <c r="S26" s="286"/>
      <c r="T26" s="286"/>
      <c r="U26" s="286"/>
      <c r="V26" s="285"/>
      <c r="W26" s="285"/>
      <c r="X26" s="285"/>
      <c r="Y26" s="285"/>
      <c r="Z26" s="285"/>
      <c r="AA26" s="283"/>
      <c r="AB26" s="283"/>
      <c r="AC26" s="283"/>
      <c r="AD26" s="283"/>
      <c r="AE26" s="283"/>
      <c r="AF26" s="361"/>
      <c r="AG26" s="361"/>
      <c r="AH26" s="361"/>
      <c r="AI26" s="361"/>
      <c r="AJ26" s="362"/>
      <c r="AL26" s="101">
        <f t="shared" si="6"/>
        <v>0</v>
      </c>
      <c r="AM26" s="101">
        <f t="shared" si="1"/>
        <v>0</v>
      </c>
      <c r="AN26" s="101">
        <f t="shared" si="2"/>
        <v>0</v>
      </c>
      <c r="AO26" s="101">
        <f t="shared" si="3"/>
        <v>0</v>
      </c>
      <c r="AP26" s="101">
        <f t="shared" si="4"/>
        <v>0</v>
      </c>
      <c r="AQ26" s="101">
        <f t="shared" si="5"/>
        <v>0</v>
      </c>
      <c r="AR26" s="101">
        <f t="shared" si="0"/>
        <v>0</v>
      </c>
    </row>
    <row r="27" spans="1:44">
      <c r="A27" s="284" t="s">
        <v>316</v>
      </c>
      <c r="B27" s="288"/>
      <c r="C27" s="288"/>
      <c r="D27" s="288"/>
      <c r="E27" s="288"/>
      <c r="F27" s="288"/>
      <c r="G27" s="286"/>
      <c r="H27" s="286"/>
      <c r="I27" s="286"/>
      <c r="J27" s="286"/>
      <c r="K27" s="286"/>
      <c r="L27" s="285"/>
      <c r="M27" s="285"/>
      <c r="N27" s="285"/>
      <c r="O27" s="285"/>
      <c r="P27" s="285"/>
      <c r="Q27" s="286"/>
      <c r="R27" s="286"/>
      <c r="S27" s="286"/>
      <c r="T27" s="286"/>
      <c r="U27" s="286"/>
      <c r="V27" s="285"/>
      <c r="W27" s="285"/>
      <c r="X27" s="285"/>
      <c r="Y27" s="285"/>
      <c r="Z27" s="285"/>
      <c r="AA27" s="283"/>
      <c r="AB27" s="283"/>
      <c r="AC27" s="283"/>
      <c r="AD27" s="283"/>
      <c r="AE27" s="283"/>
      <c r="AF27" s="361"/>
      <c r="AG27" s="361"/>
      <c r="AH27" s="361"/>
      <c r="AI27" s="361"/>
      <c r="AJ27" s="362"/>
      <c r="AL27" s="101">
        <f t="shared" si="6"/>
        <v>0</v>
      </c>
      <c r="AM27" s="101">
        <f t="shared" si="1"/>
        <v>0</v>
      </c>
      <c r="AN27" s="101">
        <f t="shared" si="2"/>
        <v>0</v>
      </c>
      <c r="AO27" s="101">
        <f t="shared" si="3"/>
        <v>0</v>
      </c>
      <c r="AP27" s="101">
        <f t="shared" si="4"/>
        <v>0</v>
      </c>
      <c r="AQ27" s="101">
        <f t="shared" si="5"/>
        <v>0</v>
      </c>
      <c r="AR27" s="101">
        <f t="shared" si="0"/>
        <v>0</v>
      </c>
    </row>
    <row r="28" spans="1:44">
      <c r="A28" s="284" t="s">
        <v>317</v>
      </c>
      <c r="B28" s="288"/>
      <c r="C28" s="288"/>
      <c r="D28" s="288"/>
      <c r="E28" s="288"/>
      <c r="F28" s="288"/>
      <c r="G28" s="286"/>
      <c r="H28" s="286"/>
      <c r="I28" s="286"/>
      <c r="J28" s="286"/>
      <c r="K28" s="286"/>
      <c r="L28" s="285"/>
      <c r="M28" s="285"/>
      <c r="N28" s="285"/>
      <c r="O28" s="285"/>
      <c r="P28" s="285"/>
      <c r="Q28" s="286"/>
      <c r="R28" s="286"/>
      <c r="S28" s="286"/>
      <c r="T28" s="286"/>
      <c r="U28" s="286"/>
      <c r="V28" s="285"/>
      <c r="W28" s="285"/>
      <c r="X28" s="285">
        <v>1</v>
      </c>
      <c r="Y28" s="285"/>
      <c r="Z28" s="285"/>
      <c r="AA28" s="283"/>
      <c r="AB28" s="283"/>
      <c r="AC28" s="283"/>
      <c r="AD28" s="283"/>
      <c r="AE28" s="283"/>
      <c r="AF28" s="361"/>
      <c r="AG28" s="361"/>
      <c r="AH28" s="361"/>
      <c r="AI28" s="361"/>
      <c r="AJ28" s="362"/>
      <c r="AL28" s="101">
        <f t="shared" si="6"/>
        <v>0</v>
      </c>
      <c r="AM28" s="101">
        <f t="shared" si="1"/>
        <v>0</v>
      </c>
      <c r="AN28" s="101">
        <f t="shared" si="2"/>
        <v>0</v>
      </c>
      <c r="AO28" s="101">
        <f t="shared" si="3"/>
        <v>0</v>
      </c>
      <c r="AP28" s="101">
        <f t="shared" si="4"/>
        <v>1</v>
      </c>
      <c r="AQ28" s="101">
        <f t="shared" si="5"/>
        <v>0</v>
      </c>
      <c r="AR28" s="101">
        <f t="shared" si="0"/>
        <v>0</v>
      </c>
    </row>
    <row r="29" spans="1:44">
      <c r="A29" s="284" t="s">
        <v>319</v>
      </c>
      <c r="B29" s="288"/>
      <c r="C29" s="288"/>
      <c r="D29" s="288"/>
      <c r="E29" s="288"/>
      <c r="F29" s="288"/>
      <c r="G29" s="286"/>
      <c r="H29" s="286"/>
      <c r="I29" s="286"/>
      <c r="J29" s="286"/>
      <c r="K29" s="286"/>
      <c r="L29" s="285"/>
      <c r="M29" s="285"/>
      <c r="N29" s="285"/>
      <c r="O29" s="285"/>
      <c r="P29" s="285"/>
      <c r="Q29" s="286"/>
      <c r="R29" s="286"/>
      <c r="S29" s="286"/>
      <c r="T29" s="286"/>
      <c r="U29" s="286"/>
      <c r="V29" s="285"/>
      <c r="W29" s="285"/>
      <c r="X29" s="285"/>
      <c r="Y29" s="285"/>
      <c r="Z29" s="285">
        <v>1</v>
      </c>
      <c r="AA29" s="283"/>
      <c r="AB29" s="283"/>
      <c r="AC29" s="283"/>
      <c r="AD29" s="283"/>
      <c r="AE29" s="283"/>
      <c r="AF29" s="361"/>
      <c r="AG29" s="361"/>
      <c r="AH29" s="361"/>
      <c r="AI29" s="361"/>
      <c r="AJ29" s="362"/>
      <c r="AL29" s="101">
        <f t="shared" si="6"/>
        <v>0</v>
      </c>
      <c r="AM29" s="101">
        <f t="shared" si="1"/>
        <v>0</v>
      </c>
      <c r="AN29" s="101">
        <f t="shared" si="2"/>
        <v>0</v>
      </c>
      <c r="AO29" s="101">
        <f t="shared" si="3"/>
        <v>0</v>
      </c>
      <c r="AP29" s="101">
        <f t="shared" si="4"/>
        <v>1</v>
      </c>
      <c r="AQ29" s="101">
        <f t="shared" si="5"/>
        <v>0</v>
      </c>
      <c r="AR29" s="101">
        <f t="shared" si="0"/>
        <v>0</v>
      </c>
    </row>
    <row r="30" spans="1:44">
      <c r="A30" s="284" t="s">
        <v>321</v>
      </c>
      <c r="B30" s="288"/>
      <c r="C30" s="288"/>
      <c r="D30" s="288"/>
      <c r="E30" s="288"/>
      <c r="F30" s="288"/>
      <c r="G30" s="286"/>
      <c r="H30" s="286"/>
      <c r="I30" s="286"/>
      <c r="J30" s="286"/>
      <c r="K30" s="286"/>
      <c r="L30" s="285"/>
      <c r="M30" s="285"/>
      <c r="N30" s="285"/>
      <c r="O30" s="285"/>
      <c r="P30" s="285"/>
      <c r="Q30" s="286"/>
      <c r="R30" s="286"/>
      <c r="S30" s="286"/>
      <c r="T30" s="286"/>
      <c r="U30" s="286"/>
      <c r="V30" s="285"/>
      <c r="W30" s="285"/>
      <c r="X30" s="285"/>
      <c r="Y30" s="285"/>
      <c r="Z30" s="285">
        <v>1</v>
      </c>
      <c r="AA30" s="283"/>
      <c r="AB30" s="283"/>
      <c r="AC30" s="283"/>
      <c r="AD30" s="283"/>
      <c r="AE30" s="283"/>
      <c r="AF30" s="361"/>
      <c r="AG30" s="361"/>
      <c r="AH30" s="361"/>
      <c r="AI30" s="361"/>
      <c r="AJ30" s="362"/>
      <c r="AL30" s="101">
        <f t="shared" si="6"/>
        <v>0</v>
      </c>
      <c r="AM30" s="101">
        <f t="shared" si="1"/>
        <v>0</v>
      </c>
      <c r="AN30" s="101">
        <f t="shared" si="2"/>
        <v>0</v>
      </c>
      <c r="AO30" s="101">
        <f t="shared" si="3"/>
        <v>0</v>
      </c>
      <c r="AP30" s="101">
        <f t="shared" si="4"/>
        <v>1</v>
      </c>
      <c r="AQ30" s="101">
        <f t="shared" si="5"/>
        <v>0</v>
      </c>
      <c r="AR30" s="101">
        <f t="shared" si="0"/>
        <v>0</v>
      </c>
    </row>
    <row r="31" spans="1:44">
      <c r="A31" s="284" t="s">
        <v>325</v>
      </c>
      <c r="B31" s="288"/>
      <c r="C31" s="288"/>
      <c r="D31" s="288"/>
      <c r="E31" s="288"/>
      <c r="F31" s="288"/>
      <c r="G31" s="286"/>
      <c r="H31" s="286"/>
      <c r="I31" s="286"/>
      <c r="J31" s="286"/>
      <c r="K31" s="286"/>
      <c r="L31" s="285"/>
      <c r="M31" s="285"/>
      <c r="N31" s="285"/>
      <c r="O31" s="285"/>
      <c r="P31" s="285"/>
      <c r="Q31" s="286"/>
      <c r="R31" s="286"/>
      <c r="S31" s="286"/>
      <c r="T31" s="286"/>
      <c r="U31" s="286"/>
      <c r="V31" s="285"/>
      <c r="W31" s="285"/>
      <c r="X31" s="285"/>
      <c r="Y31" s="285"/>
      <c r="Z31" s="285"/>
      <c r="AA31" s="283"/>
      <c r="AB31" s="283"/>
      <c r="AC31" s="283"/>
      <c r="AD31" s="283"/>
      <c r="AE31" s="283"/>
      <c r="AF31" s="361"/>
      <c r="AG31" s="361"/>
      <c r="AH31" s="361"/>
      <c r="AI31" s="361"/>
      <c r="AJ31" s="362"/>
      <c r="AL31" s="101">
        <f t="shared" si="6"/>
        <v>0</v>
      </c>
      <c r="AM31" s="101">
        <f t="shared" si="1"/>
        <v>0</v>
      </c>
      <c r="AN31" s="101">
        <f t="shared" si="2"/>
        <v>0</v>
      </c>
      <c r="AO31" s="101">
        <f t="shared" si="3"/>
        <v>0</v>
      </c>
      <c r="AP31" s="101">
        <f t="shared" si="4"/>
        <v>0</v>
      </c>
      <c r="AQ31" s="101">
        <f t="shared" si="5"/>
        <v>0</v>
      </c>
      <c r="AR31" s="101">
        <f t="shared" si="0"/>
        <v>0</v>
      </c>
    </row>
    <row r="32" spans="1:44">
      <c r="A32" s="284" t="s">
        <v>326</v>
      </c>
      <c r="B32" s="288"/>
      <c r="C32" s="288"/>
      <c r="D32" s="288"/>
      <c r="E32" s="288"/>
      <c r="F32" s="288"/>
      <c r="G32" s="286"/>
      <c r="H32" s="286"/>
      <c r="I32" s="286"/>
      <c r="J32" s="286"/>
      <c r="K32" s="286"/>
      <c r="L32" s="285"/>
      <c r="M32" s="285"/>
      <c r="N32" s="285"/>
      <c r="O32" s="285"/>
      <c r="P32" s="285"/>
      <c r="Q32" s="286"/>
      <c r="R32" s="286"/>
      <c r="S32" s="286"/>
      <c r="T32" s="286"/>
      <c r="U32" s="286"/>
      <c r="V32" s="285"/>
      <c r="W32" s="285"/>
      <c r="X32" s="285"/>
      <c r="Y32" s="285"/>
      <c r="Z32" s="285"/>
      <c r="AA32" s="283"/>
      <c r="AB32" s="283"/>
      <c r="AC32" s="283"/>
      <c r="AD32" s="283"/>
      <c r="AE32" s="283"/>
      <c r="AF32" s="361"/>
      <c r="AG32" s="361"/>
      <c r="AH32" s="361"/>
      <c r="AI32" s="361"/>
      <c r="AJ32" s="362"/>
      <c r="AL32" s="101">
        <f t="shared" si="6"/>
        <v>0</v>
      </c>
      <c r="AM32" s="101">
        <f t="shared" si="1"/>
        <v>0</v>
      </c>
      <c r="AN32" s="101">
        <f t="shared" si="2"/>
        <v>0</v>
      </c>
      <c r="AO32" s="101">
        <f t="shared" si="3"/>
        <v>0</v>
      </c>
      <c r="AP32" s="101">
        <f t="shared" si="4"/>
        <v>0</v>
      </c>
      <c r="AQ32" s="101">
        <f t="shared" si="5"/>
        <v>0</v>
      </c>
      <c r="AR32" s="101">
        <f t="shared" si="0"/>
        <v>0</v>
      </c>
    </row>
    <row r="33" spans="1:44">
      <c r="A33" s="284" t="s">
        <v>327</v>
      </c>
      <c r="B33" s="288"/>
      <c r="C33" s="288"/>
      <c r="D33" s="288"/>
      <c r="E33" s="288"/>
      <c r="F33" s="288"/>
      <c r="G33" s="286"/>
      <c r="H33" s="286"/>
      <c r="I33" s="286"/>
      <c r="J33" s="286"/>
      <c r="K33" s="286"/>
      <c r="L33" s="285"/>
      <c r="M33" s="285"/>
      <c r="N33" s="285"/>
      <c r="O33" s="285"/>
      <c r="P33" s="285"/>
      <c r="Q33" s="286">
        <v>1</v>
      </c>
      <c r="R33" s="286"/>
      <c r="S33" s="286"/>
      <c r="T33" s="286"/>
      <c r="U33" s="286"/>
      <c r="V33" s="285"/>
      <c r="W33" s="285"/>
      <c r="X33" s="285"/>
      <c r="Y33" s="285"/>
      <c r="Z33" s="285"/>
      <c r="AA33" s="283"/>
      <c r="AB33" s="283"/>
      <c r="AC33" s="283"/>
      <c r="AD33" s="283"/>
      <c r="AE33" s="283"/>
      <c r="AF33" s="361"/>
      <c r="AG33" s="361"/>
      <c r="AH33" s="361"/>
      <c r="AI33" s="361"/>
      <c r="AJ33" s="362"/>
      <c r="AL33" s="101">
        <f t="shared" si="6"/>
        <v>0</v>
      </c>
      <c r="AM33" s="101">
        <f t="shared" si="1"/>
        <v>0</v>
      </c>
      <c r="AN33" s="101">
        <f t="shared" si="2"/>
        <v>0</v>
      </c>
      <c r="AO33" s="101">
        <f t="shared" si="3"/>
        <v>1</v>
      </c>
      <c r="AP33" s="101">
        <f t="shared" si="4"/>
        <v>0</v>
      </c>
      <c r="AQ33" s="101">
        <f t="shared" si="5"/>
        <v>0</v>
      </c>
      <c r="AR33" s="101">
        <f t="shared" si="0"/>
        <v>0</v>
      </c>
    </row>
    <row r="34" spans="1:44">
      <c r="A34" s="284" t="s">
        <v>328</v>
      </c>
      <c r="B34" s="288"/>
      <c r="C34" s="288"/>
      <c r="D34" s="288"/>
      <c r="E34" s="288"/>
      <c r="F34" s="288"/>
      <c r="G34" s="286"/>
      <c r="H34" s="286"/>
      <c r="I34" s="286"/>
      <c r="J34" s="286"/>
      <c r="K34" s="286"/>
      <c r="L34" s="285"/>
      <c r="M34" s="285"/>
      <c r="N34" s="285"/>
      <c r="O34" s="285"/>
      <c r="P34" s="285"/>
      <c r="Q34" s="286"/>
      <c r="R34" s="286"/>
      <c r="S34" s="286"/>
      <c r="T34" s="286"/>
      <c r="U34" s="286"/>
      <c r="V34" s="285"/>
      <c r="W34" s="285"/>
      <c r="X34" s="285"/>
      <c r="Y34" s="285"/>
      <c r="Z34" s="285"/>
      <c r="AA34" s="283"/>
      <c r="AB34" s="283"/>
      <c r="AC34" s="283"/>
      <c r="AD34" s="283"/>
      <c r="AE34" s="283"/>
      <c r="AF34" s="361"/>
      <c r="AG34" s="361"/>
      <c r="AH34" s="361"/>
      <c r="AI34" s="361"/>
      <c r="AJ34" s="362"/>
      <c r="AL34" s="101">
        <f t="shared" si="6"/>
        <v>0</v>
      </c>
      <c r="AM34" s="101">
        <f t="shared" si="1"/>
        <v>0</v>
      </c>
      <c r="AN34" s="101">
        <f t="shared" si="2"/>
        <v>0</v>
      </c>
      <c r="AO34" s="101">
        <f t="shared" si="3"/>
        <v>0</v>
      </c>
      <c r="AP34" s="101">
        <f t="shared" si="4"/>
        <v>0</v>
      </c>
      <c r="AQ34" s="101">
        <f t="shared" si="5"/>
        <v>0</v>
      </c>
      <c r="AR34" s="101">
        <f t="shared" si="0"/>
        <v>0</v>
      </c>
    </row>
    <row r="35" spans="1:44">
      <c r="A35" s="284" t="s">
        <v>330</v>
      </c>
      <c r="B35" s="288"/>
      <c r="C35" s="288"/>
      <c r="D35" s="288"/>
      <c r="E35" s="288"/>
      <c r="F35" s="288"/>
      <c r="G35" s="286"/>
      <c r="H35" s="286"/>
      <c r="I35" s="286"/>
      <c r="J35" s="286"/>
      <c r="K35" s="286"/>
      <c r="L35" s="285"/>
      <c r="M35" s="285"/>
      <c r="N35" s="285"/>
      <c r="O35" s="285"/>
      <c r="P35" s="285"/>
      <c r="Q35" s="286"/>
      <c r="R35" s="286"/>
      <c r="S35" s="286"/>
      <c r="T35" s="286"/>
      <c r="U35" s="286"/>
      <c r="V35" s="285"/>
      <c r="W35" s="285"/>
      <c r="X35" s="285"/>
      <c r="Y35" s="285">
        <v>1</v>
      </c>
      <c r="Z35" s="285"/>
      <c r="AA35" s="283"/>
      <c r="AB35" s="283"/>
      <c r="AC35" s="283"/>
      <c r="AD35" s="283"/>
      <c r="AE35" s="283"/>
      <c r="AF35" s="361"/>
      <c r="AG35" s="361"/>
      <c r="AH35" s="361"/>
      <c r="AI35" s="361"/>
      <c r="AJ35" s="362"/>
      <c r="AL35" s="101">
        <f t="shared" si="6"/>
        <v>0</v>
      </c>
      <c r="AM35" s="101">
        <f t="shared" si="1"/>
        <v>0</v>
      </c>
      <c r="AN35" s="101">
        <f t="shared" si="2"/>
        <v>0</v>
      </c>
      <c r="AO35" s="101">
        <f t="shared" si="3"/>
        <v>0</v>
      </c>
      <c r="AP35" s="101">
        <f t="shared" si="4"/>
        <v>1</v>
      </c>
      <c r="AQ35" s="101">
        <f t="shared" si="5"/>
        <v>0</v>
      </c>
      <c r="AR35" s="101">
        <f t="shared" si="0"/>
        <v>0</v>
      </c>
    </row>
    <row r="36" spans="1:44">
      <c r="A36" s="284" t="s">
        <v>331</v>
      </c>
      <c r="B36" s="288"/>
      <c r="C36" s="288"/>
      <c r="D36" s="288"/>
      <c r="E36" s="288"/>
      <c r="F36" s="288"/>
      <c r="G36" s="286"/>
      <c r="H36" s="286"/>
      <c r="I36" s="286"/>
      <c r="J36" s="286"/>
      <c r="K36" s="286"/>
      <c r="L36" s="285"/>
      <c r="M36" s="285"/>
      <c r="N36" s="285"/>
      <c r="O36" s="285"/>
      <c r="P36" s="285"/>
      <c r="Q36" s="286"/>
      <c r="R36" s="286"/>
      <c r="S36" s="286"/>
      <c r="T36" s="286"/>
      <c r="U36" s="286"/>
      <c r="V36" s="285"/>
      <c r="W36" s="285"/>
      <c r="X36" s="285"/>
      <c r="Y36" s="285"/>
      <c r="Z36" s="285"/>
      <c r="AA36" s="283"/>
      <c r="AB36" s="283"/>
      <c r="AC36" s="283"/>
      <c r="AD36" s="283"/>
      <c r="AE36" s="283"/>
      <c r="AF36" s="361"/>
      <c r="AG36" s="361"/>
      <c r="AH36" s="361"/>
      <c r="AI36" s="361"/>
      <c r="AJ36" s="362"/>
      <c r="AL36" s="101">
        <f t="shared" si="6"/>
        <v>0</v>
      </c>
      <c r="AM36" s="101">
        <f t="shared" si="1"/>
        <v>0</v>
      </c>
      <c r="AN36" s="101">
        <f t="shared" si="2"/>
        <v>0</v>
      </c>
      <c r="AO36" s="101">
        <f t="shared" si="3"/>
        <v>0</v>
      </c>
      <c r="AP36" s="101">
        <f t="shared" si="4"/>
        <v>0</v>
      </c>
      <c r="AQ36" s="101">
        <f t="shared" si="5"/>
        <v>0</v>
      </c>
      <c r="AR36" s="101">
        <f t="shared" si="0"/>
        <v>0</v>
      </c>
    </row>
    <row r="37" spans="1:44">
      <c r="A37" s="284" t="s">
        <v>332</v>
      </c>
      <c r="B37" s="288"/>
      <c r="C37" s="288"/>
      <c r="D37" s="288"/>
      <c r="E37" s="288"/>
      <c r="F37" s="288"/>
      <c r="G37" s="286"/>
      <c r="H37" s="286"/>
      <c r="I37" s="286"/>
      <c r="J37" s="286"/>
      <c r="K37" s="286"/>
      <c r="L37" s="285"/>
      <c r="M37" s="285"/>
      <c r="N37" s="285"/>
      <c r="O37" s="285"/>
      <c r="P37" s="285"/>
      <c r="Q37" s="286"/>
      <c r="R37" s="286">
        <v>1</v>
      </c>
      <c r="S37" s="286"/>
      <c r="T37" s="286"/>
      <c r="U37" s="286"/>
      <c r="V37" s="285"/>
      <c r="W37" s="285"/>
      <c r="X37" s="285"/>
      <c r="Y37" s="285"/>
      <c r="Z37" s="285"/>
      <c r="AA37" s="283"/>
      <c r="AB37" s="283"/>
      <c r="AC37" s="283"/>
      <c r="AD37" s="283"/>
      <c r="AE37" s="283"/>
      <c r="AF37" s="361"/>
      <c r="AG37" s="361"/>
      <c r="AH37" s="361"/>
      <c r="AI37" s="361"/>
      <c r="AJ37" s="362"/>
      <c r="AL37" s="101">
        <f t="shared" si="6"/>
        <v>0</v>
      </c>
      <c r="AM37" s="101">
        <f t="shared" si="1"/>
        <v>0</v>
      </c>
      <c r="AN37" s="101">
        <f t="shared" si="2"/>
        <v>0</v>
      </c>
      <c r="AO37" s="101">
        <f t="shared" si="3"/>
        <v>1</v>
      </c>
      <c r="AP37" s="101">
        <f t="shared" si="4"/>
        <v>0</v>
      </c>
      <c r="AQ37" s="101">
        <f t="shared" si="5"/>
        <v>0</v>
      </c>
      <c r="AR37" s="101">
        <f t="shared" si="0"/>
        <v>0</v>
      </c>
    </row>
    <row r="38" spans="1:44">
      <c r="A38" s="284" t="s">
        <v>333</v>
      </c>
      <c r="B38" s="288"/>
      <c r="C38" s="288"/>
      <c r="D38" s="288"/>
      <c r="E38" s="288"/>
      <c r="F38" s="288"/>
      <c r="G38" s="286"/>
      <c r="H38" s="286"/>
      <c r="I38" s="286"/>
      <c r="J38" s="286"/>
      <c r="K38" s="286"/>
      <c r="L38" s="285"/>
      <c r="M38" s="285"/>
      <c r="N38" s="285"/>
      <c r="O38" s="285"/>
      <c r="P38" s="285"/>
      <c r="Q38" s="286"/>
      <c r="R38" s="286"/>
      <c r="S38" s="286"/>
      <c r="T38" s="286"/>
      <c r="U38" s="286"/>
      <c r="V38" s="285"/>
      <c r="W38" s="285"/>
      <c r="X38" s="285"/>
      <c r="Y38" s="285"/>
      <c r="Z38" s="285"/>
      <c r="AA38" s="283"/>
      <c r="AB38" s="283"/>
      <c r="AC38" s="283"/>
      <c r="AD38" s="283"/>
      <c r="AE38" s="283"/>
      <c r="AF38" s="361"/>
      <c r="AG38" s="361"/>
      <c r="AH38" s="361"/>
      <c r="AI38" s="361"/>
      <c r="AJ38" s="362"/>
      <c r="AL38" s="101">
        <f t="shared" si="6"/>
        <v>0</v>
      </c>
      <c r="AM38" s="101">
        <f t="shared" si="1"/>
        <v>0</v>
      </c>
      <c r="AN38" s="101">
        <f t="shared" si="2"/>
        <v>0</v>
      </c>
      <c r="AO38" s="101">
        <f t="shared" si="3"/>
        <v>0</v>
      </c>
      <c r="AP38" s="101">
        <f t="shared" si="4"/>
        <v>0</v>
      </c>
      <c r="AQ38" s="101">
        <f t="shared" si="5"/>
        <v>0</v>
      </c>
      <c r="AR38" s="101">
        <f t="shared" si="0"/>
        <v>0</v>
      </c>
    </row>
    <row r="39" spans="1:44">
      <c r="A39" s="284" t="s">
        <v>334</v>
      </c>
      <c r="B39" s="288"/>
      <c r="C39" s="288"/>
      <c r="D39" s="288"/>
      <c r="E39" s="288"/>
      <c r="F39" s="288"/>
      <c r="G39" s="286"/>
      <c r="H39" s="286"/>
      <c r="I39" s="286"/>
      <c r="J39" s="286"/>
      <c r="K39" s="286"/>
      <c r="L39" s="285"/>
      <c r="M39" s="285"/>
      <c r="N39" s="285"/>
      <c r="O39" s="285"/>
      <c r="P39" s="285"/>
      <c r="Q39" s="286"/>
      <c r="R39" s="286"/>
      <c r="S39" s="286"/>
      <c r="T39" s="286"/>
      <c r="U39" s="286"/>
      <c r="V39" s="285"/>
      <c r="W39" s="285"/>
      <c r="X39" s="285"/>
      <c r="Y39" s="285"/>
      <c r="Z39" s="285">
        <v>6</v>
      </c>
      <c r="AA39" s="283"/>
      <c r="AB39" s="283"/>
      <c r="AC39" s="283"/>
      <c r="AD39" s="283"/>
      <c r="AE39" s="283"/>
      <c r="AF39" s="361"/>
      <c r="AG39" s="361"/>
      <c r="AH39" s="361"/>
      <c r="AI39" s="361"/>
      <c r="AJ39" s="362"/>
      <c r="AL39" s="101">
        <f t="shared" si="6"/>
        <v>0</v>
      </c>
      <c r="AM39" s="101">
        <f t="shared" si="1"/>
        <v>0</v>
      </c>
      <c r="AN39" s="101">
        <f t="shared" si="2"/>
        <v>0</v>
      </c>
      <c r="AO39" s="101">
        <f t="shared" si="3"/>
        <v>0</v>
      </c>
      <c r="AP39" s="101">
        <f t="shared" si="4"/>
        <v>6</v>
      </c>
      <c r="AQ39" s="101">
        <f t="shared" si="5"/>
        <v>0</v>
      </c>
      <c r="AR39" s="101">
        <f t="shared" si="0"/>
        <v>0</v>
      </c>
    </row>
    <row r="40" spans="1:44">
      <c r="A40" s="284" t="s">
        <v>335</v>
      </c>
      <c r="B40" s="288"/>
      <c r="C40" s="288"/>
      <c r="D40" s="288"/>
      <c r="E40" s="288"/>
      <c r="F40" s="288"/>
      <c r="G40" s="286"/>
      <c r="H40" s="286"/>
      <c r="I40" s="286"/>
      <c r="J40" s="286"/>
      <c r="K40" s="286"/>
      <c r="L40" s="285"/>
      <c r="M40" s="285"/>
      <c r="N40" s="285"/>
      <c r="O40" s="285"/>
      <c r="P40" s="285"/>
      <c r="Q40" s="286"/>
      <c r="R40" s="286"/>
      <c r="S40" s="286"/>
      <c r="T40" s="286"/>
      <c r="U40" s="286"/>
      <c r="V40" s="285"/>
      <c r="W40" s="285"/>
      <c r="X40" s="285">
        <v>1</v>
      </c>
      <c r="Y40" s="285"/>
      <c r="Z40" s="285"/>
      <c r="AA40" s="283"/>
      <c r="AB40" s="283"/>
      <c r="AC40" s="283"/>
      <c r="AD40" s="283"/>
      <c r="AE40" s="283"/>
      <c r="AF40" s="361"/>
      <c r="AG40" s="361"/>
      <c r="AH40" s="361"/>
      <c r="AI40" s="361"/>
      <c r="AJ40" s="362"/>
      <c r="AL40" s="101">
        <f t="shared" si="6"/>
        <v>0</v>
      </c>
      <c r="AM40" s="101">
        <f t="shared" si="1"/>
        <v>0</v>
      </c>
      <c r="AN40" s="101">
        <f t="shared" si="2"/>
        <v>0</v>
      </c>
      <c r="AO40" s="101">
        <f t="shared" si="3"/>
        <v>0</v>
      </c>
      <c r="AP40" s="101">
        <f t="shared" si="4"/>
        <v>1</v>
      </c>
      <c r="AQ40" s="101">
        <f t="shared" si="5"/>
        <v>0</v>
      </c>
      <c r="AR40" s="101">
        <f t="shared" si="0"/>
        <v>0</v>
      </c>
    </row>
    <row r="41" spans="1:44">
      <c r="A41" s="284" t="s">
        <v>336</v>
      </c>
      <c r="B41" s="288"/>
      <c r="C41" s="288"/>
      <c r="D41" s="288"/>
      <c r="E41" s="288"/>
      <c r="F41" s="288"/>
      <c r="G41" s="286"/>
      <c r="H41" s="286"/>
      <c r="I41" s="286"/>
      <c r="J41" s="286"/>
      <c r="K41" s="286"/>
      <c r="L41" s="285"/>
      <c r="M41" s="285"/>
      <c r="N41" s="285"/>
      <c r="O41" s="285"/>
      <c r="P41" s="285"/>
      <c r="Q41" s="286"/>
      <c r="R41" s="286"/>
      <c r="S41" s="286"/>
      <c r="T41" s="286"/>
      <c r="U41" s="286"/>
      <c r="V41" s="285"/>
      <c r="W41" s="285"/>
      <c r="X41" s="285">
        <v>1</v>
      </c>
      <c r="Y41" s="285"/>
      <c r="Z41" s="285"/>
      <c r="AA41" s="283"/>
      <c r="AB41" s="283"/>
      <c r="AC41" s="283"/>
      <c r="AD41" s="283"/>
      <c r="AE41" s="283"/>
      <c r="AF41" s="361"/>
      <c r="AG41" s="361"/>
      <c r="AH41" s="361"/>
      <c r="AI41" s="361"/>
      <c r="AJ41" s="362"/>
      <c r="AL41" s="101">
        <f t="shared" si="6"/>
        <v>0</v>
      </c>
      <c r="AM41" s="101">
        <f t="shared" si="1"/>
        <v>0</v>
      </c>
      <c r="AN41" s="101">
        <f t="shared" si="2"/>
        <v>0</v>
      </c>
      <c r="AO41" s="101">
        <f t="shared" si="3"/>
        <v>0</v>
      </c>
      <c r="AP41" s="101">
        <f t="shared" si="4"/>
        <v>1</v>
      </c>
      <c r="AQ41" s="101">
        <f t="shared" si="5"/>
        <v>0</v>
      </c>
      <c r="AR41" s="101">
        <f t="shared" si="0"/>
        <v>0</v>
      </c>
    </row>
    <row r="42" spans="1:44">
      <c r="A42" s="284" t="s">
        <v>337</v>
      </c>
      <c r="B42" s="288"/>
      <c r="C42" s="288"/>
      <c r="D42" s="288"/>
      <c r="E42" s="288"/>
      <c r="F42" s="288"/>
      <c r="G42" s="286"/>
      <c r="H42" s="286"/>
      <c r="I42" s="286"/>
      <c r="J42" s="286"/>
      <c r="K42" s="286"/>
      <c r="L42" s="285"/>
      <c r="M42" s="285"/>
      <c r="N42" s="285"/>
      <c r="O42" s="285"/>
      <c r="P42" s="285"/>
      <c r="Q42" s="286"/>
      <c r="R42" s="286"/>
      <c r="S42" s="286"/>
      <c r="T42" s="286"/>
      <c r="U42" s="286"/>
      <c r="V42" s="285"/>
      <c r="W42" s="285"/>
      <c r="X42" s="285">
        <v>1</v>
      </c>
      <c r="Y42" s="285"/>
      <c r="Z42" s="285"/>
      <c r="AA42" s="283"/>
      <c r="AB42" s="283"/>
      <c r="AC42" s="283"/>
      <c r="AD42" s="283"/>
      <c r="AE42" s="283"/>
      <c r="AF42" s="361"/>
      <c r="AG42" s="361"/>
      <c r="AH42" s="361"/>
      <c r="AI42" s="361"/>
      <c r="AJ42" s="362"/>
      <c r="AL42" s="101">
        <f t="shared" si="6"/>
        <v>0</v>
      </c>
      <c r="AM42" s="101">
        <f t="shared" si="1"/>
        <v>0</v>
      </c>
      <c r="AN42" s="101">
        <f t="shared" si="2"/>
        <v>0</v>
      </c>
      <c r="AO42" s="101">
        <f t="shared" si="3"/>
        <v>0</v>
      </c>
      <c r="AP42" s="101">
        <f t="shared" si="4"/>
        <v>1</v>
      </c>
      <c r="AQ42" s="101">
        <f t="shared" si="5"/>
        <v>0</v>
      </c>
      <c r="AR42" s="101">
        <f t="shared" si="0"/>
        <v>0</v>
      </c>
    </row>
    <row r="43" spans="1:44">
      <c r="A43" s="284" t="s">
        <v>338</v>
      </c>
      <c r="B43" s="288"/>
      <c r="C43" s="288"/>
      <c r="D43" s="288"/>
      <c r="E43" s="288"/>
      <c r="F43" s="288"/>
      <c r="G43" s="286"/>
      <c r="H43" s="286"/>
      <c r="I43" s="286"/>
      <c r="J43" s="286"/>
      <c r="K43" s="286"/>
      <c r="L43" s="285"/>
      <c r="M43" s="285"/>
      <c r="N43" s="285"/>
      <c r="O43" s="285"/>
      <c r="P43" s="285"/>
      <c r="Q43" s="286"/>
      <c r="R43" s="286"/>
      <c r="S43" s="286"/>
      <c r="T43" s="286"/>
      <c r="U43" s="286"/>
      <c r="V43" s="285"/>
      <c r="W43" s="285"/>
      <c r="X43" s="285"/>
      <c r="Y43" s="285"/>
      <c r="Z43" s="285"/>
      <c r="AA43" s="283"/>
      <c r="AB43" s="283"/>
      <c r="AC43" s="283"/>
      <c r="AD43" s="283"/>
      <c r="AE43" s="283"/>
      <c r="AF43" s="361"/>
      <c r="AG43" s="361"/>
      <c r="AH43" s="361"/>
      <c r="AI43" s="361"/>
      <c r="AJ43" s="362"/>
      <c r="AL43" s="101">
        <f t="shared" si="6"/>
        <v>0</v>
      </c>
      <c r="AM43" s="101">
        <f t="shared" si="1"/>
        <v>0</v>
      </c>
      <c r="AN43" s="101">
        <f t="shared" si="2"/>
        <v>0</v>
      </c>
      <c r="AO43" s="101">
        <f t="shared" si="3"/>
        <v>0</v>
      </c>
      <c r="AP43" s="101">
        <f t="shared" si="4"/>
        <v>0</v>
      </c>
      <c r="AQ43" s="101">
        <f t="shared" si="5"/>
        <v>0</v>
      </c>
      <c r="AR43" s="101">
        <f t="shared" si="0"/>
        <v>0</v>
      </c>
    </row>
    <row r="44" spans="1:44">
      <c r="A44" s="284" t="s">
        <v>339</v>
      </c>
      <c r="B44" s="288"/>
      <c r="C44" s="288"/>
      <c r="D44" s="288"/>
      <c r="E44" s="288"/>
      <c r="F44" s="288"/>
      <c r="G44" s="286"/>
      <c r="H44" s="286"/>
      <c r="I44" s="286"/>
      <c r="J44" s="286"/>
      <c r="K44" s="286"/>
      <c r="L44" s="285"/>
      <c r="M44" s="285"/>
      <c r="N44" s="285"/>
      <c r="O44" s="285"/>
      <c r="P44" s="285"/>
      <c r="Q44" s="286"/>
      <c r="R44" s="286"/>
      <c r="S44" s="286"/>
      <c r="T44" s="286"/>
      <c r="U44" s="286"/>
      <c r="V44" s="285"/>
      <c r="W44" s="285"/>
      <c r="X44" s="285"/>
      <c r="Y44" s="285"/>
      <c r="Z44" s="285">
        <v>1</v>
      </c>
      <c r="AA44" s="283"/>
      <c r="AB44" s="283"/>
      <c r="AC44" s="283"/>
      <c r="AD44" s="283"/>
      <c r="AE44" s="283"/>
      <c r="AF44" s="361"/>
      <c r="AG44" s="361"/>
      <c r="AH44" s="361"/>
      <c r="AI44" s="361"/>
      <c r="AJ44" s="362"/>
      <c r="AL44" s="101">
        <f t="shared" si="6"/>
        <v>0</v>
      </c>
      <c r="AM44" s="101">
        <f t="shared" si="1"/>
        <v>0</v>
      </c>
      <c r="AN44" s="101">
        <f t="shared" si="2"/>
        <v>0</v>
      </c>
      <c r="AO44" s="101">
        <f t="shared" si="3"/>
        <v>0</v>
      </c>
      <c r="AP44" s="101">
        <f t="shared" si="4"/>
        <v>1</v>
      </c>
      <c r="AQ44" s="101">
        <f t="shared" si="5"/>
        <v>0</v>
      </c>
      <c r="AR44" s="101">
        <f t="shared" si="0"/>
        <v>0</v>
      </c>
    </row>
    <row r="45" spans="1:44">
      <c r="A45" s="284" t="s">
        <v>340</v>
      </c>
      <c r="B45" s="288"/>
      <c r="C45" s="288"/>
      <c r="D45" s="288"/>
      <c r="E45" s="288"/>
      <c r="F45" s="288"/>
      <c r="G45" s="286"/>
      <c r="H45" s="286"/>
      <c r="I45" s="286"/>
      <c r="J45" s="286"/>
      <c r="K45" s="286"/>
      <c r="L45" s="285"/>
      <c r="M45" s="285"/>
      <c r="N45" s="285"/>
      <c r="O45" s="285"/>
      <c r="P45" s="285"/>
      <c r="Q45" s="286"/>
      <c r="R45" s="286"/>
      <c r="S45" s="286"/>
      <c r="T45" s="286"/>
      <c r="U45" s="286"/>
      <c r="V45" s="285"/>
      <c r="W45" s="285"/>
      <c r="X45" s="285"/>
      <c r="Y45" s="285"/>
      <c r="Z45" s="285"/>
      <c r="AA45" s="283"/>
      <c r="AB45" s="283"/>
      <c r="AC45" s="283"/>
      <c r="AD45" s="283"/>
      <c r="AE45" s="283"/>
      <c r="AF45" s="361"/>
      <c r="AG45" s="361"/>
      <c r="AH45" s="361"/>
      <c r="AI45" s="361"/>
      <c r="AJ45" s="362"/>
      <c r="AL45" s="101">
        <f t="shared" si="6"/>
        <v>0</v>
      </c>
      <c r="AM45" s="101">
        <f t="shared" si="1"/>
        <v>0</v>
      </c>
      <c r="AN45" s="101">
        <f t="shared" si="2"/>
        <v>0</v>
      </c>
      <c r="AO45" s="101">
        <f t="shared" si="3"/>
        <v>0</v>
      </c>
      <c r="AP45" s="101">
        <f t="shared" si="4"/>
        <v>0</v>
      </c>
      <c r="AQ45" s="101">
        <f t="shared" si="5"/>
        <v>0</v>
      </c>
      <c r="AR45" s="101">
        <f t="shared" si="0"/>
        <v>0</v>
      </c>
    </row>
    <row r="46" spans="1:44">
      <c r="A46" s="284" t="s">
        <v>343</v>
      </c>
      <c r="B46" s="288"/>
      <c r="C46" s="288"/>
      <c r="D46" s="288"/>
      <c r="E46" s="288"/>
      <c r="F46" s="288"/>
      <c r="G46" s="286"/>
      <c r="H46" s="286"/>
      <c r="I46" s="286"/>
      <c r="J46" s="286"/>
      <c r="K46" s="286"/>
      <c r="L46" s="285"/>
      <c r="M46" s="285"/>
      <c r="N46" s="285"/>
      <c r="O46" s="285"/>
      <c r="P46" s="285"/>
      <c r="Q46" s="286"/>
      <c r="R46" s="286"/>
      <c r="S46" s="286"/>
      <c r="T46" s="286"/>
      <c r="U46" s="286"/>
      <c r="V46" s="285"/>
      <c r="W46" s="285"/>
      <c r="X46" s="285"/>
      <c r="Y46" s="285"/>
      <c r="Z46" s="285"/>
      <c r="AA46" s="283"/>
      <c r="AB46" s="283"/>
      <c r="AC46" s="283"/>
      <c r="AD46" s="283"/>
      <c r="AE46" s="283"/>
      <c r="AF46" s="361"/>
      <c r="AG46" s="361"/>
      <c r="AH46" s="361"/>
      <c r="AI46" s="361"/>
      <c r="AJ46" s="362"/>
      <c r="AL46" s="101">
        <f t="shared" si="6"/>
        <v>0</v>
      </c>
      <c r="AM46" s="101">
        <f t="shared" si="1"/>
        <v>0</v>
      </c>
      <c r="AN46" s="101">
        <f t="shared" si="2"/>
        <v>0</v>
      </c>
      <c r="AO46" s="101">
        <f t="shared" si="3"/>
        <v>0</v>
      </c>
      <c r="AP46" s="101">
        <f t="shared" si="4"/>
        <v>0</v>
      </c>
      <c r="AQ46" s="101">
        <f t="shared" si="5"/>
        <v>0</v>
      </c>
      <c r="AR46" s="101">
        <f t="shared" si="0"/>
        <v>0</v>
      </c>
    </row>
    <row r="47" spans="1:44">
      <c r="A47" s="284" t="s">
        <v>345</v>
      </c>
      <c r="B47" s="288"/>
      <c r="C47" s="288"/>
      <c r="D47" s="288"/>
      <c r="E47" s="288"/>
      <c r="F47" s="288"/>
      <c r="G47" s="286"/>
      <c r="H47" s="286"/>
      <c r="I47" s="286"/>
      <c r="J47" s="286"/>
      <c r="K47" s="286"/>
      <c r="L47" s="285"/>
      <c r="M47" s="285"/>
      <c r="N47" s="285"/>
      <c r="O47" s="285"/>
      <c r="P47" s="285"/>
      <c r="Q47" s="286"/>
      <c r="R47" s="286"/>
      <c r="S47" s="286"/>
      <c r="T47" s="286"/>
      <c r="U47" s="286"/>
      <c r="V47" s="285"/>
      <c r="W47" s="285"/>
      <c r="X47" s="285">
        <v>1</v>
      </c>
      <c r="Y47" s="285"/>
      <c r="Z47" s="285"/>
      <c r="AA47" s="283"/>
      <c r="AB47" s="283"/>
      <c r="AC47" s="283"/>
      <c r="AD47" s="283"/>
      <c r="AE47" s="283"/>
      <c r="AF47" s="361"/>
      <c r="AG47" s="361"/>
      <c r="AH47" s="361"/>
      <c r="AI47" s="361"/>
      <c r="AJ47" s="362"/>
      <c r="AL47" s="101">
        <f t="shared" si="6"/>
        <v>0</v>
      </c>
      <c r="AM47" s="101">
        <f t="shared" si="1"/>
        <v>0</v>
      </c>
      <c r="AN47" s="101">
        <f t="shared" si="2"/>
        <v>0</v>
      </c>
      <c r="AO47" s="101">
        <f t="shared" si="3"/>
        <v>0</v>
      </c>
      <c r="AP47" s="101">
        <f t="shared" si="4"/>
        <v>1</v>
      </c>
      <c r="AQ47" s="101">
        <f t="shared" si="5"/>
        <v>0</v>
      </c>
      <c r="AR47" s="101">
        <f t="shared" si="0"/>
        <v>0</v>
      </c>
    </row>
    <row r="48" spans="1:44">
      <c r="A48" s="284" t="s">
        <v>346</v>
      </c>
      <c r="B48" s="288"/>
      <c r="C48" s="288"/>
      <c r="D48" s="288"/>
      <c r="E48" s="288"/>
      <c r="F48" s="288"/>
      <c r="G48" s="286"/>
      <c r="H48" s="286"/>
      <c r="I48" s="286"/>
      <c r="J48" s="286"/>
      <c r="K48" s="286"/>
      <c r="L48" s="285"/>
      <c r="M48" s="285"/>
      <c r="N48" s="285"/>
      <c r="O48" s="285"/>
      <c r="P48" s="285"/>
      <c r="Q48" s="286"/>
      <c r="R48" s="286"/>
      <c r="S48" s="286"/>
      <c r="T48" s="286"/>
      <c r="U48" s="286"/>
      <c r="V48" s="285"/>
      <c r="W48" s="285"/>
      <c r="X48" s="285">
        <v>1</v>
      </c>
      <c r="Y48" s="285"/>
      <c r="Z48" s="285"/>
      <c r="AA48" s="283"/>
      <c r="AB48" s="283"/>
      <c r="AC48" s="283"/>
      <c r="AD48" s="283"/>
      <c r="AE48" s="283"/>
      <c r="AF48" s="361"/>
      <c r="AG48" s="361"/>
      <c r="AH48" s="361"/>
      <c r="AI48" s="361"/>
      <c r="AJ48" s="362"/>
      <c r="AL48" s="101">
        <f t="shared" si="6"/>
        <v>0</v>
      </c>
      <c r="AM48" s="101">
        <f t="shared" si="1"/>
        <v>0</v>
      </c>
      <c r="AN48" s="101">
        <f t="shared" si="2"/>
        <v>0</v>
      </c>
      <c r="AO48" s="101">
        <f t="shared" si="3"/>
        <v>0</v>
      </c>
      <c r="AP48" s="101">
        <f t="shared" si="4"/>
        <v>1</v>
      </c>
      <c r="AQ48" s="101">
        <f t="shared" si="5"/>
        <v>0</v>
      </c>
      <c r="AR48" s="101">
        <f t="shared" si="0"/>
        <v>0</v>
      </c>
    </row>
    <row r="49" spans="1:44">
      <c r="A49" s="284" t="s">
        <v>348</v>
      </c>
      <c r="B49" s="288"/>
      <c r="C49" s="288"/>
      <c r="D49" s="288"/>
      <c r="E49" s="288"/>
      <c r="F49" s="288"/>
      <c r="G49" s="286"/>
      <c r="H49" s="286"/>
      <c r="I49" s="286"/>
      <c r="J49" s="286"/>
      <c r="K49" s="286">
        <v>1</v>
      </c>
      <c r="L49" s="285"/>
      <c r="M49" s="285"/>
      <c r="N49" s="285"/>
      <c r="O49" s="285"/>
      <c r="P49" s="285"/>
      <c r="Q49" s="286"/>
      <c r="R49" s="286"/>
      <c r="S49" s="286"/>
      <c r="T49" s="286"/>
      <c r="U49" s="286"/>
      <c r="V49" s="285"/>
      <c r="W49" s="285"/>
      <c r="X49" s="285"/>
      <c r="Y49" s="285"/>
      <c r="Z49" s="285"/>
      <c r="AA49" s="283"/>
      <c r="AB49" s="283"/>
      <c r="AC49" s="283"/>
      <c r="AD49" s="283"/>
      <c r="AE49" s="283"/>
      <c r="AF49" s="361"/>
      <c r="AG49" s="361"/>
      <c r="AH49" s="361"/>
      <c r="AI49" s="361"/>
      <c r="AJ49" s="362"/>
      <c r="AL49" s="101">
        <f t="shared" si="6"/>
        <v>0</v>
      </c>
      <c r="AM49" s="101">
        <f t="shared" si="1"/>
        <v>1</v>
      </c>
      <c r="AN49" s="101">
        <f t="shared" si="2"/>
        <v>0</v>
      </c>
      <c r="AO49" s="101">
        <f t="shared" si="3"/>
        <v>0</v>
      </c>
      <c r="AP49" s="101">
        <f t="shared" si="4"/>
        <v>0</v>
      </c>
      <c r="AQ49" s="101">
        <f t="shared" si="5"/>
        <v>0</v>
      </c>
      <c r="AR49" s="101">
        <f t="shared" si="0"/>
        <v>0</v>
      </c>
    </row>
    <row r="50" spans="1:44">
      <c r="A50" s="284" t="s">
        <v>269</v>
      </c>
      <c r="B50" s="288"/>
      <c r="C50" s="288"/>
      <c r="D50" s="288"/>
      <c r="E50" s="288"/>
      <c r="F50" s="288"/>
      <c r="G50" s="286"/>
      <c r="H50" s="286"/>
      <c r="I50" s="286"/>
      <c r="J50" s="286"/>
      <c r="K50" s="286"/>
      <c r="L50" s="285"/>
      <c r="M50" s="285"/>
      <c r="N50" s="285"/>
      <c r="O50" s="285"/>
      <c r="P50" s="285"/>
      <c r="Q50" s="286"/>
      <c r="R50" s="286"/>
      <c r="S50" s="286"/>
      <c r="T50" s="286">
        <v>1</v>
      </c>
      <c r="U50" s="286"/>
      <c r="V50" s="285"/>
      <c r="W50" s="285"/>
      <c r="X50" s="285">
        <v>1</v>
      </c>
      <c r="Y50" s="285"/>
      <c r="Z50" s="285"/>
      <c r="AA50" s="283"/>
      <c r="AB50" s="283"/>
      <c r="AC50" s="283"/>
      <c r="AD50" s="283"/>
      <c r="AE50" s="283"/>
      <c r="AF50" s="361"/>
      <c r="AG50" s="361"/>
      <c r="AH50" s="361"/>
      <c r="AI50" s="361"/>
      <c r="AJ50" s="362"/>
      <c r="AL50" s="101">
        <f t="shared" si="6"/>
        <v>0</v>
      </c>
      <c r="AM50" s="101">
        <f t="shared" si="1"/>
        <v>0</v>
      </c>
      <c r="AN50" s="101">
        <f t="shared" si="2"/>
        <v>0</v>
      </c>
      <c r="AO50" s="101">
        <f t="shared" si="3"/>
        <v>1</v>
      </c>
      <c r="AP50" s="101">
        <f t="shared" si="4"/>
        <v>1</v>
      </c>
      <c r="AQ50" s="101">
        <f t="shared" si="5"/>
        <v>0</v>
      </c>
      <c r="AR50" s="101">
        <f t="shared" si="0"/>
        <v>0</v>
      </c>
    </row>
    <row r="51" spans="1:44">
      <c r="A51" s="284" t="s">
        <v>349</v>
      </c>
      <c r="B51" s="288"/>
      <c r="C51" s="288"/>
      <c r="D51" s="288"/>
      <c r="E51" s="288"/>
      <c r="F51" s="288"/>
      <c r="G51" s="286"/>
      <c r="H51" s="286"/>
      <c r="I51" s="286"/>
      <c r="J51" s="286"/>
      <c r="K51" s="286"/>
      <c r="L51" s="285"/>
      <c r="M51" s="285"/>
      <c r="N51" s="285"/>
      <c r="O51" s="285"/>
      <c r="P51" s="285"/>
      <c r="Q51" s="286"/>
      <c r="R51" s="286"/>
      <c r="S51" s="286"/>
      <c r="T51" s="286"/>
      <c r="U51" s="286"/>
      <c r="V51" s="285"/>
      <c r="W51" s="285"/>
      <c r="X51" s="285"/>
      <c r="Y51" s="285">
        <v>1</v>
      </c>
      <c r="Z51" s="285"/>
      <c r="AA51" s="283"/>
      <c r="AB51" s="283"/>
      <c r="AC51" s="283"/>
      <c r="AD51" s="283"/>
      <c r="AE51" s="283"/>
      <c r="AF51" s="361"/>
      <c r="AG51" s="361"/>
      <c r="AH51" s="361"/>
      <c r="AI51" s="361"/>
      <c r="AJ51" s="362"/>
      <c r="AL51" s="101">
        <f t="shared" si="6"/>
        <v>0</v>
      </c>
      <c r="AM51" s="101">
        <f t="shared" si="1"/>
        <v>0</v>
      </c>
      <c r="AN51" s="101">
        <f t="shared" si="2"/>
        <v>0</v>
      </c>
      <c r="AO51" s="101">
        <f t="shared" si="3"/>
        <v>0</v>
      </c>
      <c r="AP51" s="101">
        <f t="shared" si="4"/>
        <v>1</v>
      </c>
      <c r="AQ51" s="101">
        <f t="shared" si="5"/>
        <v>0</v>
      </c>
      <c r="AR51" s="101">
        <f t="shared" si="0"/>
        <v>0</v>
      </c>
    </row>
    <row r="52" spans="1:44">
      <c r="A52" s="284" t="s">
        <v>351</v>
      </c>
      <c r="B52" s="288"/>
      <c r="C52" s="288"/>
      <c r="D52" s="288"/>
      <c r="E52" s="288"/>
      <c r="F52" s="288"/>
      <c r="G52" s="286"/>
      <c r="H52" s="286"/>
      <c r="I52" s="286"/>
      <c r="J52" s="286"/>
      <c r="K52" s="286"/>
      <c r="L52" s="285"/>
      <c r="M52" s="285"/>
      <c r="N52" s="285"/>
      <c r="O52" s="285"/>
      <c r="P52" s="285"/>
      <c r="Q52" s="286"/>
      <c r="R52" s="286"/>
      <c r="S52" s="286"/>
      <c r="T52" s="286"/>
      <c r="U52" s="286"/>
      <c r="V52" s="285"/>
      <c r="W52" s="285"/>
      <c r="X52" s="285">
        <v>1</v>
      </c>
      <c r="Y52" s="285"/>
      <c r="Z52" s="285"/>
      <c r="AA52" s="283"/>
      <c r="AB52" s="283"/>
      <c r="AC52" s="283"/>
      <c r="AD52" s="283"/>
      <c r="AE52" s="283"/>
      <c r="AF52" s="361"/>
      <c r="AG52" s="361"/>
      <c r="AH52" s="361"/>
      <c r="AI52" s="361"/>
      <c r="AJ52" s="362"/>
      <c r="AL52" s="101">
        <f t="shared" si="6"/>
        <v>0</v>
      </c>
      <c r="AM52" s="101">
        <f t="shared" si="1"/>
        <v>0</v>
      </c>
      <c r="AN52" s="101">
        <f t="shared" si="2"/>
        <v>0</v>
      </c>
      <c r="AO52" s="101">
        <f t="shared" si="3"/>
        <v>0</v>
      </c>
      <c r="AP52" s="101">
        <f t="shared" si="4"/>
        <v>1</v>
      </c>
      <c r="AQ52" s="101">
        <f t="shared" si="5"/>
        <v>0</v>
      </c>
      <c r="AR52" s="101">
        <f t="shared" si="0"/>
        <v>0</v>
      </c>
    </row>
    <row r="53" spans="1:44">
      <c r="A53" s="284" t="s">
        <v>352</v>
      </c>
      <c r="B53" s="288"/>
      <c r="C53" s="288"/>
      <c r="D53" s="288"/>
      <c r="E53" s="288"/>
      <c r="F53" s="288"/>
      <c r="G53" s="286"/>
      <c r="H53" s="286"/>
      <c r="I53" s="286"/>
      <c r="J53" s="286"/>
      <c r="K53" s="286"/>
      <c r="L53" s="285"/>
      <c r="M53" s="285"/>
      <c r="N53" s="285"/>
      <c r="O53" s="285"/>
      <c r="P53" s="285"/>
      <c r="Q53" s="286"/>
      <c r="R53" s="286"/>
      <c r="S53" s="286"/>
      <c r="T53" s="286"/>
      <c r="U53" s="286"/>
      <c r="V53" s="285"/>
      <c r="W53" s="285"/>
      <c r="X53" s="285"/>
      <c r="Y53" s="285"/>
      <c r="Z53" s="285">
        <v>1</v>
      </c>
      <c r="AA53" s="283"/>
      <c r="AB53" s="283"/>
      <c r="AC53" s="283"/>
      <c r="AD53" s="283"/>
      <c r="AE53" s="283"/>
      <c r="AF53" s="361"/>
      <c r="AG53" s="361"/>
      <c r="AH53" s="361"/>
      <c r="AI53" s="361"/>
      <c r="AJ53" s="362"/>
      <c r="AL53" s="101">
        <f t="shared" si="6"/>
        <v>0</v>
      </c>
      <c r="AM53" s="101">
        <f t="shared" si="1"/>
        <v>0</v>
      </c>
      <c r="AN53" s="101">
        <f t="shared" si="2"/>
        <v>0</v>
      </c>
      <c r="AO53" s="101">
        <f t="shared" si="3"/>
        <v>0</v>
      </c>
      <c r="AP53" s="101">
        <f t="shared" si="4"/>
        <v>1</v>
      </c>
      <c r="AQ53" s="101">
        <f t="shared" si="5"/>
        <v>0</v>
      </c>
      <c r="AR53" s="101">
        <f t="shared" si="0"/>
        <v>0</v>
      </c>
    </row>
    <row r="54" spans="1:44">
      <c r="A54" s="284" t="s">
        <v>358</v>
      </c>
      <c r="B54" s="288"/>
      <c r="C54" s="288"/>
      <c r="D54" s="288"/>
      <c r="E54" s="288"/>
      <c r="F54" s="288"/>
      <c r="G54" s="286"/>
      <c r="H54" s="286"/>
      <c r="I54" s="286"/>
      <c r="J54" s="286"/>
      <c r="K54" s="286"/>
      <c r="L54" s="285"/>
      <c r="M54" s="285"/>
      <c r="N54" s="285"/>
      <c r="O54" s="285"/>
      <c r="P54" s="285"/>
      <c r="Q54" s="286"/>
      <c r="R54" s="286"/>
      <c r="S54" s="286"/>
      <c r="T54" s="286"/>
      <c r="U54" s="286"/>
      <c r="V54" s="285"/>
      <c r="W54" s="285"/>
      <c r="X54" s="285"/>
      <c r="Y54" s="285"/>
      <c r="Z54" s="285"/>
      <c r="AA54" s="283"/>
      <c r="AB54" s="283"/>
      <c r="AC54" s="283"/>
      <c r="AD54" s="283"/>
      <c r="AE54" s="283"/>
      <c r="AF54" s="361"/>
      <c r="AG54" s="361"/>
      <c r="AH54" s="361"/>
      <c r="AI54" s="361"/>
      <c r="AJ54" s="362"/>
      <c r="AL54" s="101">
        <f t="shared" si="6"/>
        <v>0</v>
      </c>
      <c r="AM54" s="101">
        <f t="shared" si="1"/>
        <v>0</v>
      </c>
      <c r="AN54" s="101">
        <f t="shared" si="2"/>
        <v>0</v>
      </c>
      <c r="AO54" s="101">
        <f t="shared" si="3"/>
        <v>0</v>
      </c>
      <c r="AP54" s="101">
        <f t="shared" si="4"/>
        <v>0</v>
      </c>
      <c r="AQ54" s="101">
        <f t="shared" si="5"/>
        <v>0</v>
      </c>
      <c r="AR54" s="101">
        <f t="shared" si="0"/>
        <v>0</v>
      </c>
    </row>
    <row r="55" spans="1:44">
      <c r="A55" s="284" t="s">
        <v>359</v>
      </c>
      <c r="B55" s="288"/>
      <c r="C55" s="288"/>
      <c r="D55" s="288"/>
      <c r="E55" s="288"/>
      <c r="F55" s="288"/>
      <c r="G55" s="286"/>
      <c r="H55" s="286"/>
      <c r="I55" s="286"/>
      <c r="J55" s="286"/>
      <c r="K55" s="286"/>
      <c r="L55" s="285"/>
      <c r="M55" s="285"/>
      <c r="N55" s="285"/>
      <c r="O55" s="285"/>
      <c r="P55" s="285"/>
      <c r="Q55" s="286"/>
      <c r="R55" s="286"/>
      <c r="S55" s="286"/>
      <c r="T55" s="286"/>
      <c r="U55" s="286"/>
      <c r="V55" s="285"/>
      <c r="W55" s="285"/>
      <c r="X55" s="285"/>
      <c r="Y55" s="285"/>
      <c r="Z55" s="285"/>
      <c r="AA55" s="283"/>
      <c r="AB55" s="283"/>
      <c r="AC55" s="283"/>
      <c r="AD55" s="283"/>
      <c r="AE55" s="283"/>
      <c r="AF55" s="361"/>
      <c r="AG55" s="361"/>
      <c r="AH55" s="361"/>
      <c r="AI55" s="361"/>
      <c r="AJ55" s="362"/>
      <c r="AL55" s="101">
        <f t="shared" si="6"/>
        <v>0</v>
      </c>
      <c r="AM55" s="101">
        <f t="shared" si="1"/>
        <v>0</v>
      </c>
      <c r="AN55" s="101">
        <f t="shared" si="2"/>
        <v>0</v>
      </c>
      <c r="AO55" s="101">
        <f t="shared" si="3"/>
        <v>0</v>
      </c>
      <c r="AP55" s="101">
        <f t="shared" si="4"/>
        <v>0</v>
      </c>
      <c r="AQ55" s="101">
        <f t="shared" si="5"/>
        <v>0</v>
      </c>
      <c r="AR55" s="101">
        <f t="shared" si="0"/>
        <v>0</v>
      </c>
    </row>
    <row r="56" spans="1:44">
      <c r="A56" s="284" t="s">
        <v>360</v>
      </c>
      <c r="B56" s="288"/>
      <c r="C56" s="288"/>
      <c r="D56" s="288"/>
      <c r="E56" s="288"/>
      <c r="F56" s="288"/>
      <c r="G56" s="286"/>
      <c r="H56" s="286"/>
      <c r="I56" s="286"/>
      <c r="J56" s="286"/>
      <c r="K56" s="286"/>
      <c r="L56" s="285"/>
      <c r="M56" s="285"/>
      <c r="N56" s="285"/>
      <c r="O56" s="285"/>
      <c r="P56" s="285"/>
      <c r="Q56" s="286"/>
      <c r="R56" s="286"/>
      <c r="S56" s="286"/>
      <c r="T56" s="286"/>
      <c r="U56" s="286">
        <v>2</v>
      </c>
      <c r="V56" s="285"/>
      <c r="W56" s="285"/>
      <c r="X56" s="285"/>
      <c r="Y56" s="285"/>
      <c r="Z56" s="285"/>
      <c r="AA56" s="283"/>
      <c r="AB56" s="283"/>
      <c r="AC56" s="283"/>
      <c r="AD56" s="283"/>
      <c r="AE56" s="283"/>
      <c r="AF56" s="361"/>
      <c r="AG56" s="361"/>
      <c r="AH56" s="361"/>
      <c r="AI56" s="361"/>
      <c r="AJ56" s="362"/>
      <c r="AL56" s="101">
        <f t="shared" si="6"/>
        <v>0</v>
      </c>
      <c r="AM56" s="101">
        <f t="shared" si="1"/>
        <v>0</v>
      </c>
      <c r="AN56" s="101">
        <f t="shared" si="2"/>
        <v>0</v>
      </c>
      <c r="AO56" s="101">
        <f t="shared" si="3"/>
        <v>2</v>
      </c>
      <c r="AP56" s="101">
        <f t="shared" si="4"/>
        <v>0</v>
      </c>
      <c r="AQ56" s="101">
        <f t="shared" si="5"/>
        <v>0</v>
      </c>
      <c r="AR56" s="101">
        <f t="shared" si="0"/>
        <v>0</v>
      </c>
    </row>
    <row r="57" spans="1:44">
      <c r="A57" s="284" t="s">
        <v>361</v>
      </c>
      <c r="B57" s="288"/>
      <c r="C57" s="288"/>
      <c r="D57" s="288"/>
      <c r="E57" s="288"/>
      <c r="F57" s="288"/>
      <c r="G57" s="286"/>
      <c r="H57" s="286"/>
      <c r="I57" s="286"/>
      <c r="J57" s="286"/>
      <c r="K57" s="286"/>
      <c r="L57" s="285"/>
      <c r="M57" s="285"/>
      <c r="N57" s="285"/>
      <c r="O57" s="285"/>
      <c r="P57" s="285"/>
      <c r="Q57" s="286"/>
      <c r="R57" s="286"/>
      <c r="S57" s="286"/>
      <c r="T57" s="286"/>
      <c r="U57" s="286"/>
      <c r="V57" s="285"/>
      <c r="W57" s="285"/>
      <c r="X57" s="285"/>
      <c r="Y57" s="285"/>
      <c r="Z57" s="285"/>
      <c r="AA57" s="283"/>
      <c r="AB57" s="283"/>
      <c r="AC57" s="283"/>
      <c r="AD57" s="283"/>
      <c r="AE57" s="283"/>
      <c r="AF57" s="361"/>
      <c r="AG57" s="361"/>
      <c r="AH57" s="361"/>
      <c r="AI57" s="361"/>
      <c r="AJ57" s="362"/>
      <c r="AL57" s="101">
        <f t="shared" si="6"/>
        <v>0</v>
      </c>
      <c r="AM57" s="101">
        <f t="shared" si="1"/>
        <v>0</v>
      </c>
      <c r="AN57" s="101">
        <f t="shared" si="2"/>
        <v>0</v>
      </c>
      <c r="AO57" s="101">
        <f t="shared" si="3"/>
        <v>0</v>
      </c>
      <c r="AP57" s="101">
        <f t="shared" si="4"/>
        <v>0</v>
      </c>
      <c r="AQ57" s="101">
        <f t="shared" si="5"/>
        <v>0</v>
      </c>
      <c r="AR57" s="101">
        <f t="shared" si="0"/>
        <v>0</v>
      </c>
    </row>
    <row r="58" spans="1:44">
      <c r="A58" s="284" t="s">
        <v>362</v>
      </c>
      <c r="B58" s="288"/>
      <c r="C58" s="288"/>
      <c r="D58" s="288"/>
      <c r="E58" s="288"/>
      <c r="F58" s="288"/>
      <c r="G58" s="286"/>
      <c r="H58" s="286"/>
      <c r="I58" s="286"/>
      <c r="J58" s="286"/>
      <c r="K58" s="286"/>
      <c r="L58" s="285"/>
      <c r="M58" s="285"/>
      <c r="N58" s="285"/>
      <c r="O58" s="285"/>
      <c r="P58" s="285"/>
      <c r="Q58" s="286"/>
      <c r="R58" s="286"/>
      <c r="S58" s="286"/>
      <c r="T58" s="286"/>
      <c r="U58" s="286"/>
      <c r="V58" s="285"/>
      <c r="W58" s="285"/>
      <c r="X58" s="285"/>
      <c r="Y58" s="285"/>
      <c r="Z58" s="285">
        <v>1</v>
      </c>
      <c r="AA58" s="283"/>
      <c r="AB58" s="283"/>
      <c r="AC58" s="283"/>
      <c r="AD58" s="283"/>
      <c r="AE58" s="283"/>
      <c r="AF58" s="361"/>
      <c r="AG58" s="361"/>
      <c r="AH58" s="361"/>
      <c r="AI58" s="361"/>
      <c r="AJ58" s="362"/>
      <c r="AL58" s="101">
        <f t="shared" si="6"/>
        <v>0</v>
      </c>
      <c r="AM58" s="101">
        <f t="shared" si="1"/>
        <v>0</v>
      </c>
      <c r="AN58" s="101">
        <f t="shared" si="2"/>
        <v>0</v>
      </c>
      <c r="AO58" s="101">
        <f t="shared" si="3"/>
        <v>0</v>
      </c>
      <c r="AP58" s="101">
        <f t="shared" si="4"/>
        <v>1</v>
      </c>
      <c r="AQ58" s="101">
        <f t="shared" si="5"/>
        <v>0</v>
      </c>
      <c r="AR58" s="101">
        <f t="shared" si="0"/>
        <v>0</v>
      </c>
    </row>
    <row r="59" spans="1:44">
      <c r="A59" s="284" t="s">
        <v>363</v>
      </c>
      <c r="B59" s="288"/>
      <c r="C59" s="288"/>
      <c r="D59" s="288"/>
      <c r="E59" s="288"/>
      <c r="F59" s="288"/>
      <c r="G59" s="286"/>
      <c r="H59" s="286"/>
      <c r="I59" s="286"/>
      <c r="J59" s="286"/>
      <c r="K59" s="286"/>
      <c r="L59" s="285"/>
      <c r="M59" s="285"/>
      <c r="N59" s="285"/>
      <c r="O59" s="285"/>
      <c r="P59" s="285"/>
      <c r="Q59" s="286"/>
      <c r="R59" s="286"/>
      <c r="S59" s="286"/>
      <c r="T59" s="286"/>
      <c r="U59" s="286"/>
      <c r="V59" s="285"/>
      <c r="W59" s="285"/>
      <c r="X59" s="285"/>
      <c r="Y59" s="285"/>
      <c r="Z59" s="285">
        <v>2</v>
      </c>
      <c r="AA59" s="283"/>
      <c r="AB59" s="283"/>
      <c r="AC59" s="283"/>
      <c r="AD59" s="283"/>
      <c r="AE59" s="283"/>
      <c r="AF59" s="361"/>
      <c r="AG59" s="361"/>
      <c r="AH59" s="361"/>
      <c r="AI59" s="361"/>
      <c r="AJ59" s="362"/>
      <c r="AL59" s="101">
        <f t="shared" si="6"/>
        <v>0</v>
      </c>
      <c r="AM59" s="101">
        <f t="shared" si="1"/>
        <v>0</v>
      </c>
      <c r="AN59" s="101">
        <f t="shared" si="2"/>
        <v>0</v>
      </c>
      <c r="AO59" s="101">
        <f t="shared" si="3"/>
        <v>0</v>
      </c>
      <c r="AP59" s="101">
        <f t="shared" si="4"/>
        <v>2</v>
      </c>
      <c r="AQ59" s="101">
        <f t="shared" si="5"/>
        <v>0</v>
      </c>
      <c r="AR59" s="101">
        <f t="shared" si="0"/>
        <v>0</v>
      </c>
    </row>
    <row r="60" spans="1:44">
      <c r="A60" s="284" t="s">
        <v>364</v>
      </c>
      <c r="B60" s="288"/>
      <c r="C60" s="288"/>
      <c r="D60" s="288"/>
      <c r="E60" s="288"/>
      <c r="F60" s="288"/>
      <c r="G60" s="286"/>
      <c r="H60" s="286"/>
      <c r="I60" s="286"/>
      <c r="J60" s="286"/>
      <c r="K60" s="286"/>
      <c r="L60" s="285"/>
      <c r="M60" s="285"/>
      <c r="N60" s="285"/>
      <c r="O60" s="285"/>
      <c r="P60" s="285"/>
      <c r="Q60" s="286"/>
      <c r="R60" s="286"/>
      <c r="S60" s="286"/>
      <c r="T60" s="286"/>
      <c r="U60" s="286"/>
      <c r="V60" s="285"/>
      <c r="W60" s="285"/>
      <c r="X60" s="285"/>
      <c r="Y60" s="285"/>
      <c r="Z60" s="285">
        <v>1</v>
      </c>
      <c r="AA60" s="283"/>
      <c r="AB60" s="283"/>
      <c r="AC60" s="283"/>
      <c r="AD60" s="283"/>
      <c r="AE60" s="283"/>
      <c r="AF60" s="361"/>
      <c r="AG60" s="361"/>
      <c r="AH60" s="361"/>
      <c r="AI60" s="361"/>
      <c r="AJ60" s="362"/>
      <c r="AL60" s="101">
        <f t="shared" si="6"/>
        <v>0</v>
      </c>
      <c r="AM60" s="101">
        <f t="shared" si="1"/>
        <v>0</v>
      </c>
      <c r="AN60" s="101">
        <f t="shared" si="2"/>
        <v>0</v>
      </c>
      <c r="AO60" s="101">
        <f t="shared" si="3"/>
        <v>0</v>
      </c>
      <c r="AP60" s="101">
        <f t="shared" si="4"/>
        <v>1</v>
      </c>
      <c r="AQ60" s="101">
        <f t="shared" si="5"/>
        <v>0</v>
      </c>
      <c r="AR60" s="101">
        <f t="shared" si="0"/>
        <v>0</v>
      </c>
    </row>
    <row r="61" spans="1:44">
      <c r="A61" s="284" t="s">
        <v>365</v>
      </c>
      <c r="B61" s="288"/>
      <c r="C61" s="288"/>
      <c r="D61" s="288"/>
      <c r="E61" s="288"/>
      <c r="F61" s="288"/>
      <c r="G61" s="286"/>
      <c r="H61" s="286"/>
      <c r="I61" s="286"/>
      <c r="J61" s="286"/>
      <c r="K61" s="286"/>
      <c r="L61" s="285"/>
      <c r="M61" s="285"/>
      <c r="N61" s="285"/>
      <c r="O61" s="285"/>
      <c r="P61" s="285"/>
      <c r="Q61" s="286"/>
      <c r="R61" s="286"/>
      <c r="S61" s="286"/>
      <c r="T61" s="286"/>
      <c r="U61" s="286"/>
      <c r="V61" s="285"/>
      <c r="W61" s="285"/>
      <c r="X61" s="285"/>
      <c r="Y61" s="285"/>
      <c r="Z61" s="285"/>
      <c r="AA61" s="283"/>
      <c r="AB61" s="283"/>
      <c r="AC61" s="283"/>
      <c r="AD61" s="283"/>
      <c r="AE61" s="283"/>
      <c r="AF61" s="361"/>
      <c r="AG61" s="361"/>
      <c r="AH61" s="361"/>
      <c r="AI61" s="361"/>
      <c r="AJ61" s="362"/>
      <c r="AL61" s="101">
        <f t="shared" si="6"/>
        <v>0</v>
      </c>
      <c r="AM61" s="101">
        <f t="shared" si="1"/>
        <v>0</v>
      </c>
      <c r="AN61" s="101">
        <f t="shared" si="2"/>
        <v>0</v>
      </c>
      <c r="AO61" s="101">
        <f t="shared" si="3"/>
        <v>0</v>
      </c>
      <c r="AP61" s="101">
        <f t="shared" si="4"/>
        <v>0</v>
      </c>
      <c r="AQ61" s="101">
        <f t="shared" si="5"/>
        <v>0</v>
      </c>
      <c r="AR61" s="101">
        <f t="shared" si="0"/>
        <v>0</v>
      </c>
    </row>
    <row r="62" spans="1:44">
      <c r="A62" s="284" t="s">
        <v>366</v>
      </c>
      <c r="B62" s="288"/>
      <c r="C62" s="288"/>
      <c r="D62" s="288"/>
      <c r="E62" s="288"/>
      <c r="F62" s="288"/>
      <c r="G62" s="286"/>
      <c r="H62" s="286"/>
      <c r="I62" s="286"/>
      <c r="J62" s="286"/>
      <c r="K62" s="286"/>
      <c r="L62" s="285"/>
      <c r="M62" s="285"/>
      <c r="N62" s="285"/>
      <c r="O62" s="285"/>
      <c r="P62" s="285"/>
      <c r="Q62" s="286"/>
      <c r="R62" s="286"/>
      <c r="S62" s="286"/>
      <c r="T62" s="286"/>
      <c r="U62" s="286"/>
      <c r="V62" s="285"/>
      <c r="W62" s="285"/>
      <c r="X62" s="285"/>
      <c r="Y62" s="285"/>
      <c r="Z62" s="285"/>
      <c r="AA62" s="283"/>
      <c r="AB62" s="283"/>
      <c r="AC62" s="283"/>
      <c r="AD62" s="283"/>
      <c r="AE62" s="283"/>
      <c r="AF62" s="361"/>
      <c r="AG62" s="361"/>
      <c r="AH62" s="361"/>
      <c r="AI62" s="361"/>
      <c r="AJ62" s="362"/>
      <c r="AL62" s="101">
        <f t="shared" si="6"/>
        <v>0</v>
      </c>
      <c r="AM62" s="101">
        <f t="shared" si="1"/>
        <v>0</v>
      </c>
      <c r="AN62" s="101">
        <f t="shared" si="2"/>
        <v>0</v>
      </c>
      <c r="AO62" s="101">
        <f t="shared" si="3"/>
        <v>0</v>
      </c>
      <c r="AP62" s="101">
        <f t="shared" si="4"/>
        <v>0</v>
      </c>
      <c r="AQ62" s="101">
        <f t="shared" si="5"/>
        <v>0</v>
      </c>
      <c r="AR62" s="101">
        <f t="shared" si="0"/>
        <v>0</v>
      </c>
    </row>
    <row r="63" spans="1:44">
      <c r="A63" s="284" t="s">
        <v>367</v>
      </c>
      <c r="B63" s="288"/>
      <c r="C63" s="288"/>
      <c r="D63" s="288"/>
      <c r="E63" s="288"/>
      <c r="F63" s="288"/>
      <c r="G63" s="286"/>
      <c r="H63" s="286"/>
      <c r="I63" s="286"/>
      <c r="J63" s="286"/>
      <c r="K63" s="286"/>
      <c r="L63" s="285"/>
      <c r="M63" s="285"/>
      <c r="N63" s="285"/>
      <c r="O63" s="285"/>
      <c r="P63" s="285"/>
      <c r="Q63" s="286"/>
      <c r="R63" s="286"/>
      <c r="S63" s="286"/>
      <c r="T63" s="286"/>
      <c r="U63" s="286"/>
      <c r="V63" s="285"/>
      <c r="W63" s="285"/>
      <c r="X63" s="285"/>
      <c r="Y63" s="285"/>
      <c r="Z63" s="285"/>
      <c r="AA63" s="283"/>
      <c r="AB63" s="283"/>
      <c r="AC63" s="283"/>
      <c r="AD63" s="283"/>
      <c r="AE63" s="283"/>
      <c r="AF63" s="361"/>
      <c r="AG63" s="361"/>
      <c r="AH63" s="361"/>
      <c r="AI63" s="361"/>
      <c r="AJ63" s="362"/>
      <c r="AL63" s="101">
        <f t="shared" si="6"/>
        <v>0</v>
      </c>
      <c r="AM63" s="101">
        <f t="shared" si="1"/>
        <v>0</v>
      </c>
      <c r="AN63" s="101">
        <f t="shared" si="2"/>
        <v>0</v>
      </c>
      <c r="AO63" s="101">
        <f t="shared" si="3"/>
        <v>0</v>
      </c>
      <c r="AP63" s="101">
        <f t="shared" si="4"/>
        <v>0</v>
      </c>
      <c r="AQ63" s="101">
        <f t="shared" si="5"/>
        <v>0</v>
      </c>
      <c r="AR63" s="101">
        <f t="shared" si="0"/>
        <v>0</v>
      </c>
    </row>
    <row r="64" spans="1:44">
      <c r="A64" s="284" t="s">
        <v>368</v>
      </c>
      <c r="B64" s="288"/>
      <c r="C64" s="288"/>
      <c r="D64" s="288"/>
      <c r="E64" s="288"/>
      <c r="F64" s="288"/>
      <c r="G64" s="286"/>
      <c r="H64" s="286"/>
      <c r="I64" s="286"/>
      <c r="J64" s="286"/>
      <c r="K64" s="286"/>
      <c r="L64" s="285"/>
      <c r="M64" s="285"/>
      <c r="N64" s="285"/>
      <c r="O64" s="285"/>
      <c r="P64" s="285"/>
      <c r="Q64" s="286"/>
      <c r="R64" s="286"/>
      <c r="S64" s="286"/>
      <c r="T64" s="286"/>
      <c r="U64" s="286"/>
      <c r="V64" s="285"/>
      <c r="W64" s="285"/>
      <c r="X64" s="285"/>
      <c r="Y64" s="285"/>
      <c r="Z64" s="285">
        <v>1</v>
      </c>
      <c r="AA64" s="283"/>
      <c r="AB64" s="283"/>
      <c r="AC64" s="283"/>
      <c r="AD64" s="283"/>
      <c r="AE64" s="283"/>
      <c r="AF64" s="361"/>
      <c r="AG64" s="361"/>
      <c r="AH64" s="361"/>
      <c r="AI64" s="361"/>
      <c r="AJ64" s="362"/>
      <c r="AL64" s="101">
        <f t="shared" si="6"/>
        <v>0</v>
      </c>
      <c r="AM64" s="101">
        <f t="shared" si="1"/>
        <v>0</v>
      </c>
      <c r="AN64" s="101">
        <f t="shared" si="2"/>
        <v>0</v>
      </c>
      <c r="AO64" s="101">
        <f t="shared" si="3"/>
        <v>0</v>
      </c>
      <c r="AP64" s="101">
        <f t="shared" si="4"/>
        <v>1</v>
      </c>
      <c r="AQ64" s="101">
        <f t="shared" si="5"/>
        <v>0</v>
      </c>
      <c r="AR64" s="101">
        <f t="shared" si="0"/>
        <v>0</v>
      </c>
    </row>
    <row r="65" spans="1:44">
      <c r="A65" s="284" t="s">
        <v>369</v>
      </c>
      <c r="B65" s="288"/>
      <c r="C65" s="288"/>
      <c r="D65" s="288"/>
      <c r="E65" s="288"/>
      <c r="F65" s="288"/>
      <c r="G65" s="286"/>
      <c r="H65" s="286"/>
      <c r="I65" s="286"/>
      <c r="J65" s="286"/>
      <c r="K65" s="286"/>
      <c r="L65" s="285"/>
      <c r="M65" s="285"/>
      <c r="N65" s="285"/>
      <c r="O65" s="285"/>
      <c r="P65" s="285"/>
      <c r="Q65" s="286"/>
      <c r="R65" s="286"/>
      <c r="S65" s="286"/>
      <c r="T65" s="286"/>
      <c r="U65" s="286"/>
      <c r="V65" s="285"/>
      <c r="W65" s="285"/>
      <c r="X65" s="285"/>
      <c r="Y65" s="285"/>
      <c r="Z65" s="285"/>
      <c r="AA65" s="283"/>
      <c r="AB65" s="283"/>
      <c r="AC65" s="283"/>
      <c r="AD65" s="283"/>
      <c r="AE65" s="283"/>
      <c r="AF65" s="361"/>
      <c r="AG65" s="361"/>
      <c r="AH65" s="361"/>
      <c r="AI65" s="361"/>
      <c r="AJ65" s="362"/>
      <c r="AL65" s="101">
        <f t="shared" si="6"/>
        <v>0</v>
      </c>
      <c r="AM65" s="101">
        <f t="shared" si="1"/>
        <v>0</v>
      </c>
      <c r="AN65" s="101">
        <f t="shared" si="2"/>
        <v>0</v>
      </c>
      <c r="AO65" s="101">
        <f t="shared" si="3"/>
        <v>0</v>
      </c>
      <c r="AP65" s="101">
        <f t="shared" si="4"/>
        <v>0</v>
      </c>
      <c r="AQ65" s="101">
        <f t="shared" si="5"/>
        <v>0</v>
      </c>
      <c r="AR65" s="101">
        <f t="shared" si="0"/>
        <v>0</v>
      </c>
    </row>
    <row r="66" spans="1:44">
      <c r="A66" s="284" t="s">
        <v>370</v>
      </c>
      <c r="B66" s="288"/>
      <c r="C66" s="288"/>
      <c r="D66" s="288"/>
      <c r="E66" s="288"/>
      <c r="F66" s="288"/>
      <c r="G66" s="286"/>
      <c r="H66" s="286"/>
      <c r="I66" s="286"/>
      <c r="J66" s="286"/>
      <c r="K66" s="286"/>
      <c r="L66" s="285"/>
      <c r="M66" s="285"/>
      <c r="N66" s="285"/>
      <c r="O66" s="285"/>
      <c r="P66" s="285"/>
      <c r="Q66" s="286"/>
      <c r="R66" s="286"/>
      <c r="S66" s="286"/>
      <c r="T66" s="286"/>
      <c r="U66" s="286"/>
      <c r="V66" s="285"/>
      <c r="W66" s="285"/>
      <c r="X66" s="285"/>
      <c r="Y66" s="285"/>
      <c r="Z66" s="285">
        <v>1</v>
      </c>
      <c r="AA66" s="283"/>
      <c r="AB66" s="283"/>
      <c r="AC66" s="283"/>
      <c r="AD66" s="283"/>
      <c r="AE66" s="283"/>
      <c r="AF66" s="361"/>
      <c r="AG66" s="361"/>
      <c r="AH66" s="361"/>
      <c r="AI66" s="361"/>
      <c r="AJ66" s="362"/>
      <c r="AL66" s="101">
        <f t="shared" si="6"/>
        <v>0</v>
      </c>
      <c r="AM66" s="101">
        <f t="shared" si="1"/>
        <v>0</v>
      </c>
      <c r="AN66" s="101">
        <f t="shared" si="2"/>
        <v>0</v>
      </c>
      <c r="AO66" s="101">
        <f t="shared" si="3"/>
        <v>0</v>
      </c>
      <c r="AP66" s="101">
        <f t="shared" si="4"/>
        <v>1</v>
      </c>
      <c r="AQ66" s="101">
        <f t="shared" si="5"/>
        <v>0</v>
      </c>
      <c r="AR66" s="101">
        <f t="shared" si="0"/>
        <v>0</v>
      </c>
    </row>
    <row r="67" spans="1:44">
      <c r="A67" s="284" t="s">
        <v>371</v>
      </c>
      <c r="B67" s="288"/>
      <c r="C67" s="288"/>
      <c r="D67" s="288"/>
      <c r="E67" s="288"/>
      <c r="F67" s="288"/>
      <c r="G67" s="286"/>
      <c r="H67" s="286"/>
      <c r="I67" s="286">
        <v>1</v>
      </c>
      <c r="J67" s="286"/>
      <c r="K67" s="286"/>
      <c r="L67" s="285"/>
      <c r="M67" s="285">
        <v>1</v>
      </c>
      <c r="N67" s="285"/>
      <c r="O67" s="285"/>
      <c r="P67" s="285"/>
      <c r="Q67" s="286"/>
      <c r="R67" s="286"/>
      <c r="S67" s="286"/>
      <c r="T67" s="286"/>
      <c r="U67" s="286"/>
      <c r="V67" s="285"/>
      <c r="W67" s="285"/>
      <c r="X67" s="285"/>
      <c r="Y67" s="285"/>
      <c r="Z67" s="285"/>
      <c r="AA67" s="283"/>
      <c r="AB67" s="283"/>
      <c r="AC67" s="283"/>
      <c r="AD67" s="283"/>
      <c r="AE67" s="283"/>
      <c r="AF67" s="361"/>
      <c r="AG67" s="361"/>
      <c r="AH67" s="361"/>
      <c r="AI67" s="361"/>
      <c r="AJ67" s="362"/>
      <c r="AL67" s="101">
        <f t="shared" si="6"/>
        <v>0</v>
      </c>
      <c r="AM67" s="101">
        <f t="shared" si="1"/>
        <v>1</v>
      </c>
      <c r="AN67" s="101">
        <f t="shared" si="2"/>
        <v>1</v>
      </c>
      <c r="AO67" s="101">
        <f t="shared" si="3"/>
        <v>0</v>
      </c>
      <c r="AP67" s="101">
        <f t="shared" si="4"/>
        <v>0</v>
      </c>
      <c r="AQ67" s="101">
        <f t="shared" si="5"/>
        <v>0</v>
      </c>
      <c r="AR67" s="101">
        <f t="shared" si="0"/>
        <v>0</v>
      </c>
    </row>
    <row r="68" spans="1:44">
      <c r="A68" s="284" t="s">
        <v>372</v>
      </c>
      <c r="B68" s="288"/>
      <c r="C68" s="288"/>
      <c r="D68" s="288"/>
      <c r="E68" s="288"/>
      <c r="F68" s="288"/>
      <c r="G68" s="286"/>
      <c r="H68" s="286"/>
      <c r="I68" s="286"/>
      <c r="J68" s="286"/>
      <c r="K68" s="286"/>
      <c r="L68" s="285"/>
      <c r="M68" s="285"/>
      <c r="N68" s="285"/>
      <c r="O68" s="285"/>
      <c r="P68" s="285"/>
      <c r="Q68" s="286">
        <v>1</v>
      </c>
      <c r="R68" s="286"/>
      <c r="S68" s="286"/>
      <c r="T68" s="286"/>
      <c r="U68" s="286"/>
      <c r="V68" s="285"/>
      <c r="W68" s="285"/>
      <c r="X68" s="285"/>
      <c r="Y68" s="285"/>
      <c r="Z68" s="285"/>
      <c r="AA68" s="283"/>
      <c r="AB68" s="283"/>
      <c r="AC68" s="283"/>
      <c r="AD68" s="283"/>
      <c r="AE68" s="283"/>
      <c r="AF68" s="361"/>
      <c r="AG68" s="361"/>
      <c r="AH68" s="361"/>
      <c r="AI68" s="361"/>
      <c r="AJ68" s="362"/>
      <c r="AL68" s="101">
        <f t="shared" si="6"/>
        <v>0</v>
      </c>
      <c r="AM68" s="101">
        <f t="shared" si="1"/>
        <v>0</v>
      </c>
      <c r="AN68" s="101">
        <f t="shared" si="2"/>
        <v>0</v>
      </c>
      <c r="AO68" s="101">
        <f t="shared" si="3"/>
        <v>1</v>
      </c>
      <c r="AP68" s="101">
        <f t="shared" si="4"/>
        <v>0</v>
      </c>
      <c r="AQ68" s="101">
        <f t="shared" si="5"/>
        <v>0</v>
      </c>
      <c r="AR68" s="101">
        <f t="shared" si="0"/>
        <v>0</v>
      </c>
    </row>
    <row r="69" spans="1:44">
      <c r="A69" s="284" t="s">
        <v>373</v>
      </c>
      <c r="B69" s="288"/>
      <c r="C69" s="288"/>
      <c r="D69" s="288"/>
      <c r="E69" s="288"/>
      <c r="F69" s="288"/>
      <c r="G69" s="286"/>
      <c r="H69" s="286"/>
      <c r="I69" s="286"/>
      <c r="J69" s="286"/>
      <c r="K69" s="286"/>
      <c r="L69" s="285"/>
      <c r="M69" s="285"/>
      <c r="N69" s="285"/>
      <c r="O69" s="285"/>
      <c r="P69" s="285"/>
      <c r="Q69" s="286"/>
      <c r="R69" s="286"/>
      <c r="S69" s="286"/>
      <c r="T69" s="286"/>
      <c r="U69" s="286"/>
      <c r="V69" s="285">
        <v>1</v>
      </c>
      <c r="W69" s="285"/>
      <c r="X69" s="285"/>
      <c r="Y69" s="285"/>
      <c r="Z69" s="285"/>
      <c r="AA69" s="283"/>
      <c r="AB69" s="283"/>
      <c r="AC69" s="283"/>
      <c r="AD69" s="283"/>
      <c r="AE69" s="283"/>
      <c r="AF69" s="361"/>
      <c r="AG69" s="361"/>
      <c r="AH69" s="361"/>
      <c r="AI69" s="361"/>
      <c r="AJ69" s="362"/>
      <c r="AL69" s="101">
        <f t="shared" si="6"/>
        <v>0</v>
      </c>
      <c r="AM69" s="101">
        <f t="shared" si="1"/>
        <v>0</v>
      </c>
      <c r="AN69" s="101">
        <f t="shared" si="2"/>
        <v>0</v>
      </c>
      <c r="AO69" s="101">
        <f t="shared" si="3"/>
        <v>0</v>
      </c>
      <c r="AP69" s="101">
        <f t="shared" si="4"/>
        <v>1</v>
      </c>
      <c r="AQ69" s="101">
        <f t="shared" si="5"/>
        <v>0</v>
      </c>
      <c r="AR69" s="101">
        <f t="shared" si="0"/>
        <v>0</v>
      </c>
    </row>
    <row r="70" spans="1:44">
      <c r="A70" s="284" t="s">
        <v>374</v>
      </c>
      <c r="B70" s="288"/>
      <c r="C70" s="288"/>
      <c r="D70" s="288"/>
      <c r="E70" s="288"/>
      <c r="F70" s="288"/>
      <c r="G70" s="286"/>
      <c r="H70" s="286"/>
      <c r="I70" s="286"/>
      <c r="J70" s="286"/>
      <c r="K70" s="286"/>
      <c r="L70" s="285"/>
      <c r="M70" s="285"/>
      <c r="N70" s="285"/>
      <c r="O70" s="285"/>
      <c r="P70" s="285"/>
      <c r="Q70" s="286"/>
      <c r="R70" s="286"/>
      <c r="S70" s="286"/>
      <c r="T70" s="286"/>
      <c r="U70" s="286"/>
      <c r="V70" s="285"/>
      <c r="W70" s="285"/>
      <c r="X70" s="285"/>
      <c r="Y70" s="285"/>
      <c r="Z70" s="285"/>
      <c r="AA70" s="283"/>
      <c r="AB70" s="283"/>
      <c r="AC70" s="283"/>
      <c r="AD70" s="283"/>
      <c r="AE70" s="283"/>
      <c r="AF70" s="361"/>
      <c r="AG70" s="361"/>
      <c r="AH70" s="361"/>
      <c r="AI70" s="361"/>
      <c r="AJ70" s="362"/>
      <c r="AL70" s="101">
        <f t="shared" si="6"/>
        <v>0</v>
      </c>
      <c r="AM70" s="101">
        <f t="shared" si="1"/>
        <v>0</v>
      </c>
      <c r="AN70" s="101">
        <f t="shared" si="2"/>
        <v>0</v>
      </c>
      <c r="AO70" s="101">
        <f t="shared" si="3"/>
        <v>0</v>
      </c>
      <c r="AP70" s="101">
        <f t="shared" si="4"/>
        <v>0</v>
      </c>
      <c r="AQ70" s="101">
        <f t="shared" si="5"/>
        <v>0</v>
      </c>
      <c r="AR70" s="101">
        <f t="shared" ref="AR70:AR133" si="7">SUM($AF70:$AJ70)</f>
        <v>0</v>
      </c>
    </row>
    <row r="71" spans="1:44">
      <c r="A71" s="284" t="s">
        <v>375</v>
      </c>
      <c r="B71" s="288"/>
      <c r="C71" s="288"/>
      <c r="D71" s="288"/>
      <c r="E71" s="288"/>
      <c r="F71" s="288"/>
      <c r="G71" s="286"/>
      <c r="H71" s="286"/>
      <c r="I71" s="286"/>
      <c r="J71" s="286"/>
      <c r="K71" s="286"/>
      <c r="L71" s="285"/>
      <c r="M71" s="285"/>
      <c r="N71" s="285"/>
      <c r="O71" s="285"/>
      <c r="P71" s="285"/>
      <c r="Q71" s="286"/>
      <c r="R71" s="286"/>
      <c r="S71" s="286"/>
      <c r="T71" s="286"/>
      <c r="U71" s="286"/>
      <c r="V71" s="285"/>
      <c r="W71" s="285"/>
      <c r="X71" s="285"/>
      <c r="Y71" s="285"/>
      <c r="Z71" s="285">
        <v>1</v>
      </c>
      <c r="AA71" s="283"/>
      <c r="AB71" s="283"/>
      <c r="AC71" s="283"/>
      <c r="AD71" s="283"/>
      <c r="AE71" s="283"/>
      <c r="AF71" s="361"/>
      <c r="AG71" s="361"/>
      <c r="AH71" s="361"/>
      <c r="AI71" s="361"/>
      <c r="AJ71" s="362"/>
      <c r="AL71" s="101">
        <f t="shared" si="6"/>
        <v>0</v>
      </c>
      <c r="AM71" s="101">
        <f t="shared" ref="AM71:AM134" si="8">SUM($G71:$K71)</f>
        <v>0</v>
      </c>
      <c r="AN71" s="101">
        <f t="shared" ref="AN71:AN134" si="9">SUM($L71:$P71)</f>
        <v>0</v>
      </c>
      <c r="AO71" s="101">
        <f t="shared" ref="AO71:AO134" si="10">SUM($Q71:$U71)</f>
        <v>0</v>
      </c>
      <c r="AP71" s="101">
        <f t="shared" ref="AP71:AP134" si="11">SUM($V71:$Z71)</f>
        <v>1</v>
      </c>
      <c r="AQ71" s="101">
        <f t="shared" ref="AQ71:AQ134" si="12">SUM($AA71:$AE71)</f>
        <v>0</v>
      </c>
      <c r="AR71" s="101">
        <f t="shared" si="7"/>
        <v>0</v>
      </c>
    </row>
    <row r="72" spans="1:44">
      <c r="A72" s="284" t="s">
        <v>233</v>
      </c>
      <c r="B72" s="288"/>
      <c r="C72" s="288"/>
      <c r="D72" s="288"/>
      <c r="E72" s="288"/>
      <c r="F72" s="288"/>
      <c r="G72" s="286"/>
      <c r="H72" s="286"/>
      <c r="I72" s="286"/>
      <c r="J72" s="286"/>
      <c r="K72" s="286"/>
      <c r="L72" s="285"/>
      <c r="M72" s="285"/>
      <c r="N72" s="285"/>
      <c r="O72" s="285"/>
      <c r="P72" s="285"/>
      <c r="Q72" s="286"/>
      <c r="R72" s="286"/>
      <c r="S72" s="286"/>
      <c r="T72" s="286"/>
      <c r="U72" s="286"/>
      <c r="V72" s="285"/>
      <c r="W72" s="285"/>
      <c r="X72" s="285"/>
      <c r="Y72" s="285"/>
      <c r="Z72" s="285"/>
      <c r="AA72" s="283"/>
      <c r="AB72" s="283"/>
      <c r="AC72" s="283"/>
      <c r="AD72" s="283"/>
      <c r="AE72" s="283"/>
      <c r="AF72" s="361"/>
      <c r="AG72" s="361"/>
      <c r="AH72" s="361"/>
      <c r="AI72" s="361"/>
      <c r="AJ72" s="362"/>
      <c r="AL72" s="101">
        <f t="shared" ref="AL72:AL135" si="13">SUM($B72:$F72)</f>
        <v>0</v>
      </c>
      <c r="AM72" s="101">
        <f t="shared" si="8"/>
        <v>0</v>
      </c>
      <c r="AN72" s="101">
        <f t="shared" si="9"/>
        <v>0</v>
      </c>
      <c r="AO72" s="101">
        <f t="shared" si="10"/>
        <v>0</v>
      </c>
      <c r="AP72" s="101">
        <f t="shared" si="11"/>
        <v>0</v>
      </c>
      <c r="AQ72" s="101">
        <f t="shared" si="12"/>
        <v>0</v>
      </c>
      <c r="AR72" s="101">
        <f t="shared" si="7"/>
        <v>0</v>
      </c>
    </row>
    <row r="73" spans="1:44">
      <c r="A73" s="284" t="s">
        <v>376</v>
      </c>
      <c r="B73" s="288"/>
      <c r="C73" s="288"/>
      <c r="D73" s="288"/>
      <c r="E73" s="288"/>
      <c r="F73" s="288"/>
      <c r="G73" s="286"/>
      <c r="H73" s="286"/>
      <c r="I73" s="286"/>
      <c r="J73" s="286"/>
      <c r="K73" s="286"/>
      <c r="L73" s="285"/>
      <c r="M73" s="285"/>
      <c r="N73" s="285"/>
      <c r="O73" s="285"/>
      <c r="P73" s="285"/>
      <c r="Q73" s="286"/>
      <c r="R73" s="286"/>
      <c r="S73" s="286"/>
      <c r="T73" s="286"/>
      <c r="U73" s="286"/>
      <c r="V73" s="285"/>
      <c r="W73" s="285"/>
      <c r="X73" s="285">
        <v>1</v>
      </c>
      <c r="Y73" s="285"/>
      <c r="Z73" s="285"/>
      <c r="AA73" s="283"/>
      <c r="AB73" s="283"/>
      <c r="AC73" s="283"/>
      <c r="AD73" s="283"/>
      <c r="AE73" s="283"/>
      <c r="AF73" s="361"/>
      <c r="AG73" s="361"/>
      <c r="AH73" s="361"/>
      <c r="AI73" s="361"/>
      <c r="AJ73" s="362"/>
      <c r="AL73" s="101">
        <f t="shared" si="13"/>
        <v>0</v>
      </c>
      <c r="AM73" s="101">
        <f t="shared" si="8"/>
        <v>0</v>
      </c>
      <c r="AN73" s="101">
        <f t="shared" si="9"/>
        <v>0</v>
      </c>
      <c r="AO73" s="101">
        <f t="shared" si="10"/>
        <v>0</v>
      </c>
      <c r="AP73" s="101">
        <f t="shared" si="11"/>
        <v>1</v>
      </c>
      <c r="AQ73" s="101">
        <f t="shared" si="12"/>
        <v>0</v>
      </c>
      <c r="AR73" s="101">
        <f t="shared" si="7"/>
        <v>0</v>
      </c>
    </row>
    <row r="74" spans="1:44">
      <c r="A74" s="284" t="s">
        <v>377</v>
      </c>
      <c r="B74" s="288"/>
      <c r="C74" s="288"/>
      <c r="D74" s="288"/>
      <c r="E74" s="288"/>
      <c r="F74" s="288"/>
      <c r="G74" s="286"/>
      <c r="H74" s="286"/>
      <c r="I74" s="286"/>
      <c r="J74" s="286"/>
      <c r="K74" s="286"/>
      <c r="L74" s="285"/>
      <c r="M74" s="285"/>
      <c r="N74" s="285"/>
      <c r="O74" s="285"/>
      <c r="P74" s="285"/>
      <c r="Q74" s="286"/>
      <c r="R74" s="286"/>
      <c r="S74" s="286"/>
      <c r="T74" s="286"/>
      <c r="U74" s="286"/>
      <c r="V74" s="285"/>
      <c r="W74" s="285"/>
      <c r="X74" s="285"/>
      <c r="Y74" s="285"/>
      <c r="Z74" s="285"/>
      <c r="AA74" s="283"/>
      <c r="AB74" s="283"/>
      <c r="AC74" s="283"/>
      <c r="AD74" s="283"/>
      <c r="AE74" s="283"/>
      <c r="AF74" s="361"/>
      <c r="AG74" s="361"/>
      <c r="AH74" s="361"/>
      <c r="AI74" s="361"/>
      <c r="AJ74" s="362"/>
      <c r="AL74" s="101">
        <f t="shared" si="13"/>
        <v>0</v>
      </c>
      <c r="AM74" s="101">
        <f t="shared" si="8"/>
        <v>0</v>
      </c>
      <c r="AN74" s="101">
        <f t="shared" si="9"/>
        <v>0</v>
      </c>
      <c r="AO74" s="101">
        <f t="shared" si="10"/>
        <v>0</v>
      </c>
      <c r="AP74" s="101">
        <f t="shared" si="11"/>
        <v>0</v>
      </c>
      <c r="AQ74" s="101">
        <f t="shared" si="12"/>
        <v>0</v>
      </c>
      <c r="AR74" s="101">
        <f t="shared" si="7"/>
        <v>0</v>
      </c>
    </row>
    <row r="75" spans="1:44">
      <c r="A75" s="284" t="s">
        <v>378</v>
      </c>
      <c r="B75" s="288"/>
      <c r="C75" s="288"/>
      <c r="D75" s="288"/>
      <c r="E75" s="288"/>
      <c r="F75" s="288"/>
      <c r="G75" s="286"/>
      <c r="H75" s="286"/>
      <c r="I75" s="286"/>
      <c r="J75" s="286"/>
      <c r="K75" s="286"/>
      <c r="L75" s="285"/>
      <c r="M75" s="285"/>
      <c r="N75" s="285"/>
      <c r="O75" s="285"/>
      <c r="P75" s="285"/>
      <c r="Q75" s="286"/>
      <c r="R75" s="286"/>
      <c r="S75" s="286"/>
      <c r="T75" s="286"/>
      <c r="U75" s="286"/>
      <c r="V75" s="285"/>
      <c r="W75" s="285"/>
      <c r="X75" s="285"/>
      <c r="Y75" s="285">
        <v>3</v>
      </c>
      <c r="Z75" s="285"/>
      <c r="AA75" s="283"/>
      <c r="AB75" s="283"/>
      <c r="AC75" s="283"/>
      <c r="AD75" s="283"/>
      <c r="AE75" s="283"/>
      <c r="AF75" s="361"/>
      <c r="AG75" s="361"/>
      <c r="AH75" s="361"/>
      <c r="AI75" s="361"/>
      <c r="AJ75" s="362"/>
      <c r="AL75" s="101">
        <f t="shared" si="13"/>
        <v>0</v>
      </c>
      <c r="AM75" s="101">
        <f t="shared" si="8"/>
        <v>0</v>
      </c>
      <c r="AN75" s="101">
        <f t="shared" si="9"/>
        <v>0</v>
      </c>
      <c r="AO75" s="101">
        <f t="shared" si="10"/>
        <v>0</v>
      </c>
      <c r="AP75" s="101">
        <f t="shared" si="11"/>
        <v>3</v>
      </c>
      <c r="AQ75" s="101">
        <f t="shared" si="12"/>
        <v>0</v>
      </c>
      <c r="AR75" s="101">
        <f t="shared" si="7"/>
        <v>0</v>
      </c>
    </row>
    <row r="76" spans="1:44">
      <c r="A76" s="284" t="s">
        <v>379</v>
      </c>
      <c r="B76" s="288"/>
      <c r="C76" s="288"/>
      <c r="D76" s="288"/>
      <c r="E76" s="288"/>
      <c r="F76" s="288"/>
      <c r="G76" s="286"/>
      <c r="H76" s="286"/>
      <c r="I76" s="286"/>
      <c r="J76" s="286"/>
      <c r="K76" s="286"/>
      <c r="L76" s="285"/>
      <c r="M76" s="285"/>
      <c r="N76" s="285"/>
      <c r="O76" s="285"/>
      <c r="P76" s="285">
        <v>1</v>
      </c>
      <c r="Q76" s="286"/>
      <c r="R76" s="286"/>
      <c r="S76" s="286"/>
      <c r="T76" s="286"/>
      <c r="U76" s="286"/>
      <c r="V76" s="285">
        <v>1</v>
      </c>
      <c r="W76" s="285"/>
      <c r="X76" s="285"/>
      <c r="Y76" s="285"/>
      <c r="Z76" s="285"/>
      <c r="AA76" s="283"/>
      <c r="AB76" s="283"/>
      <c r="AC76" s="283"/>
      <c r="AD76" s="283"/>
      <c r="AE76" s="283"/>
      <c r="AF76" s="361"/>
      <c r="AG76" s="361"/>
      <c r="AH76" s="361"/>
      <c r="AI76" s="361"/>
      <c r="AJ76" s="362"/>
      <c r="AL76" s="101">
        <f t="shared" si="13"/>
        <v>0</v>
      </c>
      <c r="AM76" s="101">
        <f t="shared" si="8"/>
        <v>0</v>
      </c>
      <c r="AN76" s="101">
        <f t="shared" si="9"/>
        <v>1</v>
      </c>
      <c r="AO76" s="101">
        <f t="shared" si="10"/>
        <v>0</v>
      </c>
      <c r="AP76" s="101">
        <f t="shared" si="11"/>
        <v>1</v>
      </c>
      <c r="AQ76" s="101">
        <f t="shared" si="12"/>
        <v>0</v>
      </c>
      <c r="AR76" s="101">
        <f t="shared" si="7"/>
        <v>0</v>
      </c>
    </row>
    <row r="77" spans="1:44">
      <c r="A77" s="284" t="s">
        <v>380</v>
      </c>
      <c r="B77" s="288"/>
      <c r="C77" s="288"/>
      <c r="D77" s="288"/>
      <c r="E77" s="288"/>
      <c r="F77" s="288"/>
      <c r="G77" s="286"/>
      <c r="H77" s="286"/>
      <c r="I77" s="286"/>
      <c r="J77" s="286"/>
      <c r="K77" s="286"/>
      <c r="L77" s="285"/>
      <c r="M77" s="285"/>
      <c r="N77" s="285"/>
      <c r="O77" s="285"/>
      <c r="P77" s="285"/>
      <c r="Q77" s="286"/>
      <c r="R77" s="286"/>
      <c r="S77" s="286"/>
      <c r="T77" s="286"/>
      <c r="U77" s="286"/>
      <c r="V77" s="285"/>
      <c r="W77" s="285"/>
      <c r="X77" s="285"/>
      <c r="Y77" s="285"/>
      <c r="Z77" s="285"/>
      <c r="AA77" s="283"/>
      <c r="AB77" s="283"/>
      <c r="AC77" s="283"/>
      <c r="AD77" s="283"/>
      <c r="AE77" s="283"/>
      <c r="AF77" s="361"/>
      <c r="AG77" s="361"/>
      <c r="AH77" s="361"/>
      <c r="AI77" s="361"/>
      <c r="AJ77" s="362"/>
      <c r="AL77" s="101">
        <f t="shared" si="13"/>
        <v>0</v>
      </c>
      <c r="AM77" s="101">
        <f t="shared" si="8"/>
        <v>0</v>
      </c>
      <c r="AN77" s="101">
        <f t="shared" si="9"/>
        <v>0</v>
      </c>
      <c r="AO77" s="101">
        <f t="shared" si="10"/>
        <v>0</v>
      </c>
      <c r="AP77" s="101">
        <f t="shared" si="11"/>
        <v>0</v>
      </c>
      <c r="AQ77" s="101">
        <f t="shared" si="12"/>
        <v>0</v>
      </c>
      <c r="AR77" s="101">
        <f t="shared" si="7"/>
        <v>0</v>
      </c>
    </row>
    <row r="78" spans="1:44">
      <c r="A78" s="284" t="s">
        <v>381</v>
      </c>
      <c r="B78" s="288"/>
      <c r="C78" s="288"/>
      <c r="D78" s="288"/>
      <c r="E78" s="288"/>
      <c r="F78" s="288"/>
      <c r="G78" s="286"/>
      <c r="H78" s="286">
        <v>1</v>
      </c>
      <c r="I78" s="286"/>
      <c r="J78" s="286"/>
      <c r="K78" s="286"/>
      <c r="L78" s="285"/>
      <c r="M78" s="285"/>
      <c r="N78" s="285"/>
      <c r="O78" s="285"/>
      <c r="P78" s="285"/>
      <c r="Q78" s="286"/>
      <c r="R78" s="286"/>
      <c r="S78" s="286"/>
      <c r="T78" s="286"/>
      <c r="U78" s="286"/>
      <c r="V78" s="285"/>
      <c r="W78" s="285"/>
      <c r="X78" s="285"/>
      <c r="Y78" s="285"/>
      <c r="Z78" s="285"/>
      <c r="AA78" s="283"/>
      <c r="AB78" s="283"/>
      <c r="AC78" s="283"/>
      <c r="AD78" s="283"/>
      <c r="AE78" s="283"/>
      <c r="AF78" s="361"/>
      <c r="AG78" s="361"/>
      <c r="AH78" s="361"/>
      <c r="AI78" s="361"/>
      <c r="AJ78" s="362"/>
      <c r="AL78" s="101">
        <f t="shared" si="13"/>
        <v>0</v>
      </c>
      <c r="AM78" s="101">
        <f t="shared" si="8"/>
        <v>1</v>
      </c>
      <c r="AN78" s="101">
        <f t="shared" si="9"/>
        <v>0</v>
      </c>
      <c r="AO78" s="101">
        <f t="shared" si="10"/>
        <v>0</v>
      </c>
      <c r="AP78" s="101">
        <f t="shared" si="11"/>
        <v>0</v>
      </c>
      <c r="AQ78" s="101">
        <f t="shared" si="12"/>
        <v>0</v>
      </c>
      <c r="AR78" s="101">
        <f t="shared" si="7"/>
        <v>0</v>
      </c>
    </row>
    <row r="79" spans="1:44">
      <c r="A79" s="284" t="s">
        <v>382</v>
      </c>
      <c r="B79" s="288"/>
      <c r="C79" s="288"/>
      <c r="D79" s="288"/>
      <c r="E79" s="288"/>
      <c r="F79" s="288"/>
      <c r="G79" s="286"/>
      <c r="H79" s="286"/>
      <c r="I79" s="286"/>
      <c r="J79" s="286"/>
      <c r="K79" s="286"/>
      <c r="L79" s="285"/>
      <c r="M79" s="285"/>
      <c r="N79" s="285"/>
      <c r="O79" s="285"/>
      <c r="P79" s="285"/>
      <c r="Q79" s="286"/>
      <c r="R79" s="286"/>
      <c r="S79" s="286"/>
      <c r="T79" s="286"/>
      <c r="U79" s="286"/>
      <c r="V79" s="285"/>
      <c r="W79" s="285"/>
      <c r="X79" s="285"/>
      <c r="Y79" s="285"/>
      <c r="Z79" s="285">
        <v>4</v>
      </c>
      <c r="AA79" s="283"/>
      <c r="AB79" s="283"/>
      <c r="AC79" s="283"/>
      <c r="AD79" s="283"/>
      <c r="AE79" s="283"/>
      <c r="AF79" s="361"/>
      <c r="AG79" s="361"/>
      <c r="AH79" s="361"/>
      <c r="AI79" s="361"/>
      <c r="AJ79" s="362"/>
      <c r="AL79" s="101">
        <f t="shared" si="13"/>
        <v>0</v>
      </c>
      <c r="AM79" s="101">
        <f t="shared" si="8"/>
        <v>0</v>
      </c>
      <c r="AN79" s="101">
        <f t="shared" si="9"/>
        <v>0</v>
      </c>
      <c r="AO79" s="101">
        <f t="shared" si="10"/>
        <v>0</v>
      </c>
      <c r="AP79" s="101">
        <f t="shared" si="11"/>
        <v>4</v>
      </c>
      <c r="AQ79" s="101">
        <f t="shared" si="12"/>
        <v>0</v>
      </c>
      <c r="AR79" s="101">
        <f t="shared" si="7"/>
        <v>0</v>
      </c>
    </row>
    <row r="80" spans="1:44">
      <c r="A80" s="284" t="s">
        <v>383</v>
      </c>
      <c r="B80" s="288"/>
      <c r="C80" s="288"/>
      <c r="D80" s="288"/>
      <c r="E80" s="288"/>
      <c r="F80" s="288"/>
      <c r="G80" s="286"/>
      <c r="H80" s="286"/>
      <c r="I80" s="286"/>
      <c r="J80" s="286"/>
      <c r="K80" s="286"/>
      <c r="L80" s="285"/>
      <c r="M80" s="285"/>
      <c r="N80" s="285"/>
      <c r="O80" s="285"/>
      <c r="P80" s="285"/>
      <c r="Q80" s="286"/>
      <c r="R80" s="286"/>
      <c r="S80" s="286"/>
      <c r="T80" s="286"/>
      <c r="U80" s="286"/>
      <c r="V80" s="285"/>
      <c r="W80" s="285"/>
      <c r="X80" s="285"/>
      <c r="Y80" s="285"/>
      <c r="Z80" s="285"/>
      <c r="AA80" s="283"/>
      <c r="AB80" s="283"/>
      <c r="AC80" s="283"/>
      <c r="AD80" s="283"/>
      <c r="AE80" s="283"/>
      <c r="AF80" s="361"/>
      <c r="AG80" s="361"/>
      <c r="AH80" s="361"/>
      <c r="AI80" s="361"/>
      <c r="AJ80" s="362"/>
      <c r="AL80" s="101">
        <f t="shared" si="13"/>
        <v>0</v>
      </c>
      <c r="AM80" s="101">
        <f t="shared" si="8"/>
        <v>0</v>
      </c>
      <c r="AN80" s="101">
        <f t="shared" si="9"/>
        <v>0</v>
      </c>
      <c r="AO80" s="101">
        <f t="shared" si="10"/>
        <v>0</v>
      </c>
      <c r="AP80" s="101">
        <f t="shared" si="11"/>
        <v>0</v>
      </c>
      <c r="AQ80" s="101">
        <f t="shared" si="12"/>
        <v>0</v>
      </c>
      <c r="AR80" s="101">
        <f t="shared" si="7"/>
        <v>0</v>
      </c>
    </row>
    <row r="81" spans="1:44">
      <c r="A81" s="284" t="s">
        <v>384</v>
      </c>
      <c r="B81" s="288"/>
      <c r="C81" s="288"/>
      <c r="D81" s="288"/>
      <c r="E81" s="288"/>
      <c r="F81" s="288"/>
      <c r="G81" s="286"/>
      <c r="H81" s="286"/>
      <c r="I81" s="286"/>
      <c r="J81" s="286"/>
      <c r="K81" s="286"/>
      <c r="L81" s="285"/>
      <c r="M81" s="285"/>
      <c r="N81" s="285"/>
      <c r="O81" s="285"/>
      <c r="P81" s="285"/>
      <c r="Q81" s="286"/>
      <c r="R81" s="286"/>
      <c r="S81" s="286"/>
      <c r="T81" s="286"/>
      <c r="U81" s="286"/>
      <c r="V81" s="285"/>
      <c r="W81" s="285"/>
      <c r="X81" s="285"/>
      <c r="Y81" s="285"/>
      <c r="Z81" s="285"/>
      <c r="AA81" s="283"/>
      <c r="AB81" s="283"/>
      <c r="AC81" s="283"/>
      <c r="AD81" s="283"/>
      <c r="AE81" s="283"/>
      <c r="AF81" s="361"/>
      <c r="AG81" s="361"/>
      <c r="AH81" s="361"/>
      <c r="AI81" s="361"/>
      <c r="AJ81" s="362"/>
      <c r="AL81" s="101">
        <f t="shared" si="13"/>
        <v>0</v>
      </c>
      <c r="AM81" s="101">
        <f t="shared" si="8"/>
        <v>0</v>
      </c>
      <c r="AN81" s="101">
        <f t="shared" si="9"/>
        <v>0</v>
      </c>
      <c r="AO81" s="101">
        <f t="shared" si="10"/>
        <v>0</v>
      </c>
      <c r="AP81" s="101">
        <f t="shared" si="11"/>
        <v>0</v>
      </c>
      <c r="AQ81" s="101">
        <f t="shared" si="12"/>
        <v>0</v>
      </c>
      <c r="AR81" s="101">
        <f t="shared" si="7"/>
        <v>0</v>
      </c>
    </row>
    <row r="82" spans="1:44">
      <c r="A82" s="284" t="s">
        <v>385</v>
      </c>
      <c r="B82" s="288"/>
      <c r="C82" s="288"/>
      <c r="D82" s="288"/>
      <c r="E82" s="288"/>
      <c r="F82" s="288"/>
      <c r="G82" s="286"/>
      <c r="H82" s="286"/>
      <c r="I82" s="286"/>
      <c r="J82" s="286"/>
      <c r="K82" s="286"/>
      <c r="L82" s="285"/>
      <c r="M82" s="285"/>
      <c r="N82" s="285"/>
      <c r="O82" s="285"/>
      <c r="P82" s="285"/>
      <c r="Q82" s="286"/>
      <c r="R82" s="286"/>
      <c r="S82" s="286"/>
      <c r="T82" s="286"/>
      <c r="U82" s="286"/>
      <c r="V82" s="285"/>
      <c r="W82" s="285">
        <v>1</v>
      </c>
      <c r="X82" s="285"/>
      <c r="Y82" s="285"/>
      <c r="Z82" s="285"/>
      <c r="AA82" s="283"/>
      <c r="AB82" s="283"/>
      <c r="AC82" s="283"/>
      <c r="AD82" s="283"/>
      <c r="AE82" s="283"/>
      <c r="AF82" s="361"/>
      <c r="AG82" s="361"/>
      <c r="AH82" s="361"/>
      <c r="AI82" s="361"/>
      <c r="AJ82" s="362"/>
      <c r="AL82" s="101">
        <f t="shared" si="13"/>
        <v>0</v>
      </c>
      <c r="AM82" s="101">
        <f t="shared" si="8"/>
        <v>0</v>
      </c>
      <c r="AN82" s="101">
        <f t="shared" si="9"/>
        <v>0</v>
      </c>
      <c r="AO82" s="101">
        <f t="shared" si="10"/>
        <v>0</v>
      </c>
      <c r="AP82" s="101">
        <f t="shared" si="11"/>
        <v>1</v>
      </c>
      <c r="AQ82" s="101">
        <f t="shared" si="12"/>
        <v>0</v>
      </c>
      <c r="AR82" s="101">
        <f t="shared" si="7"/>
        <v>0</v>
      </c>
    </row>
    <row r="83" spans="1:44">
      <c r="A83" s="284" t="s">
        <v>386</v>
      </c>
      <c r="B83" s="288"/>
      <c r="C83" s="288"/>
      <c r="D83" s="288"/>
      <c r="E83" s="288"/>
      <c r="F83" s="288"/>
      <c r="G83" s="286"/>
      <c r="H83" s="286"/>
      <c r="I83" s="286"/>
      <c r="J83" s="286"/>
      <c r="K83" s="286"/>
      <c r="L83" s="285"/>
      <c r="M83" s="285"/>
      <c r="N83" s="285"/>
      <c r="O83" s="285"/>
      <c r="P83" s="285"/>
      <c r="Q83" s="286"/>
      <c r="R83" s="286"/>
      <c r="S83" s="286"/>
      <c r="T83" s="286"/>
      <c r="U83" s="286"/>
      <c r="V83" s="285"/>
      <c r="W83" s="285"/>
      <c r="X83" s="285"/>
      <c r="Y83" s="285"/>
      <c r="Z83" s="285"/>
      <c r="AA83" s="283"/>
      <c r="AB83" s="283"/>
      <c r="AC83" s="283"/>
      <c r="AD83" s="283"/>
      <c r="AE83" s="283"/>
      <c r="AF83" s="361"/>
      <c r="AG83" s="361"/>
      <c r="AH83" s="361"/>
      <c r="AI83" s="361"/>
      <c r="AJ83" s="362"/>
      <c r="AL83" s="101">
        <f t="shared" si="13"/>
        <v>0</v>
      </c>
      <c r="AM83" s="101">
        <f t="shared" si="8"/>
        <v>0</v>
      </c>
      <c r="AN83" s="101">
        <f t="shared" si="9"/>
        <v>0</v>
      </c>
      <c r="AO83" s="101">
        <f t="shared" si="10"/>
        <v>0</v>
      </c>
      <c r="AP83" s="101">
        <f t="shared" si="11"/>
        <v>0</v>
      </c>
      <c r="AQ83" s="101">
        <f t="shared" si="12"/>
        <v>0</v>
      </c>
      <c r="AR83" s="101">
        <f t="shared" si="7"/>
        <v>0</v>
      </c>
    </row>
    <row r="84" spans="1:44">
      <c r="A84" s="284" t="s">
        <v>387</v>
      </c>
      <c r="B84" s="288"/>
      <c r="C84" s="288"/>
      <c r="D84" s="288"/>
      <c r="E84" s="288"/>
      <c r="F84" s="288"/>
      <c r="G84" s="286"/>
      <c r="H84" s="286"/>
      <c r="I84" s="286"/>
      <c r="J84" s="286"/>
      <c r="K84" s="286"/>
      <c r="L84" s="285"/>
      <c r="M84" s="285"/>
      <c r="N84" s="285"/>
      <c r="O84" s="285"/>
      <c r="P84" s="285"/>
      <c r="Q84" s="286"/>
      <c r="R84" s="286"/>
      <c r="S84" s="286"/>
      <c r="T84" s="286"/>
      <c r="U84" s="286"/>
      <c r="V84" s="285"/>
      <c r="W84" s="285"/>
      <c r="X84" s="285"/>
      <c r="Y84" s="285">
        <v>1</v>
      </c>
      <c r="Z84" s="285">
        <v>1</v>
      </c>
      <c r="AA84" s="283"/>
      <c r="AB84" s="283"/>
      <c r="AC84" s="283"/>
      <c r="AD84" s="283"/>
      <c r="AE84" s="283"/>
      <c r="AF84" s="361"/>
      <c r="AG84" s="361"/>
      <c r="AH84" s="361"/>
      <c r="AI84" s="361"/>
      <c r="AJ84" s="362"/>
      <c r="AL84" s="101">
        <f t="shared" si="13"/>
        <v>0</v>
      </c>
      <c r="AM84" s="101">
        <f t="shared" si="8"/>
        <v>0</v>
      </c>
      <c r="AN84" s="101">
        <f t="shared" si="9"/>
        <v>0</v>
      </c>
      <c r="AO84" s="101">
        <f t="shared" si="10"/>
        <v>0</v>
      </c>
      <c r="AP84" s="101">
        <f t="shared" si="11"/>
        <v>2</v>
      </c>
      <c r="AQ84" s="101">
        <f t="shared" si="12"/>
        <v>0</v>
      </c>
      <c r="AR84" s="101">
        <f t="shared" si="7"/>
        <v>0</v>
      </c>
    </row>
    <row r="85" spans="1:44">
      <c r="A85" s="284" t="s">
        <v>388</v>
      </c>
      <c r="B85" s="288"/>
      <c r="C85" s="288"/>
      <c r="D85" s="288"/>
      <c r="E85" s="288"/>
      <c r="F85" s="288"/>
      <c r="G85" s="286"/>
      <c r="H85" s="286"/>
      <c r="I85" s="286"/>
      <c r="J85" s="286"/>
      <c r="K85" s="286"/>
      <c r="L85" s="285"/>
      <c r="M85" s="285"/>
      <c r="N85" s="285"/>
      <c r="O85" s="285"/>
      <c r="P85" s="285"/>
      <c r="Q85" s="286"/>
      <c r="R85" s="286"/>
      <c r="S85" s="286"/>
      <c r="T85" s="286"/>
      <c r="U85" s="286"/>
      <c r="V85" s="285"/>
      <c r="W85" s="285"/>
      <c r="X85" s="285"/>
      <c r="Y85" s="285"/>
      <c r="Z85" s="285"/>
      <c r="AA85" s="283"/>
      <c r="AB85" s="283"/>
      <c r="AC85" s="283"/>
      <c r="AD85" s="283"/>
      <c r="AE85" s="283"/>
      <c r="AF85" s="361"/>
      <c r="AG85" s="361"/>
      <c r="AH85" s="361"/>
      <c r="AI85" s="361"/>
      <c r="AJ85" s="362"/>
      <c r="AL85" s="101">
        <f t="shared" si="13"/>
        <v>0</v>
      </c>
      <c r="AM85" s="101">
        <f t="shared" si="8"/>
        <v>0</v>
      </c>
      <c r="AN85" s="101">
        <f t="shared" si="9"/>
        <v>0</v>
      </c>
      <c r="AO85" s="101">
        <f t="shared" si="10"/>
        <v>0</v>
      </c>
      <c r="AP85" s="101">
        <f t="shared" si="11"/>
        <v>0</v>
      </c>
      <c r="AQ85" s="101">
        <f t="shared" si="12"/>
        <v>0</v>
      </c>
      <c r="AR85" s="101">
        <f t="shared" si="7"/>
        <v>0</v>
      </c>
    </row>
    <row r="86" spans="1:44">
      <c r="A86" s="284" t="s">
        <v>389</v>
      </c>
      <c r="B86" s="288"/>
      <c r="C86" s="288"/>
      <c r="D86" s="288"/>
      <c r="E86" s="288"/>
      <c r="F86" s="288"/>
      <c r="G86" s="286"/>
      <c r="H86" s="286"/>
      <c r="I86" s="286"/>
      <c r="J86" s="286"/>
      <c r="K86" s="286"/>
      <c r="L86" s="285"/>
      <c r="M86" s="285"/>
      <c r="N86" s="285"/>
      <c r="O86" s="285"/>
      <c r="P86" s="285"/>
      <c r="Q86" s="286"/>
      <c r="R86" s="286"/>
      <c r="S86" s="286"/>
      <c r="T86" s="286"/>
      <c r="U86" s="286"/>
      <c r="V86" s="285"/>
      <c r="W86" s="285"/>
      <c r="X86" s="285"/>
      <c r="Y86" s="285"/>
      <c r="Z86" s="285"/>
      <c r="AA86" s="283"/>
      <c r="AB86" s="283"/>
      <c r="AC86" s="283"/>
      <c r="AD86" s="283"/>
      <c r="AE86" s="283"/>
      <c r="AF86" s="361"/>
      <c r="AG86" s="361"/>
      <c r="AH86" s="361"/>
      <c r="AI86" s="361"/>
      <c r="AJ86" s="362"/>
      <c r="AL86" s="101">
        <f t="shared" si="13"/>
        <v>0</v>
      </c>
      <c r="AM86" s="101">
        <f t="shared" si="8"/>
        <v>0</v>
      </c>
      <c r="AN86" s="101">
        <f t="shared" si="9"/>
        <v>0</v>
      </c>
      <c r="AO86" s="101">
        <f t="shared" si="10"/>
        <v>0</v>
      </c>
      <c r="AP86" s="101">
        <f t="shared" si="11"/>
        <v>0</v>
      </c>
      <c r="AQ86" s="101">
        <f t="shared" si="12"/>
        <v>0</v>
      </c>
      <c r="AR86" s="101">
        <f t="shared" si="7"/>
        <v>0</v>
      </c>
    </row>
    <row r="87" spans="1:44">
      <c r="A87" s="284" t="s">
        <v>390</v>
      </c>
      <c r="B87" s="288"/>
      <c r="C87" s="288"/>
      <c r="D87" s="288"/>
      <c r="E87" s="288"/>
      <c r="F87" s="288"/>
      <c r="G87" s="286"/>
      <c r="H87" s="286"/>
      <c r="I87" s="286"/>
      <c r="J87" s="286"/>
      <c r="K87" s="286"/>
      <c r="L87" s="285"/>
      <c r="M87" s="285"/>
      <c r="N87" s="285"/>
      <c r="O87" s="285"/>
      <c r="P87" s="285"/>
      <c r="Q87" s="286"/>
      <c r="R87" s="286"/>
      <c r="S87" s="286"/>
      <c r="T87" s="286"/>
      <c r="U87" s="286"/>
      <c r="V87" s="285"/>
      <c r="W87" s="285"/>
      <c r="X87" s="285"/>
      <c r="Y87" s="285"/>
      <c r="Z87" s="285">
        <v>1</v>
      </c>
      <c r="AA87" s="283"/>
      <c r="AB87" s="283"/>
      <c r="AC87" s="283"/>
      <c r="AD87" s="283"/>
      <c r="AE87" s="283"/>
      <c r="AF87" s="361"/>
      <c r="AG87" s="361"/>
      <c r="AH87" s="361"/>
      <c r="AI87" s="361"/>
      <c r="AJ87" s="362"/>
      <c r="AL87" s="101">
        <f t="shared" si="13"/>
        <v>0</v>
      </c>
      <c r="AM87" s="101">
        <f t="shared" si="8"/>
        <v>0</v>
      </c>
      <c r="AN87" s="101">
        <f t="shared" si="9"/>
        <v>0</v>
      </c>
      <c r="AO87" s="101">
        <f t="shared" si="10"/>
        <v>0</v>
      </c>
      <c r="AP87" s="101">
        <f t="shared" si="11"/>
        <v>1</v>
      </c>
      <c r="AQ87" s="101">
        <f t="shared" si="12"/>
        <v>0</v>
      </c>
      <c r="AR87" s="101">
        <f t="shared" si="7"/>
        <v>0</v>
      </c>
    </row>
    <row r="88" spans="1:44">
      <c r="A88" s="284" t="s">
        <v>391</v>
      </c>
      <c r="B88" s="288"/>
      <c r="C88" s="288"/>
      <c r="D88" s="288"/>
      <c r="E88" s="288"/>
      <c r="F88" s="288"/>
      <c r="G88" s="286"/>
      <c r="H88" s="286"/>
      <c r="I88" s="286"/>
      <c r="J88" s="286"/>
      <c r="K88" s="286"/>
      <c r="L88" s="285"/>
      <c r="M88" s="285"/>
      <c r="N88" s="285"/>
      <c r="O88" s="285"/>
      <c r="P88" s="285"/>
      <c r="Q88" s="286"/>
      <c r="R88" s="286"/>
      <c r="S88" s="286"/>
      <c r="T88" s="286"/>
      <c r="U88" s="286"/>
      <c r="V88" s="285"/>
      <c r="W88" s="285"/>
      <c r="X88" s="285"/>
      <c r="Y88" s="285"/>
      <c r="Z88" s="285">
        <v>1</v>
      </c>
      <c r="AA88" s="283"/>
      <c r="AB88" s="283"/>
      <c r="AC88" s="283"/>
      <c r="AD88" s="283"/>
      <c r="AE88" s="283"/>
      <c r="AF88" s="361"/>
      <c r="AG88" s="361"/>
      <c r="AH88" s="361"/>
      <c r="AI88" s="361"/>
      <c r="AJ88" s="362"/>
      <c r="AL88" s="101">
        <f t="shared" si="13"/>
        <v>0</v>
      </c>
      <c r="AM88" s="101">
        <f t="shared" si="8"/>
        <v>0</v>
      </c>
      <c r="AN88" s="101">
        <f t="shared" si="9"/>
        <v>0</v>
      </c>
      <c r="AO88" s="101">
        <f t="shared" si="10"/>
        <v>0</v>
      </c>
      <c r="AP88" s="101">
        <f t="shared" si="11"/>
        <v>1</v>
      </c>
      <c r="AQ88" s="101">
        <f t="shared" si="12"/>
        <v>0</v>
      </c>
      <c r="AR88" s="101">
        <f t="shared" si="7"/>
        <v>0</v>
      </c>
    </row>
    <row r="89" spans="1:44">
      <c r="A89" s="284" t="s">
        <v>392</v>
      </c>
      <c r="B89" s="288"/>
      <c r="C89" s="288"/>
      <c r="D89" s="288"/>
      <c r="E89" s="288"/>
      <c r="F89" s="288"/>
      <c r="G89" s="286"/>
      <c r="H89" s="286"/>
      <c r="I89" s="286"/>
      <c r="J89" s="286"/>
      <c r="K89" s="286"/>
      <c r="L89" s="285"/>
      <c r="M89" s="285"/>
      <c r="N89" s="285"/>
      <c r="O89" s="285"/>
      <c r="P89" s="285"/>
      <c r="Q89" s="286"/>
      <c r="R89" s="286"/>
      <c r="S89" s="286"/>
      <c r="T89" s="286"/>
      <c r="U89" s="286"/>
      <c r="V89" s="285"/>
      <c r="W89" s="285"/>
      <c r="X89" s="285"/>
      <c r="Y89" s="285"/>
      <c r="Z89" s="285">
        <v>1</v>
      </c>
      <c r="AA89" s="283"/>
      <c r="AB89" s="283"/>
      <c r="AC89" s="283"/>
      <c r="AD89" s="283"/>
      <c r="AE89" s="283"/>
      <c r="AF89" s="361"/>
      <c r="AG89" s="361"/>
      <c r="AH89" s="361"/>
      <c r="AI89" s="361"/>
      <c r="AJ89" s="362"/>
      <c r="AL89" s="101">
        <f t="shared" si="13"/>
        <v>0</v>
      </c>
      <c r="AM89" s="101">
        <f t="shared" si="8"/>
        <v>0</v>
      </c>
      <c r="AN89" s="101">
        <f t="shared" si="9"/>
        <v>0</v>
      </c>
      <c r="AO89" s="101">
        <f t="shared" si="10"/>
        <v>0</v>
      </c>
      <c r="AP89" s="101">
        <f t="shared" si="11"/>
        <v>1</v>
      </c>
      <c r="AQ89" s="101">
        <f t="shared" si="12"/>
        <v>0</v>
      </c>
      <c r="AR89" s="101">
        <f t="shared" si="7"/>
        <v>0</v>
      </c>
    </row>
    <row r="90" spans="1:44">
      <c r="A90" s="284" t="s">
        <v>393</v>
      </c>
      <c r="B90" s="288"/>
      <c r="C90" s="288"/>
      <c r="D90" s="288"/>
      <c r="E90" s="288"/>
      <c r="F90" s="288"/>
      <c r="G90" s="286"/>
      <c r="H90" s="286"/>
      <c r="I90" s="286"/>
      <c r="J90" s="286"/>
      <c r="K90" s="286"/>
      <c r="L90" s="285"/>
      <c r="M90" s="285"/>
      <c r="N90" s="285"/>
      <c r="O90" s="285"/>
      <c r="P90" s="285"/>
      <c r="Q90" s="286"/>
      <c r="R90" s="286"/>
      <c r="S90" s="286"/>
      <c r="T90" s="286">
        <v>1</v>
      </c>
      <c r="U90" s="286"/>
      <c r="V90" s="285"/>
      <c r="W90" s="285"/>
      <c r="X90" s="285"/>
      <c r="Y90" s="285"/>
      <c r="Z90" s="285"/>
      <c r="AA90" s="283"/>
      <c r="AB90" s="283"/>
      <c r="AC90" s="283"/>
      <c r="AD90" s="283"/>
      <c r="AE90" s="283"/>
      <c r="AF90" s="361"/>
      <c r="AG90" s="361"/>
      <c r="AH90" s="361"/>
      <c r="AI90" s="361"/>
      <c r="AJ90" s="362"/>
      <c r="AL90" s="101">
        <f t="shared" si="13"/>
        <v>0</v>
      </c>
      <c r="AM90" s="101">
        <f t="shared" si="8"/>
        <v>0</v>
      </c>
      <c r="AN90" s="101">
        <f t="shared" si="9"/>
        <v>0</v>
      </c>
      <c r="AO90" s="101">
        <f t="shared" si="10"/>
        <v>1</v>
      </c>
      <c r="AP90" s="101">
        <f t="shared" si="11"/>
        <v>0</v>
      </c>
      <c r="AQ90" s="101">
        <f t="shared" si="12"/>
        <v>0</v>
      </c>
      <c r="AR90" s="101">
        <f t="shared" si="7"/>
        <v>0</v>
      </c>
    </row>
    <row r="91" spans="1:44">
      <c r="A91" s="284" t="s">
        <v>394</v>
      </c>
      <c r="B91" s="288"/>
      <c r="C91" s="288"/>
      <c r="D91" s="288"/>
      <c r="E91" s="288"/>
      <c r="F91" s="288"/>
      <c r="G91" s="286"/>
      <c r="H91" s="286"/>
      <c r="I91" s="286"/>
      <c r="J91" s="286"/>
      <c r="K91" s="286"/>
      <c r="L91" s="285"/>
      <c r="M91" s="285"/>
      <c r="N91" s="285"/>
      <c r="O91" s="285"/>
      <c r="P91" s="285"/>
      <c r="Q91" s="286"/>
      <c r="R91" s="286"/>
      <c r="S91" s="286"/>
      <c r="T91" s="286"/>
      <c r="U91" s="286"/>
      <c r="V91" s="285"/>
      <c r="W91" s="285"/>
      <c r="X91" s="285"/>
      <c r="Y91" s="285"/>
      <c r="Z91" s="285"/>
      <c r="AA91" s="283"/>
      <c r="AB91" s="283"/>
      <c r="AC91" s="283"/>
      <c r="AD91" s="283"/>
      <c r="AE91" s="283"/>
      <c r="AF91" s="361"/>
      <c r="AG91" s="361"/>
      <c r="AH91" s="361"/>
      <c r="AI91" s="361"/>
      <c r="AJ91" s="362"/>
      <c r="AL91" s="101">
        <f t="shared" si="13"/>
        <v>0</v>
      </c>
      <c r="AM91" s="101">
        <f t="shared" si="8"/>
        <v>0</v>
      </c>
      <c r="AN91" s="101">
        <f t="shared" si="9"/>
        <v>0</v>
      </c>
      <c r="AO91" s="101">
        <f t="shared" si="10"/>
        <v>0</v>
      </c>
      <c r="AP91" s="101">
        <f t="shared" si="11"/>
        <v>0</v>
      </c>
      <c r="AQ91" s="101">
        <f t="shared" si="12"/>
        <v>0</v>
      </c>
      <c r="AR91" s="101">
        <f t="shared" si="7"/>
        <v>0</v>
      </c>
    </row>
    <row r="92" spans="1:44">
      <c r="A92" s="284" t="s">
        <v>395</v>
      </c>
      <c r="B92" s="288"/>
      <c r="C92" s="288"/>
      <c r="D92" s="288"/>
      <c r="E92" s="288"/>
      <c r="F92" s="288"/>
      <c r="G92" s="286"/>
      <c r="H92" s="286"/>
      <c r="I92" s="286"/>
      <c r="J92" s="286"/>
      <c r="K92" s="286"/>
      <c r="L92" s="285"/>
      <c r="M92" s="285"/>
      <c r="N92" s="285"/>
      <c r="O92" s="285"/>
      <c r="P92" s="285"/>
      <c r="Q92" s="286"/>
      <c r="R92" s="286"/>
      <c r="S92" s="286"/>
      <c r="T92" s="286"/>
      <c r="U92" s="286"/>
      <c r="V92" s="285"/>
      <c r="W92" s="285"/>
      <c r="X92" s="285"/>
      <c r="Y92" s="285">
        <v>1</v>
      </c>
      <c r="Z92" s="285"/>
      <c r="AA92" s="283"/>
      <c r="AB92" s="283"/>
      <c r="AC92" s="283"/>
      <c r="AD92" s="283"/>
      <c r="AE92" s="283"/>
      <c r="AF92" s="361"/>
      <c r="AG92" s="361"/>
      <c r="AH92" s="361"/>
      <c r="AI92" s="361"/>
      <c r="AJ92" s="362"/>
      <c r="AL92" s="101">
        <f t="shared" si="13"/>
        <v>0</v>
      </c>
      <c r="AM92" s="101">
        <f t="shared" si="8"/>
        <v>0</v>
      </c>
      <c r="AN92" s="101">
        <f t="shared" si="9"/>
        <v>0</v>
      </c>
      <c r="AO92" s="101">
        <f t="shared" si="10"/>
        <v>0</v>
      </c>
      <c r="AP92" s="101">
        <f t="shared" si="11"/>
        <v>1</v>
      </c>
      <c r="AQ92" s="101">
        <f t="shared" si="12"/>
        <v>0</v>
      </c>
      <c r="AR92" s="101">
        <f t="shared" si="7"/>
        <v>0</v>
      </c>
    </row>
    <row r="93" spans="1:44">
      <c r="A93" s="284" t="s">
        <v>396</v>
      </c>
      <c r="B93" s="288"/>
      <c r="C93" s="288"/>
      <c r="D93" s="288"/>
      <c r="E93" s="288"/>
      <c r="F93" s="288"/>
      <c r="G93" s="286"/>
      <c r="H93" s="286"/>
      <c r="I93" s="286"/>
      <c r="J93" s="286"/>
      <c r="K93" s="286"/>
      <c r="L93" s="285"/>
      <c r="M93" s="285"/>
      <c r="N93" s="285"/>
      <c r="O93" s="285"/>
      <c r="P93" s="285"/>
      <c r="Q93" s="286"/>
      <c r="R93" s="286"/>
      <c r="S93" s="286"/>
      <c r="T93" s="286"/>
      <c r="U93" s="286"/>
      <c r="V93" s="285"/>
      <c r="W93" s="285"/>
      <c r="X93" s="285"/>
      <c r="Y93" s="285"/>
      <c r="Z93" s="285"/>
      <c r="AA93" s="283"/>
      <c r="AB93" s="283"/>
      <c r="AC93" s="283"/>
      <c r="AD93" s="283"/>
      <c r="AE93" s="283"/>
      <c r="AF93" s="361"/>
      <c r="AG93" s="361"/>
      <c r="AH93" s="361"/>
      <c r="AI93" s="361"/>
      <c r="AJ93" s="362"/>
      <c r="AL93" s="101">
        <f t="shared" si="13"/>
        <v>0</v>
      </c>
      <c r="AM93" s="101">
        <f t="shared" si="8"/>
        <v>0</v>
      </c>
      <c r="AN93" s="101">
        <f t="shared" si="9"/>
        <v>0</v>
      </c>
      <c r="AO93" s="101">
        <f t="shared" si="10"/>
        <v>0</v>
      </c>
      <c r="AP93" s="101">
        <f t="shared" si="11"/>
        <v>0</v>
      </c>
      <c r="AQ93" s="101">
        <f t="shared" si="12"/>
        <v>0</v>
      </c>
      <c r="AR93" s="101">
        <f t="shared" si="7"/>
        <v>0</v>
      </c>
    </row>
    <row r="94" spans="1:44">
      <c r="A94" s="284" t="s">
        <v>398</v>
      </c>
      <c r="B94" s="288"/>
      <c r="C94" s="288"/>
      <c r="D94" s="288"/>
      <c r="E94" s="288"/>
      <c r="F94" s="288"/>
      <c r="G94" s="286"/>
      <c r="H94" s="286"/>
      <c r="I94" s="286"/>
      <c r="J94" s="286"/>
      <c r="K94" s="286"/>
      <c r="L94" s="285"/>
      <c r="M94" s="285"/>
      <c r="N94" s="285"/>
      <c r="O94" s="285"/>
      <c r="P94" s="285"/>
      <c r="Q94" s="286"/>
      <c r="R94" s="286"/>
      <c r="S94" s="286"/>
      <c r="T94" s="286"/>
      <c r="U94" s="286"/>
      <c r="V94" s="285"/>
      <c r="W94" s="285"/>
      <c r="X94" s="285"/>
      <c r="Y94" s="285"/>
      <c r="Z94" s="285"/>
      <c r="AA94" s="283"/>
      <c r="AB94" s="283"/>
      <c r="AC94" s="283"/>
      <c r="AD94" s="283"/>
      <c r="AE94" s="283"/>
      <c r="AF94" s="361"/>
      <c r="AG94" s="361"/>
      <c r="AH94" s="361"/>
      <c r="AI94" s="361"/>
      <c r="AJ94" s="362"/>
      <c r="AL94" s="101">
        <f t="shared" si="13"/>
        <v>0</v>
      </c>
      <c r="AM94" s="101">
        <f t="shared" si="8"/>
        <v>0</v>
      </c>
      <c r="AN94" s="101">
        <f t="shared" si="9"/>
        <v>0</v>
      </c>
      <c r="AO94" s="101">
        <f t="shared" si="10"/>
        <v>0</v>
      </c>
      <c r="AP94" s="101">
        <f t="shared" si="11"/>
        <v>0</v>
      </c>
      <c r="AQ94" s="101">
        <f t="shared" si="12"/>
        <v>0</v>
      </c>
      <c r="AR94" s="101">
        <f t="shared" si="7"/>
        <v>0</v>
      </c>
    </row>
    <row r="95" spans="1:44">
      <c r="A95" s="284" t="s">
        <v>399</v>
      </c>
      <c r="B95" s="288"/>
      <c r="C95" s="288"/>
      <c r="D95" s="288"/>
      <c r="E95" s="288"/>
      <c r="F95" s="288"/>
      <c r="G95" s="286"/>
      <c r="H95" s="286"/>
      <c r="I95" s="286"/>
      <c r="J95" s="286"/>
      <c r="K95" s="286"/>
      <c r="L95" s="285"/>
      <c r="M95" s="285"/>
      <c r="N95" s="285"/>
      <c r="O95" s="285"/>
      <c r="P95" s="285"/>
      <c r="Q95" s="286"/>
      <c r="R95" s="286"/>
      <c r="S95" s="286"/>
      <c r="T95" s="286"/>
      <c r="U95" s="286"/>
      <c r="V95" s="285"/>
      <c r="W95" s="285"/>
      <c r="X95" s="285"/>
      <c r="Y95" s="285"/>
      <c r="Z95" s="285"/>
      <c r="AA95" s="283"/>
      <c r="AB95" s="283"/>
      <c r="AC95" s="283"/>
      <c r="AD95" s="283"/>
      <c r="AE95" s="283"/>
      <c r="AF95" s="361"/>
      <c r="AG95" s="361"/>
      <c r="AH95" s="361"/>
      <c r="AI95" s="361"/>
      <c r="AJ95" s="362"/>
      <c r="AL95" s="101">
        <f t="shared" si="13"/>
        <v>0</v>
      </c>
      <c r="AM95" s="101">
        <f t="shared" si="8"/>
        <v>0</v>
      </c>
      <c r="AN95" s="101">
        <f t="shared" si="9"/>
        <v>0</v>
      </c>
      <c r="AO95" s="101">
        <f t="shared" si="10"/>
        <v>0</v>
      </c>
      <c r="AP95" s="101">
        <f t="shared" si="11"/>
        <v>0</v>
      </c>
      <c r="AQ95" s="101">
        <f t="shared" si="12"/>
        <v>0</v>
      </c>
      <c r="AR95" s="101">
        <f t="shared" si="7"/>
        <v>0</v>
      </c>
    </row>
    <row r="96" spans="1:44">
      <c r="A96" s="284" t="s">
        <v>400</v>
      </c>
      <c r="B96" s="288"/>
      <c r="C96" s="288"/>
      <c r="D96" s="288"/>
      <c r="E96" s="288"/>
      <c r="F96" s="288"/>
      <c r="G96" s="286"/>
      <c r="H96" s="286"/>
      <c r="I96" s="286"/>
      <c r="J96" s="286"/>
      <c r="K96" s="286"/>
      <c r="L96" s="285"/>
      <c r="M96" s="285"/>
      <c r="N96" s="285"/>
      <c r="O96" s="285"/>
      <c r="P96" s="285"/>
      <c r="Q96" s="286"/>
      <c r="R96" s="286"/>
      <c r="S96" s="286"/>
      <c r="T96" s="286"/>
      <c r="U96" s="286"/>
      <c r="V96" s="285"/>
      <c r="W96" s="285"/>
      <c r="X96" s="285"/>
      <c r="Y96" s="285"/>
      <c r="Z96" s="285">
        <v>1</v>
      </c>
      <c r="AA96" s="283"/>
      <c r="AB96" s="283"/>
      <c r="AC96" s="283"/>
      <c r="AD96" s="283"/>
      <c r="AE96" s="283"/>
      <c r="AF96" s="361"/>
      <c r="AG96" s="361"/>
      <c r="AH96" s="361"/>
      <c r="AI96" s="361"/>
      <c r="AJ96" s="362"/>
      <c r="AL96" s="101">
        <f t="shared" si="13"/>
        <v>0</v>
      </c>
      <c r="AM96" s="101">
        <f t="shared" si="8"/>
        <v>0</v>
      </c>
      <c r="AN96" s="101">
        <f t="shared" si="9"/>
        <v>0</v>
      </c>
      <c r="AO96" s="101">
        <f t="shared" si="10"/>
        <v>0</v>
      </c>
      <c r="AP96" s="101">
        <f t="shared" si="11"/>
        <v>1</v>
      </c>
      <c r="AQ96" s="101">
        <f t="shared" si="12"/>
        <v>0</v>
      </c>
      <c r="AR96" s="101">
        <f t="shared" si="7"/>
        <v>0</v>
      </c>
    </row>
    <row r="97" spans="1:44">
      <c r="A97" s="284" t="s">
        <v>234</v>
      </c>
      <c r="B97" s="288"/>
      <c r="C97" s="288"/>
      <c r="D97" s="288"/>
      <c r="E97" s="288"/>
      <c r="F97" s="288"/>
      <c r="G97" s="286"/>
      <c r="H97" s="286"/>
      <c r="I97" s="286"/>
      <c r="J97" s="286"/>
      <c r="K97" s="286"/>
      <c r="L97" s="285"/>
      <c r="M97" s="285"/>
      <c r="N97" s="285"/>
      <c r="O97" s="285"/>
      <c r="P97" s="285"/>
      <c r="Q97" s="286"/>
      <c r="R97" s="286"/>
      <c r="S97" s="286"/>
      <c r="T97" s="286"/>
      <c r="U97" s="286"/>
      <c r="V97" s="285"/>
      <c r="W97" s="285"/>
      <c r="X97" s="285"/>
      <c r="Y97" s="285"/>
      <c r="Z97" s="285">
        <v>15</v>
      </c>
      <c r="AA97" s="283"/>
      <c r="AB97" s="283"/>
      <c r="AC97" s="283"/>
      <c r="AD97" s="283"/>
      <c r="AE97" s="283"/>
      <c r="AF97" s="361"/>
      <c r="AG97" s="361"/>
      <c r="AH97" s="361"/>
      <c r="AI97" s="361"/>
      <c r="AJ97" s="362"/>
      <c r="AL97" s="101">
        <f t="shared" si="13"/>
        <v>0</v>
      </c>
      <c r="AM97" s="101">
        <f t="shared" si="8"/>
        <v>0</v>
      </c>
      <c r="AN97" s="101">
        <f t="shared" si="9"/>
        <v>0</v>
      </c>
      <c r="AO97" s="101">
        <f t="shared" si="10"/>
        <v>0</v>
      </c>
      <c r="AP97" s="101">
        <f t="shared" si="11"/>
        <v>15</v>
      </c>
      <c r="AQ97" s="101">
        <f t="shared" si="12"/>
        <v>0</v>
      </c>
      <c r="AR97" s="101">
        <f t="shared" si="7"/>
        <v>0</v>
      </c>
    </row>
    <row r="98" spans="1:44">
      <c r="A98" s="284" t="s">
        <v>401</v>
      </c>
      <c r="B98" s="288"/>
      <c r="C98" s="288"/>
      <c r="D98" s="288"/>
      <c r="E98" s="288"/>
      <c r="F98" s="288"/>
      <c r="G98" s="286"/>
      <c r="H98" s="286"/>
      <c r="I98" s="286"/>
      <c r="J98" s="286"/>
      <c r="K98" s="286"/>
      <c r="L98" s="285"/>
      <c r="M98" s="285"/>
      <c r="N98" s="285"/>
      <c r="O98" s="285"/>
      <c r="P98" s="285"/>
      <c r="Q98" s="286"/>
      <c r="R98" s="286"/>
      <c r="S98" s="286"/>
      <c r="T98" s="286"/>
      <c r="U98" s="286"/>
      <c r="V98" s="285"/>
      <c r="W98" s="285"/>
      <c r="X98" s="285"/>
      <c r="Y98" s="285">
        <v>1</v>
      </c>
      <c r="Z98" s="285"/>
      <c r="AA98" s="283"/>
      <c r="AB98" s="283"/>
      <c r="AC98" s="283"/>
      <c r="AD98" s="283"/>
      <c r="AE98" s="283"/>
      <c r="AF98" s="361"/>
      <c r="AG98" s="361"/>
      <c r="AH98" s="361"/>
      <c r="AI98" s="361"/>
      <c r="AJ98" s="362"/>
      <c r="AL98" s="101">
        <f t="shared" si="13"/>
        <v>0</v>
      </c>
      <c r="AM98" s="101">
        <f t="shared" si="8"/>
        <v>0</v>
      </c>
      <c r="AN98" s="101">
        <f t="shared" si="9"/>
        <v>0</v>
      </c>
      <c r="AO98" s="101">
        <f t="shared" si="10"/>
        <v>0</v>
      </c>
      <c r="AP98" s="101">
        <f t="shared" si="11"/>
        <v>1</v>
      </c>
      <c r="AQ98" s="101">
        <f t="shared" si="12"/>
        <v>0</v>
      </c>
      <c r="AR98" s="101">
        <f t="shared" si="7"/>
        <v>0</v>
      </c>
    </row>
    <row r="99" spans="1:44">
      <c r="A99" s="284" t="s">
        <v>404</v>
      </c>
      <c r="B99" s="288"/>
      <c r="C99" s="288"/>
      <c r="D99" s="288"/>
      <c r="E99" s="288"/>
      <c r="F99" s="288"/>
      <c r="G99" s="286"/>
      <c r="H99" s="286"/>
      <c r="I99" s="286"/>
      <c r="J99" s="286"/>
      <c r="K99" s="286"/>
      <c r="L99" s="285"/>
      <c r="M99" s="285"/>
      <c r="N99" s="285"/>
      <c r="O99" s="285"/>
      <c r="P99" s="285"/>
      <c r="Q99" s="286"/>
      <c r="R99" s="286"/>
      <c r="S99" s="286"/>
      <c r="T99" s="286"/>
      <c r="U99" s="286"/>
      <c r="V99" s="285"/>
      <c r="W99" s="285"/>
      <c r="X99" s="285"/>
      <c r="Y99" s="285"/>
      <c r="Z99" s="285"/>
      <c r="AA99" s="283"/>
      <c r="AB99" s="283"/>
      <c r="AC99" s="283"/>
      <c r="AD99" s="283"/>
      <c r="AE99" s="283"/>
      <c r="AF99" s="361"/>
      <c r="AG99" s="361"/>
      <c r="AH99" s="361"/>
      <c r="AI99" s="361"/>
      <c r="AJ99" s="362"/>
      <c r="AL99" s="101">
        <f t="shared" si="13"/>
        <v>0</v>
      </c>
      <c r="AM99" s="101">
        <f t="shared" si="8"/>
        <v>0</v>
      </c>
      <c r="AN99" s="101">
        <f t="shared" si="9"/>
        <v>0</v>
      </c>
      <c r="AO99" s="101">
        <f t="shared" si="10"/>
        <v>0</v>
      </c>
      <c r="AP99" s="101">
        <f t="shared" si="11"/>
        <v>0</v>
      </c>
      <c r="AQ99" s="101">
        <f t="shared" si="12"/>
        <v>0</v>
      </c>
      <c r="AR99" s="101">
        <f t="shared" si="7"/>
        <v>0</v>
      </c>
    </row>
    <row r="100" spans="1:44">
      <c r="A100" s="284" t="s">
        <v>406</v>
      </c>
      <c r="B100" s="288"/>
      <c r="C100" s="288"/>
      <c r="D100" s="288"/>
      <c r="E100" s="288"/>
      <c r="F100" s="288"/>
      <c r="G100" s="286"/>
      <c r="H100" s="286"/>
      <c r="I100" s="286"/>
      <c r="J100" s="286"/>
      <c r="K100" s="286"/>
      <c r="L100" s="285"/>
      <c r="M100" s="285"/>
      <c r="N100" s="285"/>
      <c r="O100" s="285"/>
      <c r="P100" s="285"/>
      <c r="Q100" s="286"/>
      <c r="R100" s="286"/>
      <c r="S100" s="286">
        <v>1</v>
      </c>
      <c r="T100" s="286"/>
      <c r="U100" s="286"/>
      <c r="V100" s="285"/>
      <c r="W100" s="285"/>
      <c r="X100" s="285"/>
      <c r="Y100" s="285"/>
      <c r="Z100" s="285"/>
      <c r="AA100" s="283"/>
      <c r="AB100" s="283"/>
      <c r="AC100" s="283"/>
      <c r="AD100" s="283"/>
      <c r="AE100" s="283"/>
      <c r="AF100" s="361"/>
      <c r="AG100" s="361"/>
      <c r="AH100" s="361"/>
      <c r="AI100" s="361"/>
      <c r="AJ100" s="362"/>
      <c r="AL100" s="101">
        <f t="shared" si="13"/>
        <v>0</v>
      </c>
      <c r="AM100" s="101">
        <f t="shared" si="8"/>
        <v>0</v>
      </c>
      <c r="AN100" s="101">
        <f t="shared" si="9"/>
        <v>0</v>
      </c>
      <c r="AO100" s="101">
        <f t="shared" si="10"/>
        <v>1</v>
      </c>
      <c r="AP100" s="101">
        <f t="shared" si="11"/>
        <v>0</v>
      </c>
      <c r="AQ100" s="101">
        <f t="shared" si="12"/>
        <v>0</v>
      </c>
      <c r="AR100" s="101">
        <f t="shared" si="7"/>
        <v>0</v>
      </c>
    </row>
    <row r="101" spans="1:44">
      <c r="A101" s="284" t="s">
        <v>407</v>
      </c>
      <c r="B101" s="288"/>
      <c r="C101" s="288"/>
      <c r="D101" s="288"/>
      <c r="E101" s="288"/>
      <c r="F101" s="288"/>
      <c r="G101" s="286"/>
      <c r="H101" s="286"/>
      <c r="I101" s="286"/>
      <c r="J101" s="286"/>
      <c r="K101" s="286"/>
      <c r="L101" s="285"/>
      <c r="M101" s="285"/>
      <c r="N101" s="285"/>
      <c r="O101" s="285"/>
      <c r="P101" s="285"/>
      <c r="Q101" s="286"/>
      <c r="R101" s="286"/>
      <c r="S101" s="286"/>
      <c r="T101" s="286"/>
      <c r="U101" s="286">
        <v>1</v>
      </c>
      <c r="V101" s="285"/>
      <c r="W101" s="285"/>
      <c r="X101" s="285"/>
      <c r="Y101" s="285"/>
      <c r="Z101" s="285"/>
      <c r="AA101" s="283"/>
      <c r="AB101" s="283"/>
      <c r="AC101" s="283"/>
      <c r="AD101" s="283"/>
      <c r="AE101" s="283"/>
      <c r="AF101" s="361"/>
      <c r="AG101" s="361"/>
      <c r="AH101" s="361"/>
      <c r="AI101" s="361"/>
      <c r="AJ101" s="362"/>
      <c r="AL101" s="101">
        <f t="shared" si="13"/>
        <v>0</v>
      </c>
      <c r="AM101" s="101">
        <f t="shared" si="8"/>
        <v>0</v>
      </c>
      <c r="AN101" s="101">
        <f t="shared" si="9"/>
        <v>0</v>
      </c>
      <c r="AO101" s="101">
        <f t="shared" si="10"/>
        <v>1</v>
      </c>
      <c r="AP101" s="101">
        <f t="shared" si="11"/>
        <v>0</v>
      </c>
      <c r="AQ101" s="101">
        <f t="shared" si="12"/>
        <v>0</v>
      </c>
      <c r="AR101" s="101">
        <f t="shared" si="7"/>
        <v>0</v>
      </c>
    </row>
    <row r="102" spans="1:44">
      <c r="A102" s="284" t="s">
        <v>408</v>
      </c>
      <c r="B102" s="288"/>
      <c r="C102" s="288"/>
      <c r="D102" s="288"/>
      <c r="E102" s="288"/>
      <c r="F102" s="288"/>
      <c r="G102" s="286"/>
      <c r="H102" s="286"/>
      <c r="I102" s="286"/>
      <c r="J102" s="286"/>
      <c r="K102" s="286"/>
      <c r="L102" s="285"/>
      <c r="M102" s="285"/>
      <c r="N102" s="285"/>
      <c r="O102" s="285"/>
      <c r="P102" s="285"/>
      <c r="Q102" s="286"/>
      <c r="R102" s="286"/>
      <c r="S102" s="286"/>
      <c r="T102" s="286"/>
      <c r="U102" s="286"/>
      <c r="V102" s="285"/>
      <c r="W102" s="285"/>
      <c r="X102" s="285"/>
      <c r="Y102" s="285"/>
      <c r="Z102" s="285">
        <v>1</v>
      </c>
      <c r="AA102" s="283"/>
      <c r="AB102" s="283"/>
      <c r="AC102" s="283"/>
      <c r="AD102" s="283"/>
      <c r="AE102" s="283"/>
      <c r="AF102" s="361"/>
      <c r="AG102" s="361"/>
      <c r="AH102" s="361"/>
      <c r="AI102" s="361"/>
      <c r="AJ102" s="362"/>
      <c r="AL102" s="101">
        <f t="shared" si="13"/>
        <v>0</v>
      </c>
      <c r="AM102" s="101">
        <f t="shared" si="8"/>
        <v>0</v>
      </c>
      <c r="AN102" s="101">
        <f t="shared" si="9"/>
        <v>0</v>
      </c>
      <c r="AO102" s="101">
        <f t="shared" si="10"/>
        <v>0</v>
      </c>
      <c r="AP102" s="101">
        <f t="shared" si="11"/>
        <v>1</v>
      </c>
      <c r="AQ102" s="101">
        <f t="shared" si="12"/>
        <v>0</v>
      </c>
      <c r="AR102" s="101">
        <f t="shared" si="7"/>
        <v>0</v>
      </c>
    </row>
    <row r="103" spans="1:44">
      <c r="A103" s="284" t="s">
        <v>227</v>
      </c>
      <c r="B103" s="288"/>
      <c r="C103" s="288"/>
      <c r="D103" s="288"/>
      <c r="E103" s="288"/>
      <c r="F103" s="288"/>
      <c r="G103" s="286"/>
      <c r="H103" s="286"/>
      <c r="I103" s="286"/>
      <c r="J103" s="286"/>
      <c r="K103" s="286"/>
      <c r="L103" s="285"/>
      <c r="M103" s="285"/>
      <c r="N103" s="285"/>
      <c r="O103" s="285"/>
      <c r="P103" s="285">
        <v>1</v>
      </c>
      <c r="Q103" s="286">
        <v>2</v>
      </c>
      <c r="R103" s="286">
        <v>3</v>
      </c>
      <c r="S103" s="286">
        <v>1</v>
      </c>
      <c r="T103" s="286"/>
      <c r="U103" s="286"/>
      <c r="V103" s="285"/>
      <c r="W103" s="285">
        <v>2</v>
      </c>
      <c r="X103" s="285"/>
      <c r="Y103" s="285"/>
      <c r="Z103" s="285"/>
      <c r="AA103" s="283"/>
      <c r="AB103" s="283"/>
      <c r="AC103" s="283"/>
      <c r="AD103" s="283"/>
      <c r="AE103" s="283"/>
      <c r="AF103" s="361"/>
      <c r="AG103" s="361"/>
      <c r="AH103" s="361"/>
      <c r="AI103" s="361"/>
      <c r="AJ103" s="362"/>
      <c r="AL103" s="101">
        <f t="shared" si="13"/>
        <v>0</v>
      </c>
      <c r="AM103" s="101">
        <f t="shared" si="8"/>
        <v>0</v>
      </c>
      <c r="AN103" s="101">
        <f t="shared" si="9"/>
        <v>1</v>
      </c>
      <c r="AO103" s="101">
        <f t="shared" si="10"/>
        <v>6</v>
      </c>
      <c r="AP103" s="101">
        <f t="shared" si="11"/>
        <v>2</v>
      </c>
      <c r="AQ103" s="101">
        <f t="shared" si="12"/>
        <v>0</v>
      </c>
      <c r="AR103" s="101">
        <f t="shared" si="7"/>
        <v>0</v>
      </c>
    </row>
    <row r="104" spans="1:44">
      <c r="A104" s="284" t="s">
        <v>417</v>
      </c>
      <c r="B104" s="288"/>
      <c r="C104" s="288"/>
      <c r="D104" s="288"/>
      <c r="E104" s="288"/>
      <c r="F104" s="288"/>
      <c r="G104" s="286"/>
      <c r="H104" s="286"/>
      <c r="I104" s="286"/>
      <c r="J104" s="286"/>
      <c r="K104" s="286"/>
      <c r="L104" s="285"/>
      <c r="M104" s="285"/>
      <c r="N104" s="285"/>
      <c r="O104" s="285"/>
      <c r="P104" s="285"/>
      <c r="Q104" s="286"/>
      <c r="R104" s="286"/>
      <c r="S104" s="286"/>
      <c r="T104" s="286"/>
      <c r="U104" s="286">
        <v>1</v>
      </c>
      <c r="V104" s="285"/>
      <c r="W104" s="285"/>
      <c r="X104" s="285"/>
      <c r="Y104" s="285"/>
      <c r="Z104" s="285"/>
      <c r="AA104" s="283"/>
      <c r="AB104" s="283"/>
      <c r="AC104" s="283"/>
      <c r="AD104" s="283"/>
      <c r="AE104" s="283"/>
      <c r="AF104" s="361"/>
      <c r="AG104" s="361"/>
      <c r="AH104" s="361"/>
      <c r="AI104" s="361"/>
      <c r="AJ104" s="362"/>
      <c r="AL104" s="101">
        <f t="shared" si="13"/>
        <v>0</v>
      </c>
      <c r="AM104" s="101">
        <f t="shared" si="8"/>
        <v>0</v>
      </c>
      <c r="AN104" s="101">
        <f t="shared" si="9"/>
        <v>0</v>
      </c>
      <c r="AO104" s="101">
        <f t="shared" si="10"/>
        <v>1</v>
      </c>
      <c r="AP104" s="101">
        <f t="shared" si="11"/>
        <v>0</v>
      </c>
      <c r="AQ104" s="101">
        <f t="shared" si="12"/>
        <v>0</v>
      </c>
      <c r="AR104" s="101">
        <f t="shared" si="7"/>
        <v>0</v>
      </c>
    </row>
    <row r="105" spans="1:44">
      <c r="A105" s="284" t="s">
        <v>418</v>
      </c>
      <c r="B105" s="288"/>
      <c r="C105" s="288"/>
      <c r="D105" s="288"/>
      <c r="E105" s="288"/>
      <c r="F105" s="288"/>
      <c r="G105" s="286"/>
      <c r="H105" s="286"/>
      <c r="I105" s="286">
        <v>1</v>
      </c>
      <c r="J105" s="286"/>
      <c r="K105" s="286"/>
      <c r="L105" s="285"/>
      <c r="M105" s="285"/>
      <c r="N105" s="285"/>
      <c r="O105" s="285"/>
      <c r="P105" s="285"/>
      <c r="Q105" s="286"/>
      <c r="R105" s="286"/>
      <c r="S105" s="286"/>
      <c r="T105" s="286"/>
      <c r="U105" s="286"/>
      <c r="V105" s="285"/>
      <c r="W105" s="285"/>
      <c r="X105" s="285"/>
      <c r="Y105" s="285"/>
      <c r="Z105" s="285"/>
      <c r="AA105" s="283"/>
      <c r="AB105" s="283"/>
      <c r="AC105" s="283"/>
      <c r="AD105" s="283"/>
      <c r="AE105" s="283"/>
      <c r="AF105" s="361"/>
      <c r="AG105" s="361"/>
      <c r="AH105" s="361"/>
      <c r="AI105" s="361"/>
      <c r="AJ105" s="362"/>
      <c r="AL105" s="101">
        <f t="shared" si="13"/>
        <v>0</v>
      </c>
      <c r="AM105" s="101">
        <f t="shared" si="8"/>
        <v>1</v>
      </c>
      <c r="AN105" s="101">
        <f t="shared" si="9"/>
        <v>0</v>
      </c>
      <c r="AO105" s="101">
        <f t="shared" si="10"/>
        <v>0</v>
      </c>
      <c r="AP105" s="101">
        <f t="shared" si="11"/>
        <v>0</v>
      </c>
      <c r="AQ105" s="101">
        <f t="shared" si="12"/>
        <v>0</v>
      </c>
      <c r="AR105" s="101">
        <f t="shared" si="7"/>
        <v>0</v>
      </c>
    </row>
    <row r="106" spans="1:44">
      <c r="A106" s="284" t="s">
        <v>420</v>
      </c>
      <c r="B106" s="288"/>
      <c r="C106" s="288"/>
      <c r="D106" s="288"/>
      <c r="E106" s="288"/>
      <c r="F106" s="288"/>
      <c r="G106" s="286"/>
      <c r="H106" s="286"/>
      <c r="I106" s="286"/>
      <c r="J106" s="286"/>
      <c r="K106" s="286"/>
      <c r="L106" s="285"/>
      <c r="M106" s="285"/>
      <c r="N106" s="285"/>
      <c r="O106" s="285"/>
      <c r="P106" s="285"/>
      <c r="Q106" s="286"/>
      <c r="R106" s="286"/>
      <c r="S106" s="286"/>
      <c r="T106" s="286"/>
      <c r="U106" s="286"/>
      <c r="V106" s="285"/>
      <c r="W106" s="285"/>
      <c r="X106" s="285">
        <v>1</v>
      </c>
      <c r="Y106" s="285"/>
      <c r="Z106" s="285"/>
      <c r="AA106" s="283"/>
      <c r="AB106" s="283"/>
      <c r="AC106" s="283"/>
      <c r="AD106" s="283"/>
      <c r="AE106" s="283"/>
      <c r="AF106" s="361"/>
      <c r="AG106" s="361"/>
      <c r="AH106" s="361"/>
      <c r="AI106" s="361"/>
      <c r="AJ106" s="362"/>
      <c r="AL106" s="101">
        <f t="shared" si="13"/>
        <v>0</v>
      </c>
      <c r="AM106" s="101">
        <f t="shared" si="8"/>
        <v>0</v>
      </c>
      <c r="AN106" s="101">
        <f t="shared" si="9"/>
        <v>0</v>
      </c>
      <c r="AO106" s="101">
        <f t="shared" si="10"/>
        <v>0</v>
      </c>
      <c r="AP106" s="101">
        <f t="shared" si="11"/>
        <v>1</v>
      </c>
      <c r="AQ106" s="101">
        <f t="shared" si="12"/>
        <v>0</v>
      </c>
      <c r="AR106" s="101">
        <f t="shared" si="7"/>
        <v>0</v>
      </c>
    </row>
    <row r="107" spans="1:44">
      <c r="A107" s="284" t="s">
        <v>421</v>
      </c>
      <c r="B107" s="288"/>
      <c r="C107" s="288"/>
      <c r="D107" s="288"/>
      <c r="E107" s="288"/>
      <c r="F107" s="288"/>
      <c r="G107" s="286"/>
      <c r="H107" s="286"/>
      <c r="I107" s="286"/>
      <c r="J107" s="286"/>
      <c r="K107" s="286"/>
      <c r="L107" s="285"/>
      <c r="M107" s="285"/>
      <c r="N107" s="285"/>
      <c r="O107" s="285"/>
      <c r="P107" s="285"/>
      <c r="Q107" s="286"/>
      <c r="R107" s="286"/>
      <c r="S107" s="286"/>
      <c r="T107" s="286"/>
      <c r="U107" s="286"/>
      <c r="V107" s="285"/>
      <c r="W107" s="285"/>
      <c r="X107" s="285"/>
      <c r="Y107" s="285"/>
      <c r="Z107" s="285"/>
      <c r="AA107" s="283"/>
      <c r="AB107" s="283"/>
      <c r="AC107" s="283"/>
      <c r="AD107" s="283"/>
      <c r="AE107" s="283"/>
      <c r="AF107" s="361"/>
      <c r="AG107" s="361"/>
      <c r="AH107" s="361"/>
      <c r="AI107" s="361"/>
      <c r="AJ107" s="362"/>
      <c r="AL107" s="101">
        <f t="shared" si="13"/>
        <v>0</v>
      </c>
      <c r="AM107" s="101">
        <f t="shared" si="8"/>
        <v>0</v>
      </c>
      <c r="AN107" s="101">
        <f t="shared" si="9"/>
        <v>0</v>
      </c>
      <c r="AO107" s="101">
        <f t="shared" si="10"/>
        <v>0</v>
      </c>
      <c r="AP107" s="101">
        <f t="shared" si="11"/>
        <v>0</v>
      </c>
      <c r="AQ107" s="101">
        <f t="shared" si="12"/>
        <v>0</v>
      </c>
      <c r="AR107" s="101">
        <f t="shared" si="7"/>
        <v>0</v>
      </c>
    </row>
    <row r="108" spans="1:44">
      <c r="A108" s="284" t="s">
        <v>426</v>
      </c>
      <c r="B108" s="288"/>
      <c r="C108" s="288"/>
      <c r="D108" s="288"/>
      <c r="E108" s="288"/>
      <c r="F108" s="288"/>
      <c r="G108" s="286"/>
      <c r="H108" s="286"/>
      <c r="I108" s="286"/>
      <c r="J108" s="286"/>
      <c r="K108" s="286"/>
      <c r="L108" s="285"/>
      <c r="M108" s="285"/>
      <c r="N108" s="285"/>
      <c r="O108" s="285"/>
      <c r="P108" s="285"/>
      <c r="Q108" s="286"/>
      <c r="R108" s="286"/>
      <c r="S108" s="286"/>
      <c r="T108" s="286">
        <v>1</v>
      </c>
      <c r="U108" s="286"/>
      <c r="V108" s="285"/>
      <c r="W108" s="285"/>
      <c r="X108" s="285"/>
      <c r="Y108" s="285"/>
      <c r="Z108" s="285"/>
      <c r="AA108" s="283"/>
      <c r="AB108" s="283"/>
      <c r="AC108" s="283"/>
      <c r="AD108" s="283"/>
      <c r="AE108" s="283"/>
      <c r="AF108" s="361"/>
      <c r="AG108" s="361"/>
      <c r="AH108" s="361"/>
      <c r="AI108" s="361"/>
      <c r="AJ108" s="362"/>
      <c r="AL108" s="101">
        <f t="shared" si="13"/>
        <v>0</v>
      </c>
      <c r="AM108" s="101">
        <f t="shared" si="8"/>
        <v>0</v>
      </c>
      <c r="AN108" s="101">
        <f t="shared" si="9"/>
        <v>0</v>
      </c>
      <c r="AO108" s="101">
        <f t="shared" si="10"/>
        <v>1</v>
      </c>
      <c r="AP108" s="101">
        <f t="shared" si="11"/>
        <v>0</v>
      </c>
      <c r="AQ108" s="101">
        <f t="shared" si="12"/>
        <v>0</v>
      </c>
      <c r="AR108" s="101">
        <f t="shared" si="7"/>
        <v>0</v>
      </c>
    </row>
    <row r="109" spans="1:44">
      <c r="A109" s="284" t="s">
        <v>427</v>
      </c>
      <c r="B109" s="288"/>
      <c r="C109" s="288"/>
      <c r="D109" s="288"/>
      <c r="E109" s="288"/>
      <c r="F109" s="288"/>
      <c r="G109" s="286"/>
      <c r="H109" s="286"/>
      <c r="I109" s="286"/>
      <c r="J109" s="286"/>
      <c r="K109" s="286"/>
      <c r="L109" s="285"/>
      <c r="M109" s="285"/>
      <c r="N109" s="285"/>
      <c r="O109" s="285"/>
      <c r="P109" s="285"/>
      <c r="Q109" s="286">
        <v>1</v>
      </c>
      <c r="R109" s="286"/>
      <c r="S109" s="286"/>
      <c r="T109" s="286"/>
      <c r="U109" s="286"/>
      <c r="V109" s="285"/>
      <c r="W109" s="285"/>
      <c r="X109" s="285"/>
      <c r="Y109" s="285"/>
      <c r="Z109" s="285"/>
      <c r="AA109" s="283"/>
      <c r="AB109" s="283"/>
      <c r="AC109" s="283"/>
      <c r="AD109" s="283"/>
      <c r="AE109" s="283"/>
      <c r="AF109" s="361"/>
      <c r="AG109" s="361"/>
      <c r="AH109" s="361"/>
      <c r="AI109" s="361"/>
      <c r="AJ109" s="362"/>
      <c r="AL109" s="101">
        <f t="shared" si="13"/>
        <v>0</v>
      </c>
      <c r="AM109" s="101">
        <f t="shared" si="8"/>
        <v>0</v>
      </c>
      <c r="AN109" s="101">
        <f t="shared" si="9"/>
        <v>0</v>
      </c>
      <c r="AO109" s="101">
        <f t="shared" si="10"/>
        <v>1</v>
      </c>
      <c r="AP109" s="101">
        <f t="shared" si="11"/>
        <v>0</v>
      </c>
      <c r="AQ109" s="101">
        <f t="shared" si="12"/>
        <v>0</v>
      </c>
      <c r="AR109" s="101">
        <f t="shared" si="7"/>
        <v>0</v>
      </c>
    </row>
    <row r="110" spans="1:44">
      <c r="A110" s="284" t="s">
        <v>428</v>
      </c>
      <c r="B110" s="288"/>
      <c r="C110" s="288"/>
      <c r="D110" s="288"/>
      <c r="E110" s="288"/>
      <c r="F110" s="288"/>
      <c r="G110" s="286"/>
      <c r="H110" s="286"/>
      <c r="I110" s="286"/>
      <c r="J110" s="286"/>
      <c r="K110" s="286"/>
      <c r="L110" s="285"/>
      <c r="M110" s="285"/>
      <c r="N110" s="285"/>
      <c r="O110" s="285"/>
      <c r="P110" s="285"/>
      <c r="Q110" s="286"/>
      <c r="R110" s="286"/>
      <c r="S110" s="286"/>
      <c r="T110" s="286"/>
      <c r="U110" s="286"/>
      <c r="V110" s="285"/>
      <c r="W110" s="285">
        <v>1</v>
      </c>
      <c r="X110" s="285"/>
      <c r="Y110" s="285"/>
      <c r="Z110" s="285"/>
      <c r="AA110" s="283"/>
      <c r="AB110" s="283"/>
      <c r="AC110" s="283"/>
      <c r="AD110" s="283"/>
      <c r="AE110" s="283"/>
      <c r="AF110" s="361"/>
      <c r="AG110" s="361"/>
      <c r="AH110" s="361"/>
      <c r="AI110" s="361"/>
      <c r="AJ110" s="362"/>
      <c r="AL110" s="101">
        <f t="shared" si="13"/>
        <v>0</v>
      </c>
      <c r="AM110" s="101">
        <f t="shared" si="8"/>
        <v>0</v>
      </c>
      <c r="AN110" s="101">
        <f t="shared" si="9"/>
        <v>0</v>
      </c>
      <c r="AO110" s="101">
        <f t="shared" si="10"/>
        <v>0</v>
      </c>
      <c r="AP110" s="101">
        <f t="shared" si="11"/>
        <v>1</v>
      </c>
      <c r="AQ110" s="101">
        <f t="shared" si="12"/>
        <v>0</v>
      </c>
      <c r="AR110" s="101">
        <f t="shared" si="7"/>
        <v>0</v>
      </c>
    </row>
    <row r="111" spans="1:44">
      <c r="A111" s="284" t="s">
        <v>429</v>
      </c>
      <c r="B111" s="288"/>
      <c r="C111" s="288"/>
      <c r="D111" s="288"/>
      <c r="E111" s="288"/>
      <c r="F111" s="288"/>
      <c r="G111" s="286"/>
      <c r="H111" s="286"/>
      <c r="I111" s="286"/>
      <c r="J111" s="286"/>
      <c r="K111" s="286"/>
      <c r="L111" s="285"/>
      <c r="M111" s="285"/>
      <c r="N111" s="285"/>
      <c r="O111" s="285"/>
      <c r="P111" s="285"/>
      <c r="Q111" s="286"/>
      <c r="R111" s="286"/>
      <c r="S111" s="286"/>
      <c r="T111" s="286"/>
      <c r="U111" s="286"/>
      <c r="V111" s="285"/>
      <c r="W111" s="285"/>
      <c r="X111" s="285"/>
      <c r="Y111" s="285"/>
      <c r="Z111" s="285">
        <v>1</v>
      </c>
      <c r="AA111" s="283"/>
      <c r="AB111" s="283"/>
      <c r="AC111" s="283"/>
      <c r="AD111" s="283"/>
      <c r="AE111" s="283"/>
      <c r="AF111" s="361"/>
      <c r="AG111" s="361"/>
      <c r="AH111" s="361"/>
      <c r="AI111" s="361"/>
      <c r="AJ111" s="362"/>
      <c r="AL111" s="101">
        <f t="shared" si="13"/>
        <v>0</v>
      </c>
      <c r="AM111" s="101">
        <f t="shared" si="8"/>
        <v>0</v>
      </c>
      <c r="AN111" s="101">
        <f t="shared" si="9"/>
        <v>0</v>
      </c>
      <c r="AO111" s="101">
        <f t="shared" si="10"/>
        <v>0</v>
      </c>
      <c r="AP111" s="101">
        <f t="shared" si="11"/>
        <v>1</v>
      </c>
      <c r="AQ111" s="101">
        <f t="shared" si="12"/>
        <v>0</v>
      </c>
      <c r="AR111" s="101">
        <f t="shared" si="7"/>
        <v>0</v>
      </c>
    </row>
    <row r="112" spans="1:44">
      <c r="A112" s="284" t="s">
        <v>432</v>
      </c>
      <c r="B112" s="288"/>
      <c r="C112" s="288"/>
      <c r="D112" s="288"/>
      <c r="E112" s="288"/>
      <c r="F112" s="288"/>
      <c r="G112" s="286"/>
      <c r="H112" s="286"/>
      <c r="I112" s="286"/>
      <c r="J112" s="286"/>
      <c r="K112" s="286"/>
      <c r="L112" s="285"/>
      <c r="M112" s="285"/>
      <c r="N112" s="285"/>
      <c r="O112" s="285"/>
      <c r="P112" s="285"/>
      <c r="Q112" s="286"/>
      <c r="R112" s="286"/>
      <c r="S112" s="286"/>
      <c r="T112" s="286"/>
      <c r="U112" s="286"/>
      <c r="V112" s="285"/>
      <c r="W112" s="285"/>
      <c r="X112" s="285">
        <v>1</v>
      </c>
      <c r="Y112" s="285"/>
      <c r="Z112" s="285"/>
      <c r="AA112" s="283"/>
      <c r="AB112" s="283"/>
      <c r="AC112" s="283"/>
      <c r="AD112" s="283"/>
      <c r="AE112" s="283"/>
      <c r="AF112" s="361"/>
      <c r="AG112" s="361"/>
      <c r="AH112" s="361"/>
      <c r="AI112" s="361"/>
      <c r="AJ112" s="362"/>
      <c r="AL112" s="101">
        <f t="shared" si="13"/>
        <v>0</v>
      </c>
      <c r="AM112" s="101">
        <f t="shared" si="8"/>
        <v>0</v>
      </c>
      <c r="AN112" s="101">
        <f t="shared" si="9"/>
        <v>0</v>
      </c>
      <c r="AO112" s="101">
        <f t="shared" si="10"/>
        <v>0</v>
      </c>
      <c r="AP112" s="101">
        <f t="shared" si="11"/>
        <v>1</v>
      </c>
      <c r="AQ112" s="101">
        <f t="shared" si="12"/>
        <v>0</v>
      </c>
      <c r="AR112" s="101">
        <f t="shared" si="7"/>
        <v>0</v>
      </c>
    </row>
    <row r="113" spans="1:44">
      <c r="A113" s="284" t="s">
        <v>434</v>
      </c>
      <c r="B113" s="288"/>
      <c r="C113" s="288"/>
      <c r="D113" s="288"/>
      <c r="E113" s="288"/>
      <c r="F113" s="288"/>
      <c r="G113" s="286"/>
      <c r="H113" s="286"/>
      <c r="I113" s="286"/>
      <c r="J113" s="286"/>
      <c r="K113" s="286"/>
      <c r="L113" s="285"/>
      <c r="M113" s="285"/>
      <c r="N113" s="285"/>
      <c r="O113" s="285"/>
      <c r="P113" s="285"/>
      <c r="Q113" s="286"/>
      <c r="R113" s="286"/>
      <c r="S113" s="286"/>
      <c r="T113" s="286"/>
      <c r="U113" s="286">
        <v>1</v>
      </c>
      <c r="V113" s="285"/>
      <c r="W113" s="285"/>
      <c r="X113" s="285"/>
      <c r="Y113" s="285"/>
      <c r="Z113" s="285"/>
      <c r="AA113" s="283"/>
      <c r="AB113" s="283"/>
      <c r="AC113" s="283"/>
      <c r="AD113" s="283"/>
      <c r="AE113" s="283"/>
      <c r="AF113" s="361"/>
      <c r="AG113" s="361"/>
      <c r="AH113" s="361"/>
      <c r="AI113" s="361"/>
      <c r="AJ113" s="362"/>
      <c r="AL113" s="101">
        <f t="shared" si="13"/>
        <v>0</v>
      </c>
      <c r="AM113" s="101">
        <f t="shared" si="8"/>
        <v>0</v>
      </c>
      <c r="AN113" s="101">
        <f t="shared" si="9"/>
        <v>0</v>
      </c>
      <c r="AO113" s="101">
        <f t="shared" si="10"/>
        <v>1</v>
      </c>
      <c r="AP113" s="101">
        <f t="shared" si="11"/>
        <v>0</v>
      </c>
      <c r="AQ113" s="101">
        <f t="shared" si="12"/>
        <v>0</v>
      </c>
      <c r="AR113" s="101">
        <f t="shared" si="7"/>
        <v>0</v>
      </c>
    </row>
    <row r="114" spans="1:44">
      <c r="A114" s="284" t="s">
        <v>435</v>
      </c>
      <c r="B114" s="288"/>
      <c r="C114" s="288"/>
      <c r="D114" s="288"/>
      <c r="E114" s="288"/>
      <c r="F114" s="288"/>
      <c r="G114" s="286"/>
      <c r="H114" s="286"/>
      <c r="I114" s="286"/>
      <c r="J114" s="286"/>
      <c r="K114" s="286"/>
      <c r="L114" s="285"/>
      <c r="M114" s="285"/>
      <c r="N114" s="285"/>
      <c r="O114" s="285"/>
      <c r="P114" s="285"/>
      <c r="Q114" s="286"/>
      <c r="R114" s="286"/>
      <c r="S114" s="286"/>
      <c r="T114" s="286"/>
      <c r="U114" s="286"/>
      <c r="V114" s="285"/>
      <c r="W114" s="285"/>
      <c r="X114" s="285"/>
      <c r="Y114" s="285"/>
      <c r="Z114" s="285">
        <v>1</v>
      </c>
      <c r="AA114" s="283"/>
      <c r="AB114" s="283"/>
      <c r="AC114" s="283"/>
      <c r="AD114" s="283"/>
      <c r="AE114" s="283"/>
      <c r="AF114" s="361"/>
      <c r="AG114" s="361"/>
      <c r="AH114" s="361"/>
      <c r="AI114" s="361"/>
      <c r="AJ114" s="362"/>
      <c r="AL114" s="101">
        <f t="shared" si="13"/>
        <v>0</v>
      </c>
      <c r="AM114" s="101">
        <f t="shared" si="8"/>
        <v>0</v>
      </c>
      <c r="AN114" s="101">
        <f t="shared" si="9"/>
        <v>0</v>
      </c>
      <c r="AO114" s="101">
        <f t="shared" si="10"/>
        <v>0</v>
      </c>
      <c r="AP114" s="101">
        <f t="shared" si="11"/>
        <v>1</v>
      </c>
      <c r="AQ114" s="101">
        <f t="shared" si="12"/>
        <v>0</v>
      </c>
      <c r="AR114" s="101">
        <f t="shared" si="7"/>
        <v>0</v>
      </c>
    </row>
    <row r="115" spans="1:44">
      <c r="A115" s="284" t="s">
        <v>436</v>
      </c>
      <c r="B115" s="288"/>
      <c r="C115" s="288"/>
      <c r="D115" s="288"/>
      <c r="E115" s="288"/>
      <c r="F115" s="288"/>
      <c r="G115" s="286"/>
      <c r="H115" s="286"/>
      <c r="I115" s="286"/>
      <c r="J115" s="286"/>
      <c r="K115" s="286"/>
      <c r="L115" s="285"/>
      <c r="M115" s="285"/>
      <c r="N115" s="285"/>
      <c r="O115" s="285"/>
      <c r="P115" s="285"/>
      <c r="Q115" s="286"/>
      <c r="R115" s="286"/>
      <c r="S115" s="286"/>
      <c r="T115" s="286"/>
      <c r="U115" s="286"/>
      <c r="V115" s="285"/>
      <c r="W115" s="285"/>
      <c r="X115" s="285"/>
      <c r="Y115" s="285">
        <v>1</v>
      </c>
      <c r="Z115" s="285"/>
      <c r="AA115" s="283"/>
      <c r="AB115" s="283"/>
      <c r="AC115" s="283"/>
      <c r="AD115" s="283"/>
      <c r="AE115" s="283"/>
      <c r="AF115" s="361"/>
      <c r="AG115" s="361"/>
      <c r="AH115" s="361"/>
      <c r="AI115" s="361"/>
      <c r="AJ115" s="362"/>
      <c r="AL115" s="101">
        <f t="shared" si="13"/>
        <v>0</v>
      </c>
      <c r="AM115" s="101">
        <f t="shared" si="8"/>
        <v>0</v>
      </c>
      <c r="AN115" s="101">
        <f t="shared" si="9"/>
        <v>0</v>
      </c>
      <c r="AO115" s="101">
        <f t="shared" si="10"/>
        <v>0</v>
      </c>
      <c r="AP115" s="101">
        <f t="shared" si="11"/>
        <v>1</v>
      </c>
      <c r="AQ115" s="101">
        <f t="shared" si="12"/>
        <v>0</v>
      </c>
      <c r="AR115" s="101">
        <f t="shared" si="7"/>
        <v>0</v>
      </c>
    </row>
    <row r="116" spans="1:44">
      <c r="A116" s="284" t="s">
        <v>437</v>
      </c>
      <c r="B116" s="288"/>
      <c r="C116" s="288"/>
      <c r="D116" s="288"/>
      <c r="E116" s="288"/>
      <c r="F116" s="288"/>
      <c r="G116" s="286"/>
      <c r="H116" s="286"/>
      <c r="I116" s="286"/>
      <c r="J116" s="286"/>
      <c r="K116" s="286"/>
      <c r="L116" s="285"/>
      <c r="M116" s="285"/>
      <c r="N116" s="285"/>
      <c r="O116" s="285"/>
      <c r="P116" s="285"/>
      <c r="Q116" s="286"/>
      <c r="R116" s="286"/>
      <c r="S116" s="286"/>
      <c r="T116" s="286"/>
      <c r="U116" s="286"/>
      <c r="V116" s="285"/>
      <c r="W116" s="285"/>
      <c r="X116" s="285"/>
      <c r="Y116" s="285"/>
      <c r="Z116" s="285">
        <v>1</v>
      </c>
      <c r="AA116" s="283"/>
      <c r="AB116" s="283"/>
      <c r="AC116" s="283"/>
      <c r="AD116" s="283"/>
      <c r="AE116" s="283"/>
      <c r="AF116" s="361"/>
      <c r="AG116" s="361"/>
      <c r="AH116" s="361"/>
      <c r="AI116" s="361"/>
      <c r="AJ116" s="362"/>
      <c r="AL116" s="101">
        <f t="shared" si="13"/>
        <v>0</v>
      </c>
      <c r="AM116" s="101">
        <f t="shared" si="8"/>
        <v>0</v>
      </c>
      <c r="AN116" s="101">
        <f t="shared" si="9"/>
        <v>0</v>
      </c>
      <c r="AO116" s="101">
        <f t="shared" si="10"/>
        <v>0</v>
      </c>
      <c r="AP116" s="101">
        <f t="shared" si="11"/>
        <v>1</v>
      </c>
      <c r="AQ116" s="101">
        <f t="shared" si="12"/>
        <v>0</v>
      </c>
      <c r="AR116" s="101">
        <f t="shared" si="7"/>
        <v>0</v>
      </c>
    </row>
    <row r="117" spans="1:44">
      <c r="A117" s="284" t="s">
        <v>438</v>
      </c>
      <c r="B117" s="288"/>
      <c r="C117" s="288"/>
      <c r="D117" s="288"/>
      <c r="E117" s="288"/>
      <c r="F117" s="288"/>
      <c r="G117" s="286"/>
      <c r="H117" s="286"/>
      <c r="I117" s="286"/>
      <c r="J117" s="286"/>
      <c r="K117" s="286"/>
      <c r="L117" s="285"/>
      <c r="M117" s="285"/>
      <c r="N117" s="285"/>
      <c r="O117" s="285"/>
      <c r="P117" s="285"/>
      <c r="Q117" s="286"/>
      <c r="R117" s="286"/>
      <c r="S117" s="286"/>
      <c r="T117" s="286"/>
      <c r="U117" s="286"/>
      <c r="V117" s="285"/>
      <c r="W117" s="285"/>
      <c r="X117" s="285"/>
      <c r="Y117" s="285"/>
      <c r="Z117" s="285"/>
      <c r="AA117" s="283"/>
      <c r="AB117" s="283"/>
      <c r="AC117" s="283"/>
      <c r="AD117" s="283"/>
      <c r="AE117" s="283"/>
      <c r="AF117" s="361"/>
      <c r="AG117" s="361"/>
      <c r="AH117" s="361"/>
      <c r="AI117" s="361"/>
      <c r="AJ117" s="362"/>
      <c r="AL117" s="101">
        <f t="shared" si="13"/>
        <v>0</v>
      </c>
      <c r="AM117" s="101">
        <f t="shared" si="8"/>
        <v>0</v>
      </c>
      <c r="AN117" s="101">
        <f t="shared" si="9"/>
        <v>0</v>
      </c>
      <c r="AO117" s="101">
        <f t="shared" si="10"/>
        <v>0</v>
      </c>
      <c r="AP117" s="101">
        <f t="shared" si="11"/>
        <v>0</v>
      </c>
      <c r="AQ117" s="101">
        <f t="shared" si="12"/>
        <v>0</v>
      </c>
      <c r="AR117" s="101">
        <f t="shared" si="7"/>
        <v>0</v>
      </c>
    </row>
    <row r="118" spans="1:44">
      <c r="A118" s="284" t="s">
        <v>439</v>
      </c>
      <c r="B118" s="288"/>
      <c r="C118" s="288"/>
      <c r="D118" s="288"/>
      <c r="E118" s="288"/>
      <c r="F118" s="288"/>
      <c r="G118" s="286"/>
      <c r="H118" s="286"/>
      <c r="I118" s="286"/>
      <c r="J118" s="286"/>
      <c r="K118" s="286"/>
      <c r="L118" s="285"/>
      <c r="M118" s="285"/>
      <c r="N118" s="285"/>
      <c r="O118" s="285"/>
      <c r="P118" s="285"/>
      <c r="Q118" s="286"/>
      <c r="R118" s="286"/>
      <c r="S118" s="286"/>
      <c r="T118" s="286"/>
      <c r="U118" s="286"/>
      <c r="V118" s="285"/>
      <c r="W118" s="285"/>
      <c r="X118" s="285"/>
      <c r="Y118" s="285"/>
      <c r="Z118" s="285"/>
      <c r="AA118" s="283"/>
      <c r="AB118" s="283"/>
      <c r="AC118" s="283"/>
      <c r="AD118" s="283"/>
      <c r="AE118" s="283"/>
      <c r="AF118" s="361"/>
      <c r="AG118" s="361"/>
      <c r="AH118" s="361"/>
      <c r="AI118" s="361"/>
      <c r="AJ118" s="362"/>
      <c r="AL118" s="101">
        <f t="shared" si="13"/>
        <v>0</v>
      </c>
      <c r="AM118" s="101">
        <f t="shared" si="8"/>
        <v>0</v>
      </c>
      <c r="AN118" s="101">
        <f t="shared" si="9"/>
        <v>0</v>
      </c>
      <c r="AO118" s="101">
        <f t="shared" si="10"/>
        <v>0</v>
      </c>
      <c r="AP118" s="101">
        <f t="shared" si="11"/>
        <v>0</v>
      </c>
      <c r="AQ118" s="101">
        <f t="shared" si="12"/>
        <v>0</v>
      </c>
      <c r="AR118" s="101">
        <f t="shared" si="7"/>
        <v>0</v>
      </c>
    </row>
    <row r="119" spans="1:44">
      <c r="A119" s="284" t="s">
        <v>440</v>
      </c>
      <c r="B119" s="288"/>
      <c r="C119" s="288"/>
      <c r="D119" s="288"/>
      <c r="E119" s="288"/>
      <c r="F119" s="288"/>
      <c r="G119" s="286"/>
      <c r="H119" s="286"/>
      <c r="I119" s="286"/>
      <c r="J119" s="286"/>
      <c r="K119" s="286"/>
      <c r="L119" s="285"/>
      <c r="M119" s="285"/>
      <c r="N119" s="285"/>
      <c r="O119" s="285"/>
      <c r="P119" s="285"/>
      <c r="Q119" s="286"/>
      <c r="R119" s="286"/>
      <c r="S119" s="286"/>
      <c r="T119" s="286"/>
      <c r="U119" s="286"/>
      <c r="V119" s="285"/>
      <c r="W119" s="285"/>
      <c r="X119" s="285"/>
      <c r="Y119" s="285"/>
      <c r="Z119" s="285"/>
      <c r="AA119" s="283"/>
      <c r="AB119" s="283"/>
      <c r="AC119" s="283"/>
      <c r="AD119" s="283"/>
      <c r="AE119" s="283"/>
      <c r="AF119" s="361"/>
      <c r="AG119" s="361"/>
      <c r="AH119" s="361"/>
      <c r="AI119" s="361"/>
      <c r="AJ119" s="362"/>
      <c r="AL119" s="101">
        <f t="shared" si="13"/>
        <v>0</v>
      </c>
      <c r="AM119" s="101">
        <f t="shared" si="8"/>
        <v>0</v>
      </c>
      <c r="AN119" s="101">
        <f t="shared" si="9"/>
        <v>0</v>
      </c>
      <c r="AO119" s="101">
        <f t="shared" si="10"/>
        <v>0</v>
      </c>
      <c r="AP119" s="101">
        <f t="shared" si="11"/>
        <v>0</v>
      </c>
      <c r="AQ119" s="101">
        <f t="shared" si="12"/>
        <v>0</v>
      </c>
      <c r="AR119" s="101">
        <f t="shared" si="7"/>
        <v>0</v>
      </c>
    </row>
    <row r="120" spans="1:44">
      <c r="A120" s="284" t="s">
        <v>441</v>
      </c>
      <c r="B120" s="288"/>
      <c r="C120" s="288"/>
      <c r="D120" s="288"/>
      <c r="E120" s="288"/>
      <c r="F120" s="288"/>
      <c r="G120" s="286"/>
      <c r="H120" s="286"/>
      <c r="I120" s="286"/>
      <c r="J120" s="286"/>
      <c r="K120" s="286"/>
      <c r="L120" s="285"/>
      <c r="M120" s="285"/>
      <c r="N120" s="285"/>
      <c r="O120" s="285"/>
      <c r="P120" s="285"/>
      <c r="Q120" s="286"/>
      <c r="R120" s="286"/>
      <c r="S120" s="286"/>
      <c r="T120" s="286"/>
      <c r="U120" s="286"/>
      <c r="V120" s="285"/>
      <c r="W120" s="285"/>
      <c r="X120" s="285"/>
      <c r="Y120" s="285"/>
      <c r="Z120" s="285"/>
      <c r="AA120" s="283"/>
      <c r="AB120" s="283"/>
      <c r="AC120" s="283"/>
      <c r="AD120" s="283"/>
      <c r="AE120" s="283"/>
      <c r="AF120" s="361"/>
      <c r="AG120" s="361"/>
      <c r="AH120" s="361"/>
      <c r="AI120" s="361"/>
      <c r="AJ120" s="362"/>
      <c r="AL120" s="101">
        <f t="shared" si="13"/>
        <v>0</v>
      </c>
      <c r="AM120" s="101">
        <f t="shared" si="8"/>
        <v>0</v>
      </c>
      <c r="AN120" s="101">
        <f t="shared" si="9"/>
        <v>0</v>
      </c>
      <c r="AO120" s="101">
        <f t="shared" si="10"/>
        <v>0</v>
      </c>
      <c r="AP120" s="101">
        <f t="shared" si="11"/>
        <v>0</v>
      </c>
      <c r="AQ120" s="101">
        <f t="shared" si="12"/>
        <v>0</v>
      </c>
      <c r="AR120" s="101">
        <f t="shared" si="7"/>
        <v>0</v>
      </c>
    </row>
    <row r="121" spans="1:44">
      <c r="A121" s="284" t="s">
        <v>442</v>
      </c>
      <c r="B121" s="288"/>
      <c r="C121" s="288"/>
      <c r="D121" s="288"/>
      <c r="E121" s="288"/>
      <c r="F121" s="288"/>
      <c r="G121" s="286"/>
      <c r="H121" s="286"/>
      <c r="I121" s="286"/>
      <c r="J121" s="286"/>
      <c r="K121" s="286"/>
      <c r="L121" s="285"/>
      <c r="M121" s="285"/>
      <c r="N121" s="285"/>
      <c r="O121" s="285"/>
      <c r="P121" s="285"/>
      <c r="Q121" s="286"/>
      <c r="R121" s="286"/>
      <c r="S121" s="286"/>
      <c r="T121" s="286">
        <v>1</v>
      </c>
      <c r="U121" s="286"/>
      <c r="V121" s="285"/>
      <c r="W121" s="285"/>
      <c r="X121" s="285"/>
      <c r="Y121" s="285"/>
      <c r="Z121" s="285"/>
      <c r="AA121" s="283"/>
      <c r="AB121" s="283"/>
      <c r="AC121" s="283"/>
      <c r="AD121" s="283"/>
      <c r="AE121" s="283"/>
      <c r="AF121" s="361"/>
      <c r="AG121" s="361"/>
      <c r="AH121" s="361"/>
      <c r="AI121" s="361"/>
      <c r="AJ121" s="362"/>
      <c r="AL121" s="101">
        <f t="shared" si="13"/>
        <v>0</v>
      </c>
      <c r="AM121" s="101">
        <f t="shared" si="8"/>
        <v>0</v>
      </c>
      <c r="AN121" s="101">
        <f t="shared" si="9"/>
        <v>0</v>
      </c>
      <c r="AO121" s="101">
        <f t="shared" si="10"/>
        <v>1</v>
      </c>
      <c r="AP121" s="101">
        <f t="shared" si="11"/>
        <v>0</v>
      </c>
      <c r="AQ121" s="101">
        <f t="shared" si="12"/>
        <v>0</v>
      </c>
      <c r="AR121" s="101">
        <f t="shared" si="7"/>
        <v>0</v>
      </c>
    </row>
    <row r="122" spans="1:44">
      <c r="A122" s="284" t="s">
        <v>229</v>
      </c>
      <c r="B122" s="288"/>
      <c r="C122" s="288"/>
      <c r="D122" s="288"/>
      <c r="E122" s="288"/>
      <c r="F122" s="288"/>
      <c r="G122" s="286"/>
      <c r="H122" s="286"/>
      <c r="I122" s="286"/>
      <c r="J122" s="286"/>
      <c r="K122" s="286"/>
      <c r="L122" s="285"/>
      <c r="M122" s="285"/>
      <c r="N122" s="285"/>
      <c r="O122" s="285"/>
      <c r="P122" s="285"/>
      <c r="Q122" s="286">
        <v>1</v>
      </c>
      <c r="R122" s="286"/>
      <c r="S122" s="286">
        <v>2</v>
      </c>
      <c r="T122" s="286"/>
      <c r="U122" s="286"/>
      <c r="V122" s="285">
        <v>2</v>
      </c>
      <c r="W122" s="285">
        <v>1</v>
      </c>
      <c r="X122" s="285"/>
      <c r="Y122" s="285"/>
      <c r="Z122" s="285">
        <v>1</v>
      </c>
      <c r="AA122" s="283"/>
      <c r="AB122" s="283"/>
      <c r="AC122" s="283"/>
      <c r="AD122" s="283"/>
      <c r="AE122" s="283"/>
      <c r="AF122" s="361"/>
      <c r="AG122" s="361"/>
      <c r="AH122" s="361"/>
      <c r="AI122" s="361"/>
      <c r="AJ122" s="362"/>
      <c r="AL122" s="101">
        <f t="shared" si="13"/>
        <v>0</v>
      </c>
      <c r="AM122" s="101">
        <f t="shared" si="8"/>
        <v>0</v>
      </c>
      <c r="AN122" s="101">
        <f t="shared" si="9"/>
        <v>0</v>
      </c>
      <c r="AO122" s="101">
        <f t="shared" si="10"/>
        <v>3</v>
      </c>
      <c r="AP122" s="101">
        <f t="shared" si="11"/>
        <v>4</v>
      </c>
      <c r="AQ122" s="101">
        <f t="shared" si="12"/>
        <v>0</v>
      </c>
      <c r="AR122" s="101">
        <f t="shared" si="7"/>
        <v>0</v>
      </c>
    </row>
    <row r="123" spans="1:44">
      <c r="A123" s="284" t="s">
        <v>452</v>
      </c>
      <c r="B123" s="288"/>
      <c r="C123" s="288"/>
      <c r="D123" s="288"/>
      <c r="E123" s="288"/>
      <c r="F123" s="288"/>
      <c r="G123" s="286"/>
      <c r="H123" s="286"/>
      <c r="I123" s="286"/>
      <c r="J123" s="286"/>
      <c r="K123" s="286"/>
      <c r="L123" s="285"/>
      <c r="M123" s="285"/>
      <c r="N123" s="285"/>
      <c r="O123" s="285"/>
      <c r="P123" s="285"/>
      <c r="Q123" s="286"/>
      <c r="R123" s="286"/>
      <c r="S123" s="286"/>
      <c r="T123" s="286"/>
      <c r="U123" s="286"/>
      <c r="V123" s="285"/>
      <c r="W123" s="285"/>
      <c r="X123" s="285"/>
      <c r="Y123" s="285"/>
      <c r="Z123" s="285">
        <v>1</v>
      </c>
      <c r="AA123" s="283"/>
      <c r="AB123" s="283"/>
      <c r="AC123" s="283"/>
      <c r="AD123" s="283"/>
      <c r="AE123" s="283"/>
      <c r="AF123" s="361"/>
      <c r="AG123" s="361"/>
      <c r="AH123" s="361"/>
      <c r="AI123" s="361"/>
      <c r="AJ123" s="362"/>
      <c r="AL123" s="101">
        <f t="shared" si="13"/>
        <v>0</v>
      </c>
      <c r="AM123" s="101">
        <f t="shared" si="8"/>
        <v>0</v>
      </c>
      <c r="AN123" s="101">
        <f t="shared" si="9"/>
        <v>0</v>
      </c>
      <c r="AO123" s="101">
        <f t="shared" si="10"/>
        <v>0</v>
      </c>
      <c r="AP123" s="101">
        <f t="shared" si="11"/>
        <v>1</v>
      </c>
      <c r="AQ123" s="101">
        <f t="shared" si="12"/>
        <v>0</v>
      </c>
      <c r="AR123" s="101">
        <f t="shared" si="7"/>
        <v>0</v>
      </c>
    </row>
    <row r="124" spans="1:44">
      <c r="A124" s="284" t="s">
        <v>453</v>
      </c>
      <c r="B124" s="288"/>
      <c r="C124" s="288"/>
      <c r="D124" s="288"/>
      <c r="E124" s="288"/>
      <c r="F124" s="288"/>
      <c r="G124" s="286"/>
      <c r="H124" s="286"/>
      <c r="I124" s="286"/>
      <c r="J124" s="286"/>
      <c r="K124" s="286"/>
      <c r="L124" s="285"/>
      <c r="M124" s="285"/>
      <c r="N124" s="285"/>
      <c r="O124" s="285"/>
      <c r="P124" s="285"/>
      <c r="Q124" s="286"/>
      <c r="R124" s="286"/>
      <c r="S124" s="286"/>
      <c r="T124" s="286"/>
      <c r="U124" s="286"/>
      <c r="V124" s="285"/>
      <c r="W124" s="285"/>
      <c r="X124" s="285"/>
      <c r="Y124" s="285"/>
      <c r="Z124" s="285"/>
      <c r="AA124" s="283"/>
      <c r="AB124" s="283"/>
      <c r="AC124" s="283"/>
      <c r="AD124" s="283"/>
      <c r="AE124" s="283"/>
      <c r="AF124" s="361"/>
      <c r="AG124" s="361"/>
      <c r="AH124" s="361"/>
      <c r="AI124" s="361"/>
      <c r="AJ124" s="362"/>
      <c r="AL124" s="101">
        <f t="shared" si="13"/>
        <v>0</v>
      </c>
      <c r="AM124" s="101">
        <f t="shared" si="8"/>
        <v>0</v>
      </c>
      <c r="AN124" s="101">
        <f t="shared" si="9"/>
        <v>0</v>
      </c>
      <c r="AO124" s="101">
        <f t="shared" si="10"/>
        <v>0</v>
      </c>
      <c r="AP124" s="101">
        <f t="shared" si="11"/>
        <v>0</v>
      </c>
      <c r="AQ124" s="101">
        <f t="shared" si="12"/>
        <v>0</v>
      </c>
      <c r="AR124" s="101">
        <f t="shared" si="7"/>
        <v>0</v>
      </c>
    </row>
    <row r="125" spans="1:44">
      <c r="A125" s="284" t="s">
        <v>454</v>
      </c>
      <c r="B125" s="288"/>
      <c r="C125" s="288"/>
      <c r="D125" s="288"/>
      <c r="E125" s="288"/>
      <c r="F125" s="288"/>
      <c r="G125" s="286"/>
      <c r="H125" s="286"/>
      <c r="I125" s="286"/>
      <c r="J125" s="286"/>
      <c r="K125" s="286"/>
      <c r="L125" s="285"/>
      <c r="M125" s="285"/>
      <c r="N125" s="285"/>
      <c r="O125" s="285"/>
      <c r="P125" s="285"/>
      <c r="Q125" s="286"/>
      <c r="R125" s="286"/>
      <c r="S125" s="286"/>
      <c r="T125" s="286">
        <v>1</v>
      </c>
      <c r="U125" s="286"/>
      <c r="V125" s="285"/>
      <c r="W125" s="285"/>
      <c r="X125" s="285"/>
      <c r="Y125" s="285"/>
      <c r="Z125" s="285"/>
      <c r="AA125" s="283"/>
      <c r="AB125" s="283"/>
      <c r="AC125" s="283"/>
      <c r="AD125" s="283"/>
      <c r="AE125" s="283"/>
      <c r="AF125" s="361"/>
      <c r="AG125" s="361"/>
      <c r="AH125" s="361"/>
      <c r="AI125" s="361"/>
      <c r="AJ125" s="362"/>
      <c r="AL125" s="101">
        <f t="shared" si="13"/>
        <v>0</v>
      </c>
      <c r="AM125" s="101">
        <f t="shared" si="8"/>
        <v>0</v>
      </c>
      <c r="AN125" s="101">
        <f t="shared" si="9"/>
        <v>0</v>
      </c>
      <c r="AO125" s="101">
        <f t="shared" si="10"/>
        <v>1</v>
      </c>
      <c r="AP125" s="101">
        <f t="shared" si="11"/>
        <v>0</v>
      </c>
      <c r="AQ125" s="101">
        <f t="shared" si="12"/>
        <v>0</v>
      </c>
      <c r="AR125" s="101">
        <f t="shared" si="7"/>
        <v>0</v>
      </c>
    </row>
    <row r="126" spans="1:44">
      <c r="A126" s="284" t="s">
        <v>457</v>
      </c>
      <c r="B126" s="288"/>
      <c r="C126" s="288"/>
      <c r="D126" s="288"/>
      <c r="E126" s="288"/>
      <c r="F126" s="288"/>
      <c r="G126" s="286"/>
      <c r="H126" s="286"/>
      <c r="I126" s="286"/>
      <c r="J126" s="286"/>
      <c r="K126" s="286"/>
      <c r="L126" s="285"/>
      <c r="M126" s="285"/>
      <c r="N126" s="285"/>
      <c r="O126" s="285"/>
      <c r="P126" s="285"/>
      <c r="Q126" s="286"/>
      <c r="R126" s="286"/>
      <c r="S126" s="286"/>
      <c r="T126" s="286"/>
      <c r="U126" s="286"/>
      <c r="V126" s="285"/>
      <c r="W126" s="285"/>
      <c r="X126" s="285"/>
      <c r="Y126" s="285">
        <v>1</v>
      </c>
      <c r="Z126" s="285"/>
      <c r="AA126" s="283"/>
      <c r="AB126" s="283"/>
      <c r="AC126" s="283"/>
      <c r="AD126" s="283"/>
      <c r="AE126" s="283"/>
      <c r="AF126" s="361"/>
      <c r="AG126" s="361"/>
      <c r="AH126" s="361"/>
      <c r="AI126" s="361"/>
      <c r="AJ126" s="362"/>
      <c r="AL126" s="101">
        <f t="shared" si="13"/>
        <v>0</v>
      </c>
      <c r="AM126" s="101">
        <f t="shared" si="8"/>
        <v>0</v>
      </c>
      <c r="AN126" s="101">
        <f t="shared" si="9"/>
        <v>0</v>
      </c>
      <c r="AO126" s="101">
        <f t="shared" si="10"/>
        <v>0</v>
      </c>
      <c r="AP126" s="101">
        <f t="shared" si="11"/>
        <v>1</v>
      </c>
      <c r="AQ126" s="101">
        <f t="shared" si="12"/>
        <v>0</v>
      </c>
      <c r="AR126" s="101">
        <f t="shared" si="7"/>
        <v>0</v>
      </c>
    </row>
    <row r="127" spans="1:44">
      <c r="A127" s="284" t="s">
        <v>458</v>
      </c>
      <c r="B127" s="288"/>
      <c r="C127" s="288"/>
      <c r="D127" s="288"/>
      <c r="E127" s="288"/>
      <c r="F127" s="288"/>
      <c r="G127" s="286"/>
      <c r="H127" s="286"/>
      <c r="I127" s="286"/>
      <c r="J127" s="286"/>
      <c r="K127" s="286"/>
      <c r="L127" s="285"/>
      <c r="M127" s="285"/>
      <c r="N127" s="285"/>
      <c r="O127" s="285"/>
      <c r="P127" s="285"/>
      <c r="Q127" s="286"/>
      <c r="R127" s="286"/>
      <c r="S127" s="286"/>
      <c r="T127" s="286"/>
      <c r="U127" s="286"/>
      <c r="V127" s="285"/>
      <c r="W127" s="285"/>
      <c r="X127" s="285"/>
      <c r="Y127" s="285"/>
      <c r="Z127" s="285">
        <v>1</v>
      </c>
      <c r="AA127" s="283"/>
      <c r="AB127" s="283"/>
      <c r="AC127" s="283"/>
      <c r="AD127" s="283"/>
      <c r="AE127" s="283"/>
      <c r="AF127" s="361"/>
      <c r="AG127" s="361"/>
      <c r="AH127" s="361"/>
      <c r="AI127" s="361"/>
      <c r="AJ127" s="362"/>
      <c r="AL127" s="101">
        <f t="shared" si="13"/>
        <v>0</v>
      </c>
      <c r="AM127" s="101">
        <f t="shared" si="8"/>
        <v>0</v>
      </c>
      <c r="AN127" s="101">
        <f t="shared" si="9"/>
        <v>0</v>
      </c>
      <c r="AO127" s="101">
        <f t="shared" si="10"/>
        <v>0</v>
      </c>
      <c r="AP127" s="101">
        <f t="shared" si="11"/>
        <v>1</v>
      </c>
      <c r="AQ127" s="101">
        <f t="shared" si="12"/>
        <v>0</v>
      </c>
      <c r="AR127" s="101">
        <f t="shared" si="7"/>
        <v>0</v>
      </c>
    </row>
    <row r="128" spans="1:44">
      <c r="A128" s="284" t="s">
        <v>459</v>
      </c>
      <c r="B128" s="288"/>
      <c r="C128" s="288"/>
      <c r="D128" s="288"/>
      <c r="E128" s="288"/>
      <c r="F128" s="288"/>
      <c r="G128" s="286"/>
      <c r="H128" s="286"/>
      <c r="I128" s="286"/>
      <c r="J128" s="286"/>
      <c r="K128" s="286"/>
      <c r="L128" s="285"/>
      <c r="M128" s="285"/>
      <c r="N128" s="285"/>
      <c r="O128" s="285"/>
      <c r="P128" s="285"/>
      <c r="Q128" s="286"/>
      <c r="R128" s="286"/>
      <c r="S128" s="286"/>
      <c r="T128" s="286"/>
      <c r="U128" s="286"/>
      <c r="V128" s="285"/>
      <c r="W128" s="285"/>
      <c r="X128" s="285"/>
      <c r="Y128" s="285"/>
      <c r="Z128" s="285"/>
      <c r="AA128" s="283"/>
      <c r="AB128" s="283"/>
      <c r="AC128" s="283"/>
      <c r="AD128" s="283"/>
      <c r="AE128" s="283"/>
      <c r="AF128" s="361"/>
      <c r="AG128" s="361"/>
      <c r="AH128" s="361"/>
      <c r="AI128" s="361"/>
      <c r="AJ128" s="362"/>
      <c r="AL128" s="101">
        <f t="shared" si="13"/>
        <v>0</v>
      </c>
      <c r="AM128" s="101">
        <f t="shared" si="8"/>
        <v>0</v>
      </c>
      <c r="AN128" s="101">
        <f t="shared" si="9"/>
        <v>0</v>
      </c>
      <c r="AO128" s="101">
        <f t="shared" si="10"/>
        <v>0</v>
      </c>
      <c r="AP128" s="101">
        <f t="shared" si="11"/>
        <v>0</v>
      </c>
      <c r="AQ128" s="101">
        <f t="shared" si="12"/>
        <v>0</v>
      </c>
      <c r="AR128" s="101">
        <f t="shared" si="7"/>
        <v>0</v>
      </c>
    </row>
    <row r="129" spans="1:44">
      <c r="A129" s="284" t="s">
        <v>460</v>
      </c>
      <c r="B129" s="288"/>
      <c r="C129" s="288"/>
      <c r="D129" s="288"/>
      <c r="E129" s="288"/>
      <c r="F129" s="288"/>
      <c r="G129" s="286"/>
      <c r="H129" s="286"/>
      <c r="I129" s="286"/>
      <c r="J129" s="286"/>
      <c r="K129" s="286"/>
      <c r="L129" s="285"/>
      <c r="M129" s="285"/>
      <c r="N129" s="285"/>
      <c r="O129" s="285"/>
      <c r="P129" s="285"/>
      <c r="Q129" s="286"/>
      <c r="R129" s="286"/>
      <c r="S129" s="286"/>
      <c r="T129" s="286"/>
      <c r="U129" s="286"/>
      <c r="V129" s="285"/>
      <c r="W129" s="285"/>
      <c r="X129" s="285"/>
      <c r="Y129" s="285"/>
      <c r="Z129" s="285">
        <v>1</v>
      </c>
      <c r="AA129" s="283"/>
      <c r="AB129" s="283"/>
      <c r="AC129" s="283"/>
      <c r="AD129" s="283"/>
      <c r="AE129" s="283"/>
      <c r="AF129" s="361"/>
      <c r="AG129" s="361"/>
      <c r="AH129" s="361"/>
      <c r="AI129" s="361"/>
      <c r="AJ129" s="362"/>
      <c r="AL129" s="101">
        <f t="shared" si="13"/>
        <v>0</v>
      </c>
      <c r="AM129" s="101">
        <f t="shared" si="8"/>
        <v>0</v>
      </c>
      <c r="AN129" s="101">
        <f t="shared" si="9"/>
        <v>0</v>
      </c>
      <c r="AO129" s="101">
        <f t="shared" si="10"/>
        <v>0</v>
      </c>
      <c r="AP129" s="101">
        <f t="shared" si="11"/>
        <v>1</v>
      </c>
      <c r="AQ129" s="101">
        <f t="shared" si="12"/>
        <v>0</v>
      </c>
      <c r="AR129" s="101">
        <f t="shared" si="7"/>
        <v>0</v>
      </c>
    </row>
    <row r="130" spans="1:44">
      <c r="A130" s="284" t="s">
        <v>461</v>
      </c>
      <c r="B130" s="288"/>
      <c r="C130" s="288"/>
      <c r="D130" s="288"/>
      <c r="E130" s="288"/>
      <c r="F130" s="288"/>
      <c r="G130" s="286"/>
      <c r="H130" s="286"/>
      <c r="I130" s="286"/>
      <c r="J130" s="286"/>
      <c r="K130" s="286"/>
      <c r="L130" s="285"/>
      <c r="M130" s="285"/>
      <c r="N130" s="285"/>
      <c r="O130" s="285"/>
      <c r="P130" s="285"/>
      <c r="Q130" s="286"/>
      <c r="R130" s="286"/>
      <c r="S130" s="286"/>
      <c r="T130" s="286"/>
      <c r="U130" s="286"/>
      <c r="V130" s="285"/>
      <c r="W130" s="285"/>
      <c r="X130" s="285"/>
      <c r="Y130" s="285"/>
      <c r="Z130" s="285"/>
      <c r="AA130" s="283"/>
      <c r="AB130" s="283"/>
      <c r="AC130" s="283"/>
      <c r="AD130" s="283"/>
      <c r="AE130" s="283"/>
      <c r="AF130" s="361"/>
      <c r="AG130" s="361"/>
      <c r="AH130" s="361"/>
      <c r="AI130" s="361"/>
      <c r="AJ130" s="362"/>
      <c r="AL130" s="101">
        <f t="shared" si="13"/>
        <v>0</v>
      </c>
      <c r="AM130" s="101">
        <f t="shared" si="8"/>
        <v>0</v>
      </c>
      <c r="AN130" s="101">
        <f t="shared" si="9"/>
        <v>0</v>
      </c>
      <c r="AO130" s="101">
        <f t="shared" si="10"/>
        <v>0</v>
      </c>
      <c r="AP130" s="101">
        <f t="shared" si="11"/>
        <v>0</v>
      </c>
      <c r="AQ130" s="101">
        <f t="shared" si="12"/>
        <v>0</v>
      </c>
      <c r="AR130" s="101">
        <f t="shared" si="7"/>
        <v>0</v>
      </c>
    </row>
    <row r="131" spans="1:44">
      <c r="A131" s="284" t="s">
        <v>465</v>
      </c>
      <c r="B131" s="288"/>
      <c r="C131" s="288"/>
      <c r="D131" s="288"/>
      <c r="E131" s="288"/>
      <c r="F131" s="288"/>
      <c r="G131" s="286">
        <v>1</v>
      </c>
      <c r="H131" s="286"/>
      <c r="I131" s="286"/>
      <c r="J131" s="286"/>
      <c r="K131" s="286"/>
      <c r="L131" s="285"/>
      <c r="M131" s="285"/>
      <c r="N131" s="285"/>
      <c r="O131" s="285"/>
      <c r="P131" s="285"/>
      <c r="Q131" s="286"/>
      <c r="R131" s="286"/>
      <c r="S131" s="286"/>
      <c r="T131" s="286"/>
      <c r="U131" s="286"/>
      <c r="V131" s="285"/>
      <c r="W131" s="285"/>
      <c r="X131" s="285"/>
      <c r="Y131" s="285"/>
      <c r="Z131" s="285"/>
      <c r="AA131" s="283"/>
      <c r="AB131" s="283"/>
      <c r="AC131" s="283"/>
      <c r="AD131" s="283"/>
      <c r="AE131" s="283"/>
      <c r="AF131" s="361"/>
      <c r="AG131" s="361"/>
      <c r="AH131" s="361"/>
      <c r="AI131" s="361"/>
      <c r="AJ131" s="362"/>
      <c r="AL131" s="101">
        <f t="shared" si="13"/>
        <v>0</v>
      </c>
      <c r="AM131" s="101">
        <f t="shared" si="8"/>
        <v>1</v>
      </c>
      <c r="AN131" s="101">
        <f t="shared" si="9"/>
        <v>0</v>
      </c>
      <c r="AO131" s="101">
        <f t="shared" si="10"/>
        <v>0</v>
      </c>
      <c r="AP131" s="101">
        <f t="shared" si="11"/>
        <v>0</v>
      </c>
      <c r="AQ131" s="101">
        <f t="shared" si="12"/>
        <v>0</v>
      </c>
      <c r="AR131" s="101">
        <f t="shared" si="7"/>
        <v>0</v>
      </c>
    </row>
    <row r="132" spans="1:44">
      <c r="A132" s="284" t="s">
        <v>466</v>
      </c>
      <c r="B132" s="288"/>
      <c r="C132" s="288"/>
      <c r="D132" s="288"/>
      <c r="E132" s="288"/>
      <c r="F132" s="288"/>
      <c r="G132" s="286"/>
      <c r="H132" s="286"/>
      <c r="I132" s="286"/>
      <c r="J132" s="286"/>
      <c r="K132" s="286"/>
      <c r="L132" s="285"/>
      <c r="M132" s="285"/>
      <c r="N132" s="285"/>
      <c r="O132" s="285"/>
      <c r="P132" s="285"/>
      <c r="Q132" s="286"/>
      <c r="R132" s="286"/>
      <c r="S132" s="286"/>
      <c r="T132" s="286"/>
      <c r="U132" s="286"/>
      <c r="V132" s="285"/>
      <c r="W132" s="285"/>
      <c r="X132" s="285"/>
      <c r="Y132" s="285"/>
      <c r="Z132" s="285"/>
      <c r="AA132" s="283"/>
      <c r="AB132" s="283"/>
      <c r="AC132" s="283"/>
      <c r="AD132" s="283"/>
      <c r="AE132" s="283"/>
      <c r="AF132" s="361"/>
      <c r="AG132" s="361"/>
      <c r="AH132" s="361"/>
      <c r="AI132" s="361"/>
      <c r="AJ132" s="362"/>
      <c r="AL132" s="101">
        <f t="shared" si="13"/>
        <v>0</v>
      </c>
      <c r="AM132" s="101">
        <f t="shared" si="8"/>
        <v>0</v>
      </c>
      <c r="AN132" s="101">
        <f t="shared" si="9"/>
        <v>0</v>
      </c>
      <c r="AO132" s="101">
        <f t="shared" si="10"/>
        <v>0</v>
      </c>
      <c r="AP132" s="101">
        <f t="shared" si="11"/>
        <v>0</v>
      </c>
      <c r="AQ132" s="101">
        <f t="shared" si="12"/>
        <v>0</v>
      </c>
      <c r="AR132" s="101">
        <f t="shared" si="7"/>
        <v>0</v>
      </c>
    </row>
    <row r="133" spans="1:44">
      <c r="A133" s="284" t="s">
        <v>467</v>
      </c>
      <c r="B133" s="288"/>
      <c r="C133" s="288"/>
      <c r="D133" s="288"/>
      <c r="E133" s="288"/>
      <c r="F133" s="288"/>
      <c r="G133" s="286"/>
      <c r="H133" s="286"/>
      <c r="I133" s="286"/>
      <c r="J133" s="286"/>
      <c r="K133" s="286"/>
      <c r="L133" s="285"/>
      <c r="M133" s="285"/>
      <c r="N133" s="285"/>
      <c r="O133" s="285"/>
      <c r="P133" s="285"/>
      <c r="Q133" s="286"/>
      <c r="R133" s="286"/>
      <c r="S133" s="286"/>
      <c r="T133" s="286">
        <v>1</v>
      </c>
      <c r="U133" s="286"/>
      <c r="V133" s="285"/>
      <c r="W133" s="285"/>
      <c r="X133" s="285"/>
      <c r="Y133" s="285"/>
      <c r="Z133" s="285"/>
      <c r="AA133" s="283"/>
      <c r="AB133" s="283"/>
      <c r="AC133" s="283"/>
      <c r="AD133" s="283"/>
      <c r="AE133" s="283"/>
      <c r="AF133" s="361"/>
      <c r="AG133" s="361"/>
      <c r="AH133" s="361"/>
      <c r="AI133" s="361"/>
      <c r="AJ133" s="362"/>
      <c r="AL133" s="101">
        <f t="shared" si="13"/>
        <v>0</v>
      </c>
      <c r="AM133" s="101">
        <f t="shared" si="8"/>
        <v>0</v>
      </c>
      <c r="AN133" s="101">
        <f t="shared" si="9"/>
        <v>0</v>
      </c>
      <c r="AO133" s="101">
        <f t="shared" si="10"/>
        <v>1</v>
      </c>
      <c r="AP133" s="101">
        <f t="shared" si="11"/>
        <v>0</v>
      </c>
      <c r="AQ133" s="101">
        <f t="shared" si="12"/>
        <v>0</v>
      </c>
      <c r="AR133" s="101">
        <f t="shared" si="7"/>
        <v>0</v>
      </c>
    </row>
    <row r="134" spans="1:44">
      <c r="A134" s="284" t="s">
        <v>468</v>
      </c>
      <c r="B134" s="288"/>
      <c r="C134" s="288"/>
      <c r="D134" s="288"/>
      <c r="E134" s="288"/>
      <c r="F134" s="288"/>
      <c r="G134" s="286"/>
      <c r="H134" s="286"/>
      <c r="I134" s="286"/>
      <c r="J134" s="286"/>
      <c r="K134" s="286"/>
      <c r="L134" s="285"/>
      <c r="M134" s="285"/>
      <c r="N134" s="285"/>
      <c r="O134" s="285"/>
      <c r="P134" s="285"/>
      <c r="Q134" s="286"/>
      <c r="R134" s="286"/>
      <c r="S134" s="286"/>
      <c r="T134" s="286"/>
      <c r="U134" s="286"/>
      <c r="V134" s="285"/>
      <c r="W134" s="285"/>
      <c r="X134" s="285"/>
      <c r="Y134" s="285"/>
      <c r="Z134" s="285"/>
      <c r="AA134" s="283"/>
      <c r="AB134" s="283"/>
      <c r="AC134" s="283"/>
      <c r="AD134" s="283"/>
      <c r="AE134" s="283"/>
      <c r="AF134" s="361"/>
      <c r="AG134" s="361"/>
      <c r="AH134" s="361"/>
      <c r="AI134" s="361"/>
      <c r="AJ134" s="362"/>
      <c r="AL134" s="101">
        <f t="shared" si="13"/>
        <v>0</v>
      </c>
      <c r="AM134" s="101">
        <f t="shared" si="8"/>
        <v>0</v>
      </c>
      <c r="AN134" s="101">
        <f t="shared" si="9"/>
        <v>0</v>
      </c>
      <c r="AO134" s="101">
        <f t="shared" si="10"/>
        <v>0</v>
      </c>
      <c r="AP134" s="101">
        <f t="shared" si="11"/>
        <v>0</v>
      </c>
      <c r="AQ134" s="101">
        <f t="shared" si="12"/>
        <v>0</v>
      </c>
      <c r="AR134" s="101">
        <f t="shared" ref="AR134:AR197" si="14">SUM($AF134:$AJ134)</f>
        <v>0</v>
      </c>
    </row>
    <row r="135" spans="1:44">
      <c r="A135" s="284" t="s">
        <v>469</v>
      </c>
      <c r="B135" s="288"/>
      <c r="C135" s="288"/>
      <c r="D135" s="288"/>
      <c r="E135" s="288"/>
      <c r="F135" s="288"/>
      <c r="G135" s="286"/>
      <c r="H135" s="286"/>
      <c r="I135" s="286"/>
      <c r="J135" s="286"/>
      <c r="K135" s="286"/>
      <c r="L135" s="285"/>
      <c r="M135" s="285"/>
      <c r="N135" s="285"/>
      <c r="O135" s="285"/>
      <c r="P135" s="285"/>
      <c r="Q135" s="286"/>
      <c r="R135" s="286"/>
      <c r="S135" s="286"/>
      <c r="T135" s="286"/>
      <c r="U135" s="286"/>
      <c r="V135" s="285"/>
      <c r="W135" s="285"/>
      <c r="X135" s="285"/>
      <c r="Y135" s="285"/>
      <c r="Z135" s="285"/>
      <c r="AA135" s="283"/>
      <c r="AB135" s="283"/>
      <c r="AC135" s="283"/>
      <c r="AD135" s="283"/>
      <c r="AE135" s="283"/>
      <c r="AF135" s="361"/>
      <c r="AG135" s="361"/>
      <c r="AH135" s="361"/>
      <c r="AI135" s="361"/>
      <c r="AJ135" s="362"/>
      <c r="AL135" s="101">
        <f t="shared" si="13"/>
        <v>0</v>
      </c>
      <c r="AM135" s="101">
        <f t="shared" ref="AM135:AM198" si="15">SUM($G135:$K135)</f>
        <v>0</v>
      </c>
      <c r="AN135" s="101">
        <f t="shared" ref="AN135:AN198" si="16">SUM($L135:$P135)</f>
        <v>0</v>
      </c>
      <c r="AO135" s="101">
        <f t="shared" ref="AO135:AO198" si="17">SUM($Q135:$U135)</f>
        <v>0</v>
      </c>
      <c r="AP135" s="101">
        <f t="shared" ref="AP135:AP198" si="18">SUM($V135:$Z135)</f>
        <v>0</v>
      </c>
      <c r="AQ135" s="101">
        <f t="shared" ref="AQ135:AQ198" si="19">SUM($AA135:$AE135)</f>
        <v>0</v>
      </c>
      <c r="AR135" s="101">
        <f t="shared" si="14"/>
        <v>0</v>
      </c>
    </row>
    <row r="136" spans="1:44">
      <c r="A136" s="284" t="s">
        <v>471</v>
      </c>
      <c r="B136" s="288"/>
      <c r="C136" s="288"/>
      <c r="D136" s="288"/>
      <c r="E136" s="288"/>
      <c r="F136" s="288"/>
      <c r="G136" s="286"/>
      <c r="H136" s="286"/>
      <c r="I136" s="286"/>
      <c r="J136" s="286"/>
      <c r="K136" s="286"/>
      <c r="L136" s="285"/>
      <c r="M136" s="285"/>
      <c r="N136" s="285"/>
      <c r="O136" s="285"/>
      <c r="P136" s="285"/>
      <c r="Q136" s="286"/>
      <c r="R136" s="286"/>
      <c r="S136" s="286"/>
      <c r="T136" s="286"/>
      <c r="U136" s="286"/>
      <c r="V136" s="285"/>
      <c r="W136" s="285"/>
      <c r="X136" s="285"/>
      <c r="Y136" s="285"/>
      <c r="Z136" s="285"/>
      <c r="AA136" s="283"/>
      <c r="AB136" s="283"/>
      <c r="AC136" s="283"/>
      <c r="AD136" s="283"/>
      <c r="AE136" s="283"/>
      <c r="AF136" s="361"/>
      <c r="AG136" s="361"/>
      <c r="AH136" s="361"/>
      <c r="AI136" s="361"/>
      <c r="AJ136" s="362"/>
      <c r="AL136" s="101">
        <f t="shared" ref="AL136:AL199" si="20">SUM($B136:$F136)</f>
        <v>0</v>
      </c>
      <c r="AM136" s="101">
        <f t="shared" si="15"/>
        <v>0</v>
      </c>
      <c r="AN136" s="101">
        <f t="shared" si="16"/>
        <v>0</v>
      </c>
      <c r="AO136" s="101">
        <f t="shared" si="17"/>
        <v>0</v>
      </c>
      <c r="AP136" s="101">
        <f t="shared" si="18"/>
        <v>0</v>
      </c>
      <c r="AQ136" s="101">
        <f t="shared" si="19"/>
        <v>0</v>
      </c>
      <c r="AR136" s="101">
        <f t="shared" si="14"/>
        <v>0</v>
      </c>
    </row>
    <row r="137" spans="1:44">
      <c r="A137" s="284" t="s">
        <v>472</v>
      </c>
      <c r="B137" s="288"/>
      <c r="C137" s="288"/>
      <c r="D137" s="288"/>
      <c r="E137" s="288"/>
      <c r="F137" s="288"/>
      <c r="G137" s="286"/>
      <c r="H137" s="286"/>
      <c r="I137" s="286"/>
      <c r="J137" s="286"/>
      <c r="K137" s="286"/>
      <c r="L137" s="285"/>
      <c r="M137" s="285"/>
      <c r="N137" s="285"/>
      <c r="O137" s="285"/>
      <c r="P137" s="285"/>
      <c r="Q137" s="286"/>
      <c r="R137" s="286"/>
      <c r="S137" s="286"/>
      <c r="T137" s="286"/>
      <c r="U137" s="286"/>
      <c r="V137" s="285"/>
      <c r="W137" s="285"/>
      <c r="X137" s="285"/>
      <c r="Y137" s="285">
        <v>3</v>
      </c>
      <c r="Z137" s="285"/>
      <c r="AA137" s="283"/>
      <c r="AB137" s="283"/>
      <c r="AC137" s="283"/>
      <c r="AD137" s="283"/>
      <c r="AE137" s="283"/>
      <c r="AF137" s="361"/>
      <c r="AG137" s="361"/>
      <c r="AH137" s="361"/>
      <c r="AI137" s="361"/>
      <c r="AJ137" s="362"/>
      <c r="AL137" s="101">
        <f t="shared" si="20"/>
        <v>0</v>
      </c>
      <c r="AM137" s="101">
        <f t="shared" si="15"/>
        <v>0</v>
      </c>
      <c r="AN137" s="101">
        <f t="shared" si="16"/>
        <v>0</v>
      </c>
      <c r="AO137" s="101">
        <f t="shared" si="17"/>
        <v>0</v>
      </c>
      <c r="AP137" s="101">
        <f t="shared" si="18"/>
        <v>3</v>
      </c>
      <c r="AQ137" s="101">
        <f t="shared" si="19"/>
        <v>0</v>
      </c>
      <c r="AR137" s="101">
        <f t="shared" si="14"/>
        <v>0</v>
      </c>
    </row>
    <row r="138" spans="1:44">
      <c r="A138" s="284" t="s">
        <v>473</v>
      </c>
      <c r="B138" s="288"/>
      <c r="C138" s="288"/>
      <c r="D138" s="288"/>
      <c r="E138" s="288"/>
      <c r="F138" s="288"/>
      <c r="G138" s="286"/>
      <c r="H138" s="286"/>
      <c r="I138" s="286"/>
      <c r="J138" s="286"/>
      <c r="K138" s="286"/>
      <c r="L138" s="285"/>
      <c r="M138" s="285"/>
      <c r="N138" s="285"/>
      <c r="O138" s="285"/>
      <c r="P138" s="285"/>
      <c r="Q138" s="286"/>
      <c r="R138" s="286"/>
      <c r="S138" s="286"/>
      <c r="T138" s="286"/>
      <c r="U138" s="286"/>
      <c r="V138" s="285"/>
      <c r="W138" s="285"/>
      <c r="X138" s="285"/>
      <c r="Y138" s="285">
        <v>1</v>
      </c>
      <c r="Z138" s="285"/>
      <c r="AA138" s="283"/>
      <c r="AB138" s="283"/>
      <c r="AC138" s="283"/>
      <c r="AD138" s="283"/>
      <c r="AE138" s="283"/>
      <c r="AF138" s="361"/>
      <c r="AG138" s="361"/>
      <c r="AH138" s="361"/>
      <c r="AI138" s="361"/>
      <c r="AJ138" s="362"/>
      <c r="AL138" s="101">
        <f t="shared" si="20"/>
        <v>0</v>
      </c>
      <c r="AM138" s="101">
        <f t="shared" si="15"/>
        <v>0</v>
      </c>
      <c r="AN138" s="101">
        <f t="shared" si="16"/>
        <v>0</v>
      </c>
      <c r="AO138" s="101">
        <f t="shared" si="17"/>
        <v>0</v>
      </c>
      <c r="AP138" s="101">
        <f t="shared" si="18"/>
        <v>1</v>
      </c>
      <c r="AQ138" s="101">
        <f t="shared" si="19"/>
        <v>0</v>
      </c>
      <c r="AR138" s="101">
        <f t="shared" si="14"/>
        <v>0</v>
      </c>
    </row>
    <row r="139" spans="1:44">
      <c r="A139" s="284" t="s">
        <v>474</v>
      </c>
      <c r="B139" s="288"/>
      <c r="C139" s="288"/>
      <c r="D139" s="288"/>
      <c r="E139" s="288"/>
      <c r="F139" s="288"/>
      <c r="G139" s="286"/>
      <c r="H139" s="286"/>
      <c r="I139" s="286"/>
      <c r="J139" s="286"/>
      <c r="K139" s="286"/>
      <c r="L139" s="285"/>
      <c r="M139" s="285"/>
      <c r="N139" s="285"/>
      <c r="O139" s="285"/>
      <c r="P139" s="285"/>
      <c r="Q139" s="286"/>
      <c r="R139" s="286"/>
      <c r="S139" s="286"/>
      <c r="T139" s="286"/>
      <c r="U139" s="286"/>
      <c r="V139" s="285"/>
      <c r="W139" s="285"/>
      <c r="X139" s="285"/>
      <c r="Y139" s="285"/>
      <c r="Z139" s="285"/>
      <c r="AA139" s="283"/>
      <c r="AB139" s="283"/>
      <c r="AC139" s="283"/>
      <c r="AD139" s="283"/>
      <c r="AE139" s="283"/>
      <c r="AF139" s="361"/>
      <c r="AG139" s="361"/>
      <c r="AH139" s="361"/>
      <c r="AI139" s="361"/>
      <c r="AJ139" s="362"/>
      <c r="AL139" s="101">
        <f t="shared" si="20"/>
        <v>0</v>
      </c>
      <c r="AM139" s="101">
        <f t="shared" si="15"/>
        <v>0</v>
      </c>
      <c r="AN139" s="101">
        <f t="shared" si="16"/>
        <v>0</v>
      </c>
      <c r="AO139" s="101">
        <f t="shared" si="17"/>
        <v>0</v>
      </c>
      <c r="AP139" s="101">
        <f t="shared" si="18"/>
        <v>0</v>
      </c>
      <c r="AQ139" s="101">
        <f t="shared" si="19"/>
        <v>0</v>
      </c>
      <c r="AR139" s="101">
        <f t="shared" si="14"/>
        <v>0</v>
      </c>
    </row>
    <row r="140" spans="1:44">
      <c r="A140" s="284" t="s">
        <v>475</v>
      </c>
      <c r="B140" s="288"/>
      <c r="C140" s="288"/>
      <c r="D140" s="288"/>
      <c r="E140" s="288"/>
      <c r="F140" s="288"/>
      <c r="G140" s="286"/>
      <c r="H140" s="286"/>
      <c r="I140" s="286"/>
      <c r="J140" s="286"/>
      <c r="K140" s="286"/>
      <c r="L140" s="285"/>
      <c r="M140" s="285"/>
      <c r="N140" s="285"/>
      <c r="O140" s="285"/>
      <c r="P140" s="285"/>
      <c r="Q140" s="286"/>
      <c r="R140" s="286"/>
      <c r="S140" s="286"/>
      <c r="T140" s="286"/>
      <c r="U140" s="286"/>
      <c r="V140" s="285">
        <v>1</v>
      </c>
      <c r="W140" s="285"/>
      <c r="X140" s="285"/>
      <c r="Y140" s="285"/>
      <c r="Z140" s="285"/>
      <c r="AA140" s="283"/>
      <c r="AB140" s="283"/>
      <c r="AC140" s="283"/>
      <c r="AD140" s="283"/>
      <c r="AE140" s="283"/>
      <c r="AF140" s="361"/>
      <c r="AG140" s="361"/>
      <c r="AH140" s="361"/>
      <c r="AI140" s="361"/>
      <c r="AJ140" s="362"/>
      <c r="AL140" s="101">
        <f t="shared" si="20"/>
        <v>0</v>
      </c>
      <c r="AM140" s="101">
        <f t="shared" si="15"/>
        <v>0</v>
      </c>
      <c r="AN140" s="101">
        <f t="shared" si="16"/>
        <v>0</v>
      </c>
      <c r="AO140" s="101">
        <f t="shared" si="17"/>
        <v>0</v>
      </c>
      <c r="AP140" s="101">
        <f t="shared" si="18"/>
        <v>1</v>
      </c>
      <c r="AQ140" s="101">
        <f t="shared" si="19"/>
        <v>0</v>
      </c>
      <c r="AR140" s="101">
        <f t="shared" si="14"/>
        <v>0</v>
      </c>
    </row>
    <row r="141" spans="1:44">
      <c r="A141" s="284" t="s">
        <v>477</v>
      </c>
      <c r="B141" s="288"/>
      <c r="C141" s="288"/>
      <c r="D141" s="288"/>
      <c r="E141" s="288"/>
      <c r="F141" s="288"/>
      <c r="G141" s="286"/>
      <c r="H141" s="286"/>
      <c r="I141" s="286"/>
      <c r="J141" s="286"/>
      <c r="K141" s="286"/>
      <c r="L141" s="285"/>
      <c r="M141" s="285"/>
      <c r="N141" s="285"/>
      <c r="O141" s="285"/>
      <c r="P141" s="285"/>
      <c r="Q141" s="286"/>
      <c r="R141" s="286"/>
      <c r="S141" s="286"/>
      <c r="T141" s="286"/>
      <c r="U141" s="286">
        <v>1</v>
      </c>
      <c r="V141" s="285"/>
      <c r="W141" s="285"/>
      <c r="X141" s="285"/>
      <c r="Y141" s="285"/>
      <c r="Z141" s="285"/>
      <c r="AA141" s="283"/>
      <c r="AB141" s="283"/>
      <c r="AC141" s="283"/>
      <c r="AD141" s="283"/>
      <c r="AE141" s="283"/>
      <c r="AF141" s="361"/>
      <c r="AG141" s="361"/>
      <c r="AH141" s="361"/>
      <c r="AI141" s="361"/>
      <c r="AJ141" s="362"/>
      <c r="AL141" s="101">
        <f t="shared" si="20"/>
        <v>0</v>
      </c>
      <c r="AM141" s="101">
        <f t="shared" si="15"/>
        <v>0</v>
      </c>
      <c r="AN141" s="101">
        <f t="shared" si="16"/>
        <v>0</v>
      </c>
      <c r="AO141" s="101">
        <f t="shared" si="17"/>
        <v>1</v>
      </c>
      <c r="AP141" s="101">
        <f t="shared" si="18"/>
        <v>0</v>
      </c>
      <c r="AQ141" s="101">
        <f t="shared" si="19"/>
        <v>0</v>
      </c>
      <c r="AR141" s="101">
        <f t="shared" si="14"/>
        <v>0</v>
      </c>
    </row>
    <row r="142" spans="1:44">
      <c r="A142" s="284" t="s">
        <v>478</v>
      </c>
      <c r="B142" s="288"/>
      <c r="C142" s="288"/>
      <c r="D142" s="288"/>
      <c r="E142" s="288"/>
      <c r="F142" s="288"/>
      <c r="G142" s="286"/>
      <c r="H142" s="286"/>
      <c r="I142" s="286"/>
      <c r="J142" s="286"/>
      <c r="K142" s="286"/>
      <c r="L142" s="285"/>
      <c r="M142" s="285"/>
      <c r="N142" s="285"/>
      <c r="O142" s="285"/>
      <c r="P142" s="285"/>
      <c r="Q142" s="286"/>
      <c r="R142" s="286"/>
      <c r="S142" s="286"/>
      <c r="T142" s="286"/>
      <c r="U142" s="286"/>
      <c r="V142" s="285"/>
      <c r="W142" s="285"/>
      <c r="X142" s="285"/>
      <c r="Y142" s="285"/>
      <c r="Z142" s="285">
        <v>1</v>
      </c>
      <c r="AA142" s="283"/>
      <c r="AB142" s="283"/>
      <c r="AC142" s="283"/>
      <c r="AD142" s="283"/>
      <c r="AE142" s="283"/>
      <c r="AF142" s="361"/>
      <c r="AG142" s="361"/>
      <c r="AH142" s="361"/>
      <c r="AI142" s="361"/>
      <c r="AJ142" s="362"/>
      <c r="AL142" s="101">
        <f t="shared" si="20"/>
        <v>0</v>
      </c>
      <c r="AM142" s="101">
        <f t="shared" si="15"/>
        <v>0</v>
      </c>
      <c r="AN142" s="101">
        <f t="shared" si="16"/>
        <v>0</v>
      </c>
      <c r="AO142" s="101">
        <f t="shared" si="17"/>
        <v>0</v>
      </c>
      <c r="AP142" s="101">
        <f t="shared" si="18"/>
        <v>1</v>
      </c>
      <c r="AQ142" s="101">
        <f t="shared" si="19"/>
        <v>0</v>
      </c>
      <c r="AR142" s="101">
        <f t="shared" si="14"/>
        <v>0</v>
      </c>
    </row>
    <row r="143" spans="1:44">
      <c r="A143" s="284" t="s">
        <v>479</v>
      </c>
      <c r="B143" s="288"/>
      <c r="C143" s="288"/>
      <c r="D143" s="288"/>
      <c r="E143" s="288"/>
      <c r="F143" s="288"/>
      <c r="G143" s="286"/>
      <c r="H143" s="286"/>
      <c r="I143" s="286"/>
      <c r="J143" s="286"/>
      <c r="K143" s="286"/>
      <c r="L143" s="285"/>
      <c r="M143" s="285"/>
      <c r="N143" s="285"/>
      <c r="O143" s="285"/>
      <c r="P143" s="285"/>
      <c r="Q143" s="286"/>
      <c r="R143" s="286">
        <v>1</v>
      </c>
      <c r="S143" s="286"/>
      <c r="T143" s="286"/>
      <c r="U143" s="286"/>
      <c r="V143" s="285"/>
      <c r="W143" s="285"/>
      <c r="X143" s="285"/>
      <c r="Y143" s="285"/>
      <c r="Z143" s="285"/>
      <c r="AA143" s="283"/>
      <c r="AB143" s="283"/>
      <c r="AC143" s="283"/>
      <c r="AD143" s="283"/>
      <c r="AE143" s="283"/>
      <c r="AF143" s="361"/>
      <c r="AG143" s="361"/>
      <c r="AH143" s="361"/>
      <c r="AI143" s="361"/>
      <c r="AJ143" s="362"/>
      <c r="AL143" s="101">
        <f t="shared" si="20"/>
        <v>0</v>
      </c>
      <c r="AM143" s="101">
        <f t="shared" si="15"/>
        <v>0</v>
      </c>
      <c r="AN143" s="101">
        <f t="shared" si="16"/>
        <v>0</v>
      </c>
      <c r="AO143" s="101">
        <f t="shared" si="17"/>
        <v>1</v>
      </c>
      <c r="AP143" s="101">
        <f t="shared" si="18"/>
        <v>0</v>
      </c>
      <c r="AQ143" s="101">
        <f t="shared" si="19"/>
        <v>0</v>
      </c>
      <c r="AR143" s="101">
        <f t="shared" si="14"/>
        <v>0</v>
      </c>
    </row>
    <row r="144" spans="1:44">
      <c r="A144" s="284" t="s">
        <v>481</v>
      </c>
      <c r="B144" s="288"/>
      <c r="C144" s="288"/>
      <c r="D144" s="288"/>
      <c r="E144" s="288"/>
      <c r="F144" s="288"/>
      <c r="G144" s="286"/>
      <c r="H144" s="286"/>
      <c r="I144" s="286"/>
      <c r="J144" s="286"/>
      <c r="K144" s="286"/>
      <c r="L144" s="285"/>
      <c r="M144" s="285">
        <v>1</v>
      </c>
      <c r="N144" s="285"/>
      <c r="O144" s="285"/>
      <c r="P144" s="285"/>
      <c r="Q144" s="286"/>
      <c r="R144" s="286"/>
      <c r="S144" s="286"/>
      <c r="T144" s="286"/>
      <c r="U144" s="286"/>
      <c r="V144" s="285"/>
      <c r="W144" s="285"/>
      <c r="X144" s="285"/>
      <c r="Y144" s="285"/>
      <c r="Z144" s="285"/>
      <c r="AA144" s="283"/>
      <c r="AB144" s="283"/>
      <c r="AC144" s="283"/>
      <c r="AD144" s="283"/>
      <c r="AE144" s="283"/>
      <c r="AF144" s="361"/>
      <c r="AG144" s="361"/>
      <c r="AH144" s="361"/>
      <c r="AI144" s="361"/>
      <c r="AJ144" s="362"/>
      <c r="AL144" s="101">
        <f t="shared" si="20"/>
        <v>0</v>
      </c>
      <c r="AM144" s="101">
        <f t="shared" si="15"/>
        <v>0</v>
      </c>
      <c r="AN144" s="101">
        <f t="shared" si="16"/>
        <v>1</v>
      </c>
      <c r="AO144" s="101">
        <f t="shared" si="17"/>
        <v>0</v>
      </c>
      <c r="AP144" s="101">
        <f t="shared" si="18"/>
        <v>0</v>
      </c>
      <c r="AQ144" s="101">
        <f t="shared" si="19"/>
        <v>0</v>
      </c>
      <c r="AR144" s="101">
        <f t="shared" si="14"/>
        <v>0</v>
      </c>
    </row>
    <row r="145" spans="1:44">
      <c r="A145" s="284" t="s">
        <v>483</v>
      </c>
      <c r="B145" s="288"/>
      <c r="C145" s="288"/>
      <c r="D145" s="288"/>
      <c r="E145" s="288"/>
      <c r="F145" s="288"/>
      <c r="G145" s="286"/>
      <c r="H145" s="286"/>
      <c r="I145" s="286"/>
      <c r="J145" s="286"/>
      <c r="K145" s="286"/>
      <c r="L145" s="285"/>
      <c r="M145" s="285"/>
      <c r="N145" s="285"/>
      <c r="O145" s="285"/>
      <c r="P145" s="285"/>
      <c r="Q145" s="286"/>
      <c r="R145" s="286"/>
      <c r="S145" s="286"/>
      <c r="T145" s="286"/>
      <c r="U145" s="286"/>
      <c r="V145" s="285"/>
      <c r="W145" s="285"/>
      <c r="X145" s="285"/>
      <c r="Y145" s="285"/>
      <c r="Z145" s="285"/>
      <c r="AA145" s="283"/>
      <c r="AB145" s="283"/>
      <c r="AC145" s="283"/>
      <c r="AD145" s="283"/>
      <c r="AE145" s="283"/>
      <c r="AF145" s="361"/>
      <c r="AG145" s="361"/>
      <c r="AH145" s="361"/>
      <c r="AI145" s="361"/>
      <c r="AJ145" s="362"/>
      <c r="AL145" s="101">
        <f t="shared" si="20"/>
        <v>0</v>
      </c>
      <c r="AM145" s="101">
        <f t="shared" si="15"/>
        <v>0</v>
      </c>
      <c r="AN145" s="101">
        <f t="shared" si="16"/>
        <v>0</v>
      </c>
      <c r="AO145" s="101">
        <f t="shared" si="17"/>
        <v>0</v>
      </c>
      <c r="AP145" s="101">
        <f t="shared" si="18"/>
        <v>0</v>
      </c>
      <c r="AQ145" s="101">
        <f t="shared" si="19"/>
        <v>0</v>
      </c>
      <c r="AR145" s="101">
        <f t="shared" si="14"/>
        <v>0</v>
      </c>
    </row>
    <row r="146" spans="1:44">
      <c r="A146" s="284" t="s">
        <v>484</v>
      </c>
      <c r="B146" s="288"/>
      <c r="C146" s="288"/>
      <c r="D146" s="288"/>
      <c r="E146" s="288"/>
      <c r="F146" s="288"/>
      <c r="G146" s="286"/>
      <c r="H146" s="286"/>
      <c r="I146" s="286"/>
      <c r="J146" s="286"/>
      <c r="K146" s="286"/>
      <c r="L146" s="285"/>
      <c r="M146" s="285"/>
      <c r="N146" s="285"/>
      <c r="O146" s="285"/>
      <c r="P146" s="285"/>
      <c r="Q146" s="286"/>
      <c r="R146" s="286"/>
      <c r="S146" s="286"/>
      <c r="T146" s="286"/>
      <c r="U146" s="286"/>
      <c r="V146" s="285"/>
      <c r="W146" s="285"/>
      <c r="X146" s="285"/>
      <c r="Y146" s="285"/>
      <c r="Z146" s="285">
        <v>1</v>
      </c>
      <c r="AA146" s="283"/>
      <c r="AB146" s="283"/>
      <c r="AC146" s="283"/>
      <c r="AD146" s="283"/>
      <c r="AE146" s="283"/>
      <c r="AF146" s="361"/>
      <c r="AG146" s="361"/>
      <c r="AH146" s="361"/>
      <c r="AI146" s="361"/>
      <c r="AJ146" s="362"/>
      <c r="AL146" s="101">
        <f t="shared" si="20"/>
        <v>0</v>
      </c>
      <c r="AM146" s="101">
        <f t="shared" si="15"/>
        <v>0</v>
      </c>
      <c r="AN146" s="101">
        <f t="shared" si="16"/>
        <v>0</v>
      </c>
      <c r="AO146" s="101">
        <f t="shared" si="17"/>
        <v>0</v>
      </c>
      <c r="AP146" s="101">
        <f t="shared" si="18"/>
        <v>1</v>
      </c>
      <c r="AQ146" s="101">
        <f t="shared" si="19"/>
        <v>0</v>
      </c>
      <c r="AR146" s="101">
        <f t="shared" si="14"/>
        <v>0</v>
      </c>
    </row>
    <row r="147" spans="1:44">
      <c r="A147" s="284" t="s">
        <v>487</v>
      </c>
      <c r="B147" s="288"/>
      <c r="C147" s="288"/>
      <c r="D147" s="288"/>
      <c r="E147" s="288"/>
      <c r="F147" s="288"/>
      <c r="G147" s="286"/>
      <c r="H147" s="286"/>
      <c r="I147" s="286"/>
      <c r="J147" s="286"/>
      <c r="K147" s="286"/>
      <c r="L147" s="285"/>
      <c r="M147" s="285"/>
      <c r="N147" s="285"/>
      <c r="O147" s="285"/>
      <c r="P147" s="285"/>
      <c r="Q147" s="286"/>
      <c r="R147" s="286"/>
      <c r="S147" s="286"/>
      <c r="T147" s="286"/>
      <c r="U147" s="286"/>
      <c r="V147" s="285"/>
      <c r="W147" s="285"/>
      <c r="X147" s="285"/>
      <c r="Y147" s="285">
        <v>1</v>
      </c>
      <c r="Z147" s="285"/>
      <c r="AA147" s="283"/>
      <c r="AB147" s="283"/>
      <c r="AC147" s="283"/>
      <c r="AD147" s="283"/>
      <c r="AE147" s="283"/>
      <c r="AF147" s="361"/>
      <c r="AG147" s="361"/>
      <c r="AH147" s="361"/>
      <c r="AI147" s="361"/>
      <c r="AJ147" s="362"/>
      <c r="AL147" s="101">
        <f t="shared" si="20"/>
        <v>0</v>
      </c>
      <c r="AM147" s="101">
        <f t="shared" si="15"/>
        <v>0</v>
      </c>
      <c r="AN147" s="101">
        <f t="shared" si="16"/>
        <v>0</v>
      </c>
      <c r="AO147" s="101">
        <f t="shared" si="17"/>
        <v>0</v>
      </c>
      <c r="AP147" s="101">
        <f t="shared" si="18"/>
        <v>1</v>
      </c>
      <c r="AQ147" s="101">
        <f t="shared" si="19"/>
        <v>0</v>
      </c>
      <c r="AR147" s="101">
        <f t="shared" si="14"/>
        <v>0</v>
      </c>
    </row>
    <row r="148" spans="1:44">
      <c r="A148" s="284" t="s">
        <v>488</v>
      </c>
      <c r="B148" s="288"/>
      <c r="C148" s="288"/>
      <c r="D148" s="288"/>
      <c r="E148" s="288"/>
      <c r="F148" s="288"/>
      <c r="G148" s="286"/>
      <c r="H148" s="286"/>
      <c r="I148" s="286"/>
      <c r="J148" s="286"/>
      <c r="K148" s="286"/>
      <c r="L148" s="285"/>
      <c r="M148" s="285"/>
      <c r="N148" s="285"/>
      <c r="O148" s="285"/>
      <c r="P148" s="285"/>
      <c r="Q148" s="286"/>
      <c r="R148" s="286"/>
      <c r="S148" s="286"/>
      <c r="T148" s="286"/>
      <c r="U148" s="286"/>
      <c r="V148" s="285"/>
      <c r="W148" s="285"/>
      <c r="X148" s="285"/>
      <c r="Y148" s="285">
        <v>1</v>
      </c>
      <c r="Z148" s="285"/>
      <c r="AA148" s="283"/>
      <c r="AB148" s="283"/>
      <c r="AC148" s="283"/>
      <c r="AD148" s="283"/>
      <c r="AE148" s="283"/>
      <c r="AF148" s="361"/>
      <c r="AG148" s="361"/>
      <c r="AH148" s="361"/>
      <c r="AI148" s="361"/>
      <c r="AJ148" s="362"/>
      <c r="AL148" s="101">
        <f t="shared" si="20"/>
        <v>0</v>
      </c>
      <c r="AM148" s="101">
        <f t="shared" si="15"/>
        <v>0</v>
      </c>
      <c r="AN148" s="101">
        <f t="shared" si="16"/>
        <v>0</v>
      </c>
      <c r="AO148" s="101">
        <f t="shared" si="17"/>
        <v>0</v>
      </c>
      <c r="AP148" s="101">
        <f t="shared" si="18"/>
        <v>1</v>
      </c>
      <c r="AQ148" s="101">
        <f t="shared" si="19"/>
        <v>0</v>
      </c>
      <c r="AR148" s="101">
        <f t="shared" si="14"/>
        <v>0</v>
      </c>
    </row>
    <row r="149" spans="1:44">
      <c r="A149" s="284" t="s">
        <v>489</v>
      </c>
      <c r="B149" s="288"/>
      <c r="C149" s="288"/>
      <c r="D149" s="288"/>
      <c r="E149" s="288"/>
      <c r="F149" s="288"/>
      <c r="G149" s="286"/>
      <c r="H149" s="286"/>
      <c r="I149" s="286"/>
      <c r="J149" s="286"/>
      <c r="K149" s="286"/>
      <c r="L149" s="285"/>
      <c r="M149" s="285"/>
      <c r="N149" s="285"/>
      <c r="O149" s="285"/>
      <c r="P149" s="285"/>
      <c r="Q149" s="286"/>
      <c r="R149" s="286"/>
      <c r="S149" s="286"/>
      <c r="T149" s="286"/>
      <c r="U149" s="286"/>
      <c r="V149" s="285"/>
      <c r="W149" s="285"/>
      <c r="X149" s="285"/>
      <c r="Y149" s="285"/>
      <c r="Z149" s="285">
        <v>2</v>
      </c>
      <c r="AA149" s="283"/>
      <c r="AB149" s="283"/>
      <c r="AC149" s="283"/>
      <c r="AD149" s="283"/>
      <c r="AE149" s="283"/>
      <c r="AF149" s="361"/>
      <c r="AG149" s="361"/>
      <c r="AH149" s="361"/>
      <c r="AI149" s="361"/>
      <c r="AJ149" s="362"/>
      <c r="AL149" s="101">
        <f t="shared" si="20"/>
        <v>0</v>
      </c>
      <c r="AM149" s="101">
        <f t="shared" si="15"/>
        <v>0</v>
      </c>
      <c r="AN149" s="101">
        <f t="shared" si="16"/>
        <v>0</v>
      </c>
      <c r="AO149" s="101">
        <f t="shared" si="17"/>
        <v>0</v>
      </c>
      <c r="AP149" s="101">
        <f t="shared" si="18"/>
        <v>2</v>
      </c>
      <c r="AQ149" s="101">
        <f t="shared" si="19"/>
        <v>0</v>
      </c>
      <c r="AR149" s="101">
        <f t="shared" si="14"/>
        <v>0</v>
      </c>
    </row>
    <row r="150" spans="1:44">
      <c r="A150" s="284" t="s">
        <v>490</v>
      </c>
      <c r="B150" s="288"/>
      <c r="C150" s="288"/>
      <c r="D150" s="288"/>
      <c r="E150" s="288"/>
      <c r="F150" s="288"/>
      <c r="G150" s="286"/>
      <c r="H150" s="286"/>
      <c r="I150" s="286"/>
      <c r="J150" s="286"/>
      <c r="K150" s="286"/>
      <c r="L150" s="285"/>
      <c r="M150" s="285"/>
      <c r="N150" s="285"/>
      <c r="O150" s="285"/>
      <c r="P150" s="285"/>
      <c r="Q150" s="286"/>
      <c r="R150" s="286"/>
      <c r="S150" s="286"/>
      <c r="T150" s="286"/>
      <c r="U150" s="286"/>
      <c r="V150" s="285"/>
      <c r="W150" s="285"/>
      <c r="X150" s="285"/>
      <c r="Y150" s="285">
        <v>1</v>
      </c>
      <c r="Z150" s="285"/>
      <c r="AA150" s="283"/>
      <c r="AB150" s="283"/>
      <c r="AC150" s="283"/>
      <c r="AD150" s="283"/>
      <c r="AE150" s="283"/>
      <c r="AF150" s="361"/>
      <c r="AG150" s="361"/>
      <c r="AH150" s="361"/>
      <c r="AI150" s="361"/>
      <c r="AJ150" s="362"/>
      <c r="AL150" s="101">
        <f t="shared" si="20"/>
        <v>0</v>
      </c>
      <c r="AM150" s="101">
        <f t="shared" si="15"/>
        <v>0</v>
      </c>
      <c r="AN150" s="101">
        <f t="shared" si="16"/>
        <v>0</v>
      </c>
      <c r="AO150" s="101">
        <f t="shared" si="17"/>
        <v>0</v>
      </c>
      <c r="AP150" s="101">
        <f t="shared" si="18"/>
        <v>1</v>
      </c>
      <c r="AQ150" s="101">
        <f t="shared" si="19"/>
        <v>0</v>
      </c>
      <c r="AR150" s="101">
        <f t="shared" si="14"/>
        <v>0</v>
      </c>
    </row>
    <row r="151" spans="1:44">
      <c r="A151" s="284" t="s">
        <v>491</v>
      </c>
      <c r="B151" s="288"/>
      <c r="C151" s="288"/>
      <c r="D151" s="288"/>
      <c r="E151" s="288"/>
      <c r="F151" s="288"/>
      <c r="G151" s="286"/>
      <c r="H151" s="286"/>
      <c r="I151" s="286"/>
      <c r="J151" s="286"/>
      <c r="K151" s="286"/>
      <c r="L151" s="285"/>
      <c r="M151" s="285"/>
      <c r="N151" s="285"/>
      <c r="O151" s="285"/>
      <c r="P151" s="285"/>
      <c r="Q151" s="286"/>
      <c r="R151" s="286"/>
      <c r="S151" s="286"/>
      <c r="T151" s="286"/>
      <c r="U151" s="286"/>
      <c r="V151" s="285"/>
      <c r="W151" s="285"/>
      <c r="X151" s="285"/>
      <c r="Y151" s="285"/>
      <c r="Z151" s="285">
        <v>2</v>
      </c>
      <c r="AA151" s="283"/>
      <c r="AB151" s="283"/>
      <c r="AC151" s="283"/>
      <c r="AD151" s="283"/>
      <c r="AE151" s="283"/>
      <c r="AF151" s="361"/>
      <c r="AG151" s="361"/>
      <c r="AH151" s="361"/>
      <c r="AI151" s="361"/>
      <c r="AJ151" s="362"/>
      <c r="AL151" s="101">
        <f t="shared" si="20"/>
        <v>0</v>
      </c>
      <c r="AM151" s="101">
        <f t="shared" si="15"/>
        <v>0</v>
      </c>
      <c r="AN151" s="101">
        <f t="shared" si="16"/>
        <v>0</v>
      </c>
      <c r="AO151" s="101">
        <f t="shared" si="17"/>
        <v>0</v>
      </c>
      <c r="AP151" s="101">
        <f t="shared" si="18"/>
        <v>2</v>
      </c>
      <c r="AQ151" s="101">
        <f t="shared" si="19"/>
        <v>0</v>
      </c>
      <c r="AR151" s="101">
        <f t="shared" si="14"/>
        <v>0</v>
      </c>
    </row>
    <row r="152" spans="1:44">
      <c r="A152" s="284" t="s">
        <v>492</v>
      </c>
      <c r="B152" s="288"/>
      <c r="C152" s="288"/>
      <c r="D152" s="288"/>
      <c r="E152" s="288"/>
      <c r="F152" s="288"/>
      <c r="G152" s="286"/>
      <c r="H152" s="286"/>
      <c r="I152" s="286"/>
      <c r="J152" s="286"/>
      <c r="K152" s="286"/>
      <c r="L152" s="285"/>
      <c r="M152" s="285"/>
      <c r="N152" s="285"/>
      <c r="O152" s="285"/>
      <c r="P152" s="285"/>
      <c r="Q152" s="286"/>
      <c r="R152" s="286"/>
      <c r="S152" s="286"/>
      <c r="T152" s="286"/>
      <c r="U152" s="286"/>
      <c r="V152" s="285"/>
      <c r="W152" s="285"/>
      <c r="X152" s="285">
        <v>1</v>
      </c>
      <c r="Y152" s="285"/>
      <c r="Z152" s="285"/>
      <c r="AA152" s="283"/>
      <c r="AB152" s="283"/>
      <c r="AC152" s="283"/>
      <c r="AD152" s="283"/>
      <c r="AE152" s="283"/>
      <c r="AF152" s="361"/>
      <c r="AG152" s="361"/>
      <c r="AH152" s="361"/>
      <c r="AI152" s="361"/>
      <c r="AJ152" s="362"/>
      <c r="AL152" s="101">
        <f t="shared" si="20"/>
        <v>0</v>
      </c>
      <c r="AM152" s="101">
        <f t="shared" si="15"/>
        <v>0</v>
      </c>
      <c r="AN152" s="101">
        <f t="shared" si="16"/>
        <v>0</v>
      </c>
      <c r="AO152" s="101">
        <f t="shared" si="17"/>
        <v>0</v>
      </c>
      <c r="AP152" s="101">
        <f t="shared" si="18"/>
        <v>1</v>
      </c>
      <c r="AQ152" s="101">
        <f t="shared" si="19"/>
        <v>0</v>
      </c>
      <c r="AR152" s="101">
        <f t="shared" si="14"/>
        <v>0</v>
      </c>
    </row>
    <row r="153" spans="1:44">
      <c r="A153" s="284" t="s">
        <v>493</v>
      </c>
      <c r="B153" s="288"/>
      <c r="C153" s="288"/>
      <c r="D153" s="288"/>
      <c r="E153" s="288"/>
      <c r="F153" s="288"/>
      <c r="G153" s="286"/>
      <c r="H153" s="286"/>
      <c r="I153" s="286"/>
      <c r="J153" s="286"/>
      <c r="K153" s="286"/>
      <c r="L153" s="285"/>
      <c r="M153" s="285"/>
      <c r="N153" s="285"/>
      <c r="O153" s="285"/>
      <c r="P153" s="285"/>
      <c r="Q153" s="286"/>
      <c r="R153" s="286"/>
      <c r="S153" s="286"/>
      <c r="T153" s="286"/>
      <c r="U153" s="286"/>
      <c r="V153" s="285"/>
      <c r="W153" s="285"/>
      <c r="X153" s="285"/>
      <c r="Y153" s="285"/>
      <c r="Z153" s="285"/>
      <c r="AA153" s="283"/>
      <c r="AB153" s="283"/>
      <c r="AC153" s="283"/>
      <c r="AD153" s="283"/>
      <c r="AE153" s="283"/>
      <c r="AF153" s="361"/>
      <c r="AG153" s="361"/>
      <c r="AH153" s="361"/>
      <c r="AI153" s="361"/>
      <c r="AJ153" s="362"/>
      <c r="AL153" s="101">
        <f t="shared" si="20"/>
        <v>0</v>
      </c>
      <c r="AM153" s="101">
        <f t="shared" si="15"/>
        <v>0</v>
      </c>
      <c r="AN153" s="101">
        <f t="shared" si="16"/>
        <v>0</v>
      </c>
      <c r="AO153" s="101">
        <f t="shared" si="17"/>
        <v>0</v>
      </c>
      <c r="AP153" s="101">
        <f t="shared" si="18"/>
        <v>0</v>
      </c>
      <c r="AQ153" s="101">
        <f t="shared" si="19"/>
        <v>0</v>
      </c>
      <c r="AR153" s="101">
        <f t="shared" si="14"/>
        <v>0</v>
      </c>
    </row>
    <row r="154" spans="1:44">
      <c r="A154" s="284" t="s">
        <v>494</v>
      </c>
      <c r="B154" s="288"/>
      <c r="C154" s="288"/>
      <c r="D154" s="288"/>
      <c r="E154" s="288"/>
      <c r="F154" s="288"/>
      <c r="G154" s="286"/>
      <c r="H154" s="286"/>
      <c r="I154" s="286"/>
      <c r="J154" s="286"/>
      <c r="K154" s="286"/>
      <c r="L154" s="285"/>
      <c r="M154" s="285"/>
      <c r="N154" s="285"/>
      <c r="O154" s="285"/>
      <c r="P154" s="285"/>
      <c r="Q154" s="286"/>
      <c r="R154" s="286"/>
      <c r="S154" s="286"/>
      <c r="T154" s="286"/>
      <c r="U154" s="286"/>
      <c r="V154" s="285">
        <v>1</v>
      </c>
      <c r="W154" s="285"/>
      <c r="X154" s="285"/>
      <c r="Y154" s="285"/>
      <c r="Z154" s="285"/>
      <c r="AA154" s="283"/>
      <c r="AB154" s="283"/>
      <c r="AC154" s="283"/>
      <c r="AD154" s="283"/>
      <c r="AE154" s="283"/>
      <c r="AF154" s="361"/>
      <c r="AG154" s="361"/>
      <c r="AH154" s="361"/>
      <c r="AI154" s="361"/>
      <c r="AJ154" s="362"/>
      <c r="AL154" s="101">
        <f t="shared" si="20"/>
        <v>0</v>
      </c>
      <c r="AM154" s="101">
        <f t="shared" si="15"/>
        <v>0</v>
      </c>
      <c r="AN154" s="101">
        <f t="shared" si="16"/>
        <v>0</v>
      </c>
      <c r="AO154" s="101">
        <f t="shared" si="17"/>
        <v>0</v>
      </c>
      <c r="AP154" s="101">
        <f t="shared" si="18"/>
        <v>1</v>
      </c>
      <c r="AQ154" s="101">
        <f t="shared" si="19"/>
        <v>0</v>
      </c>
      <c r="AR154" s="101">
        <f t="shared" si="14"/>
        <v>0</v>
      </c>
    </row>
    <row r="155" spans="1:44">
      <c r="A155" s="284" t="s">
        <v>495</v>
      </c>
      <c r="B155" s="288"/>
      <c r="C155" s="288"/>
      <c r="D155" s="288"/>
      <c r="E155" s="288"/>
      <c r="F155" s="288"/>
      <c r="G155" s="286"/>
      <c r="H155" s="286"/>
      <c r="I155" s="286"/>
      <c r="J155" s="286"/>
      <c r="K155" s="286"/>
      <c r="L155" s="285"/>
      <c r="M155" s="285"/>
      <c r="N155" s="285"/>
      <c r="O155" s="285"/>
      <c r="P155" s="285"/>
      <c r="Q155" s="286"/>
      <c r="R155" s="286"/>
      <c r="S155" s="286"/>
      <c r="T155" s="286"/>
      <c r="U155" s="286"/>
      <c r="V155" s="285"/>
      <c r="W155" s="285"/>
      <c r="X155" s="285">
        <v>1</v>
      </c>
      <c r="Y155" s="285"/>
      <c r="Z155" s="285"/>
      <c r="AA155" s="283"/>
      <c r="AB155" s="283"/>
      <c r="AC155" s="283"/>
      <c r="AD155" s="283"/>
      <c r="AE155" s="283"/>
      <c r="AF155" s="361"/>
      <c r="AG155" s="361"/>
      <c r="AH155" s="361"/>
      <c r="AI155" s="361"/>
      <c r="AJ155" s="362"/>
      <c r="AL155" s="101">
        <f t="shared" si="20"/>
        <v>0</v>
      </c>
      <c r="AM155" s="101">
        <f t="shared" si="15"/>
        <v>0</v>
      </c>
      <c r="AN155" s="101">
        <f t="shared" si="16"/>
        <v>0</v>
      </c>
      <c r="AO155" s="101">
        <f t="shared" si="17"/>
        <v>0</v>
      </c>
      <c r="AP155" s="101">
        <f t="shared" si="18"/>
        <v>1</v>
      </c>
      <c r="AQ155" s="101">
        <f t="shared" si="19"/>
        <v>0</v>
      </c>
      <c r="AR155" s="101">
        <f t="shared" si="14"/>
        <v>0</v>
      </c>
    </row>
    <row r="156" spans="1:44">
      <c r="A156" s="284" t="s">
        <v>496</v>
      </c>
      <c r="B156" s="288"/>
      <c r="C156" s="288"/>
      <c r="D156" s="288"/>
      <c r="E156" s="288"/>
      <c r="F156" s="288"/>
      <c r="G156" s="286"/>
      <c r="H156" s="286"/>
      <c r="I156" s="286"/>
      <c r="J156" s="286"/>
      <c r="K156" s="286"/>
      <c r="L156" s="285"/>
      <c r="M156" s="285"/>
      <c r="N156" s="285"/>
      <c r="O156" s="285"/>
      <c r="P156" s="285"/>
      <c r="Q156" s="286"/>
      <c r="R156" s="286"/>
      <c r="S156" s="286"/>
      <c r="T156" s="286"/>
      <c r="U156" s="286"/>
      <c r="V156" s="285"/>
      <c r="W156" s="285"/>
      <c r="X156" s="285"/>
      <c r="Y156" s="285"/>
      <c r="Z156" s="285">
        <v>2</v>
      </c>
      <c r="AA156" s="283"/>
      <c r="AB156" s="283"/>
      <c r="AC156" s="283"/>
      <c r="AD156" s="283"/>
      <c r="AE156" s="283"/>
      <c r="AF156" s="361"/>
      <c r="AG156" s="361"/>
      <c r="AH156" s="361"/>
      <c r="AI156" s="361"/>
      <c r="AJ156" s="362"/>
      <c r="AL156" s="101">
        <f t="shared" si="20"/>
        <v>0</v>
      </c>
      <c r="AM156" s="101">
        <f t="shared" si="15"/>
        <v>0</v>
      </c>
      <c r="AN156" s="101">
        <f t="shared" si="16"/>
        <v>0</v>
      </c>
      <c r="AO156" s="101">
        <f t="shared" si="17"/>
        <v>0</v>
      </c>
      <c r="AP156" s="101">
        <f t="shared" si="18"/>
        <v>2</v>
      </c>
      <c r="AQ156" s="101">
        <f t="shared" si="19"/>
        <v>0</v>
      </c>
      <c r="AR156" s="101">
        <f t="shared" si="14"/>
        <v>0</v>
      </c>
    </row>
    <row r="157" spans="1:44">
      <c r="A157" s="284" t="s">
        <v>497</v>
      </c>
      <c r="B157" s="288"/>
      <c r="C157" s="288"/>
      <c r="D157" s="288"/>
      <c r="E157" s="288"/>
      <c r="F157" s="288"/>
      <c r="G157" s="286"/>
      <c r="H157" s="286"/>
      <c r="I157" s="286"/>
      <c r="J157" s="286"/>
      <c r="K157" s="286"/>
      <c r="L157" s="285"/>
      <c r="M157" s="285"/>
      <c r="N157" s="285"/>
      <c r="O157" s="285"/>
      <c r="P157" s="285"/>
      <c r="Q157" s="286"/>
      <c r="R157" s="286"/>
      <c r="S157" s="286"/>
      <c r="T157" s="286"/>
      <c r="U157" s="286"/>
      <c r="V157" s="285">
        <v>1</v>
      </c>
      <c r="W157" s="285"/>
      <c r="X157" s="285"/>
      <c r="Y157" s="285"/>
      <c r="Z157" s="285"/>
      <c r="AA157" s="283"/>
      <c r="AB157" s="283"/>
      <c r="AC157" s="283"/>
      <c r="AD157" s="283"/>
      <c r="AE157" s="283"/>
      <c r="AF157" s="361"/>
      <c r="AG157" s="361"/>
      <c r="AH157" s="361"/>
      <c r="AI157" s="361"/>
      <c r="AJ157" s="362"/>
      <c r="AL157" s="101">
        <f t="shared" si="20"/>
        <v>0</v>
      </c>
      <c r="AM157" s="101">
        <f t="shared" si="15"/>
        <v>0</v>
      </c>
      <c r="AN157" s="101">
        <f t="shared" si="16"/>
        <v>0</v>
      </c>
      <c r="AO157" s="101">
        <f t="shared" si="17"/>
        <v>0</v>
      </c>
      <c r="AP157" s="101">
        <f t="shared" si="18"/>
        <v>1</v>
      </c>
      <c r="AQ157" s="101">
        <f t="shared" si="19"/>
        <v>0</v>
      </c>
      <c r="AR157" s="101">
        <f t="shared" si="14"/>
        <v>0</v>
      </c>
    </row>
    <row r="158" spans="1:44">
      <c r="A158" s="284" t="s">
        <v>498</v>
      </c>
      <c r="B158" s="288"/>
      <c r="C158" s="288"/>
      <c r="D158" s="288"/>
      <c r="E158" s="288"/>
      <c r="F158" s="288"/>
      <c r="G158" s="286"/>
      <c r="H158" s="286"/>
      <c r="I158" s="286"/>
      <c r="J158" s="286"/>
      <c r="K158" s="286"/>
      <c r="L158" s="285">
        <v>1</v>
      </c>
      <c r="M158" s="285"/>
      <c r="N158" s="285"/>
      <c r="O158" s="285"/>
      <c r="P158" s="285"/>
      <c r="Q158" s="286"/>
      <c r="R158" s="286"/>
      <c r="S158" s="286"/>
      <c r="T158" s="286"/>
      <c r="U158" s="286"/>
      <c r="V158" s="285"/>
      <c r="W158" s="285"/>
      <c r="X158" s="285"/>
      <c r="Y158" s="285"/>
      <c r="Z158" s="285"/>
      <c r="AA158" s="283"/>
      <c r="AB158" s="283"/>
      <c r="AC158" s="283"/>
      <c r="AD158" s="283"/>
      <c r="AE158" s="283"/>
      <c r="AF158" s="361"/>
      <c r="AG158" s="361"/>
      <c r="AH158" s="361"/>
      <c r="AI158" s="361"/>
      <c r="AJ158" s="362"/>
      <c r="AL158" s="101">
        <f t="shared" si="20"/>
        <v>0</v>
      </c>
      <c r="AM158" s="101">
        <f t="shared" si="15"/>
        <v>0</v>
      </c>
      <c r="AN158" s="101">
        <f t="shared" si="16"/>
        <v>1</v>
      </c>
      <c r="AO158" s="101">
        <f t="shared" si="17"/>
        <v>0</v>
      </c>
      <c r="AP158" s="101">
        <f t="shared" si="18"/>
        <v>0</v>
      </c>
      <c r="AQ158" s="101">
        <f t="shared" si="19"/>
        <v>0</v>
      </c>
      <c r="AR158" s="101">
        <f t="shared" si="14"/>
        <v>0</v>
      </c>
    </row>
    <row r="159" spans="1:44">
      <c r="A159" s="284" t="s">
        <v>499</v>
      </c>
      <c r="B159" s="288"/>
      <c r="C159" s="288"/>
      <c r="D159" s="288"/>
      <c r="E159" s="288"/>
      <c r="F159" s="288"/>
      <c r="G159" s="286"/>
      <c r="H159" s="286"/>
      <c r="I159" s="286"/>
      <c r="J159" s="286"/>
      <c r="K159" s="286"/>
      <c r="L159" s="285"/>
      <c r="M159" s="285"/>
      <c r="N159" s="285"/>
      <c r="O159" s="285"/>
      <c r="P159" s="285"/>
      <c r="Q159" s="286"/>
      <c r="R159" s="286"/>
      <c r="S159" s="286"/>
      <c r="T159" s="286"/>
      <c r="U159" s="286"/>
      <c r="V159" s="285"/>
      <c r="W159" s="285"/>
      <c r="X159" s="285"/>
      <c r="Y159" s="285"/>
      <c r="Z159" s="285"/>
      <c r="AA159" s="283"/>
      <c r="AB159" s="283"/>
      <c r="AC159" s="283"/>
      <c r="AD159" s="283"/>
      <c r="AE159" s="283"/>
      <c r="AF159" s="361"/>
      <c r="AG159" s="361"/>
      <c r="AH159" s="361"/>
      <c r="AI159" s="361"/>
      <c r="AJ159" s="362"/>
      <c r="AL159" s="101">
        <f t="shared" si="20"/>
        <v>0</v>
      </c>
      <c r="AM159" s="101">
        <f t="shared" si="15"/>
        <v>0</v>
      </c>
      <c r="AN159" s="101">
        <f t="shared" si="16"/>
        <v>0</v>
      </c>
      <c r="AO159" s="101">
        <f t="shared" si="17"/>
        <v>0</v>
      </c>
      <c r="AP159" s="101">
        <f t="shared" si="18"/>
        <v>0</v>
      </c>
      <c r="AQ159" s="101">
        <f t="shared" si="19"/>
        <v>0</v>
      </c>
      <c r="AR159" s="101">
        <f t="shared" si="14"/>
        <v>0</v>
      </c>
    </row>
    <row r="160" spans="1:44">
      <c r="A160" s="284" t="s">
        <v>500</v>
      </c>
      <c r="B160" s="288"/>
      <c r="C160" s="288"/>
      <c r="D160" s="288"/>
      <c r="E160" s="288"/>
      <c r="F160" s="288"/>
      <c r="G160" s="286"/>
      <c r="H160" s="286"/>
      <c r="I160" s="286"/>
      <c r="J160" s="286"/>
      <c r="K160" s="286"/>
      <c r="L160" s="285"/>
      <c r="M160" s="285"/>
      <c r="N160" s="285"/>
      <c r="O160" s="285"/>
      <c r="P160" s="285"/>
      <c r="Q160" s="286"/>
      <c r="R160" s="286"/>
      <c r="S160" s="286"/>
      <c r="T160" s="286"/>
      <c r="U160" s="286"/>
      <c r="V160" s="285"/>
      <c r="W160" s="285"/>
      <c r="X160" s="285"/>
      <c r="Y160" s="285"/>
      <c r="Z160" s="285"/>
      <c r="AA160" s="283"/>
      <c r="AB160" s="283"/>
      <c r="AC160" s="283"/>
      <c r="AD160" s="283"/>
      <c r="AE160" s="283"/>
      <c r="AF160" s="361"/>
      <c r="AG160" s="361"/>
      <c r="AH160" s="361"/>
      <c r="AI160" s="361"/>
      <c r="AJ160" s="362"/>
      <c r="AL160" s="101">
        <f t="shared" si="20"/>
        <v>0</v>
      </c>
      <c r="AM160" s="101">
        <f t="shared" si="15"/>
        <v>0</v>
      </c>
      <c r="AN160" s="101">
        <f t="shared" si="16"/>
        <v>0</v>
      </c>
      <c r="AO160" s="101">
        <f t="shared" si="17"/>
        <v>0</v>
      </c>
      <c r="AP160" s="101">
        <f t="shared" si="18"/>
        <v>0</v>
      </c>
      <c r="AQ160" s="101">
        <f t="shared" si="19"/>
        <v>0</v>
      </c>
      <c r="AR160" s="101">
        <f t="shared" si="14"/>
        <v>0</v>
      </c>
    </row>
    <row r="161" spans="1:44">
      <c r="A161" s="284" t="s">
        <v>501</v>
      </c>
      <c r="B161" s="288"/>
      <c r="C161" s="288"/>
      <c r="D161" s="288"/>
      <c r="E161" s="288"/>
      <c r="F161" s="288"/>
      <c r="G161" s="286"/>
      <c r="H161" s="286"/>
      <c r="I161" s="286"/>
      <c r="J161" s="286"/>
      <c r="K161" s="286"/>
      <c r="L161" s="285"/>
      <c r="M161" s="285"/>
      <c r="N161" s="285"/>
      <c r="O161" s="285"/>
      <c r="P161" s="285"/>
      <c r="Q161" s="286"/>
      <c r="R161" s="286"/>
      <c r="S161" s="286"/>
      <c r="T161" s="286"/>
      <c r="U161" s="286"/>
      <c r="V161" s="285"/>
      <c r="W161" s="285"/>
      <c r="X161" s="285"/>
      <c r="Y161" s="285"/>
      <c r="Z161" s="285"/>
      <c r="AA161" s="283"/>
      <c r="AB161" s="283"/>
      <c r="AC161" s="283"/>
      <c r="AD161" s="283"/>
      <c r="AE161" s="283"/>
      <c r="AF161" s="361"/>
      <c r="AG161" s="361"/>
      <c r="AH161" s="361"/>
      <c r="AI161" s="361"/>
      <c r="AJ161" s="362"/>
      <c r="AL161" s="101">
        <f t="shared" si="20"/>
        <v>0</v>
      </c>
      <c r="AM161" s="101">
        <f t="shared" si="15"/>
        <v>0</v>
      </c>
      <c r="AN161" s="101">
        <f t="shared" si="16"/>
        <v>0</v>
      </c>
      <c r="AO161" s="101">
        <f t="shared" si="17"/>
        <v>0</v>
      </c>
      <c r="AP161" s="101">
        <f t="shared" si="18"/>
        <v>0</v>
      </c>
      <c r="AQ161" s="101">
        <f t="shared" si="19"/>
        <v>0</v>
      </c>
      <c r="AR161" s="101">
        <f t="shared" si="14"/>
        <v>0</v>
      </c>
    </row>
    <row r="162" spans="1:44">
      <c r="A162" s="284" t="s">
        <v>502</v>
      </c>
      <c r="B162" s="288"/>
      <c r="C162" s="288"/>
      <c r="D162" s="288"/>
      <c r="E162" s="288"/>
      <c r="F162" s="288"/>
      <c r="G162" s="286"/>
      <c r="H162" s="286"/>
      <c r="I162" s="286"/>
      <c r="J162" s="286"/>
      <c r="K162" s="286"/>
      <c r="L162" s="285"/>
      <c r="M162" s="285"/>
      <c r="N162" s="285"/>
      <c r="O162" s="285"/>
      <c r="P162" s="285"/>
      <c r="Q162" s="286"/>
      <c r="R162" s="286"/>
      <c r="S162" s="286"/>
      <c r="T162" s="286"/>
      <c r="U162" s="286"/>
      <c r="V162" s="285"/>
      <c r="W162" s="285">
        <v>1</v>
      </c>
      <c r="X162" s="285"/>
      <c r="Y162" s="285"/>
      <c r="Z162" s="285"/>
      <c r="AA162" s="283"/>
      <c r="AB162" s="283"/>
      <c r="AC162" s="283"/>
      <c r="AD162" s="283"/>
      <c r="AE162" s="283"/>
      <c r="AF162" s="361"/>
      <c r="AG162" s="361"/>
      <c r="AH162" s="361"/>
      <c r="AI162" s="361"/>
      <c r="AJ162" s="362"/>
      <c r="AL162" s="101">
        <f t="shared" si="20"/>
        <v>0</v>
      </c>
      <c r="AM162" s="101">
        <f t="shared" si="15"/>
        <v>0</v>
      </c>
      <c r="AN162" s="101">
        <f t="shared" si="16"/>
        <v>0</v>
      </c>
      <c r="AO162" s="101">
        <f t="shared" si="17"/>
        <v>0</v>
      </c>
      <c r="AP162" s="101">
        <f t="shared" si="18"/>
        <v>1</v>
      </c>
      <c r="AQ162" s="101">
        <f t="shared" si="19"/>
        <v>0</v>
      </c>
      <c r="AR162" s="101">
        <f t="shared" si="14"/>
        <v>0</v>
      </c>
    </row>
    <row r="163" spans="1:44">
      <c r="A163" s="284" t="s">
        <v>503</v>
      </c>
      <c r="B163" s="288"/>
      <c r="C163" s="288"/>
      <c r="D163" s="288"/>
      <c r="E163" s="288"/>
      <c r="F163" s="288"/>
      <c r="G163" s="286"/>
      <c r="H163" s="286"/>
      <c r="I163" s="286"/>
      <c r="J163" s="286"/>
      <c r="K163" s="286"/>
      <c r="L163" s="285"/>
      <c r="M163" s="285"/>
      <c r="N163" s="285"/>
      <c r="O163" s="285"/>
      <c r="P163" s="285"/>
      <c r="Q163" s="286"/>
      <c r="R163" s="286"/>
      <c r="S163" s="286"/>
      <c r="T163" s="286"/>
      <c r="U163" s="286"/>
      <c r="V163" s="285"/>
      <c r="W163" s="285"/>
      <c r="X163" s="285">
        <v>1</v>
      </c>
      <c r="Y163" s="285"/>
      <c r="Z163" s="285"/>
      <c r="AA163" s="283"/>
      <c r="AB163" s="283"/>
      <c r="AC163" s="283"/>
      <c r="AD163" s="283"/>
      <c r="AE163" s="283"/>
      <c r="AF163" s="361"/>
      <c r="AG163" s="361"/>
      <c r="AH163" s="361"/>
      <c r="AI163" s="361"/>
      <c r="AJ163" s="362"/>
      <c r="AL163" s="101">
        <f t="shared" si="20"/>
        <v>0</v>
      </c>
      <c r="AM163" s="101">
        <f t="shared" si="15"/>
        <v>0</v>
      </c>
      <c r="AN163" s="101">
        <f t="shared" si="16"/>
        <v>0</v>
      </c>
      <c r="AO163" s="101">
        <f t="shared" si="17"/>
        <v>0</v>
      </c>
      <c r="AP163" s="101">
        <f t="shared" si="18"/>
        <v>1</v>
      </c>
      <c r="AQ163" s="101">
        <f t="shared" si="19"/>
        <v>0</v>
      </c>
      <c r="AR163" s="101">
        <f t="shared" si="14"/>
        <v>0</v>
      </c>
    </row>
    <row r="164" spans="1:44">
      <c r="A164" s="284" t="s">
        <v>504</v>
      </c>
      <c r="B164" s="288"/>
      <c r="C164" s="288"/>
      <c r="D164" s="288"/>
      <c r="E164" s="288"/>
      <c r="F164" s="288"/>
      <c r="G164" s="286"/>
      <c r="H164" s="286"/>
      <c r="I164" s="286"/>
      <c r="J164" s="286"/>
      <c r="K164" s="286"/>
      <c r="L164" s="285"/>
      <c r="M164" s="285"/>
      <c r="N164" s="285"/>
      <c r="O164" s="285"/>
      <c r="P164" s="285"/>
      <c r="Q164" s="286"/>
      <c r="R164" s="286"/>
      <c r="S164" s="286"/>
      <c r="T164" s="286"/>
      <c r="U164" s="286"/>
      <c r="V164" s="285"/>
      <c r="W164" s="285"/>
      <c r="X164" s="285"/>
      <c r="Y164" s="285">
        <v>1</v>
      </c>
      <c r="Z164" s="285"/>
      <c r="AA164" s="283"/>
      <c r="AB164" s="283"/>
      <c r="AC164" s="283"/>
      <c r="AD164" s="283"/>
      <c r="AE164" s="283"/>
      <c r="AF164" s="361"/>
      <c r="AG164" s="361"/>
      <c r="AH164" s="361"/>
      <c r="AI164" s="361"/>
      <c r="AJ164" s="362"/>
      <c r="AL164" s="101">
        <f t="shared" si="20"/>
        <v>0</v>
      </c>
      <c r="AM164" s="101">
        <f t="shared" si="15"/>
        <v>0</v>
      </c>
      <c r="AN164" s="101">
        <f t="shared" si="16"/>
        <v>0</v>
      </c>
      <c r="AO164" s="101">
        <f t="shared" si="17"/>
        <v>0</v>
      </c>
      <c r="AP164" s="101">
        <f t="shared" si="18"/>
        <v>1</v>
      </c>
      <c r="AQ164" s="101">
        <f t="shared" si="19"/>
        <v>0</v>
      </c>
      <c r="AR164" s="101">
        <f t="shared" si="14"/>
        <v>0</v>
      </c>
    </row>
    <row r="165" spans="1:44">
      <c r="A165" s="284" t="s">
        <v>505</v>
      </c>
      <c r="B165" s="288"/>
      <c r="C165" s="288"/>
      <c r="D165" s="288"/>
      <c r="E165" s="288"/>
      <c r="F165" s="288"/>
      <c r="G165" s="286"/>
      <c r="H165" s="286"/>
      <c r="I165" s="286"/>
      <c r="J165" s="286"/>
      <c r="K165" s="286"/>
      <c r="L165" s="285"/>
      <c r="M165" s="285"/>
      <c r="N165" s="285"/>
      <c r="O165" s="285"/>
      <c r="P165" s="285"/>
      <c r="Q165" s="286"/>
      <c r="R165" s="286"/>
      <c r="S165" s="286"/>
      <c r="T165" s="286"/>
      <c r="U165" s="286"/>
      <c r="V165" s="285"/>
      <c r="W165" s="285"/>
      <c r="X165" s="285"/>
      <c r="Y165" s="285"/>
      <c r="Z165" s="285">
        <v>4</v>
      </c>
      <c r="AA165" s="283"/>
      <c r="AB165" s="283"/>
      <c r="AC165" s="283"/>
      <c r="AD165" s="283"/>
      <c r="AE165" s="283"/>
      <c r="AF165" s="361"/>
      <c r="AG165" s="361"/>
      <c r="AH165" s="361"/>
      <c r="AI165" s="361"/>
      <c r="AJ165" s="362"/>
      <c r="AL165" s="101">
        <f t="shared" si="20"/>
        <v>0</v>
      </c>
      <c r="AM165" s="101">
        <f t="shared" si="15"/>
        <v>0</v>
      </c>
      <c r="AN165" s="101">
        <f t="shared" si="16"/>
        <v>0</v>
      </c>
      <c r="AO165" s="101">
        <f t="shared" si="17"/>
        <v>0</v>
      </c>
      <c r="AP165" s="101">
        <f t="shared" si="18"/>
        <v>4</v>
      </c>
      <c r="AQ165" s="101">
        <f t="shared" si="19"/>
        <v>0</v>
      </c>
      <c r="AR165" s="101">
        <f t="shared" si="14"/>
        <v>0</v>
      </c>
    </row>
    <row r="166" spans="1:44">
      <c r="A166" s="284" t="s">
        <v>506</v>
      </c>
      <c r="B166" s="288"/>
      <c r="C166" s="288"/>
      <c r="D166" s="288"/>
      <c r="E166" s="288"/>
      <c r="F166" s="288"/>
      <c r="G166" s="286"/>
      <c r="H166" s="286"/>
      <c r="I166" s="286"/>
      <c r="J166" s="286"/>
      <c r="K166" s="286"/>
      <c r="L166" s="285"/>
      <c r="M166" s="285"/>
      <c r="N166" s="285"/>
      <c r="O166" s="285"/>
      <c r="P166" s="285"/>
      <c r="Q166" s="286"/>
      <c r="R166" s="286"/>
      <c r="S166" s="286"/>
      <c r="T166" s="286"/>
      <c r="U166" s="286"/>
      <c r="V166" s="285"/>
      <c r="W166" s="285"/>
      <c r="X166" s="285"/>
      <c r="Y166" s="285"/>
      <c r="Z166" s="285">
        <v>3</v>
      </c>
      <c r="AA166" s="283"/>
      <c r="AB166" s="283"/>
      <c r="AC166" s="283"/>
      <c r="AD166" s="283"/>
      <c r="AE166" s="283"/>
      <c r="AF166" s="361"/>
      <c r="AG166" s="361"/>
      <c r="AH166" s="361"/>
      <c r="AI166" s="361"/>
      <c r="AJ166" s="362"/>
      <c r="AL166" s="101">
        <f t="shared" si="20"/>
        <v>0</v>
      </c>
      <c r="AM166" s="101">
        <f t="shared" si="15"/>
        <v>0</v>
      </c>
      <c r="AN166" s="101">
        <f t="shared" si="16"/>
        <v>0</v>
      </c>
      <c r="AO166" s="101">
        <f t="shared" si="17"/>
        <v>0</v>
      </c>
      <c r="AP166" s="101">
        <f t="shared" si="18"/>
        <v>3</v>
      </c>
      <c r="AQ166" s="101">
        <f t="shared" si="19"/>
        <v>0</v>
      </c>
      <c r="AR166" s="101">
        <f t="shared" si="14"/>
        <v>0</v>
      </c>
    </row>
    <row r="167" spans="1:44">
      <c r="A167" s="284" t="s">
        <v>507</v>
      </c>
      <c r="B167" s="288"/>
      <c r="C167" s="288"/>
      <c r="D167" s="288"/>
      <c r="E167" s="288"/>
      <c r="F167" s="288"/>
      <c r="G167" s="286"/>
      <c r="H167" s="286"/>
      <c r="I167" s="286"/>
      <c r="J167" s="286"/>
      <c r="K167" s="286"/>
      <c r="L167" s="285"/>
      <c r="M167" s="285"/>
      <c r="N167" s="285"/>
      <c r="O167" s="285"/>
      <c r="P167" s="285"/>
      <c r="Q167" s="286"/>
      <c r="R167" s="286"/>
      <c r="S167" s="286"/>
      <c r="T167" s="286"/>
      <c r="U167" s="286"/>
      <c r="V167" s="285"/>
      <c r="W167" s="285"/>
      <c r="X167" s="285"/>
      <c r="Y167" s="285"/>
      <c r="Z167" s="285"/>
      <c r="AA167" s="283"/>
      <c r="AB167" s="283"/>
      <c r="AC167" s="283"/>
      <c r="AD167" s="283"/>
      <c r="AE167" s="283"/>
      <c r="AF167" s="361"/>
      <c r="AG167" s="361"/>
      <c r="AH167" s="361"/>
      <c r="AI167" s="361"/>
      <c r="AJ167" s="362"/>
      <c r="AL167" s="101">
        <f t="shared" si="20"/>
        <v>0</v>
      </c>
      <c r="AM167" s="101">
        <f t="shared" si="15"/>
        <v>0</v>
      </c>
      <c r="AN167" s="101">
        <f t="shared" si="16"/>
        <v>0</v>
      </c>
      <c r="AO167" s="101">
        <f t="shared" si="17"/>
        <v>0</v>
      </c>
      <c r="AP167" s="101">
        <f t="shared" si="18"/>
        <v>0</v>
      </c>
      <c r="AQ167" s="101">
        <f t="shared" si="19"/>
        <v>0</v>
      </c>
      <c r="AR167" s="101">
        <f t="shared" si="14"/>
        <v>0</v>
      </c>
    </row>
    <row r="168" spans="1:44">
      <c r="A168" s="284" t="s">
        <v>508</v>
      </c>
      <c r="B168" s="288"/>
      <c r="C168" s="288"/>
      <c r="D168" s="288"/>
      <c r="E168" s="288"/>
      <c r="F168" s="288"/>
      <c r="G168" s="286"/>
      <c r="H168" s="286"/>
      <c r="I168" s="286"/>
      <c r="J168" s="286"/>
      <c r="K168" s="286"/>
      <c r="L168" s="285"/>
      <c r="M168" s="285"/>
      <c r="N168" s="285"/>
      <c r="O168" s="285"/>
      <c r="P168" s="285"/>
      <c r="Q168" s="286"/>
      <c r="R168" s="286"/>
      <c r="S168" s="286"/>
      <c r="T168" s="286"/>
      <c r="U168" s="286"/>
      <c r="V168" s="285"/>
      <c r="W168" s="285"/>
      <c r="X168" s="285"/>
      <c r="Y168" s="285"/>
      <c r="Z168" s="285">
        <v>1</v>
      </c>
      <c r="AA168" s="283"/>
      <c r="AB168" s="283"/>
      <c r="AC168" s="283"/>
      <c r="AD168" s="283"/>
      <c r="AE168" s="283"/>
      <c r="AF168" s="361"/>
      <c r="AG168" s="361"/>
      <c r="AH168" s="361"/>
      <c r="AI168" s="361"/>
      <c r="AJ168" s="362"/>
      <c r="AL168" s="101">
        <f t="shared" si="20"/>
        <v>0</v>
      </c>
      <c r="AM168" s="101">
        <f t="shared" si="15"/>
        <v>0</v>
      </c>
      <c r="AN168" s="101">
        <f t="shared" si="16"/>
        <v>0</v>
      </c>
      <c r="AO168" s="101">
        <f t="shared" si="17"/>
        <v>0</v>
      </c>
      <c r="AP168" s="101">
        <f t="shared" si="18"/>
        <v>1</v>
      </c>
      <c r="AQ168" s="101">
        <f t="shared" si="19"/>
        <v>0</v>
      </c>
      <c r="AR168" s="101">
        <f t="shared" si="14"/>
        <v>0</v>
      </c>
    </row>
    <row r="169" spans="1:44">
      <c r="A169" s="284" t="s">
        <v>509</v>
      </c>
      <c r="B169" s="288"/>
      <c r="C169" s="288"/>
      <c r="D169" s="288"/>
      <c r="E169" s="288"/>
      <c r="F169" s="288"/>
      <c r="G169" s="286"/>
      <c r="H169" s="286"/>
      <c r="I169" s="286"/>
      <c r="J169" s="286"/>
      <c r="K169" s="286"/>
      <c r="L169" s="285"/>
      <c r="M169" s="285"/>
      <c r="N169" s="285"/>
      <c r="O169" s="285"/>
      <c r="P169" s="285"/>
      <c r="Q169" s="286"/>
      <c r="R169" s="286"/>
      <c r="S169" s="286"/>
      <c r="T169" s="286"/>
      <c r="U169" s="286"/>
      <c r="V169" s="285"/>
      <c r="W169" s="285"/>
      <c r="X169" s="285"/>
      <c r="Y169" s="285"/>
      <c r="Z169" s="285"/>
      <c r="AA169" s="283"/>
      <c r="AB169" s="283"/>
      <c r="AC169" s="283"/>
      <c r="AD169" s="283"/>
      <c r="AE169" s="283"/>
      <c r="AF169" s="361"/>
      <c r="AG169" s="361"/>
      <c r="AH169" s="361"/>
      <c r="AI169" s="361"/>
      <c r="AJ169" s="362"/>
      <c r="AL169" s="101">
        <f t="shared" si="20"/>
        <v>0</v>
      </c>
      <c r="AM169" s="101">
        <f t="shared" si="15"/>
        <v>0</v>
      </c>
      <c r="AN169" s="101">
        <f t="shared" si="16"/>
        <v>0</v>
      </c>
      <c r="AO169" s="101">
        <f t="shared" si="17"/>
        <v>0</v>
      </c>
      <c r="AP169" s="101">
        <f t="shared" si="18"/>
        <v>0</v>
      </c>
      <c r="AQ169" s="101">
        <f t="shared" si="19"/>
        <v>0</v>
      </c>
      <c r="AR169" s="101">
        <f t="shared" si="14"/>
        <v>0</v>
      </c>
    </row>
    <row r="170" spans="1:44">
      <c r="A170" s="284" t="s">
        <v>510</v>
      </c>
      <c r="B170" s="288"/>
      <c r="C170" s="288"/>
      <c r="D170" s="288"/>
      <c r="E170" s="288"/>
      <c r="F170" s="288"/>
      <c r="G170" s="286"/>
      <c r="H170" s="286"/>
      <c r="I170" s="286"/>
      <c r="J170" s="286"/>
      <c r="K170" s="286"/>
      <c r="L170" s="285"/>
      <c r="M170" s="285"/>
      <c r="N170" s="285"/>
      <c r="O170" s="285"/>
      <c r="P170" s="285"/>
      <c r="Q170" s="286"/>
      <c r="R170" s="286"/>
      <c r="S170" s="286"/>
      <c r="T170" s="286"/>
      <c r="U170" s="286"/>
      <c r="V170" s="285"/>
      <c r="W170" s="285"/>
      <c r="X170" s="285"/>
      <c r="Y170" s="285"/>
      <c r="Z170" s="285">
        <v>1</v>
      </c>
      <c r="AA170" s="283"/>
      <c r="AB170" s="283"/>
      <c r="AC170" s="283"/>
      <c r="AD170" s="283"/>
      <c r="AE170" s="283"/>
      <c r="AF170" s="361"/>
      <c r="AG170" s="361"/>
      <c r="AH170" s="361"/>
      <c r="AI170" s="361"/>
      <c r="AJ170" s="362"/>
      <c r="AL170" s="101">
        <f t="shared" si="20"/>
        <v>0</v>
      </c>
      <c r="AM170" s="101">
        <f t="shared" si="15"/>
        <v>0</v>
      </c>
      <c r="AN170" s="101">
        <f t="shared" si="16"/>
        <v>0</v>
      </c>
      <c r="AO170" s="101">
        <f t="shared" si="17"/>
        <v>0</v>
      </c>
      <c r="AP170" s="101">
        <f t="shared" si="18"/>
        <v>1</v>
      </c>
      <c r="AQ170" s="101">
        <f t="shared" si="19"/>
        <v>0</v>
      </c>
      <c r="AR170" s="101">
        <f t="shared" si="14"/>
        <v>0</v>
      </c>
    </row>
    <row r="171" spans="1:44">
      <c r="A171" s="284" t="s">
        <v>511</v>
      </c>
      <c r="B171" s="288"/>
      <c r="C171" s="288"/>
      <c r="D171" s="288"/>
      <c r="E171" s="288"/>
      <c r="F171" s="288"/>
      <c r="G171" s="286"/>
      <c r="H171" s="286"/>
      <c r="I171" s="286"/>
      <c r="J171" s="286"/>
      <c r="K171" s="286"/>
      <c r="L171" s="285"/>
      <c r="M171" s="285"/>
      <c r="N171" s="285"/>
      <c r="O171" s="285"/>
      <c r="P171" s="285"/>
      <c r="Q171" s="286"/>
      <c r="R171" s="286"/>
      <c r="S171" s="286"/>
      <c r="T171" s="286"/>
      <c r="U171" s="286"/>
      <c r="V171" s="285"/>
      <c r="W171" s="285"/>
      <c r="X171" s="285"/>
      <c r="Y171" s="285">
        <v>1</v>
      </c>
      <c r="Z171" s="285"/>
      <c r="AA171" s="283"/>
      <c r="AB171" s="283"/>
      <c r="AC171" s="283"/>
      <c r="AD171" s="283"/>
      <c r="AE171" s="283"/>
      <c r="AF171" s="361"/>
      <c r="AG171" s="361"/>
      <c r="AH171" s="361"/>
      <c r="AI171" s="361"/>
      <c r="AJ171" s="362"/>
      <c r="AL171" s="101">
        <f t="shared" si="20"/>
        <v>0</v>
      </c>
      <c r="AM171" s="101">
        <f t="shared" si="15"/>
        <v>0</v>
      </c>
      <c r="AN171" s="101">
        <f t="shared" si="16"/>
        <v>0</v>
      </c>
      <c r="AO171" s="101">
        <f t="shared" si="17"/>
        <v>0</v>
      </c>
      <c r="AP171" s="101">
        <f t="shared" si="18"/>
        <v>1</v>
      </c>
      <c r="AQ171" s="101">
        <f t="shared" si="19"/>
        <v>0</v>
      </c>
      <c r="AR171" s="101">
        <f t="shared" si="14"/>
        <v>0</v>
      </c>
    </row>
    <row r="172" spans="1:44">
      <c r="A172" s="284" t="s">
        <v>512</v>
      </c>
      <c r="B172" s="288"/>
      <c r="C172" s="288"/>
      <c r="D172" s="288"/>
      <c r="E172" s="288"/>
      <c r="F172" s="288"/>
      <c r="G172" s="286"/>
      <c r="H172" s="286"/>
      <c r="I172" s="286"/>
      <c r="J172" s="286"/>
      <c r="K172" s="286"/>
      <c r="L172" s="285"/>
      <c r="M172" s="285"/>
      <c r="N172" s="285"/>
      <c r="O172" s="285"/>
      <c r="P172" s="285"/>
      <c r="Q172" s="286"/>
      <c r="R172" s="286"/>
      <c r="S172" s="286"/>
      <c r="T172" s="286"/>
      <c r="U172" s="286"/>
      <c r="V172" s="285"/>
      <c r="W172" s="285"/>
      <c r="X172" s="285"/>
      <c r="Y172" s="285"/>
      <c r="Z172" s="285">
        <v>1</v>
      </c>
      <c r="AA172" s="283"/>
      <c r="AB172" s="283"/>
      <c r="AC172" s="283"/>
      <c r="AD172" s="283"/>
      <c r="AE172" s="283"/>
      <c r="AF172" s="361"/>
      <c r="AG172" s="361"/>
      <c r="AH172" s="361"/>
      <c r="AI172" s="361"/>
      <c r="AJ172" s="362"/>
      <c r="AL172" s="101">
        <f t="shared" si="20"/>
        <v>0</v>
      </c>
      <c r="AM172" s="101">
        <f t="shared" si="15"/>
        <v>0</v>
      </c>
      <c r="AN172" s="101">
        <f t="shared" si="16"/>
        <v>0</v>
      </c>
      <c r="AO172" s="101">
        <f t="shared" si="17"/>
        <v>0</v>
      </c>
      <c r="AP172" s="101">
        <f t="shared" si="18"/>
        <v>1</v>
      </c>
      <c r="AQ172" s="101">
        <f t="shared" si="19"/>
        <v>0</v>
      </c>
      <c r="AR172" s="101">
        <f t="shared" si="14"/>
        <v>0</v>
      </c>
    </row>
    <row r="173" spans="1:44">
      <c r="A173" s="284" t="s">
        <v>513</v>
      </c>
      <c r="B173" s="288"/>
      <c r="C173" s="288"/>
      <c r="D173" s="288"/>
      <c r="E173" s="288"/>
      <c r="F173" s="288"/>
      <c r="G173" s="286"/>
      <c r="H173" s="286"/>
      <c r="I173" s="286"/>
      <c r="J173" s="286"/>
      <c r="K173" s="286"/>
      <c r="L173" s="285"/>
      <c r="M173" s="285"/>
      <c r="N173" s="285"/>
      <c r="O173" s="285"/>
      <c r="P173" s="285"/>
      <c r="Q173" s="286"/>
      <c r="R173" s="286"/>
      <c r="S173" s="286"/>
      <c r="T173" s="286"/>
      <c r="U173" s="286"/>
      <c r="V173" s="285"/>
      <c r="W173" s="285"/>
      <c r="X173" s="285"/>
      <c r="Y173" s="285"/>
      <c r="Z173" s="285">
        <v>1</v>
      </c>
      <c r="AA173" s="283"/>
      <c r="AB173" s="283"/>
      <c r="AC173" s="283"/>
      <c r="AD173" s="283"/>
      <c r="AE173" s="283"/>
      <c r="AF173" s="361"/>
      <c r="AG173" s="361"/>
      <c r="AH173" s="361"/>
      <c r="AI173" s="361"/>
      <c r="AJ173" s="362"/>
      <c r="AL173" s="101">
        <f t="shared" si="20"/>
        <v>0</v>
      </c>
      <c r="AM173" s="101">
        <f t="shared" si="15"/>
        <v>0</v>
      </c>
      <c r="AN173" s="101">
        <f t="shared" si="16"/>
        <v>0</v>
      </c>
      <c r="AO173" s="101">
        <f t="shared" si="17"/>
        <v>0</v>
      </c>
      <c r="AP173" s="101">
        <f t="shared" si="18"/>
        <v>1</v>
      </c>
      <c r="AQ173" s="101">
        <f t="shared" si="19"/>
        <v>0</v>
      </c>
      <c r="AR173" s="101">
        <f t="shared" si="14"/>
        <v>0</v>
      </c>
    </row>
    <row r="174" spans="1:44">
      <c r="A174" s="284" t="s">
        <v>514</v>
      </c>
      <c r="B174" s="288"/>
      <c r="C174" s="288"/>
      <c r="D174" s="288"/>
      <c r="E174" s="288"/>
      <c r="F174" s="288"/>
      <c r="G174" s="286"/>
      <c r="H174" s="286"/>
      <c r="I174" s="286"/>
      <c r="J174" s="286"/>
      <c r="K174" s="286"/>
      <c r="L174" s="285"/>
      <c r="M174" s="285"/>
      <c r="N174" s="285"/>
      <c r="O174" s="285"/>
      <c r="P174" s="285"/>
      <c r="Q174" s="286"/>
      <c r="R174" s="286"/>
      <c r="S174" s="286"/>
      <c r="T174" s="286"/>
      <c r="U174" s="286"/>
      <c r="V174" s="285"/>
      <c r="W174" s="285"/>
      <c r="X174" s="285">
        <v>1</v>
      </c>
      <c r="Y174" s="285"/>
      <c r="Z174" s="285"/>
      <c r="AA174" s="283"/>
      <c r="AB174" s="283"/>
      <c r="AC174" s="283"/>
      <c r="AD174" s="283"/>
      <c r="AE174" s="283"/>
      <c r="AF174" s="361"/>
      <c r="AG174" s="361"/>
      <c r="AH174" s="361"/>
      <c r="AI174" s="361"/>
      <c r="AJ174" s="362"/>
      <c r="AL174" s="101">
        <f t="shared" si="20"/>
        <v>0</v>
      </c>
      <c r="AM174" s="101">
        <f t="shared" si="15"/>
        <v>0</v>
      </c>
      <c r="AN174" s="101">
        <f t="shared" si="16"/>
        <v>0</v>
      </c>
      <c r="AO174" s="101">
        <f t="shared" si="17"/>
        <v>0</v>
      </c>
      <c r="AP174" s="101">
        <f t="shared" si="18"/>
        <v>1</v>
      </c>
      <c r="AQ174" s="101">
        <f t="shared" si="19"/>
        <v>0</v>
      </c>
      <c r="AR174" s="101">
        <f t="shared" si="14"/>
        <v>0</v>
      </c>
    </row>
    <row r="175" spans="1:44">
      <c r="A175" s="284" t="s">
        <v>515</v>
      </c>
      <c r="B175" s="288"/>
      <c r="C175" s="288"/>
      <c r="D175" s="288"/>
      <c r="E175" s="288"/>
      <c r="F175" s="288"/>
      <c r="G175" s="286"/>
      <c r="H175" s="286"/>
      <c r="I175" s="286"/>
      <c r="J175" s="286"/>
      <c r="K175" s="286"/>
      <c r="L175" s="285"/>
      <c r="M175" s="285"/>
      <c r="N175" s="285"/>
      <c r="O175" s="285"/>
      <c r="P175" s="285"/>
      <c r="Q175" s="286"/>
      <c r="R175" s="286"/>
      <c r="S175" s="286"/>
      <c r="T175" s="286">
        <v>1</v>
      </c>
      <c r="U175" s="286"/>
      <c r="V175" s="285"/>
      <c r="W175" s="285"/>
      <c r="X175" s="285"/>
      <c r="Y175" s="285"/>
      <c r="Z175" s="285"/>
      <c r="AA175" s="283"/>
      <c r="AB175" s="283"/>
      <c r="AC175" s="283"/>
      <c r="AD175" s="283"/>
      <c r="AE175" s="283"/>
      <c r="AF175" s="361"/>
      <c r="AG175" s="361"/>
      <c r="AH175" s="361"/>
      <c r="AI175" s="361"/>
      <c r="AJ175" s="362"/>
      <c r="AL175" s="101">
        <f t="shared" si="20"/>
        <v>0</v>
      </c>
      <c r="AM175" s="101">
        <f t="shared" si="15"/>
        <v>0</v>
      </c>
      <c r="AN175" s="101">
        <f t="shared" si="16"/>
        <v>0</v>
      </c>
      <c r="AO175" s="101">
        <f t="shared" si="17"/>
        <v>1</v>
      </c>
      <c r="AP175" s="101">
        <f t="shared" si="18"/>
        <v>0</v>
      </c>
      <c r="AQ175" s="101">
        <f t="shared" si="19"/>
        <v>0</v>
      </c>
      <c r="AR175" s="101">
        <f t="shared" si="14"/>
        <v>0</v>
      </c>
    </row>
    <row r="176" spans="1:44">
      <c r="A176" s="284" t="s">
        <v>516</v>
      </c>
      <c r="B176" s="288"/>
      <c r="C176" s="288"/>
      <c r="D176" s="288"/>
      <c r="E176" s="288"/>
      <c r="F176" s="288"/>
      <c r="G176" s="286"/>
      <c r="H176" s="286"/>
      <c r="I176" s="286"/>
      <c r="J176" s="286"/>
      <c r="K176" s="286"/>
      <c r="L176" s="285"/>
      <c r="M176" s="285"/>
      <c r="N176" s="285"/>
      <c r="O176" s="285"/>
      <c r="P176" s="285"/>
      <c r="Q176" s="286"/>
      <c r="R176" s="286"/>
      <c r="S176" s="286"/>
      <c r="T176" s="286"/>
      <c r="U176" s="286"/>
      <c r="V176" s="285"/>
      <c r="W176" s="285"/>
      <c r="X176" s="285"/>
      <c r="Y176" s="285"/>
      <c r="Z176" s="285">
        <v>1</v>
      </c>
      <c r="AA176" s="283"/>
      <c r="AB176" s="283"/>
      <c r="AC176" s="283"/>
      <c r="AD176" s="283"/>
      <c r="AE176" s="283"/>
      <c r="AF176" s="361"/>
      <c r="AG176" s="361"/>
      <c r="AH176" s="361"/>
      <c r="AI176" s="361"/>
      <c r="AJ176" s="362"/>
      <c r="AL176" s="101">
        <f t="shared" si="20"/>
        <v>0</v>
      </c>
      <c r="AM176" s="101">
        <f t="shared" si="15"/>
        <v>0</v>
      </c>
      <c r="AN176" s="101">
        <f t="shared" si="16"/>
        <v>0</v>
      </c>
      <c r="AO176" s="101">
        <f t="shared" si="17"/>
        <v>0</v>
      </c>
      <c r="AP176" s="101">
        <f t="shared" si="18"/>
        <v>1</v>
      </c>
      <c r="AQ176" s="101">
        <f t="shared" si="19"/>
        <v>0</v>
      </c>
      <c r="AR176" s="101">
        <f t="shared" si="14"/>
        <v>0</v>
      </c>
    </row>
    <row r="177" spans="1:44">
      <c r="A177" s="284" t="s">
        <v>517</v>
      </c>
      <c r="B177" s="288"/>
      <c r="C177" s="288"/>
      <c r="D177" s="288"/>
      <c r="E177" s="288"/>
      <c r="F177" s="288"/>
      <c r="G177" s="286"/>
      <c r="H177" s="286"/>
      <c r="I177" s="286"/>
      <c r="J177" s="286"/>
      <c r="K177" s="286"/>
      <c r="L177" s="285"/>
      <c r="M177" s="285"/>
      <c r="N177" s="285"/>
      <c r="O177" s="285"/>
      <c r="P177" s="285"/>
      <c r="Q177" s="286"/>
      <c r="R177" s="286"/>
      <c r="S177" s="286"/>
      <c r="T177" s="286"/>
      <c r="U177" s="286"/>
      <c r="V177" s="285"/>
      <c r="W177" s="285"/>
      <c r="X177" s="285"/>
      <c r="Y177" s="285">
        <v>1</v>
      </c>
      <c r="Z177" s="285"/>
      <c r="AA177" s="283"/>
      <c r="AB177" s="283"/>
      <c r="AC177" s="283"/>
      <c r="AD177" s="283"/>
      <c r="AE177" s="283"/>
      <c r="AF177" s="361"/>
      <c r="AG177" s="361"/>
      <c r="AH177" s="361"/>
      <c r="AI177" s="361"/>
      <c r="AJ177" s="362"/>
      <c r="AL177" s="101">
        <f t="shared" si="20"/>
        <v>0</v>
      </c>
      <c r="AM177" s="101">
        <f t="shared" si="15"/>
        <v>0</v>
      </c>
      <c r="AN177" s="101">
        <f t="shared" si="16"/>
        <v>0</v>
      </c>
      <c r="AO177" s="101">
        <f t="shared" si="17"/>
        <v>0</v>
      </c>
      <c r="AP177" s="101">
        <f t="shared" si="18"/>
        <v>1</v>
      </c>
      <c r="AQ177" s="101">
        <f t="shared" si="19"/>
        <v>0</v>
      </c>
      <c r="AR177" s="101">
        <f t="shared" si="14"/>
        <v>0</v>
      </c>
    </row>
    <row r="178" spans="1:44">
      <c r="A178" s="284" t="s">
        <v>518</v>
      </c>
      <c r="B178" s="288"/>
      <c r="C178" s="288"/>
      <c r="D178" s="288"/>
      <c r="E178" s="288"/>
      <c r="F178" s="288"/>
      <c r="G178" s="286"/>
      <c r="H178" s="286"/>
      <c r="I178" s="286"/>
      <c r="J178" s="286"/>
      <c r="K178" s="286"/>
      <c r="L178" s="285"/>
      <c r="M178" s="285"/>
      <c r="N178" s="285"/>
      <c r="O178" s="285"/>
      <c r="P178" s="285"/>
      <c r="Q178" s="286"/>
      <c r="R178" s="286"/>
      <c r="S178" s="286"/>
      <c r="T178" s="286"/>
      <c r="U178" s="286"/>
      <c r="V178" s="285"/>
      <c r="W178" s="285"/>
      <c r="X178" s="285"/>
      <c r="Y178" s="285"/>
      <c r="Z178" s="285"/>
      <c r="AA178" s="283"/>
      <c r="AB178" s="283"/>
      <c r="AC178" s="283"/>
      <c r="AD178" s="283"/>
      <c r="AE178" s="283"/>
      <c r="AF178" s="361"/>
      <c r="AG178" s="361"/>
      <c r="AH178" s="361"/>
      <c r="AI178" s="361"/>
      <c r="AJ178" s="362"/>
      <c r="AL178" s="101">
        <f t="shared" si="20"/>
        <v>0</v>
      </c>
      <c r="AM178" s="101">
        <f t="shared" si="15"/>
        <v>0</v>
      </c>
      <c r="AN178" s="101">
        <f t="shared" si="16"/>
        <v>0</v>
      </c>
      <c r="AO178" s="101">
        <f t="shared" si="17"/>
        <v>0</v>
      </c>
      <c r="AP178" s="101">
        <f t="shared" si="18"/>
        <v>0</v>
      </c>
      <c r="AQ178" s="101">
        <f t="shared" si="19"/>
        <v>0</v>
      </c>
      <c r="AR178" s="101">
        <f t="shared" si="14"/>
        <v>0</v>
      </c>
    </row>
    <row r="179" spans="1:44">
      <c r="A179" s="284" t="s">
        <v>521</v>
      </c>
      <c r="B179" s="288"/>
      <c r="C179" s="288"/>
      <c r="D179" s="288"/>
      <c r="E179" s="288"/>
      <c r="F179" s="288"/>
      <c r="G179" s="286"/>
      <c r="H179" s="286"/>
      <c r="I179" s="286"/>
      <c r="J179" s="286"/>
      <c r="K179" s="286"/>
      <c r="L179" s="285"/>
      <c r="M179" s="285"/>
      <c r="N179" s="285"/>
      <c r="O179" s="285"/>
      <c r="P179" s="285"/>
      <c r="Q179" s="286"/>
      <c r="R179" s="286"/>
      <c r="S179" s="286"/>
      <c r="T179" s="286"/>
      <c r="U179" s="286"/>
      <c r="V179" s="285"/>
      <c r="W179" s="285">
        <v>3</v>
      </c>
      <c r="X179" s="285"/>
      <c r="Y179" s="285"/>
      <c r="Z179" s="285"/>
      <c r="AA179" s="283"/>
      <c r="AB179" s="283"/>
      <c r="AC179" s="283"/>
      <c r="AD179" s="283"/>
      <c r="AE179" s="283"/>
      <c r="AF179" s="361"/>
      <c r="AG179" s="361"/>
      <c r="AH179" s="361"/>
      <c r="AI179" s="361"/>
      <c r="AJ179" s="362"/>
      <c r="AL179" s="101">
        <f t="shared" si="20"/>
        <v>0</v>
      </c>
      <c r="AM179" s="101">
        <f t="shared" si="15"/>
        <v>0</v>
      </c>
      <c r="AN179" s="101">
        <f t="shared" si="16"/>
        <v>0</v>
      </c>
      <c r="AO179" s="101">
        <f t="shared" si="17"/>
        <v>0</v>
      </c>
      <c r="AP179" s="101">
        <f t="shared" si="18"/>
        <v>3</v>
      </c>
      <c r="AQ179" s="101">
        <f t="shared" si="19"/>
        <v>0</v>
      </c>
      <c r="AR179" s="101">
        <f t="shared" si="14"/>
        <v>0</v>
      </c>
    </row>
    <row r="180" spans="1:44">
      <c r="A180" s="284" t="s">
        <v>522</v>
      </c>
      <c r="B180" s="288"/>
      <c r="C180" s="288"/>
      <c r="D180" s="288"/>
      <c r="E180" s="288"/>
      <c r="F180" s="288"/>
      <c r="G180" s="286"/>
      <c r="H180" s="286"/>
      <c r="I180" s="286"/>
      <c r="J180" s="286"/>
      <c r="K180" s="286"/>
      <c r="L180" s="285"/>
      <c r="M180" s="285"/>
      <c r="N180" s="285"/>
      <c r="O180" s="285"/>
      <c r="P180" s="285"/>
      <c r="Q180" s="286"/>
      <c r="R180" s="286"/>
      <c r="S180" s="286"/>
      <c r="T180" s="286"/>
      <c r="U180" s="286"/>
      <c r="V180" s="285"/>
      <c r="W180" s="285">
        <v>1</v>
      </c>
      <c r="X180" s="285"/>
      <c r="Y180" s="285"/>
      <c r="Z180" s="285"/>
      <c r="AA180" s="283"/>
      <c r="AB180" s="283"/>
      <c r="AC180" s="283"/>
      <c r="AD180" s="283"/>
      <c r="AE180" s="283"/>
      <c r="AF180" s="361"/>
      <c r="AG180" s="361"/>
      <c r="AH180" s="361"/>
      <c r="AI180" s="361"/>
      <c r="AJ180" s="362"/>
      <c r="AL180" s="101">
        <f t="shared" si="20"/>
        <v>0</v>
      </c>
      <c r="AM180" s="101">
        <f t="shared" si="15"/>
        <v>0</v>
      </c>
      <c r="AN180" s="101">
        <f t="shared" si="16"/>
        <v>0</v>
      </c>
      <c r="AO180" s="101">
        <f t="shared" si="17"/>
        <v>0</v>
      </c>
      <c r="AP180" s="101">
        <f t="shared" si="18"/>
        <v>1</v>
      </c>
      <c r="AQ180" s="101">
        <f t="shared" si="19"/>
        <v>0</v>
      </c>
      <c r="AR180" s="101">
        <f t="shared" si="14"/>
        <v>0</v>
      </c>
    </row>
    <row r="181" spans="1:44">
      <c r="A181" s="284" t="s">
        <v>523</v>
      </c>
      <c r="B181" s="288"/>
      <c r="C181" s="288"/>
      <c r="D181" s="288"/>
      <c r="E181" s="288"/>
      <c r="F181" s="288"/>
      <c r="G181" s="286"/>
      <c r="H181" s="286"/>
      <c r="I181" s="286"/>
      <c r="J181" s="286"/>
      <c r="K181" s="286"/>
      <c r="L181" s="285"/>
      <c r="M181" s="285"/>
      <c r="N181" s="285"/>
      <c r="O181" s="285"/>
      <c r="P181" s="285"/>
      <c r="Q181" s="286"/>
      <c r="R181" s="286"/>
      <c r="S181" s="286"/>
      <c r="T181" s="286"/>
      <c r="U181" s="286"/>
      <c r="V181" s="285"/>
      <c r="W181" s="285"/>
      <c r="X181" s="285"/>
      <c r="Y181" s="285"/>
      <c r="Z181" s="285"/>
      <c r="AA181" s="283"/>
      <c r="AB181" s="283"/>
      <c r="AC181" s="283"/>
      <c r="AD181" s="283"/>
      <c r="AE181" s="283"/>
      <c r="AF181" s="361"/>
      <c r="AG181" s="361"/>
      <c r="AH181" s="361"/>
      <c r="AI181" s="361"/>
      <c r="AJ181" s="362"/>
      <c r="AL181" s="101">
        <f t="shared" si="20"/>
        <v>0</v>
      </c>
      <c r="AM181" s="101">
        <f t="shared" si="15"/>
        <v>0</v>
      </c>
      <c r="AN181" s="101">
        <f t="shared" si="16"/>
        <v>0</v>
      </c>
      <c r="AO181" s="101">
        <f t="shared" si="17"/>
        <v>0</v>
      </c>
      <c r="AP181" s="101">
        <f t="shared" si="18"/>
        <v>0</v>
      </c>
      <c r="AQ181" s="101">
        <f t="shared" si="19"/>
        <v>0</v>
      </c>
      <c r="AR181" s="101">
        <f t="shared" si="14"/>
        <v>0</v>
      </c>
    </row>
    <row r="182" spans="1:44">
      <c r="A182" s="284" t="s">
        <v>526</v>
      </c>
      <c r="B182" s="288"/>
      <c r="C182" s="288"/>
      <c r="D182" s="288"/>
      <c r="E182" s="288"/>
      <c r="F182" s="288"/>
      <c r="G182" s="286"/>
      <c r="H182" s="286"/>
      <c r="I182" s="286"/>
      <c r="J182" s="286"/>
      <c r="K182" s="286"/>
      <c r="L182" s="285"/>
      <c r="M182" s="285"/>
      <c r="N182" s="285"/>
      <c r="O182" s="285"/>
      <c r="P182" s="285"/>
      <c r="Q182" s="286"/>
      <c r="R182" s="286"/>
      <c r="S182" s="286"/>
      <c r="T182" s="286"/>
      <c r="U182" s="286"/>
      <c r="V182" s="285"/>
      <c r="W182" s="285"/>
      <c r="X182" s="285"/>
      <c r="Y182" s="285"/>
      <c r="Z182" s="285">
        <v>1</v>
      </c>
      <c r="AA182" s="283"/>
      <c r="AB182" s="283"/>
      <c r="AC182" s="283"/>
      <c r="AD182" s="283"/>
      <c r="AE182" s="283"/>
      <c r="AF182" s="361"/>
      <c r="AG182" s="361"/>
      <c r="AH182" s="361"/>
      <c r="AI182" s="361"/>
      <c r="AJ182" s="362"/>
      <c r="AL182" s="101">
        <f t="shared" si="20"/>
        <v>0</v>
      </c>
      <c r="AM182" s="101">
        <f t="shared" si="15"/>
        <v>0</v>
      </c>
      <c r="AN182" s="101">
        <f t="shared" si="16"/>
        <v>0</v>
      </c>
      <c r="AO182" s="101">
        <f t="shared" si="17"/>
        <v>0</v>
      </c>
      <c r="AP182" s="101">
        <f t="shared" si="18"/>
        <v>1</v>
      </c>
      <c r="AQ182" s="101">
        <f t="shared" si="19"/>
        <v>0</v>
      </c>
      <c r="AR182" s="101">
        <f t="shared" si="14"/>
        <v>0</v>
      </c>
    </row>
    <row r="183" spans="1:44">
      <c r="A183" s="284" t="s">
        <v>527</v>
      </c>
      <c r="B183" s="288"/>
      <c r="C183" s="288"/>
      <c r="D183" s="288"/>
      <c r="E183" s="288"/>
      <c r="F183" s="288"/>
      <c r="G183" s="286"/>
      <c r="H183" s="286"/>
      <c r="I183" s="286"/>
      <c r="J183" s="286"/>
      <c r="K183" s="286"/>
      <c r="L183" s="285"/>
      <c r="M183" s="285"/>
      <c r="N183" s="285"/>
      <c r="O183" s="285"/>
      <c r="P183" s="285"/>
      <c r="Q183" s="286"/>
      <c r="R183" s="286"/>
      <c r="S183" s="286"/>
      <c r="T183" s="286"/>
      <c r="U183" s="286"/>
      <c r="V183" s="285"/>
      <c r="W183" s="285"/>
      <c r="X183" s="285"/>
      <c r="Y183" s="285"/>
      <c r="Z183" s="285"/>
      <c r="AA183" s="283"/>
      <c r="AB183" s="283"/>
      <c r="AC183" s="283"/>
      <c r="AD183" s="283"/>
      <c r="AE183" s="283"/>
      <c r="AF183" s="361"/>
      <c r="AG183" s="361"/>
      <c r="AH183" s="361"/>
      <c r="AI183" s="361"/>
      <c r="AJ183" s="362"/>
      <c r="AL183" s="101">
        <f t="shared" si="20"/>
        <v>0</v>
      </c>
      <c r="AM183" s="101">
        <f t="shared" si="15"/>
        <v>0</v>
      </c>
      <c r="AN183" s="101">
        <f t="shared" si="16"/>
        <v>0</v>
      </c>
      <c r="AO183" s="101">
        <f t="shared" si="17"/>
        <v>0</v>
      </c>
      <c r="AP183" s="101">
        <f t="shared" si="18"/>
        <v>0</v>
      </c>
      <c r="AQ183" s="101">
        <f t="shared" si="19"/>
        <v>0</v>
      </c>
      <c r="AR183" s="101">
        <f t="shared" si="14"/>
        <v>0</v>
      </c>
    </row>
    <row r="184" spans="1:44">
      <c r="A184" s="284" t="s">
        <v>528</v>
      </c>
      <c r="B184" s="288"/>
      <c r="C184" s="288"/>
      <c r="D184" s="288"/>
      <c r="E184" s="288"/>
      <c r="F184" s="288"/>
      <c r="G184" s="286"/>
      <c r="H184" s="286"/>
      <c r="I184" s="286"/>
      <c r="J184" s="286"/>
      <c r="K184" s="286"/>
      <c r="L184" s="285"/>
      <c r="M184" s="285"/>
      <c r="N184" s="285"/>
      <c r="O184" s="285"/>
      <c r="P184" s="285"/>
      <c r="Q184" s="286"/>
      <c r="R184" s="286"/>
      <c r="S184" s="286"/>
      <c r="T184" s="286"/>
      <c r="U184" s="286"/>
      <c r="V184" s="285"/>
      <c r="W184" s="285"/>
      <c r="X184" s="285">
        <v>1</v>
      </c>
      <c r="Y184" s="285"/>
      <c r="Z184" s="285"/>
      <c r="AA184" s="283"/>
      <c r="AB184" s="283"/>
      <c r="AC184" s="283"/>
      <c r="AD184" s="283"/>
      <c r="AE184" s="283"/>
      <c r="AF184" s="361"/>
      <c r="AG184" s="361"/>
      <c r="AH184" s="361"/>
      <c r="AI184" s="361"/>
      <c r="AJ184" s="362"/>
      <c r="AL184" s="101">
        <f t="shared" si="20"/>
        <v>0</v>
      </c>
      <c r="AM184" s="101">
        <f t="shared" si="15"/>
        <v>0</v>
      </c>
      <c r="AN184" s="101">
        <f t="shared" si="16"/>
        <v>0</v>
      </c>
      <c r="AO184" s="101">
        <f t="shared" si="17"/>
        <v>0</v>
      </c>
      <c r="AP184" s="101">
        <f t="shared" si="18"/>
        <v>1</v>
      </c>
      <c r="AQ184" s="101">
        <f t="shared" si="19"/>
        <v>0</v>
      </c>
      <c r="AR184" s="101">
        <f t="shared" si="14"/>
        <v>0</v>
      </c>
    </row>
    <row r="185" spans="1:44">
      <c r="A185" s="284" t="s">
        <v>529</v>
      </c>
      <c r="B185" s="288"/>
      <c r="C185" s="288"/>
      <c r="D185" s="288"/>
      <c r="E185" s="288"/>
      <c r="F185" s="288"/>
      <c r="G185" s="286"/>
      <c r="H185" s="286"/>
      <c r="I185" s="286"/>
      <c r="J185" s="286"/>
      <c r="K185" s="286"/>
      <c r="L185" s="285"/>
      <c r="M185" s="285"/>
      <c r="N185" s="285"/>
      <c r="O185" s="285"/>
      <c r="P185" s="285"/>
      <c r="Q185" s="286"/>
      <c r="R185" s="286"/>
      <c r="S185" s="286"/>
      <c r="T185" s="286"/>
      <c r="U185" s="286">
        <v>1</v>
      </c>
      <c r="V185" s="285">
        <v>1</v>
      </c>
      <c r="W185" s="285"/>
      <c r="X185" s="285"/>
      <c r="Y185" s="285">
        <v>3</v>
      </c>
      <c r="Z185" s="285"/>
      <c r="AA185" s="283"/>
      <c r="AB185" s="283"/>
      <c r="AC185" s="283"/>
      <c r="AD185" s="283"/>
      <c r="AE185" s="283"/>
      <c r="AF185" s="361"/>
      <c r="AG185" s="361"/>
      <c r="AH185" s="361"/>
      <c r="AI185" s="361"/>
      <c r="AJ185" s="362"/>
      <c r="AL185" s="101">
        <f t="shared" si="20"/>
        <v>0</v>
      </c>
      <c r="AM185" s="101">
        <f t="shared" si="15"/>
        <v>0</v>
      </c>
      <c r="AN185" s="101">
        <f t="shared" si="16"/>
        <v>0</v>
      </c>
      <c r="AO185" s="101">
        <f t="shared" si="17"/>
        <v>1</v>
      </c>
      <c r="AP185" s="101">
        <f t="shared" si="18"/>
        <v>4</v>
      </c>
      <c r="AQ185" s="101">
        <f t="shared" si="19"/>
        <v>0</v>
      </c>
      <c r="AR185" s="101">
        <f t="shared" si="14"/>
        <v>0</v>
      </c>
    </row>
    <row r="186" spans="1:44">
      <c r="A186" s="284" t="s">
        <v>530</v>
      </c>
      <c r="B186" s="288"/>
      <c r="C186" s="288"/>
      <c r="D186" s="288"/>
      <c r="E186" s="288"/>
      <c r="F186" s="288"/>
      <c r="G186" s="286"/>
      <c r="H186" s="286"/>
      <c r="I186" s="286"/>
      <c r="J186" s="286"/>
      <c r="K186" s="286"/>
      <c r="L186" s="285"/>
      <c r="M186" s="285"/>
      <c r="N186" s="285"/>
      <c r="O186" s="285"/>
      <c r="P186" s="285"/>
      <c r="Q186" s="286">
        <v>1</v>
      </c>
      <c r="R186" s="286"/>
      <c r="S186" s="286"/>
      <c r="T186" s="286"/>
      <c r="U186" s="286"/>
      <c r="V186" s="285"/>
      <c r="W186" s="285"/>
      <c r="X186" s="285"/>
      <c r="Y186" s="285"/>
      <c r="Z186" s="285"/>
      <c r="AA186" s="283"/>
      <c r="AB186" s="283"/>
      <c r="AC186" s="283"/>
      <c r="AD186" s="283"/>
      <c r="AE186" s="283"/>
      <c r="AF186" s="361"/>
      <c r="AG186" s="361"/>
      <c r="AH186" s="361"/>
      <c r="AI186" s="361"/>
      <c r="AJ186" s="362"/>
      <c r="AL186" s="101">
        <f t="shared" si="20"/>
        <v>0</v>
      </c>
      <c r="AM186" s="101">
        <f t="shared" si="15"/>
        <v>0</v>
      </c>
      <c r="AN186" s="101">
        <f t="shared" si="16"/>
        <v>0</v>
      </c>
      <c r="AO186" s="101">
        <f t="shared" si="17"/>
        <v>1</v>
      </c>
      <c r="AP186" s="101">
        <f t="shared" si="18"/>
        <v>0</v>
      </c>
      <c r="AQ186" s="101">
        <f t="shared" si="19"/>
        <v>0</v>
      </c>
      <c r="AR186" s="101">
        <f t="shared" si="14"/>
        <v>0</v>
      </c>
    </row>
    <row r="187" spans="1:44">
      <c r="A187" s="284" t="s">
        <v>531</v>
      </c>
      <c r="B187" s="288"/>
      <c r="C187" s="288"/>
      <c r="D187" s="288"/>
      <c r="E187" s="288"/>
      <c r="F187" s="288"/>
      <c r="G187" s="286"/>
      <c r="H187" s="286"/>
      <c r="I187" s="286"/>
      <c r="J187" s="286"/>
      <c r="K187" s="286"/>
      <c r="L187" s="285"/>
      <c r="M187" s="285"/>
      <c r="N187" s="285"/>
      <c r="O187" s="285"/>
      <c r="P187" s="285"/>
      <c r="Q187" s="286"/>
      <c r="R187" s="286"/>
      <c r="S187" s="286"/>
      <c r="T187" s="286"/>
      <c r="U187" s="286"/>
      <c r="V187" s="285"/>
      <c r="W187" s="285"/>
      <c r="X187" s="285"/>
      <c r="Y187" s="285"/>
      <c r="Z187" s="285">
        <v>1</v>
      </c>
      <c r="AA187" s="283"/>
      <c r="AB187" s="283"/>
      <c r="AC187" s="283"/>
      <c r="AD187" s="283"/>
      <c r="AE187" s="283"/>
      <c r="AF187" s="361"/>
      <c r="AG187" s="361"/>
      <c r="AH187" s="361"/>
      <c r="AI187" s="361"/>
      <c r="AJ187" s="362"/>
      <c r="AL187" s="101">
        <f t="shared" si="20"/>
        <v>0</v>
      </c>
      <c r="AM187" s="101">
        <f t="shared" si="15"/>
        <v>0</v>
      </c>
      <c r="AN187" s="101">
        <f t="shared" si="16"/>
        <v>0</v>
      </c>
      <c r="AO187" s="101">
        <f t="shared" si="17"/>
        <v>0</v>
      </c>
      <c r="AP187" s="101">
        <f t="shared" si="18"/>
        <v>1</v>
      </c>
      <c r="AQ187" s="101">
        <f t="shared" si="19"/>
        <v>0</v>
      </c>
      <c r="AR187" s="101">
        <f t="shared" si="14"/>
        <v>0</v>
      </c>
    </row>
    <row r="188" spans="1:44">
      <c r="A188" s="284" t="s">
        <v>532</v>
      </c>
      <c r="B188" s="288"/>
      <c r="C188" s="288"/>
      <c r="D188" s="288"/>
      <c r="E188" s="288"/>
      <c r="F188" s="288"/>
      <c r="G188" s="286"/>
      <c r="H188" s="286"/>
      <c r="I188" s="286"/>
      <c r="J188" s="286"/>
      <c r="K188" s="286"/>
      <c r="L188" s="285"/>
      <c r="M188" s="285"/>
      <c r="N188" s="285"/>
      <c r="O188" s="285"/>
      <c r="P188" s="285"/>
      <c r="Q188" s="286"/>
      <c r="R188" s="286"/>
      <c r="S188" s="286"/>
      <c r="T188" s="286"/>
      <c r="U188" s="286"/>
      <c r="V188" s="285"/>
      <c r="W188" s="285"/>
      <c r="X188" s="285">
        <v>1</v>
      </c>
      <c r="Y188" s="285"/>
      <c r="Z188" s="285"/>
      <c r="AA188" s="283"/>
      <c r="AB188" s="283"/>
      <c r="AC188" s="283"/>
      <c r="AD188" s="283"/>
      <c r="AE188" s="283"/>
      <c r="AF188" s="361"/>
      <c r="AG188" s="361"/>
      <c r="AH188" s="361"/>
      <c r="AI188" s="361"/>
      <c r="AJ188" s="362"/>
      <c r="AL188" s="101">
        <f t="shared" si="20"/>
        <v>0</v>
      </c>
      <c r="AM188" s="101">
        <f t="shared" si="15"/>
        <v>0</v>
      </c>
      <c r="AN188" s="101">
        <f t="shared" si="16"/>
        <v>0</v>
      </c>
      <c r="AO188" s="101">
        <f t="shared" si="17"/>
        <v>0</v>
      </c>
      <c r="AP188" s="101">
        <f t="shared" si="18"/>
        <v>1</v>
      </c>
      <c r="AQ188" s="101">
        <f t="shared" si="19"/>
        <v>0</v>
      </c>
      <c r="AR188" s="101">
        <f t="shared" si="14"/>
        <v>0</v>
      </c>
    </row>
    <row r="189" spans="1:44">
      <c r="A189" s="284" t="s">
        <v>533</v>
      </c>
      <c r="B189" s="288"/>
      <c r="C189" s="288"/>
      <c r="D189" s="288"/>
      <c r="E189" s="288"/>
      <c r="F189" s="288"/>
      <c r="G189" s="286"/>
      <c r="H189" s="286"/>
      <c r="I189" s="286"/>
      <c r="J189" s="286"/>
      <c r="K189" s="286"/>
      <c r="L189" s="285"/>
      <c r="M189" s="285"/>
      <c r="N189" s="285"/>
      <c r="O189" s="285"/>
      <c r="P189" s="285"/>
      <c r="Q189" s="286"/>
      <c r="R189" s="286"/>
      <c r="S189" s="286"/>
      <c r="T189" s="286"/>
      <c r="U189" s="286"/>
      <c r="V189" s="285"/>
      <c r="W189" s="285"/>
      <c r="X189" s="285">
        <v>1</v>
      </c>
      <c r="Y189" s="285"/>
      <c r="Z189" s="285"/>
      <c r="AA189" s="283"/>
      <c r="AB189" s="283"/>
      <c r="AC189" s="283"/>
      <c r="AD189" s="283"/>
      <c r="AE189" s="283"/>
      <c r="AF189" s="361"/>
      <c r="AG189" s="361"/>
      <c r="AH189" s="361"/>
      <c r="AI189" s="361"/>
      <c r="AJ189" s="362"/>
      <c r="AL189" s="101">
        <f t="shared" si="20"/>
        <v>0</v>
      </c>
      <c r="AM189" s="101">
        <f t="shared" si="15"/>
        <v>0</v>
      </c>
      <c r="AN189" s="101">
        <f t="shared" si="16"/>
        <v>0</v>
      </c>
      <c r="AO189" s="101">
        <f t="shared" si="17"/>
        <v>0</v>
      </c>
      <c r="AP189" s="101">
        <f t="shared" si="18"/>
        <v>1</v>
      </c>
      <c r="AQ189" s="101">
        <f t="shared" si="19"/>
        <v>0</v>
      </c>
      <c r="AR189" s="101">
        <f t="shared" si="14"/>
        <v>0</v>
      </c>
    </row>
    <row r="190" spans="1:44">
      <c r="A190" s="284" t="s">
        <v>536</v>
      </c>
      <c r="B190" s="288"/>
      <c r="C190" s="288"/>
      <c r="D190" s="288"/>
      <c r="E190" s="288"/>
      <c r="F190" s="288"/>
      <c r="G190" s="286"/>
      <c r="H190" s="286"/>
      <c r="I190" s="286"/>
      <c r="J190" s="286"/>
      <c r="K190" s="286"/>
      <c r="L190" s="285"/>
      <c r="M190" s="285"/>
      <c r="N190" s="285"/>
      <c r="O190" s="285"/>
      <c r="P190" s="285"/>
      <c r="Q190" s="286"/>
      <c r="R190" s="286"/>
      <c r="S190" s="286"/>
      <c r="T190" s="286"/>
      <c r="U190" s="286"/>
      <c r="V190" s="285"/>
      <c r="W190" s="285"/>
      <c r="X190" s="285"/>
      <c r="Y190" s="285"/>
      <c r="Z190" s="285">
        <v>1</v>
      </c>
      <c r="AA190" s="283"/>
      <c r="AB190" s="283"/>
      <c r="AC190" s="283"/>
      <c r="AD190" s="283"/>
      <c r="AE190" s="283"/>
      <c r="AF190" s="361"/>
      <c r="AG190" s="361"/>
      <c r="AH190" s="361"/>
      <c r="AI190" s="361"/>
      <c r="AJ190" s="362"/>
      <c r="AL190" s="101">
        <f t="shared" si="20"/>
        <v>0</v>
      </c>
      <c r="AM190" s="101">
        <f t="shared" si="15"/>
        <v>0</v>
      </c>
      <c r="AN190" s="101">
        <f t="shared" si="16"/>
        <v>0</v>
      </c>
      <c r="AO190" s="101">
        <f t="shared" si="17"/>
        <v>0</v>
      </c>
      <c r="AP190" s="101">
        <f t="shared" si="18"/>
        <v>1</v>
      </c>
      <c r="AQ190" s="101">
        <f t="shared" si="19"/>
        <v>0</v>
      </c>
      <c r="AR190" s="101">
        <f t="shared" si="14"/>
        <v>0</v>
      </c>
    </row>
    <row r="191" spans="1:44">
      <c r="A191" s="284" t="s">
        <v>537</v>
      </c>
      <c r="B191" s="288"/>
      <c r="C191" s="288"/>
      <c r="D191" s="288"/>
      <c r="E191" s="288"/>
      <c r="F191" s="288"/>
      <c r="G191" s="286"/>
      <c r="H191" s="286"/>
      <c r="I191" s="286"/>
      <c r="J191" s="286"/>
      <c r="K191" s="286"/>
      <c r="L191" s="285"/>
      <c r="M191" s="285"/>
      <c r="N191" s="285"/>
      <c r="O191" s="285"/>
      <c r="P191" s="285"/>
      <c r="Q191" s="286"/>
      <c r="R191" s="286"/>
      <c r="S191" s="286">
        <v>1</v>
      </c>
      <c r="T191" s="286"/>
      <c r="U191" s="286"/>
      <c r="V191" s="285"/>
      <c r="W191" s="285"/>
      <c r="X191" s="285"/>
      <c r="Y191" s="285"/>
      <c r="Z191" s="285"/>
      <c r="AA191" s="283"/>
      <c r="AB191" s="283"/>
      <c r="AC191" s="283"/>
      <c r="AD191" s="283"/>
      <c r="AE191" s="283"/>
      <c r="AF191" s="361"/>
      <c r="AG191" s="361"/>
      <c r="AH191" s="361"/>
      <c r="AI191" s="361"/>
      <c r="AJ191" s="362"/>
      <c r="AL191" s="101">
        <f t="shared" si="20"/>
        <v>0</v>
      </c>
      <c r="AM191" s="101">
        <f t="shared" si="15"/>
        <v>0</v>
      </c>
      <c r="AN191" s="101">
        <f t="shared" si="16"/>
        <v>0</v>
      </c>
      <c r="AO191" s="101">
        <f t="shared" si="17"/>
        <v>1</v>
      </c>
      <c r="AP191" s="101">
        <f t="shared" si="18"/>
        <v>0</v>
      </c>
      <c r="AQ191" s="101">
        <f t="shared" si="19"/>
        <v>0</v>
      </c>
      <c r="AR191" s="101">
        <f t="shared" si="14"/>
        <v>0</v>
      </c>
    </row>
    <row r="192" spans="1:44">
      <c r="A192" s="284" t="s">
        <v>538</v>
      </c>
      <c r="B192" s="288"/>
      <c r="C192" s="288"/>
      <c r="D192" s="288"/>
      <c r="E192" s="288"/>
      <c r="F192" s="288"/>
      <c r="G192" s="286"/>
      <c r="H192" s="286"/>
      <c r="I192" s="286"/>
      <c r="J192" s="286"/>
      <c r="K192" s="286"/>
      <c r="L192" s="285"/>
      <c r="M192" s="285"/>
      <c r="N192" s="285"/>
      <c r="O192" s="285"/>
      <c r="P192" s="285"/>
      <c r="Q192" s="286"/>
      <c r="R192" s="286"/>
      <c r="S192" s="286"/>
      <c r="T192" s="286"/>
      <c r="U192" s="286"/>
      <c r="V192" s="285"/>
      <c r="W192" s="285"/>
      <c r="X192" s="285"/>
      <c r="Y192" s="285"/>
      <c r="Z192" s="285"/>
      <c r="AA192" s="283"/>
      <c r="AB192" s="283"/>
      <c r="AC192" s="283"/>
      <c r="AD192" s="283"/>
      <c r="AE192" s="283"/>
      <c r="AF192" s="361"/>
      <c r="AG192" s="361"/>
      <c r="AH192" s="361"/>
      <c r="AI192" s="361"/>
      <c r="AJ192" s="362"/>
      <c r="AL192" s="101">
        <f t="shared" si="20"/>
        <v>0</v>
      </c>
      <c r="AM192" s="101">
        <f t="shared" si="15"/>
        <v>0</v>
      </c>
      <c r="AN192" s="101">
        <f t="shared" si="16"/>
        <v>0</v>
      </c>
      <c r="AO192" s="101">
        <f t="shared" si="17"/>
        <v>0</v>
      </c>
      <c r="AP192" s="101">
        <f t="shared" si="18"/>
        <v>0</v>
      </c>
      <c r="AQ192" s="101">
        <f t="shared" si="19"/>
        <v>0</v>
      </c>
      <c r="AR192" s="101">
        <f t="shared" si="14"/>
        <v>0</v>
      </c>
    </row>
    <row r="193" spans="1:44">
      <c r="A193" s="284" t="s">
        <v>539</v>
      </c>
      <c r="B193" s="288"/>
      <c r="C193" s="288"/>
      <c r="D193" s="288"/>
      <c r="E193" s="288"/>
      <c r="F193" s="288"/>
      <c r="G193" s="286"/>
      <c r="H193" s="286"/>
      <c r="I193" s="286"/>
      <c r="J193" s="286"/>
      <c r="K193" s="286"/>
      <c r="L193" s="285"/>
      <c r="M193" s="285"/>
      <c r="N193" s="285"/>
      <c r="O193" s="285"/>
      <c r="P193" s="285"/>
      <c r="Q193" s="286"/>
      <c r="R193" s="286"/>
      <c r="S193" s="286"/>
      <c r="T193" s="286"/>
      <c r="U193" s="286"/>
      <c r="V193" s="285"/>
      <c r="W193" s="285"/>
      <c r="X193" s="285">
        <v>2</v>
      </c>
      <c r="Y193" s="285"/>
      <c r="Z193" s="285"/>
      <c r="AA193" s="283"/>
      <c r="AB193" s="283"/>
      <c r="AC193" s="283"/>
      <c r="AD193" s="283"/>
      <c r="AE193" s="283"/>
      <c r="AF193" s="361"/>
      <c r="AG193" s="361"/>
      <c r="AH193" s="361"/>
      <c r="AI193" s="361"/>
      <c r="AJ193" s="362"/>
      <c r="AL193" s="101">
        <f t="shared" si="20"/>
        <v>0</v>
      </c>
      <c r="AM193" s="101">
        <f t="shared" si="15"/>
        <v>0</v>
      </c>
      <c r="AN193" s="101">
        <f t="shared" si="16"/>
        <v>0</v>
      </c>
      <c r="AO193" s="101">
        <f t="shared" si="17"/>
        <v>0</v>
      </c>
      <c r="AP193" s="101">
        <f t="shared" si="18"/>
        <v>2</v>
      </c>
      <c r="AQ193" s="101">
        <f t="shared" si="19"/>
        <v>0</v>
      </c>
      <c r="AR193" s="101">
        <f t="shared" si="14"/>
        <v>0</v>
      </c>
    </row>
    <row r="194" spans="1:44">
      <c r="A194" s="284" t="s">
        <v>268</v>
      </c>
      <c r="B194" s="288"/>
      <c r="C194" s="288"/>
      <c r="D194" s="288"/>
      <c r="E194" s="288"/>
      <c r="F194" s="288"/>
      <c r="G194" s="286"/>
      <c r="H194" s="286"/>
      <c r="I194" s="286"/>
      <c r="J194" s="286"/>
      <c r="K194" s="286"/>
      <c r="L194" s="285"/>
      <c r="M194" s="285"/>
      <c r="N194" s="285"/>
      <c r="O194" s="285"/>
      <c r="P194" s="285"/>
      <c r="Q194" s="286"/>
      <c r="R194" s="286"/>
      <c r="S194" s="286"/>
      <c r="T194" s="286"/>
      <c r="U194" s="286"/>
      <c r="V194" s="285"/>
      <c r="W194" s="285"/>
      <c r="X194" s="285">
        <v>5</v>
      </c>
      <c r="Y194" s="285"/>
      <c r="Z194" s="285">
        <v>5</v>
      </c>
      <c r="AA194" s="283"/>
      <c r="AB194" s="283"/>
      <c r="AC194" s="283"/>
      <c r="AD194" s="283"/>
      <c r="AE194" s="283"/>
      <c r="AF194" s="361"/>
      <c r="AG194" s="361"/>
      <c r="AH194" s="361"/>
      <c r="AI194" s="361"/>
      <c r="AJ194" s="362"/>
      <c r="AL194" s="101">
        <f t="shared" si="20"/>
        <v>0</v>
      </c>
      <c r="AM194" s="101">
        <f t="shared" si="15"/>
        <v>0</v>
      </c>
      <c r="AN194" s="101">
        <f t="shared" si="16"/>
        <v>0</v>
      </c>
      <c r="AO194" s="101">
        <f t="shared" si="17"/>
        <v>0</v>
      </c>
      <c r="AP194" s="101">
        <f t="shared" si="18"/>
        <v>10</v>
      </c>
      <c r="AQ194" s="101">
        <f t="shared" si="19"/>
        <v>0</v>
      </c>
      <c r="AR194" s="101">
        <f t="shared" si="14"/>
        <v>0</v>
      </c>
    </row>
    <row r="195" spans="1:44">
      <c r="A195" s="284" t="s">
        <v>540</v>
      </c>
      <c r="B195" s="288"/>
      <c r="C195" s="288"/>
      <c r="D195" s="288"/>
      <c r="E195" s="288"/>
      <c r="F195" s="288"/>
      <c r="G195" s="286"/>
      <c r="H195" s="286"/>
      <c r="I195" s="286"/>
      <c r="J195" s="286"/>
      <c r="K195" s="286"/>
      <c r="L195" s="285"/>
      <c r="M195" s="285"/>
      <c r="N195" s="285"/>
      <c r="O195" s="285"/>
      <c r="P195" s="285"/>
      <c r="Q195" s="286"/>
      <c r="R195" s="286"/>
      <c r="S195" s="286"/>
      <c r="T195" s="286"/>
      <c r="U195" s="286"/>
      <c r="V195" s="285"/>
      <c r="W195" s="285">
        <v>1</v>
      </c>
      <c r="X195" s="285"/>
      <c r="Y195" s="285"/>
      <c r="Z195" s="285"/>
      <c r="AA195" s="283"/>
      <c r="AB195" s="283"/>
      <c r="AC195" s="283"/>
      <c r="AD195" s="283"/>
      <c r="AE195" s="283"/>
      <c r="AF195" s="361"/>
      <c r="AG195" s="361"/>
      <c r="AH195" s="361"/>
      <c r="AI195" s="361"/>
      <c r="AJ195" s="362"/>
      <c r="AL195" s="101">
        <f t="shared" si="20"/>
        <v>0</v>
      </c>
      <c r="AM195" s="101">
        <f t="shared" si="15"/>
        <v>0</v>
      </c>
      <c r="AN195" s="101">
        <f t="shared" si="16"/>
        <v>0</v>
      </c>
      <c r="AO195" s="101">
        <f t="shared" si="17"/>
        <v>0</v>
      </c>
      <c r="AP195" s="101">
        <f t="shared" si="18"/>
        <v>1</v>
      </c>
      <c r="AQ195" s="101">
        <f t="shared" si="19"/>
        <v>0</v>
      </c>
      <c r="AR195" s="101">
        <f t="shared" si="14"/>
        <v>0</v>
      </c>
    </row>
    <row r="196" spans="1:44">
      <c r="A196" s="284" t="s">
        <v>541</v>
      </c>
      <c r="B196" s="288"/>
      <c r="C196" s="288"/>
      <c r="D196" s="288"/>
      <c r="E196" s="288"/>
      <c r="F196" s="288"/>
      <c r="G196" s="286"/>
      <c r="H196" s="286"/>
      <c r="I196" s="286"/>
      <c r="J196" s="286"/>
      <c r="K196" s="286"/>
      <c r="L196" s="285"/>
      <c r="M196" s="285"/>
      <c r="N196" s="285"/>
      <c r="O196" s="285"/>
      <c r="P196" s="285"/>
      <c r="Q196" s="286"/>
      <c r="R196" s="286"/>
      <c r="S196" s="286"/>
      <c r="T196" s="286"/>
      <c r="U196" s="286"/>
      <c r="V196" s="285">
        <v>1</v>
      </c>
      <c r="W196" s="285"/>
      <c r="X196" s="285"/>
      <c r="Y196" s="285"/>
      <c r="Z196" s="285"/>
      <c r="AA196" s="283"/>
      <c r="AB196" s="283"/>
      <c r="AC196" s="283"/>
      <c r="AD196" s="283"/>
      <c r="AE196" s="283"/>
      <c r="AF196" s="361"/>
      <c r="AG196" s="361"/>
      <c r="AH196" s="361"/>
      <c r="AI196" s="361"/>
      <c r="AJ196" s="362"/>
      <c r="AL196" s="101">
        <f t="shared" si="20"/>
        <v>0</v>
      </c>
      <c r="AM196" s="101">
        <f t="shared" si="15"/>
        <v>0</v>
      </c>
      <c r="AN196" s="101">
        <f t="shared" si="16"/>
        <v>0</v>
      </c>
      <c r="AO196" s="101">
        <f t="shared" si="17"/>
        <v>0</v>
      </c>
      <c r="AP196" s="101">
        <f t="shared" si="18"/>
        <v>1</v>
      </c>
      <c r="AQ196" s="101">
        <f t="shared" si="19"/>
        <v>0</v>
      </c>
      <c r="AR196" s="101">
        <f t="shared" si="14"/>
        <v>0</v>
      </c>
    </row>
    <row r="197" spans="1:44">
      <c r="A197" s="284" t="s">
        <v>542</v>
      </c>
      <c r="B197" s="288"/>
      <c r="C197" s="288"/>
      <c r="D197" s="288"/>
      <c r="E197" s="288"/>
      <c r="F197" s="288"/>
      <c r="G197" s="286"/>
      <c r="H197" s="286"/>
      <c r="I197" s="286"/>
      <c r="J197" s="286"/>
      <c r="K197" s="286"/>
      <c r="L197" s="285"/>
      <c r="M197" s="285"/>
      <c r="N197" s="285"/>
      <c r="O197" s="285"/>
      <c r="P197" s="285"/>
      <c r="Q197" s="286"/>
      <c r="R197" s="286"/>
      <c r="S197" s="286"/>
      <c r="T197" s="286"/>
      <c r="U197" s="286"/>
      <c r="V197" s="285"/>
      <c r="W197" s="285"/>
      <c r="X197" s="285"/>
      <c r="Y197" s="285"/>
      <c r="Z197" s="285"/>
      <c r="AA197" s="283"/>
      <c r="AB197" s="283"/>
      <c r="AC197" s="283"/>
      <c r="AD197" s="283"/>
      <c r="AE197" s="283"/>
      <c r="AF197" s="361"/>
      <c r="AG197" s="361"/>
      <c r="AH197" s="361"/>
      <c r="AI197" s="361"/>
      <c r="AJ197" s="362"/>
      <c r="AL197" s="101">
        <f t="shared" si="20"/>
        <v>0</v>
      </c>
      <c r="AM197" s="101">
        <f t="shared" si="15"/>
        <v>0</v>
      </c>
      <c r="AN197" s="101">
        <f t="shared" si="16"/>
        <v>0</v>
      </c>
      <c r="AO197" s="101">
        <f t="shared" si="17"/>
        <v>0</v>
      </c>
      <c r="AP197" s="101">
        <f t="shared" si="18"/>
        <v>0</v>
      </c>
      <c r="AQ197" s="101">
        <f t="shared" si="19"/>
        <v>0</v>
      </c>
      <c r="AR197" s="101">
        <f t="shared" si="14"/>
        <v>0</v>
      </c>
    </row>
    <row r="198" spans="1:44">
      <c r="A198" s="284" t="s">
        <v>543</v>
      </c>
      <c r="B198" s="288"/>
      <c r="C198" s="288"/>
      <c r="D198" s="288"/>
      <c r="E198" s="288"/>
      <c r="F198" s="288"/>
      <c r="G198" s="286"/>
      <c r="H198" s="286"/>
      <c r="I198" s="286"/>
      <c r="J198" s="286"/>
      <c r="K198" s="286"/>
      <c r="L198" s="285"/>
      <c r="M198" s="285"/>
      <c r="N198" s="285"/>
      <c r="O198" s="285"/>
      <c r="P198" s="285"/>
      <c r="Q198" s="286"/>
      <c r="R198" s="286"/>
      <c r="S198" s="286"/>
      <c r="T198" s="286"/>
      <c r="U198" s="286"/>
      <c r="V198" s="285"/>
      <c r="W198" s="285"/>
      <c r="X198" s="285"/>
      <c r="Y198" s="285"/>
      <c r="Z198" s="285"/>
      <c r="AA198" s="283"/>
      <c r="AB198" s="283"/>
      <c r="AC198" s="283"/>
      <c r="AD198" s="283"/>
      <c r="AE198" s="283"/>
      <c r="AF198" s="361"/>
      <c r="AG198" s="361"/>
      <c r="AH198" s="361"/>
      <c r="AI198" s="361"/>
      <c r="AJ198" s="362"/>
      <c r="AL198" s="101">
        <f t="shared" si="20"/>
        <v>0</v>
      </c>
      <c r="AM198" s="101">
        <f t="shared" si="15"/>
        <v>0</v>
      </c>
      <c r="AN198" s="101">
        <f t="shared" si="16"/>
        <v>0</v>
      </c>
      <c r="AO198" s="101">
        <f t="shared" si="17"/>
        <v>0</v>
      </c>
      <c r="AP198" s="101">
        <f t="shared" si="18"/>
        <v>0</v>
      </c>
      <c r="AQ198" s="101">
        <f t="shared" si="19"/>
        <v>0</v>
      </c>
      <c r="AR198" s="101">
        <f t="shared" ref="AR198:AR261" si="21">SUM($AF198:$AJ198)</f>
        <v>0</v>
      </c>
    </row>
    <row r="199" spans="1:44">
      <c r="A199" s="284" t="s">
        <v>544</v>
      </c>
      <c r="B199" s="288"/>
      <c r="C199" s="288"/>
      <c r="D199" s="288"/>
      <c r="E199" s="288"/>
      <c r="F199" s="288"/>
      <c r="G199" s="286"/>
      <c r="H199" s="286"/>
      <c r="I199" s="286"/>
      <c r="J199" s="286"/>
      <c r="K199" s="286"/>
      <c r="L199" s="285"/>
      <c r="M199" s="285"/>
      <c r="N199" s="285"/>
      <c r="O199" s="285"/>
      <c r="P199" s="285"/>
      <c r="Q199" s="286"/>
      <c r="R199" s="286"/>
      <c r="S199" s="286"/>
      <c r="T199" s="286"/>
      <c r="U199" s="286"/>
      <c r="V199" s="285"/>
      <c r="W199" s="285"/>
      <c r="X199" s="285"/>
      <c r="Y199" s="285"/>
      <c r="Z199" s="285"/>
      <c r="AA199" s="283"/>
      <c r="AB199" s="283"/>
      <c r="AC199" s="283"/>
      <c r="AD199" s="283"/>
      <c r="AE199" s="283"/>
      <c r="AF199" s="361"/>
      <c r="AG199" s="361"/>
      <c r="AH199" s="361"/>
      <c r="AI199" s="361"/>
      <c r="AJ199" s="362"/>
      <c r="AL199" s="101">
        <f t="shared" si="20"/>
        <v>0</v>
      </c>
      <c r="AM199" s="101">
        <f t="shared" ref="AM199:AM262" si="22">SUM($G199:$K199)</f>
        <v>0</v>
      </c>
      <c r="AN199" s="101">
        <f t="shared" ref="AN199:AN262" si="23">SUM($L199:$P199)</f>
        <v>0</v>
      </c>
      <c r="AO199" s="101">
        <f t="shared" ref="AO199:AO262" si="24">SUM($Q199:$U199)</f>
        <v>0</v>
      </c>
      <c r="AP199" s="101">
        <f t="shared" ref="AP199:AP262" si="25">SUM($V199:$Z199)</f>
        <v>0</v>
      </c>
      <c r="AQ199" s="101">
        <f t="shared" ref="AQ199:AQ262" si="26">SUM($AA199:$AE199)</f>
        <v>0</v>
      </c>
      <c r="AR199" s="101">
        <f t="shared" si="21"/>
        <v>0</v>
      </c>
    </row>
    <row r="200" spans="1:44">
      <c r="A200" s="284" t="s">
        <v>545</v>
      </c>
      <c r="B200" s="288"/>
      <c r="C200" s="288"/>
      <c r="D200" s="288"/>
      <c r="E200" s="288"/>
      <c r="F200" s="288"/>
      <c r="G200" s="286"/>
      <c r="H200" s="286"/>
      <c r="I200" s="286"/>
      <c r="J200" s="286"/>
      <c r="K200" s="286"/>
      <c r="L200" s="285"/>
      <c r="M200" s="285"/>
      <c r="N200" s="285"/>
      <c r="O200" s="285"/>
      <c r="P200" s="285"/>
      <c r="Q200" s="286"/>
      <c r="R200" s="286"/>
      <c r="S200" s="286"/>
      <c r="T200" s="286"/>
      <c r="U200" s="286"/>
      <c r="V200" s="285"/>
      <c r="W200" s="285"/>
      <c r="X200" s="285"/>
      <c r="Y200" s="285"/>
      <c r="Z200" s="285"/>
      <c r="AA200" s="283"/>
      <c r="AB200" s="283"/>
      <c r="AC200" s="283"/>
      <c r="AD200" s="283"/>
      <c r="AE200" s="283"/>
      <c r="AF200" s="361"/>
      <c r="AG200" s="361"/>
      <c r="AH200" s="361"/>
      <c r="AI200" s="361"/>
      <c r="AJ200" s="362"/>
      <c r="AL200" s="101">
        <f t="shared" ref="AL200:AL263" si="27">SUM($B200:$F200)</f>
        <v>0</v>
      </c>
      <c r="AM200" s="101">
        <f t="shared" si="22"/>
        <v>0</v>
      </c>
      <c r="AN200" s="101">
        <f t="shared" si="23"/>
        <v>0</v>
      </c>
      <c r="AO200" s="101">
        <f t="shared" si="24"/>
        <v>0</v>
      </c>
      <c r="AP200" s="101">
        <f t="shared" si="25"/>
        <v>0</v>
      </c>
      <c r="AQ200" s="101">
        <f t="shared" si="26"/>
        <v>0</v>
      </c>
      <c r="AR200" s="101">
        <f t="shared" si="21"/>
        <v>0</v>
      </c>
    </row>
    <row r="201" spans="1:44">
      <c r="A201" s="284" t="s">
        <v>546</v>
      </c>
      <c r="B201" s="288"/>
      <c r="C201" s="288"/>
      <c r="D201" s="288"/>
      <c r="E201" s="288"/>
      <c r="F201" s="288"/>
      <c r="G201" s="286"/>
      <c r="H201" s="286"/>
      <c r="I201" s="286"/>
      <c r="J201" s="286"/>
      <c r="K201" s="286"/>
      <c r="L201" s="285"/>
      <c r="M201" s="285"/>
      <c r="N201" s="285"/>
      <c r="O201" s="285"/>
      <c r="P201" s="285"/>
      <c r="Q201" s="286"/>
      <c r="R201" s="286"/>
      <c r="S201" s="286"/>
      <c r="T201" s="286"/>
      <c r="U201" s="286"/>
      <c r="V201" s="285"/>
      <c r="W201" s="285"/>
      <c r="X201" s="285"/>
      <c r="Y201" s="285"/>
      <c r="Z201" s="285"/>
      <c r="AA201" s="283"/>
      <c r="AB201" s="283"/>
      <c r="AC201" s="283"/>
      <c r="AD201" s="283"/>
      <c r="AE201" s="283"/>
      <c r="AF201" s="361"/>
      <c r="AG201" s="361"/>
      <c r="AH201" s="361"/>
      <c r="AI201" s="361"/>
      <c r="AJ201" s="362"/>
      <c r="AL201" s="101">
        <f t="shared" si="27"/>
        <v>0</v>
      </c>
      <c r="AM201" s="101">
        <f t="shared" si="22"/>
        <v>0</v>
      </c>
      <c r="AN201" s="101">
        <f t="shared" si="23"/>
        <v>0</v>
      </c>
      <c r="AO201" s="101">
        <f t="shared" si="24"/>
        <v>0</v>
      </c>
      <c r="AP201" s="101">
        <f t="shared" si="25"/>
        <v>0</v>
      </c>
      <c r="AQ201" s="101">
        <f t="shared" si="26"/>
        <v>0</v>
      </c>
      <c r="AR201" s="101">
        <f t="shared" si="21"/>
        <v>0</v>
      </c>
    </row>
    <row r="202" spans="1:44">
      <c r="A202" s="284" t="s">
        <v>547</v>
      </c>
      <c r="B202" s="288"/>
      <c r="C202" s="288"/>
      <c r="D202" s="288"/>
      <c r="E202" s="288"/>
      <c r="F202" s="288"/>
      <c r="G202" s="286"/>
      <c r="H202" s="286"/>
      <c r="I202" s="286"/>
      <c r="J202" s="286"/>
      <c r="K202" s="286"/>
      <c r="L202" s="285"/>
      <c r="M202" s="285"/>
      <c r="N202" s="285"/>
      <c r="O202" s="285"/>
      <c r="P202" s="285"/>
      <c r="Q202" s="286"/>
      <c r="R202" s="286"/>
      <c r="S202" s="286"/>
      <c r="T202" s="286"/>
      <c r="U202" s="286"/>
      <c r="V202" s="285"/>
      <c r="W202" s="285"/>
      <c r="X202" s="285"/>
      <c r="Y202" s="285"/>
      <c r="Z202" s="285"/>
      <c r="AA202" s="283"/>
      <c r="AB202" s="283"/>
      <c r="AC202" s="283"/>
      <c r="AD202" s="283"/>
      <c r="AE202" s="283"/>
      <c r="AF202" s="361"/>
      <c r="AG202" s="361"/>
      <c r="AH202" s="361"/>
      <c r="AI202" s="361"/>
      <c r="AJ202" s="362"/>
      <c r="AL202" s="101">
        <f t="shared" si="27"/>
        <v>0</v>
      </c>
      <c r="AM202" s="101">
        <f t="shared" si="22"/>
        <v>0</v>
      </c>
      <c r="AN202" s="101">
        <f t="shared" si="23"/>
        <v>0</v>
      </c>
      <c r="AO202" s="101">
        <f t="shared" si="24"/>
        <v>0</v>
      </c>
      <c r="AP202" s="101">
        <f t="shared" si="25"/>
        <v>0</v>
      </c>
      <c r="AQ202" s="101">
        <f t="shared" si="26"/>
        <v>0</v>
      </c>
      <c r="AR202" s="101">
        <f t="shared" si="21"/>
        <v>0</v>
      </c>
    </row>
    <row r="203" spans="1:44">
      <c r="A203" s="284" t="s">
        <v>548</v>
      </c>
      <c r="B203" s="288"/>
      <c r="C203" s="288"/>
      <c r="D203" s="288"/>
      <c r="E203" s="288"/>
      <c r="F203" s="288"/>
      <c r="G203" s="286"/>
      <c r="H203" s="286"/>
      <c r="I203" s="286"/>
      <c r="J203" s="286"/>
      <c r="K203" s="286"/>
      <c r="L203" s="285"/>
      <c r="M203" s="285"/>
      <c r="N203" s="285"/>
      <c r="O203" s="285"/>
      <c r="P203" s="285"/>
      <c r="Q203" s="286"/>
      <c r="R203" s="286"/>
      <c r="S203" s="286"/>
      <c r="T203" s="286"/>
      <c r="U203" s="286"/>
      <c r="V203" s="285"/>
      <c r="W203" s="285"/>
      <c r="X203" s="285"/>
      <c r="Y203" s="285"/>
      <c r="Z203" s="285"/>
      <c r="AA203" s="283"/>
      <c r="AB203" s="283"/>
      <c r="AC203" s="283"/>
      <c r="AD203" s="283"/>
      <c r="AE203" s="283"/>
      <c r="AF203" s="361"/>
      <c r="AG203" s="361"/>
      <c r="AH203" s="361"/>
      <c r="AI203" s="361"/>
      <c r="AJ203" s="362"/>
      <c r="AL203" s="101">
        <f t="shared" si="27"/>
        <v>0</v>
      </c>
      <c r="AM203" s="101">
        <f t="shared" si="22"/>
        <v>0</v>
      </c>
      <c r="AN203" s="101">
        <f t="shared" si="23"/>
        <v>0</v>
      </c>
      <c r="AO203" s="101">
        <f t="shared" si="24"/>
        <v>0</v>
      </c>
      <c r="AP203" s="101">
        <f t="shared" si="25"/>
        <v>0</v>
      </c>
      <c r="AQ203" s="101">
        <f t="shared" si="26"/>
        <v>0</v>
      </c>
      <c r="AR203" s="101">
        <f t="shared" si="21"/>
        <v>0</v>
      </c>
    </row>
    <row r="204" spans="1:44">
      <c r="A204" s="284" t="s">
        <v>549</v>
      </c>
      <c r="B204" s="288"/>
      <c r="C204" s="288"/>
      <c r="D204" s="288"/>
      <c r="E204" s="288"/>
      <c r="F204" s="288"/>
      <c r="G204" s="286"/>
      <c r="H204" s="286"/>
      <c r="I204" s="286"/>
      <c r="J204" s="286"/>
      <c r="K204" s="286"/>
      <c r="L204" s="285"/>
      <c r="M204" s="285"/>
      <c r="N204" s="285"/>
      <c r="O204" s="285"/>
      <c r="P204" s="285"/>
      <c r="Q204" s="286"/>
      <c r="R204" s="286"/>
      <c r="S204" s="286"/>
      <c r="T204" s="286"/>
      <c r="U204" s="286"/>
      <c r="V204" s="285"/>
      <c r="W204" s="285"/>
      <c r="X204" s="285"/>
      <c r="Y204" s="285"/>
      <c r="Z204" s="285"/>
      <c r="AA204" s="283"/>
      <c r="AB204" s="283"/>
      <c r="AC204" s="283"/>
      <c r="AD204" s="283"/>
      <c r="AE204" s="283"/>
      <c r="AF204" s="361"/>
      <c r="AG204" s="361"/>
      <c r="AH204" s="361"/>
      <c r="AI204" s="361"/>
      <c r="AJ204" s="362"/>
      <c r="AL204" s="101">
        <f t="shared" si="27"/>
        <v>0</v>
      </c>
      <c r="AM204" s="101">
        <f t="shared" si="22"/>
        <v>0</v>
      </c>
      <c r="AN204" s="101">
        <f t="shared" si="23"/>
        <v>0</v>
      </c>
      <c r="AO204" s="101">
        <f t="shared" si="24"/>
        <v>0</v>
      </c>
      <c r="AP204" s="101">
        <f t="shared" si="25"/>
        <v>0</v>
      </c>
      <c r="AQ204" s="101">
        <f t="shared" si="26"/>
        <v>0</v>
      </c>
      <c r="AR204" s="101">
        <f t="shared" si="21"/>
        <v>0</v>
      </c>
    </row>
    <row r="205" spans="1:44">
      <c r="A205" s="284" t="s">
        <v>550</v>
      </c>
      <c r="B205" s="288"/>
      <c r="C205" s="288"/>
      <c r="D205" s="288"/>
      <c r="E205" s="288"/>
      <c r="F205" s="288"/>
      <c r="G205" s="286"/>
      <c r="H205" s="286"/>
      <c r="I205" s="286"/>
      <c r="J205" s="286"/>
      <c r="K205" s="286"/>
      <c r="L205" s="285"/>
      <c r="M205" s="285"/>
      <c r="N205" s="285"/>
      <c r="O205" s="285"/>
      <c r="P205" s="285"/>
      <c r="Q205" s="286"/>
      <c r="R205" s="286"/>
      <c r="S205" s="286"/>
      <c r="T205" s="286"/>
      <c r="U205" s="286"/>
      <c r="V205" s="285"/>
      <c r="W205" s="285"/>
      <c r="X205" s="285"/>
      <c r="Y205" s="285"/>
      <c r="Z205" s="285"/>
      <c r="AA205" s="283"/>
      <c r="AB205" s="283"/>
      <c r="AC205" s="283"/>
      <c r="AD205" s="283"/>
      <c r="AE205" s="283"/>
      <c r="AF205" s="361"/>
      <c r="AG205" s="361"/>
      <c r="AH205" s="361"/>
      <c r="AI205" s="361"/>
      <c r="AJ205" s="362"/>
      <c r="AL205" s="101">
        <f t="shared" si="27"/>
        <v>0</v>
      </c>
      <c r="AM205" s="101">
        <f t="shared" si="22"/>
        <v>0</v>
      </c>
      <c r="AN205" s="101">
        <f t="shared" si="23"/>
        <v>0</v>
      </c>
      <c r="AO205" s="101">
        <f t="shared" si="24"/>
        <v>0</v>
      </c>
      <c r="AP205" s="101">
        <f t="shared" si="25"/>
        <v>0</v>
      </c>
      <c r="AQ205" s="101">
        <f t="shared" si="26"/>
        <v>0</v>
      </c>
      <c r="AR205" s="101">
        <f t="shared" si="21"/>
        <v>0</v>
      </c>
    </row>
    <row r="206" spans="1:44">
      <c r="A206" s="284" t="s">
        <v>551</v>
      </c>
      <c r="B206" s="288"/>
      <c r="C206" s="288"/>
      <c r="D206" s="288"/>
      <c r="E206" s="288"/>
      <c r="F206" s="288"/>
      <c r="G206" s="286"/>
      <c r="H206" s="286"/>
      <c r="I206" s="286"/>
      <c r="J206" s="286"/>
      <c r="K206" s="286"/>
      <c r="L206" s="285"/>
      <c r="M206" s="285"/>
      <c r="N206" s="285"/>
      <c r="O206" s="285"/>
      <c r="P206" s="285"/>
      <c r="Q206" s="286"/>
      <c r="R206" s="286"/>
      <c r="S206" s="286"/>
      <c r="T206" s="286"/>
      <c r="U206" s="286"/>
      <c r="V206" s="285"/>
      <c r="W206" s="285"/>
      <c r="X206" s="285"/>
      <c r="Y206" s="285"/>
      <c r="Z206" s="285"/>
      <c r="AA206" s="283"/>
      <c r="AB206" s="283"/>
      <c r="AC206" s="283"/>
      <c r="AD206" s="283"/>
      <c r="AE206" s="283"/>
      <c r="AF206" s="361"/>
      <c r="AG206" s="361"/>
      <c r="AH206" s="361"/>
      <c r="AI206" s="361"/>
      <c r="AJ206" s="362"/>
      <c r="AL206" s="101">
        <f t="shared" si="27"/>
        <v>0</v>
      </c>
      <c r="AM206" s="101">
        <f t="shared" si="22"/>
        <v>0</v>
      </c>
      <c r="AN206" s="101">
        <f t="shared" si="23"/>
        <v>0</v>
      </c>
      <c r="AO206" s="101">
        <f t="shared" si="24"/>
        <v>0</v>
      </c>
      <c r="AP206" s="101">
        <f t="shared" si="25"/>
        <v>0</v>
      </c>
      <c r="AQ206" s="101">
        <f t="shared" si="26"/>
        <v>0</v>
      </c>
      <c r="AR206" s="101">
        <f t="shared" si="21"/>
        <v>0</v>
      </c>
    </row>
    <row r="207" spans="1:44">
      <c r="A207" s="284" t="s">
        <v>552</v>
      </c>
      <c r="B207" s="288"/>
      <c r="C207" s="288"/>
      <c r="D207" s="288"/>
      <c r="E207" s="288"/>
      <c r="F207" s="288"/>
      <c r="G207" s="286"/>
      <c r="H207" s="286"/>
      <c r="I207" s="286"/>
      <c r="J207" s="286"/>
      <c r="K207" s="286"/>
      <c r="L207" s="285"/>
      <c r="M207" s="285"/>
      <c r="N207" s="285"/>
      <c r="O207" s="285">
        <v>1</v>
      </c>
      <c r="P207" s="285"/>
      <c r="Q207" s="286"/>
      <c r="R207" s="286"/>
      <c r="S207" s="286"/>
      <c r="T207" s="286"/>
      <c r="U207" s="286"/>
      <c r="V207" s="285"/>
      <c r="W207" s="285"/>
      <c r="X207" s="285"/>
      <c r="Y207" s="285"/>
      <c r="Z207" s="285"/>
      <c r="AA207" s="283"/>
      <c r="AB207" s="283"/>
      <c r="AC207" s="283"/>
      <c r="AD207" s="283"/>
      <c r="AE207" s="283"/>
      <c r="AF207" s="361"/>
      <c r="AG207" s="361"/>
      <c r="AH207" s="361"/>
      <c r="AI207" s="361"/>
      <c r="AJ207" s="362"/>
      <c r="AL207" s="101">
        <f t="shared" si="27"/>
        <v>0</v>
      </c>
      <c r="AM207" s="101">
        <f t="shared" si="22"/>
        <v>0</v>
      </c>
      <c r="AN207" s="101">
        <f t="shared" si="23"/>
        <v>1</v>
      </c>
      <c r="AO207" s="101">
        <f t="shared" si="24"/>
        <v>0</v>
      </c>
      <c r="AP207" s="101">
        <f t="shared" si="25"/>
        <v>0</v>
      </c>
      <c r="AQ207" s="101">
        <f t="shared" si="26"/>
        <v>0</v>
      </c>
      <c r="AR207" s="101">
        <f t="shared" si="21"/>
        <v>0</v>
      </c>
    </row>
    <row r="208" spans="1:44">
      <c r="A208" s="284" t="s">
        <v>553</v>
      </c>
      <c r="B208" s="288"/>
      <c r="C208" s="288"/>
      <c r="D208" s="288"/>
      <c r="E208" s="288"/>
      <c r="F208" s="288"/>
      <c r="G208" s="286"/>
      <c r="H208" s="286"/>
      <c r="I208" s="286"/>
      <c r="J208" s="286"/>
      <c r="K208" s="286"/>
      <c r="L208" s="285"/>
      <c r="M208" s="285"/>
      <c r="N208" s="285"/>
      <c r="O208" s="285"/>
      <c r="P208" s="285"/>
      <c r="Q208" s="286"/>
      <c r="R208" s="286"/>
      <c r="S208" s="286"/>
      <c r="T208" s="286"/>
      <c r="U208" s="286"/>
      <c r="V208" s="285"/>
      <c r="W208" s="285">
        <v>1</v>
      </c>
      <c r="X208" s="285"/>
      <c r="Y208" s="285"/>
      <c r="Z208" s="285"/>
      <c r="AA208" s="283"/>
      <c r="AB208" s="283"/>
      <c r="AC208" s="283"/>
      <c r="AD208" s="283"/>
      <c r="AE208" s="283"/>
      <c r="AF208" s="361"/>
      <c r="AG208" s="361"/>
      <c r="AH208" s="361"/>
      <c r="AI208" s="361"/>
      <c r="AJ208" s="362"/>
      <c r="AL208" s="101">
        <f t="shared" si="27"/>
        <v>0</v>
      </c>
      <c r="AM208" s="101">
        <f t="shared" si="22"/>
        <v>0</v>
      </c>
      <c r="AN208" s="101">
        <f t="shared" si="23"/>
        <v>0</v>
      </c>
      <c r="AO208" s="101">
        <f t="shared" si="24"/>
        <v>0</v>
      </c>
      <c r="AP208" s="101">
        <f t="shared" si="25"/>
        <v>1</v>
      </c>
      <c r="AQ208" s="101">
        <f t="shared" si="26"/>
        <v>0</v>
      </c>
      <c r="AR208" s="101">
        <f t="shared" si="21"/>
        <v>0</v>
      </c>
    </row>
    <row r="209" spans="1:44">
      <c r="A209" s="284" t="s">
        <v>554</v>
      </c>
      <c r="B209" s="288"/>
      <c r="C209" s="288"/>
      <c r="D209" s="288"/>
      <c r="E209" s="288"/>
      <c r="F209" s="288"/>
      <c r="G209" s="286"/>
      <c r="H209" s="286"/>
      <c r="I209" s="286"/>
      <c r="J209" s="286"/>
      <c r="K209" s="286"/>
      <c r="L209" s="285"/>
      <c r="M209" s="285"/>
      <c r="N209" s="285"/>
      <c r="O209" s="285"/>
      <c r="P209" s="285">
        <v>1</v>
      </c>
      <c r="Q209" s="286"/>
      <c r="R209" s="286"/>
      <c r="S209" s="286"/>
      <c r="T209" s="286"/>
      <c r="U209" s="286"/>
      <c r="V209" s="285"/>
      <c r="W209" s="285"/>
      <c r="X209" s="285"/>
      <c r="Y209" s="285"/>
      <c r="Z209" s="285"/>
      <c r="AA209" s="283"/>
      <c r="AB209" s="283"/>
      <c r="AC209" s="283"/>
      <c r="AD209" s="283"/>
      <c r="AE209" s="283"/>
      <c r="AF209" s="361"/>
      <c r="AG209" s="361"/>
      <c r="AH209" s="361"/>
      <c r="AI209" s="361"/>
      <c r="AJ209" s="362"/>
      <c r="AL209" s="101">
        <f t="shared" si="27"/>
        <v>0</v>
      </c>
      <c r="AM209" s="101">
        <f t="shared" si="22"/>
        <v>0</v>
      </c>
      <c r="AN209" s="101">
        <f t="shared" si="23"/>
        <v>1</v>
      </c>
      <c r="AO209" s="101">
        <f t="shared" si="24"/>
        <v>0</v>
      </c>
      <c r="AP209" s="101">
        <f t="shared" si="25"/>
        <v>0</v>
      </c>
      <c r="AQ209" s="101">
        <f t="shared" si="26"/>
        <v>0</v>
      </c>
      <c r="AR209" s="101">
        <f t="shared" si="21"/>
        <v>0</v>
      </c>
    </row>
    <row r="210" spans="1:44">
      <c r="A210" s="284" t="s">
        <v>555</v>
      </c>
      <c r="B210" s="288"/>
      <c r="C210" s="288"/>
      <c r="D210" s="288"/>
      <c r="E210" s="288"/>
      <c r="F210" s="288"/>
      <c r="G210" s="286"/>
      <c r="H210" s="286"/>
      <c r="I210" s="286"/>
      <c r="J210" s="286"/>
      <c r="K210" s="286"/>
      <c r="L210" s="285"/>
      <c r="M210" s="285"/>
      <c r="N210" s="285"/>
      <c r="O210" s="285"/>
      <c r="P210" s="285"/>
      <c r="Q210" s="286"/>
      <c r="R210" s="286"/>
      <c r="S210" s="286"/>
      <c r="T210" s="286"/>
      <c r="U210" s="286"/>
      <c r="V210" s="285"/>
      <c r="W210" s="285"/>
      <c r="X210" s="285"/>
      <c r="Y210" s="285"/>
      <c r="Z210" s="285"/>
      <c r="AA210" s="283"/>
      <c r="AB210" s="283"/>
      <c r="AC210" s="283"/>
      <c r="AD210" s="283"/>
      <c r="AE210" s="283"/>
      <c r="AF210" s="361"/>
      <c r="AG210" s="361"/>
      <c r="AH210" s="361"/>
      <c r="AI210" s="361"/>
      <c r="AJ210" s="362"/>
      <c r="AL210" s="101">
        <f t="shared" si="27"/>
        <v>0</v>
      </c>
      <c r="AM210" s="101">
        <f t="shared" si="22"/>
        <v>0</v>
      </c>
      <c r="AN210" s="101">
        <f t="shared" si="23"/>
        <v>0</v>
      </c>
      <c r="AO210" s="101">
        <f t="shared" si="24"/>
        <v>0</v>
      </c>
      <c r="AP210" s="101">
        <f t="shared" si="25"/>
        <v>0</v>
      </c>
      <c r="AQ210" s="101">
        <f t="shared" si="26"/>
        <v>0</v>
      </c>
      <c r="AR210" s="101">
        <f t="shared" si="21"/>
        <v>0</v>
      </c>
    </row>
    <row r="211" spans="1:44">
      <c r="A211" s="284" t="s">
        <v>556</v>
      </c>
      <c r="B211" s="288"/>
      <c r="C211" s="288"/>
      <c r="D211" s="288"/>
      <c r="E211" s="288"/>
      <c r="F211" s="288"/>
      <c r="G211" s="286"/>
      <c r="H211" s="286"/>
      <c r="I211" s="286"/>
      <c r="J211" s="286"/>
      <c r="K211" s="286"/>
      <c r="L211" s="285"/>
      <c r="M211" s="285"/>
      <c r="N211" s="285"/>
      <c r="O211" s="285"/>
      <c r="P211" s="285"/>
      <c r="Q211" s="286"/>
      <c r="R211" s="286"/>
      <c r="S211" s="286"/>
      <c r="T211" s="286"/>
      <c r="U211" s="286"/>
      <c r="V211" s="285"/>
      <c r="W211" s="285"/>
      <c r="X211" s="285"/>
      <c r="Y211" s="285">
        <v>1</v>
      </c>
      <c r="Z211" s="285"/>
      <c r="AA211" s="283"/>
      <c r="AB211" s="283"/>
      <c r="AC211" s="283"/>
      <c r="AD211" s="283"/>
      <c r="AE211" s="283"/>
      <c r="AF211" s="361"/>
      <c r="AG211" s="361"/>
      <c r="AH211" s="361"/>
      <c r="AI211" s="361"/>
      <c r="AJ211" s="362"/>
      <c r="AL211" s="101">
        <f t="shared" si="27"/>
        <v>0</v>
      </c>
      <c r="AM211" s="101">
        <f t="shared" si="22"/>
        <v>0</v>
      </c>
      <c r="AN211" s="101">
        <f t="shared" si="23"/>
        <v>0</v>
      </c>
      <c r="AO211" s="101">
        <f t="shared" si="24"/>
        <v>0</v>
      </c>
      <c r="AP211" s="101">
        <f t="shared" si="25"/>
        <v>1</v>
      </c>
      <c r="AQ211" s="101">
        <f t="shared" si="26"/>
        <v>0</v>
      </c>
      <c r="AR211" s="101">
        <f t="shared" si="21"/>
        <v>0</v>
      </c>
    </row>
    <row r="212" spans="1:44">
      <c r="A212" s="284" t="s">
        <v>557</v>
      </c>
      <c r="B212" s="288"/>
      <c r="C212" s="288"/>
      <c r="D212" s="288"/>
      <c r="E212" s="288"/>
      <c r="F212" s="288"/>
      <c r="G212" s="286"/>
      <c r="H212" s="286"/>
      <c r="I212" s="286"/>
      <c r="J212" s="286"/>
      <c r="K212" s="286"/>
      <c r="L212" s="285"/>
      <c r="M212" s="285"/>
      <c r="N212" s="285"/>
      <c r="O212" s="285"/>
      <c r="P212" s="285"/>
      <c r="Q212" s="286"/>
      <c r="R212" s="286"/>
      <c r="S212" s="286"/>
      <c r="T212" s="286"/>
      <c r="U212" s="286"/>
      <c r="V212" s="285"/>
      <c r="W212" s="285"/>
      <c r="X212" s="285"/>
      <c r="Y212" s="285"/>
      <c r="Z212" s="285">
        <v>1</v>
      </c>
      <c r="AA212" s="283"/>
      <c r="AB212" s="283"/>
      <c r="AC212" s="283"/>
      <c r="AD212" s="283"/>
      <c r="AE212" s="283"/>
      <c r="AF212" s="361"/>
      <c r="AG212" s="361"/>
      <c r="AH212" s="361"/>
      <c r="AI212" s="361"/>
      <c r="AJ212" s="362"/>
      <c r="AL212" s="101">
        <f t="shared" si="27"/>
        <v>0</v>
      </c>
      <c r="AM212" s="101">
        <f t="shared" si="22"/>
        <v>0</v>
      </c>
      <c r="AN212" s="101">
        <f t="shared" si="23"/>
        <v>0</v>
      </c>
      <c r="AO212" s="101">
        <f t="shared" si="24"/>
        <v>0</v>
      </c>
      <c r="AP212" s="101">
        <f t="shared" si="25"/>
        <v>1</v>
      </c>
      <c r="AQ212" s="101">
        <f t="shared" si="26"/>
        <v>0</v>
      </c>
      <c r="AR212" s="101">
        <f t="shared" si="21"/>
        <v>0</v>
      </c>
    </row>
    <row r="213" spans="1:44">
      <c r="A213" s="284" t="s">
        <v>558</v>
      </c>
      <c r="B213" s="288"/>
      <c r="C213" s="288"/>
      <c r="D213" s="288"/>
      <c r="E213" s="288"/>
      <c r="F213" s="288"/>
      <c r="G213" s="286"/>
      <c r="H213" s="286"/>
      <c r="I213" s="286"/>
      <c r="J213" s="286"/>
      <c r="K213" s="286"/>
      <c r="L213" s="285"/>
      <c r="M213" s="285"/>
      <c r="N213" s="285"/>
      <c r="O213" s="285"/>
      <c r="P213" s="285"/>
      <c r="Q213" s="286"/>
      <c r="R213" s="286">
        <v>1</v>
      </c>
      <c r="S213" s="286"/>
      <c r="T213" s="286"/>
      <c r="U213" s="286"/>
      <c r="V213" s="285"/>
      <c r="W213" s="285"/>
      <c r="X213" s="285"/>
      <c r="Y213" s="285"/>
      <c r="Z213" s="285">
        <v>1</v>
      </c>
      <c r="AA213" s="283"/>
      <c r="AB213" s="283"/>
      <c r="AC213" s="283"/>
      <c r="AD213" s="283"/>
      <c r="AE213" s="283"/>
      <c r="AF213" s="361"/>
      <c r="AG213" s="361"/>
      <c r="AH213" s="361"/>
      <c r="AI213" s="361"/>
      <c r="AJ213" s="362"/>
      <c r="AL213" s="101">
        <f t="shared" si="27"/>
        <v>0</v>
      </c>
      <c r="AM213" s="101">
        <f t="shared" si="22"/>
        <v>0</v>
      </c>
      <c r="AN213" s="101">
        <f t="shared" si="23"/>
        <v>0</v>
      </c>
      <c r="AO213" s="101">
        <f t="shared" si="24"/>
        <v>1</v>
      </c>
      <c r="AP213" s="101">
        <f t="shared" si="25"/>
        <v>1</v>
      </c>
      <c r="AQ213" s="101">
        <f t="shared" si="26"/>
        <v>0</v>
      </c>
      <c r="AR213" s="101">
        <f t="shared" si="21"/>
        <v>0</v>
      </c>
    </row>
    <row r="214" spans="1:44">
      <c r="A214" s="284" t="s">
        <v>559</v>
      </c>
      <c r="B214" s="288"/>
      <c r="C214" s="288"/>
      <c r="D214" s="288"/>
      <c r="E214" s="288"/>
      <c r="F214" s="288"/>
      <c r="G214" s="286"/>
      <c r="H214" s="286"/>
      <c r="I214" s="286"/>
      <c r="J214" s="286"/>
      <c r="K214" s="286"/>
      <c r="L214" s="285"/>
      <c r="M214" s="285"/>
      <c r="N214" s="285"/>
      <c r="O214" s="285"/>
      <c r="P214" s="285"/>
      <c r="Q214" s="286"/>
      <c r="R214" s="286"/>
      <c r="S214" s="286"/>
      <c r="T214" s="286"/>
      <c r="U214" s="286"/>
      <c r="V214" s="285"/>
      <c r="W214" s="285"/>
      <c r="X214" s="285"/>
      <c r="Y214" s="285"/>
      <c r="Z214" s="285"/>
      <c r="AA214" s="283"/>
      <c r="AB214" s="283"/>
      <c r="AC214" s="283"/>
      <c r="AD214" s="283"/>
      <c r="AE214" s="283"/>
      <c r="AF214" s="361"/>
      <c r="AG214" s="361"/>
      <c r="AH214" s="361"/>
      <c r="AI214" s="361"/>
      <c r="AJ214" s="362"/>
      <c r="AL214" s="101">
        <f t="shared" si="27"/>
        <v>0</v>
      </c>
      <c r="AM214" s="101">
        <f t="shared" si="22"/>
        <v>0</v>
      </c>
      <c r="AN214" s="101">
        <f t="shared" si="23"/>
        <v>0</v>
      </c>
      <c r="AO214" s="101">
        <f t="shared" si="24"/>
        <v>0</v>
      </c>
      <c r="AP214" s="101">
        <f t="shared" si="25"/>
        <v>0</v>
      </c>
      <c r="AQ214" s="101">
        <f t="shared" si="26"/>
        <v>0</v>
      </c>
      <c r="AR214" s="101">
        <f t="shared" si="21"/>
        <v>0</v>
      </c>
    </row>
    <row r="215" spans="1:44">
      <c r="A215" s="284" t="s">
        <v>560</v>
      </c>
      <c r="B215" s="288"/>
      <c r="C215" s="288"/>
      <c r="D215" s="288"/>
      <c r="E215" s="288"/>
      <c r="F215" s="288"/>
      <c r="G215" s="286"/>
      <c r="H215" s="286"/>
      <c r="I215" s="286"/>
      <c r="J215" s="286"/>
      <c r="K215" s="286"/>
      <c r="L215" s="285"/>
      <c r="M215" s="285"/>
      <c r="N215" s="285"/>
      <c r="O215" s="285"/>
      <c r="P215" s="285"/>
      <c r="Q215" s="286"/>
      <c r="R215" s="286"/>
      <c r="S215" s="286"/>
      <c r="T215" s="286"/>
      <c r="U215" s="286"/>
      <c r="V215" s="285"/>
      <c r="W215" s="285"/>
      <c r="X215" s="285"/>
      <c r="Y215" s="285">
        <v>1</v>
      </c>
      <c r="Z215" s="285"/>
      <c r="AA215" s="283"/>
      <c r="AB215" s="283"/>
      <c r="AC215" s="283"/>
      <c r="AD215" s="283"/>
      <c r="AE215" s="283"/>
      <c r="AF215" s="361"/>
      <c r="AG215" s="361"/>
      <c r="AH215" s="361"/>
      <c r="AI215" s="361"/>
      <c r="AJ215" s="362"/>
      <c r="AL215" s="101">
        <f t="shared" si="27"/>
        <v>0</v>
      </c>
      <c r="AM215" s="101">
        <f t="shared" si="22"/>
        <v>0</v>
      </c>
      <c r="AN215" s="101">
        <f t="shared" si="23"/>
        <v>0</v>
      </c>
      <c r="AO215" s="101">
        <f t="shared" si="24"/>
        <v>0</v>
      </c>
      <c r="AP215" s="101">
        <f t="shared" si="25"/>
        <v>1</v>
      </c>
      <c r="AQ215" s="101">
        <f t="shared" si="26"/>
        <v>0</v>
      </c>
      <c r="AR215" s="101">
        <f t="shared" si="21"/>
        <v>0</v>
      </c>
    </row>
    <row r="216" spans="1:44">
      <c r="A216" s="284" t="s">
        <v>231</v>
      </c>
      <c r="B216" s="288"/>
      <c r="C216" s="288"/>
      <c r="D216" s="288"/>
      <c r="E216" s="288"/>
      <c r="F216" s="288"/>
      <c r="G216" s="286"/>
      <c r="H216" s="286"/>
      <c r="I216" s="286">
        <v>1</v>
      </c>
      <c r="J216" s="286"/>
      <c r="K216" s="286"/>
      <c r="L216" s="285"/>
      <c r="M216" s="285"/>
      <c r="N216" s="285"/>
      <c r="O216" s="285"/>
      <c r="P216" s="285"/>
      <c r="Q216" s="286">
        <v>1</v>
      </c>
      <c r="R216" s="286"/>
      <c r="S216" s="286"/>
      <c r="T216" s="286"/>
      <c r="U216" s="286">
        <v>1</v>
      </c>
      <c r="V216" s="285"/>
      <c r="W216" s="285">
        <v>1</v>
      </c>
      <c r="X216" s="285"/>
      <c r="Y216" s="285"/>
      <c r="Z216" s="285"/>
      <c r="AA216" s="283"/>
      <c r="AB216" s="283"/>
      <c r="AC216" s="283"/>
      <c r="AD216" s="283"/>
      <c r="AE216" s="283"/>
      <c r="AF216" s="361"/>
      <c r="AG216" s="361"/>
      <c r="AH216" s="361"/>
      <c r="AI216" s="361"/>
      <c r="AJ216" s="362"/>
      <c r="AL216" s="101">
        <f t="shared" si="27"/>
        <v>0</v>
      </c>
      <c r="AM216" s="101">
        <f t="shared" si="22"/>
        <v>1</v>
      </c>
      <c r="AN216" s="101">
        <f t="shared" si="23"/>
        <v>0</v>
      </c>
      <c r="AO216" s="101">
        <f t="shared" si="24"/>
        <v>2</v>
      </c>
      <c r="AP216" s="101">
        <f t="shared" si="25"/>
        <v>1</v>
      </c>
      <c r="AQ216" s="101">
        <f t="shared" si="26"/>
        <v>0</v>
      </c>
      <c r="AR216" s="101">
        <f t="shared" si="21"/>
        <v>0</v>
      </c>
    </row>
    <row r="217" spans="1:44">
      <c r="A217" s="284" t="s">
        <v>565</v>
      </c>
      <c r="B217" s="288"/>
      <c r="C217" s="288"/>
      <c r="D217" s="288"/>
      <c r="E217" s="288"/>
      <c r="F217" s="288"/>
      <c r="G217" s="286"/>
      <c r="H217" s="286"/>
      <c r="I217" s="286"/>
      <c r="J217" s="286"/>
      <c r="K217" s="286"/>
      <c r="L217" s="285"/>
      <c r="M217" s="285"/>
      <c r="N217" s="285">
        <v>1</v>
      </c>
      <c r="O217" s="285"/>
      <c r="P217" s="285"/>
      <c r="Q217" s="286"/>
      <c r="R217" s="286"/>
      <c r="S217" s="286"/>
      <c r="T217" s="286"/>
      <c r="U217" s="286"/>
      <c r="V217" s="285"/>
      <c r="W217" s="285"/>
      <c r="X217" s="285"/>
      <c r="Y217" s="285"/>
      <c r="Z217" s="285"/>
      <c r="AA217" s="283"/>
      <c r="AB217" s="283"/>
      <c r="AC217" s="283"/>
      <c r="AD217" s="283"/>
      <c r="AE217" s="283"/>
      <c r="AF217" s="361"/>
      <c r="AG217" s="361"/>
      <c r="AH217" s="361"/>
      <c r="AI217" s="361"/>
      <c r="AJ217" s="362"/>
      <c r="AL217" s="101">
        <f t="shared" si="27"/>
        <v>0</v>
      </c>
      <c r="AM217" s="101">
        <f t="shared" si="22"/>
        <v>0</v>
      </c>
      <c r="AN217" s="101">
        <f t="shared" si="23"/>
        <v>1</v>
      </c>
      <c r="AO217" s="101">
        <f t="shared" si="24"/>
        <v>0</v>
      </c>
      <c r="AP217" s="101">
        <f t="shared" si="25"/>
        <v>0</v>
      </c>
      <c r="AQ217" s="101">
        <f t="shared" si="26"/>
        <v>0</v>
      </c>
      <c r="AR217" s="101">
        <f t="shared" si="21"/>
        <v>0</v>
      </c>
    </row>
    <row r="218" spans="1:44">
      <c r="A218" s="284" t="s">
        <v>566</v>
      </c>
      <c r="B218" s="288"/>
      <c r="C218" s="288"/>
      <c r="D218" s="288"/>
      <c r="E218" s="288"/>
      <c r="F218" s="288"/>
      <c r="G218" s="286"/>
      <c r="H218" s="286"/>
      <c r="I218" s="286"/>
      <c r="J218" s="286"/>
      <c r="K218" s="286"/>
      <c r="L218" s="285"/>
      <c r="M218" s="285"/>
      <c r="N218" s="285"/>
      <c r="O218" s="285"/>
      <c r="P218" s="285"/>
      <c r="Q218" s="286"/>
      <c r="R218" s="286"/>
      <c r="S218" s="286"/>
      <c r="T218" s="286"/>
      <c r="U218" s="286"/>
      <c r="V218" s="285"/>
      <c r="W218" s="285"/>
      <c r="X218" s="285"/>
      <c r="Y218" s="285"/>
      <c r="Z218" s="285">
        <v>1</v>
      </c>
      <c r="AA218" s="283"/>
      <c r="AB218" s="283"/>
      <c r="AC218" s="283"/>
      <c r="AD218" s="283"/>
      <c r="AE218" s="283"/>
      <c r="AF218" s="361"/>
      <c r="AG218" s="361"/>
      <c r="AH218" s="361"/>
      <c r="AI218" s="361"/>
      <c r="AJ218" s="362"/>
      <c r="AL218" s="101">
        <f t="shared" si="27"/>
        <v>0</v>
      </c>
      <c r="AM218" s="101">
        <f t="shared" si="22"/>
        <v>0</v>
      </c>
      <c r="AN218" s="101">
        <f t="shared" si="23"/>
        <v>0</v>
      </c>
      <c r="AO218" s="101">
        <f t="shared" si="24"/>
        <v>0</v>
      </c>
      <c r="AP218" s="101">
        <f t="shared" si="25"/>
        <v>1</v>
      </c>
      <c r="AQ218" s="101">
        <f t="shared" si="26"/>
        <v>0</v>
      </c>
      <c r="AR218" s="101">
        <f t="shared" si="21"/>
        <v>0</v>
      </c>
    </row>
    <row r="219" spans="1:44">
      <c r="A219" s="284" t="s">
        <v>567</v>
      </c>
      <c r="B219" s="288"/>
      <c r="C219" s="288"/>
      <c r="D219" s="288"/>
      <c r="E219" s="288"/>
      <c r="F219" s="288"/>
      <c r="G219" s="286"/>
      <c r="H219" s="286"/>
      <c r="I219" s="286"/>
      <c r="J219" s="286"/>
      <c r="K219" s="286"/>
      <c r="L219" s="285"/>
      <c r="M219" s="285"/>
      <c r="N219" s="285"/>
      <c r="O219" s="285"/>
      <c r="P219" s="285"/>
      <c r="Q219" s="286"/>
      <c r="R219" s="286"/>
      <c r="S219" s="286"/>
      <c r="T219" s="286"/>
      <c r="U219" s="286"/>
      <c r="V219" s="285"/>
      <c r="W219" s="285"/>
      <c r="X219" s="285"/>
      <c r="Y219" s="285"/>
      <c r="Z219" s="285">
        <v>1</v>
      </c>
      <c r="AA219" s="283"/>
      <c r="AB219" s="283"/>
      <c r="AC219" s="283"/>
      <c r="AD219" s="283"/>
      <c r="AE219" s="283"/>
      <c r="AF219" s="361"/>
      <c r="AG219" s="361"/>
      <c r="AH219" s="361"/>
      <c r="AI219" s="361"/>
      <c r="AJ219" s="362"/>
      <c r="AL219" s="101">
        <f t="shared" si="27"/>
        <v>0</v>
      </c>
      <c r="AM219" s="101">
        <f t="shared" si="22"/>
        <v>0</v>
      </c>
      <c r="AN219" s="101">
        <f t="shared" si="23"/>
        <v>0</v>
      </c>
      <c r="AO219" s="101">
        <f t="shared" si="24"/>
        <v>0</v>
      </c>
      <c r="AP219" s="101">
        <f t="shared" si="25"/>
        <v>1</v>
      </c>
      <c r="AQ219" s="101">
        <f t="shared" si="26"/>
        <v>0</v>
      </c>
      <c r="AR219" s="101">
        <f t="shared" si="21"/>
        <v>0</v>
      </c>
    </row>
    <row r="220" spans="1:44">
      <c r="A220" s="284" t="s">
        <v>568</v>
      </c>
      <c r="B220" s="288"/>
      <c r="C220" s="288"/>
      <c r="D220" s="288"/>
      <c r="E220" s="288"/>
      <c r="F220" s="288"/>
      <c r="G220" s="286"/>
      <c r="H220" s="286"/>
      <c r="I220" s="286"/>
      <c r="J220" s="286"/>
      <c r="K220" s="286"/>
      <c r="L220" s="285"/>
      <c r="M220" s="285"/>
      <c r="N220" s="285"/>
      <c r="O220" s="285"/>
      <c r="P220" s="285"/>
      <c r="Q220" s="286"/>
      <c r="R220" s="286"/>
      <c r="S220" s="286"/>
      <c r="T220" s="286"/>
      <c r="U220" s="286">
        <v>1</v>
      </c>
      <c r="V220" s="285"/>
      <c r="W220" s="285"/>
      <c r="X220" s="285"/>
      <c r="Y220" s="285"/>
      <c r="Z220" s="285"/>
      <c r="AA220" s="283"/>
      <c r="AB220" s="283"/>
      <c r="AC220" s="283"/>
      <c r="AD220" s="283"/>
      <c r="AE220" s="283"/>
      <c r="AF220" s="361"/>
      <c r="AG220" s="361"/>
      <c r="AH220" s="361"/>
      <c r="AI220" s="361"/>
      <c r="AJ220" s="362"/>
      <c r="AL220" s="101">
        <f t="shared" si="27"/>
        <v>0</v>
      </c>
      <c r="AM220" s="101">
        <f t="shared" si="22"/>
        <v>0</v>
      </c>
      <c r="AN220" s="101">
        <f t="shared" si="23"/>
        <v>0</v>
      </c>
      <c r="AO220" s="101">
        <f t="shared" si="24"/>
        <v>1</v>
      </c>
      <c r="AP220" s="101">
        <f t="shared" si="25"/>
        <v>0</v>
      </c>
      <c r="AQ220" s="101">
        <f t="shared" si="26"/>
        <v>0</v>
      </c>
      <c r="AR220" s="101">
        <f t="shared" si="21"/>
        <v>0</v>
      </c>
    </row>
    <row r="221" spans="1:44">
      <c r="A221" s="284" t="s">
        <v>569</v>
      </c>
      <c r="B221" s="288"/>
      <c r="C221" s="288"/>
      <c r="D221" s="288"/>
      <c r="E221" s="288"/>
      <c r="F221" s="288"/>
      <c r="G221" s="286"/>
      <c r="H221" s="286"/>
      <c r="I221" s="286"/>
      <c r="J221" s="286"/>
      <c r="K221" s="286"/>
      <c r="L221" s="285"/>
      <c r="M221" s="285"/>
      <c r="N221" s="285"/>
      <c r="O221" s="285"/>
      <c r="P221" s="285"/>
      <c r="Q221" s="286"/>
      <c r="R221" s="286"/>
      <c r="S221" s="286">
        <v>2</v>
      </c>
      <c r="T221" s="286"/>
      <c r="U221" s="286"/>
      <c r="V221" s="285"/>
      <c r="W221" s="285"/>
      <c r="X221" s="285"/>
      <c r="Y221" s="285"/>
      <c r="Z221" s="285"/>
      <c r="AA221" s="283"/>
      <c r="AB221" s="283"/>
      <c r="AC221" s="283"/>
      <c r="AD221" s="283"/>
      <c r="AE221" s="283"/>
      <c r="AF221" s="361"/>
      <c r="AG221" s="361"/>
      <c r="AH221" s="361"/>
      <c r="AI221" s="361"/>
      <c r="AJ221" s="362"/>
      <c r="AL221" s="101">
        <f t="shared" si="27"/>
        <v>0</v>
      </c>
      <c r="AM221" s="101">
        <f t="shared" si="22"/>
        <v>0</v>
      </c>
      <c r="AN221" s="101">
        <f t="shared" si="23"/>
        <v>0</v>
      </c>
      <c r="AO221" s="101">
        <f t="shared" si="24"/>
        <v>2</v>
      </c>
      <c r="AP221" s="101">
        <f t="shared" si="25"/>
        <v>0</v>
      </c>
      <c r="AQ221" s="101">
        <f t="shared" si="26"/>
        <v>0</v>
      </c>
      <c r="AR221" s="101">
        <f t="shared" si="21"/>
        <v>0</v>
      </c>
    </row>
    <row r="222" spans="1:44">
      <c r="A222" s="284" t="s">
        <v>570</v>
      </c>
      <c r="B222" s="288"/>
      <c r="C222" s="288"/>
      <c r="D222" s="288"/>
      <c r="E222" s="288"/>
      <c r="F222" s="288"/>
      <c r="G222" s="286"/>
      <c r="H222" s="286"/>
      <c r="I222" s="286"/>
      <c r="J222" s="286"/>
      <c r="K222" s="286"/>
      <c r="L222" s="285"/>
      <c r="M222" s="285"/>
      <c r="N222" s="285"/>
      <c r="O222" s="285"/>
      <c r="P222" s="285"/>
      <c r="Q222" s="286"/>
      <c r="R222" s="286"/>
      <c r="S222" s="286"/>
      <c r="T222" s="286"/>
      <c r="U222" s="286"/>
      <c r="V222" s="285"/>
      <c r="W222" s="285"/>
      <c r="X222" s="285"/>
      <c r="Y222" s="285">
        <v>1</v>
      </c>
      <c r="Z222" s="285"/>
      <c r="AA222" s="283"/>
      <c r="AB222" s="283"/>
      <c r="AC222" s="283"/>
      <c r="AD222" s="283"/>
      <c r="AE222" s="283"/>
      <c r="AF222" s="361"/>
      <c r="AG222" s="361"/>
      <c r="AH222" s="361"/>
      <c r="AI222" s="361"/>
      <c r="AJ222" s="362"/>
      <c r="AL222" s="101">
        <f t="shared" si="27"/>
        <v>0</v>
      </c>
      <c r="AM222" s="101">
        <f t="shared" si="22"/>
        <v>0</v>
      </c>
      <c r="AN222" s="101">
        <f t="shared" si="23"/>
        <v>0</v>
      </c>
      <c r="AO222" s="101">
        <f t="shared" si="24"/>
        <v>0</v>
      </c>
      <c r="AP222" s="101">
        <f t="shared" si="25"/>
        <v>1</v>
      </c>
      <c r="AQ222" s="101">
        <f t="shared" si="26"/>
        <v>0</v>
      </c>
      <c r="AR222" s="101">
        <f t="shared" si="21"/>
        <v>0</v>
      </c>
    </row>
    <row r="223" spans="1:44">
      <c r="A223" s="284" t="s">
        <v>571</v>
      </c>
      <c r="B223" s="288"/>
      <c r="C223" s="288"/>
      <c r="D223" s="288"/>
      <c r="E223" s="288"/>
      <c r="F223" s="288"/>
      <c r="G223" s="286"/>
      <c r="H223" s="286"/>
      <c r="I223" s="286"/>
      <c r="J223" s="286"/>
      <c r="K223" s="286"/>
      <c r="L223" s="285"/>
      <c r="M223" s="285"/>
      <c r="N223" s="285"/>
      <c r="O223" s="285"/>
      <c r="P223" s="285"/>
      <c r="Q223" s="286"/>
      <c r="R223" s="286"/>
      <c r="S223" s="286"/>
      <c r="T223" s="286"/>
      <c r="U223" s="286"/>
      <c r="V223" s="285"/>
      <c r="W223" s="285"/>
      <c r="X223" s="285">
        <v>1</v>
      </c>
      <c r="Y223" s="285"/>
      <c r="Z223" s="285"/>
      <c r="AA223" s="283"/>
      <c r="AB223" s="283"/>
      <c r="AC223" s="283"/>
      <c r="AD223" s="283"/>
      <c r="AE223" s="283"/>
      <c r="AF223" s="361"/>
      <c r="AG223" s="361"/>
      <c r="AH223" s="361"/>
      <c r="AI223" s="361"/>
      <c r="AJ223" s="362"/>
      <c r="AL223" s="101">
        <f t="shared" si="27"/>
        <v>0</v>
      </c>
      <c r="AM223" s="101">
        <f t="shared" si="22"/>
        <v>0</v>
      </c>
      <c r="AN223" s="101">
        <f t="shared" si="23"/>
        <v>0</v>
      </c>
      <c r="AO223" s="101">
        <f t="shared" si="24"/>
        <v>0</v>
      </c>
      <c r="AP223" s="101">
        <f t="shared" si="25"/>
        <v>1</v>
      </c>
      <c r="AQ223" s="101">
        <f t="shared" si="26"/>
        <v>0</v>
      </c>
      <c r="AR223" s="101">
        <f t="shared" si="21"/>
        <v>0</v>
      </c>
    </row>
    <row r="224" spans="1:44">
      <c r="A224" s="284" t="s">
        <v>572</v>
      </c>
      <c r="B224" s="288"/>
      <c r="C224" s="288"/>
      <c r="D224" s="288"/>
      <c r="E224" s="288"/>
      <c r="F224" s="288"/>
      <c r="G224" s="286"/>
      <c r="H224" s="286"/>
      <c r="I224" s="286"/>
      <c r="J224" s="286"/>
      <c r="K224" s="286"/>
      <c r="L224" s="285"/>
      <c r="M224" s="285"/>
      <c r="N224" s="285"/>
      <c r="O224" s="285"/>
      <c r="P224" s="285"/>
      <c r="Q224" s="286"/>
      <c r="R224" s="286"/>
      <c r="S224" s="286"/>
      <c r="T224" s="286"/>
      <c r="U224" s="286"/>
      <c r="V224" s="285"/>
      <c r="W224" s="285"/>
      <c r="X224" s="285"/>
      <c r="Y224" s="285"/>
      <c r="Z224" s="285"/>
      <c r="AA224" s="283"/>
      <c r="AB224" s="283"/>
      <c r="AC224" s="283"/>
      <c r="AD224" s="283"/>
      <c r="AE224" s="283"/>
      <c r="AF224" s="361"/>
      <c r="AG224" s="361"/>
      <c r="AH224" s="361"/>
      <c r="AI224" s="361"/>
      <c r="AJ224" s="362"/>
      <c r="AL224" s="101">
        <f t="shared" si="27"/>
        <v>0</v>
      </c>
      <c r="AM224" s="101">
        <f t="shared" si="22"/>
        <v>0</v>
      </c>
      <c r="AN224" s="101">
        <f t="shared" si="23"/>
        <v>0</v>
      </c>
      <c r="AO224" s="101">
        <f t="shared" si="24"/>
        <v>0</v>
      </c>
      <c r="AP224" s="101">
        <f t="shared" si="25"/>
        <v>0</v>
      </c>
      <c r="AQ224" s="101">
        <f t="shared" si="26"/>
        <v>0</v>
      </c>
      <c r="AR224" s="101">
        <f t="shared" si="21"/>
        <v>0</v>
      </c>
    </row>
    <row r="225" spans="1:44">
      <c r="A225" s="284" t="s">
        <v>573</v>
      </c>
      <c r="B225" s="288"/>
      <c r="C225" s="288"/>
      <c r="D225" s="288"/>
      <c r="E225" s="288"/>
      <c r="F225" s="288"/>
      <c r="G225" s="286"/>
      <c r="H225" s="286"/>
      <c r="I225" s="286"/>
      <c r="J225" s="286"/>
      <c r="K225" s="286"/>
      <c r="L225" s="285"/>
      <c r="M225" s="285"/>
      <c r="N225" s="285"/>
      <c r="O225" s="285"/>
      <c r="P225" s="285"/>
      <c r="Q225" s="286"/>
      <c r="R225" s="286"/>
      <c r="S225" s="286"/>
      <c r="T225" s="286"/>
      <c r="U225" s="286"/>
      <c r="V225" s="285"/>
      <c r="W225" s="285"/>
      <c r="X225" s="285">
        <v>1</v>
      </c>
      <c r="Y225" s="285"/>
      <c r="Z225" s="285">
        <v>5</v>
      </c>
      <c r="AA225" s="283"/>
      <c r="AB225" s="283"/>
      <c r="AC225" s="283"/>
      <c r="AD225" s="283"/>
      <c r="AE225" s="283"/>
      <c r="AF225" s="361"/>
      <c r="AG225" s="361"/>
      <c r="AH225" s="361"/>
      <c r="AI225" s="361"/>
      <c r="AJ225" s="362"/>
      <c r="AL225" s="101">
        <f t="shared" si="27"/>
        <v>0</v>
      </c>
      <c r="AM225" s="101">
        <f t="shared" si="22"/>
        <v>0</v>
      </c>
      <c r="AN225" s="101">
        <f t="shared" si="23"/>
        <v>0</v>
      </c>
      <c r="AO225" s="101">
        <f t="shared" si="24"/>
        <v>0</v>
      </c>
      <c r="AP225" s="101">
        <f t="shared" si="25"/>
        <v>6</v>
      </c>
      <c r="AQ225" s="101">
        <f t="shared" si="26"/>
        <v>0</v>
      </c>
      <c r="AR225" s="101">
        <f t="shared" si="21"/>
        <v>0</v>
      </c>
    </row>
    <row r="226" spans="1:44">
      <c r="A226" s="284" t="s">
        <v>574</v>
      </c>
      <c r="B226" s="288"/>
      <c r="C226" s="288"/>
      <c r="D226" s="288"/>
      <c r="E226" s="288"/>
      <c r="F226" s="288"/>
      <c r="G226" s="286"/>
      <c r="H226" s="286"/>
      <c r="I226" s="286"/>
      <c r="J226" s="286"/>
      <c r="K226" s="286"/>
      <c r="L226" s="285"/>
      <c r="M226" s="285"/>
      <c r="N226" s="285"/>
      <c r="O226" s="285"/>
      <c r="P226" s="285"/>
      <c r="Q226" s="286"/>
      <c r="R226" s="286"/>
      <c r="S226" s="286"/>
      <c r="T226" s="286"/>
      <c r="U226" s="286"/>
      <c r="V226" s="285"/>
      <c r="W226" s="285"/>
      <c r="X226" s="285"/>
      <c r="Y226" s="285"/>
      <c r="Z226" s="285">
        <v>1</v>
      </c>
      <c r="AA226" s="283"/>
      <c r="AB226" s="283"/>
      <c r="AC226" s="283"/>
      <c r="AD226" s="283"/>
      <c r="AE226" s="283"/>
      <c r="AF226" s="361"/>
      <c r="AG226" s="361"/>
      <c r="AH226" s="361"/>
      <c r="AI226" s="361"/>
      <c r="AJ226" s="362"/>
      <c r="AL226" s="101">
        <f t="shared" si="27"/>
        <v>0</v>
      </c>
      <c r="AM226" s="101">
        <f t="shared" si="22"/>
        <v>0</v>
      </c>
      <c r="AN226" s="101">
        <f t="shared" si="23"/>
        <v>0</v>
      </c>
      <c r="AO226" s="101">
        <f t="shared" si="24"/>
        <v>0</v>
      </c>
      <c r="AP226" s="101">
        <f t="shared" si="25"/>
        <v>1</v>
      </c>
      <c r="AQ226" s="101">
        <f t="shared" si="26"/>
        <v>0</v>
      </c>
      <c r="AR226" s="101">
        <f t="shared" si="21"/>
        <v>0</v>
      </c>
    </row>
    <row r="227" spans="1:44">
      <c r="A227" s="284" t="s">
        <v>575</v>
      </c>
      <c r="B227" s="288"/>
      <c r="C227" s="288"/>
      <c r="D227" s="288"/>
      <c r="E227" s="288"/>
      <c r="F227" s="288"/>
      <c r="G227" s="286"/>
      <c r="H227" s="286"/>
      <c r="I227" s="286"/>
      <c r="J227" s="286"/>
      <c r="K227" s="286"/>
      <c r="L227" s="285"/>
      <c r="M227" s="285"/>
      <c r="N227" s="285"/>
      <c r="O227" s="285"/>
      <c r="P227" s="285"/>
      <c r="Q227" s="286"/>
      <c r="R227" s="286"/>
      <c r="S227" s="286"/>
      <c r="T227" s="286"/>
      <c r="U227" s="286"/>
      <c r="V227" s="285"/>
      <c r="W227" s="285"/>
      <c r="X227" s="285"/>
      <c r="Y227" s="285"/>
      <c r="Z227" s="285"/>
      <c r="AA227" s="283"/>
      <c r="AB227" s="283"/>
      <c r="AC227" s="283"/>
      <c r="AD227" s="283"/>
      <c r="AE227" s="283"/>
      <c r="AF227" s="361"/>
      <c r="AG227" s="361"/>
      <c r="AH227" s="361"/>
      <c r="AI227" s="361"/>
      <c r="AJ227" s="362"/>
      <c r="AL227" s="101">
        <f t="shared" si="27"/>
        <v>0</v>
      </c>
      <c r="AM227" s="101">
        <f t="shared" si="22"/>
        <v>0</v>
      </c>
      <c r="AN227" s="101">
        <f t="shared" si="23"/>
        <v>0</v>
      </c>
      <c r="AO227" s="101">
        <f t="shared" si="24"/>
        <v>0</v>
      </c>
      <c r="AP227" s="101">
        <f t="shared" si="25"/>
        <v>0</v>
      </c>
      <c r="AQ227" s="101">
        <f t="shared" si="26"/>
        <v>0</v>
      </c>
      <c r="AR227" s="101">
        <f t="shared" si="21"/>
        <v>0</v>
      </c>
    </row>
    <row r="228" spans="1:44">
      <c r="A228" s="284" t="s">
        <v>576</v>
      </c>
      <c r="B228" s="288"/>
      <c r="C228" s="288"/>
      <c r="D228" s="288"/>
      <c r="E228" s="288"/>
      <c r="F228" s="288"/>
      <c r="G228" s="286"/>
      <c r="H228" s="286"/>
      <c r="I228" s="286"/>
      <c r="J228" s="286"/>
      <c r="K228" s="286"/>
      <c r="L228" s="285"/>
      <c r="M228" s="285"/>
      <c r="N228" s="285"/>
      <c r="O228" s="285"/>
      <c r="P228" s="285"/>
      <c r="Q228" s="286"/>
      <c r="R228" s="286"/>
      <c r="S228" s="286"/>
      <c r="T228" s="286"/>
      <c r="U228" s="286"/>
      <c r="V228" s="285"/>
      <c r="W228" s="285"/>
      <c r="X228" s="285"/>
      <c r="Y228" s="285"/>
      <c r="Z228" s="285"/>
      <c r="AA228" s="283"/>
      <c r="AB228" s="283"/>
      <c r="AC228" s="283"/>
      <c r="AD228" s="283"/>
      <c r="AE228" s="283"/>
      <c r="AF228" s="361"/>
      <c r="AG228" s="361"/>
      <c r="AH228" s="361"/>
      <c r="AI228" s="361"/>
      <c r="AJ228" s="362"/>
      <c r="AL228" s="101">
        <f t="shared" si="27"/>
        <v>0</v>
      </c>
      <c r="AM228" s="101">
        <f t="shared" si="22"/>
        <v>0</v>
      </c>
      <c r="AN228" s="101">
        <f t="shared" si="23"/>
        <v>0</v>
      </c>
      <c r="AO228" s="101">
        <f t="shared" si="24"/>
        <v>0</v>
      </c>
      <c r="AP228" s="101">
        <f t="shared" si="25"/>
        <v>0</v>
      </c>
      <c r="AQ228" s="101">
        <f t="shared" si="26"/>
        <v>0</v>
      </c>
      <c r="AR228" s="101">
        <f t="shared" si="21"/>
        <v>0</v>
      </c>
    </row>
    <row r="229" spans="1:44">
      <c r="A229" s="284" t="s">
        <v>577</v>
      </c>
      <c r="B229" s="288"/>
      <c r="C229" s="288"/>
      <c r="D229" s="288"/>
      <c r="E229" s="288"/>
      <c r="F229" s="288"/>
      <c r="G229" s="286"/>
      <c r="H229" s="286"/>
      <c r="I229" s="286"/>
      <c r="J229" s="286"/>
      <c r="K229" s="286"/>
      <c r="L229" s="285"/>
      <c r="M229" s="285"/>
      <c r="N229" s="285"/>
      <c r="O229" s="285"/>
      <c r="P229" s="285"/>
      <c r="Q229" s="286"/>
      <c r="R229" s="286"/>
      <c r="S229" s="286"/>
      <c r="T229" s="286"/>
      <c r="U229" s="286"/>
      <c r="V229" s="285"/>
      <c r="W229" s="285"/>
      <c r="X229" s="285"/>
      <c r="Y229" s="285">
        <v>1</v>
      </c>
      <c r="Z229" s="285"/>
      <c r="AA229" s="283"/>
      <c r="AB229" s="283"/>
      <c r="AC229" s="283"/>
      <c r="AD229" s="283"/>
      <c r="AE229" s="283"/>
      <c r="AF229" s="361"/>
      <c r="AG229" s="361"/>
      <c r="AH229" s="361"/>
      <c r="AI229" s="361"/>
      <c r="AJ229" s="362"/>
      <c r="AL229" s="101">
        <f t="shared" si="27"/>
        <v>0</v>
      </c>
      <c r="AM229" s="101">
        <f t="shared" si="22"/>
        <v>0</v>
      </c>
      <c r="AN229" s="101">
        <f t="shared" si="23"/>
        <v>0</v>
      </c>
      <c r="AO229" s="101">
        <f t="shared" si="24"/>
        <v>0</v>
      </c>
      <c r="AP229" s="101">
        <f t="shared" si="25"/>
        <v>1</v>
      </c>
      <c r="AQ229" s="101">
        <f t="shared" si="26"/>
        <v>0</v>
      </c>
      <c r="AR229" s="101">
        <f t="shared" si="21"/>
        <v>0</v>
      </c>
    </row>
    <row r="230" spans="1:44">
      <c r="A230" s="284" t="s">
        <v>578</v>
      </c>
      <c r="B230" s="288"/>
      <c r="C230" s="288"/>
      <c r="D230" s="288"/>
      <c r="E230" s="288"/>
      <c r="F230" s="288"/>
      <c r="G230" s="286"/>
      <c r="H230" s="286"/>
      <c r="I230" s="286"/>
      <c r="J230" s="286"/>
      <c r="K230" s="286"/>
      <c r="L230" s="285"/>
      <c r="M230" s="285"/>
      <c r="N230" s="285"/>
      <c r="O230" s="285"/>
      <c r="P230" s="285"/>
      <c r="Q230" s="286"/>
      <c r="R230" s="286"/>
      <c r="S230" s="286">
        <v>1</v>
      </c>
      <c r="T230" s="286"/>
      <c r="U230" s="286"/>
      <c r="V230" s="285"/>
      <c r="W230" s="285"/>
      <c r="X230" s="285"/>
      <c r="Y230" s="285"/>
      <c r="Z230" s="285"/>
      <c r="AA230" s="283"/>
      <c r="AB230" s="283"/>
      <c r="AC230" s="283"/>
      <c r="AD230" s="283"/>
      <c r="AE230" s="283"/>
      <c r="AF230" s="361"/>
      <c r="AG230" s="361"/>
      <c r="AH230" s="361"/>
      <c r="AI230" s="361"/>
      <c r="AJ230" s="362"/>
      <c r="AL230" s="101">
        <f t="shared" si="27"/>
        <v>0</v>
      </c>
      <c r="AM230" s="101">
        <f t="shared" si="22"/>
        <v>0</v>
      </c>
      <c r="AN230" s="101">
        <f t="shared" si="23"/>
        <v>0</v>
      </c>
      <c r="AO230" s="101">
        <f t="shared" si="24"/>
        <v>1</v>
      </c>
      <c r="AP230" s="101">
        <f t="shared" si="25"/>
        <v>0</v>
      </c>
      <c r="AQ230" s="101">
        <f t="shared" si="26"/>
        <v>0</v>
      </c>
      <c r="AR230" s="101">
        <f t="shared" si="21"/>
        <v>0</v>
      </c>
    </row>
    <row r="231" spans="1:44">
      <c r="A231" s="284" t="s">
        <v>579</v>
      </c>
      <c r="B231" s="288"/>
      <c r="C231" s="288"/>
      <c r="D231" s="288"/>
      <c r="E231" s="288"/>
      <c r="F231" s="288"/>
      <c r="G231" s="286"/>
      <c r="H231" s="286"/>
      <c r="I231" s="286"/>
      <c r="J231" s="286"/>
      <c r="K231" s="286"/>
      <c r="L231" s="285"/>
      <c r="M231" s="285"/>
      <c r="N231" s="285"/>
      <c r="O231" s="285"/>
      <c r="P231" s="285"/>
      <c r="Q231" s="286"/>
      <c r="R231" s="286"/>
      <c r="S231" s="286"/>
      <c r="T231" s="286"/>
      <c r="U231" s="286"/>
      <c r="V231" s="285"/>
      <c r="W231" s="285"/>
      <c r="X231" s="285"/>
      <c r="Y231" s="285"/>
      <c r="Z231" s="285"/>
      <c r="AA231" s="283"/>
      <c r="AB231" s="283"/>
      <c r="AC231" s="283"/>
      <c r="AD231" s="283"/>
      <c r="AE231" s="283"/>
      <c r="AF231" s="361"/>
      <c r="AG231" s="361"/>
      <c r="AH231" s="361"/>
      <c r="AI231" s="361"/>
      <c r="AJ231" s="362"/>
      <c r="AL231" s="101">
        <f t="shared" si="27"/>
        <v>0</v>
      </c>
      <c r="AM231" s="101">
        <f t="shared" si="22"/>
        <v>0</v>
      </c>
      <c r="AN231" s="101">
        <f t="shared" si="23"/>
        <v>0</v>
      </c>
      <c r="AO231" s="101">
        <f t="shared" si="24"/>
        <v>0</v>
      </c>
      <c r="AP231" s="101">
        <f t="shared" si="25"/>
        <v>0</v>
      </c>
      <c r="AQ231" s="101">
        <f t="shared" si="26"/>
        <v>0</v>
      </c>
      <c r="AR231" s="101">
        <f t="shared" si="21"/>
        <v>0</v>
      </c>
    </row>
    <row r="232" spans="1:44">
      <c r="A232" s="284" t="s">
        <v>580</v>
      </c>
      <c r="B232" s="288"/>
      <c r="C232" s="288"/>
      <c r="D232" s="288"/>
      <c r="E232" s="288"/>
      <c r="F232" s="288"/>
      <c r="G232" s="286"/>
      <c r="H232" s="286"/>
      <c r="I232" s="286"/>
      <c r="J232" s="286"/>
      <c r="K232" s="286"/>
      <c r="L232" s="285"/>
      <c r="M232" s="285"/>
      <c r="N232" s="285"/>
      <c r="O232" s="285"/>
      <c r="P232" s="285"/>
      <c r="Q232" s="286"/>
      <c r="R232" s="286"/>
      <c r="S232" s="286"/>
      <c r="T232" s="286"/>
      <c r="U232" s="286"/>
      <c r="V232" s="285"/>
      <c r="W232" s="285"/>
      <c r="X232" s="285"/>
      <c r="Y232" s="285"/>
      <c r="Z232" s="285"/>
      <c r="AA232" s="283"/>
      <c r="AB232" s="283"/>
      <c r="AC232" s="283"/>
      <c r="AD232" s="283"/>
      <c r="AE232" s="283"/>
      <c r="AF232" s="361"/>
      <c r="AG232" s="361"/>
      <c r="AH232" s="361"/>
      <c r="AI232" s="361"/>
      <c r="AJ232" s="362"/>
      <c r="AL232" s="101">
        <f t="shared" si="27"/>
        <v>0</v>
      </c>
      <c r="AM232" s="101">
        <f t="shared" si="22"/>
        <v>0</v>
      </c>
      <c r="AN232" s="101">
        <f t="shared" si="23"/>
        <v>0</v>
      </c>
      <c r="AO232" s="101">
        <f t="shared" si="24"/>
        <v>0</v>
      </c>
      <c r="AP232" s="101">
        <f t="shared" si="25"/>
        <v>0</v>
      </c>
      <c r="AQ232" s="101">
        <f t="shared" si="26"/>
        <v>0</v>
      </c>
      <c r="AR232" s="101">
        <f t="shared" si="21"/>
        <v>0</v>
      </c>
    </row>
    <row r="233" spans="1:44">
      <c r="A233" s="284" t="s">
        <v>581</v>
      </c>
      <c r="B233" s="288"/>
      <c r="C233" s="288"/>
      <c r="D233" s="288"/>
      <c r="E233" s="288"/>
      <c r="F233" s="288"/>
      <c r="G233" s="286"/>
      <c r="H233" s="286"/>
      <c r="I233" s="286"/>
      <c r="J233" s="286"/>
      <c r="K233" s="286"/>
      <c r="L233" s="285"/>
      <c r="M233" s="285"/>
      <c r="N233" s="285"/>
      <c r="O233" s="285"/>
      <c r="P233" s="285"/>
      <c r="Q233" s="286"/>
      <c r="R233" s="286"/>
      <c r="S233" s="286"/>
      <c r="T233" s="286">
        <v>1</v>
      </c>
      <c r="U233" s="286"/>
      <c r="V233" s="285"/>
      <c r="W233" s="285"/>
      <c r="X233" s="285"/>
      <c r="Y233" s="285"/>
      <c r="Z233" s="285"/>
      <c r="AA233" s="283"/>
      <c r="AB233" s="283"/>
      <c r="AC233" s="283"/>
      <c r="AD233" s="283"/>
      <c r="AE233" s="283"/>
      <c r="AF233" s="361"/>
      <c r="AG233" s="361"/>
      <c r="AH233" s="361"/>
      <c r="AI233" s="361"/>
      <c r="AJ233" s="362"/>
      <c r="AL233" s="101">
        <f t="shared" si="27"/>
        <v>0</v>
      </c>
      <c r="AM233" s="101">
        <f t="shared" si="22"/>
        <v>0</v>
      </c>
      <c r="AN233" s="101">
        <f t="shared" si="23"/>
        <v>0</v>
      </c>
      <c r="AO233" s="101">
        <f t="shared" si="24"/>
        <v>1</v>
      </c>
      <c r="AP233" s="101">
        <f t="shared" si="25"/>
        <v>0</v>
      </c>
      <c r="AQ233" s="101">
        <f t="shared" si="26"/>
        <v>0</v>
      </c>
      <c r="AR233" s="101">
        <f t="shared" si="21"/>
        <v>0</v>
      </c>
    </row>
    <row r="234" spans="1:44">
      <c r="A234" s="284" t="s">
        <v>582</v>
      </c>
      <c r="B234" s="288"/>
      <c r="C234" s="288"/>
      <c r="D234" s="288"/>
      <c r="E234" s="288"/>
      <c r="F234" s="288"/>
      <c r="G234" s="286"/>
      <c r="H234" s="286"/>
      <c r="I234" s="286"/>
      <c r="J234" s="286"/>
      <c r="K234" s="286"/>
      <c r="L234" s="285"/>
      <c r="M234" s="285"/>
      <c r="N234" s="285"/>
      <c r="O234" s="285"/>
      <c r="P234" s="285"/>
      <c r="Q234" s="286"/>
      <c r="R234" s="286"/>
      <c r="S234" s="286"/>
      <c r="T234" s="286"/>
      <c r="U234" s="286"/>
      <c r="V234" s="285"/>
      <c r="W234" s="285">
        <v>2</v>
      </c>
      <c r="X234" s="285"/>
      <c r="Y234" s="285"/>
      <c r="Z234" s="285"/>
      <c r="AA234" s="283"/>
      <c r="AB234" s="283"/>
      <c r="AC234" s="283"/>
      <c r="AD234" s="283"/>
      <c r="AE234" s="283"/>
      <c r="AF234" s="361"/>
      <c r="AG234" s="361"/>
      <c r="AH234" s="361"/>
      <c r="AI234" s="361"/>
      <c r="AJ234" s="362"/>
      <c r="AL234" s="101">
        <f t="shared" si="27"/>
        <v>0</v>
      </c>
      <c r="AM234" s="101">
        <f t="shared" si="22"/>
        <v>0</v>
      </c>
      <c r="AN234" s="101">
        <f t="shared" si="23"/>
        <v>0</v>
      </c>
      <c r="AO234" s="101">
        <f t="shared" si="24"/>
        <v>0</v>
      </c>
      <c r="AP234" s="101">
        <f t="shared" si="25"/>
        <v>2</v>
      </c>
      <c r="AQ234" s="101">
        <f t="shared" si="26"/>
        <v>0</v>
      </c>
      <c r="AR234" s="101">
        <f t="shared" si="21"/>
        <v>0</v>
      </c>
    </row>
    <row r="235" spans="1:44">
      <c r="A235" s="284" t="s">
        <v>583</v>
      </c>
      <c r="B235" s="288"/>
      <c r="C235" s="288"/>
      <c r="D235" s="288"/>
      <c r="E235" s="288"/>
      <c r="F235" s="288"/>
      <c r="G235" s="286"/>
      <c r="H235" s="286"/>
      <c r="I235" s="286"/>
      <c r="J235" s="286"/>
      <c r="K235" s="286"/>
      <c r="L235" s="285"/>
      <c r="M235" s="285"/>
      <c r="N235" s="285"/>
      <c r="O235" s="285"/>
      <c r="P235" s="285"/>
      <c r="Q235" s="286"/>
      <c r="R235" s="286"/>
      <c r="S235" s="286"/>
      <c r="T235" s="286">
        <v>1</v>
      </c>
      <c r="U235" s="286"/>
      <c r="V235" s="285"/>
      <c r="W235" s="285"/>
      <c r="X235" s="285"/>
      <c r="Y235" s="285"/>
      <c r="Z235" s="285"/>
      <c r="AA235" s="283"/>
      <c r="AB235" s="283"/>
      <c r="AC235" s="283"/>
      <c r="AD235" s="283"/>
      <c r="AE235" s="283"/>
      <c r="AF235" s="361"/>
      <c r="AG235" s="361"/>
      <c r="AH235" s="361"/>
      <c r="AI235" s="361"/>
      <c r="AJ235" s="362"/>
      <c r="AL235" s="101">
        <f t="shared" si="27"/>
        <v>0</v>
      </c>
      <c r="AM235" s="101">
        <f t="shared" si="22"/>
        <v>0</v>
      </c>
      <c r="AN235" s="101">
        <f t="shared" si="23"/>
        <v>0</v>
      </c>
      <c r="AO235" s="101">
        <f t="shared" si="24"/>
        <v>1</v>
      </c>
      <c r="AP235" s="101">
        <f t="shared" si="25"/>
        <v>0</v>
      </c>
      <c r="AQ235" s="101">
        <f t="shared" si="26"/>
        <v>0</v>
      </c>
      <c r="AR235" s="101">
        <f t="shared" si="21"/>
        <v>0</v>
      </c>
    </row>
    <row r="236" spans="1:44">
      <c r="A236" s="284" t="s">
        <v>586</v>
      </c>
      <c r="B236" s="288"/>
      <c r="C236" s="288"/>
      <c r="D236" s="288"/>
      <c r="E236" s="288"/>
      <c r="F236" s="288"/>
      <c r="G236" s="286"/>
      <c r="H236" s="286"/>
      <c r="I236" s="286"/>
      <c r="J236" s="286"/>
      <c r="K236" s="286"/>
      <c r="L236" s="285"/>
      <c r="M236" s="285"/>
      <c r="N236" s="285"/>
      <c r="O236" s="285"/>
      <c r="P236" s="285"/>
      <c r="Q236" s="286"/>
      <c r="R236" s="286">
        <v>1</v>
      </c>
      <c r="S236" s="286"/>
      <c r="T236" s="286"/>
      <c r="U236" s="286"/>
      <c r="V236" s="285"/>
      <c r="W236" s="285"/>
      <c r="X236" s="285"/>
      <c r="Y236" s="285"/>
      <c r="Z236" s="285"/>
      <c r="AA236" s="283"/>
      <c r="AB236" s="283"/>
      <c r="AC236" s="283"/>
      <c r="AD236" s="283"/>
      <c r="AE236" s="283"/>
      <c r="AF236" s="361"/>
      <c r="AG236" s="361"/>
      <c r="AH236" s="361"/>
      <c r="AI236" s="361"/>
      <c r="AJ236" s="362"/>
      <c r="AL236" s="101">
        <f t="shared" si="27"/>
        <v>0</v>
      </c>
      <c r="AM236" s="101">
        <f t="shared" si="22"/>
        <v>0</v>
      </c>
      <c r="AN236" s="101">
        <f t="shared" si="23"/>
        <v>0</v>
      </c>
      <c r="AO236" s="101">
        <f t="shared" si="24"/>
        <v>1</v>
      </c>
      <c r="AP236" s="101">
        <f t="shared" si="25"/>
        <v>0</v>
      </c>
      <c r="AQ236" s="101">
        <f t="shared" si="26"/>
        <v>0</v>
      </c>
      <c r="AR236" s="101">
        <f t="shared" si="21"/>
        <v>0</v>
      </c>
    </row>
    <row r="237" spans="1:44">
      <c r="A237" s="284" t="s">
        <v>587</v>
      </c>
      <c r="B237" s="288"/>
      <c r="C237" s="288"/>
      <c r="D237" s="288"/>
      <c r="E237" s="288"/>
      <c r="F237" s="288"/>
      <c r="G237" s="286"/>
      <c r="H237" s="286"/>
      <c r="I237" s="286"/>
      <c r="J237" s="286"/>
      <c r="K237" s="286"/>
      <c r="L237" s="285"/>
      <c r="M237" s="285"/>
      <c r="N237" s="285"/>
      <c r="O237" s="285"/>
      <c r="P237" s="285"/>
      <c r="Q237" s="286"/>
      <c r="R237" s="286"/>
      <c r="S237" s="286"/>
      <c r="T237" s="286">
        <v>1</v>
      </c>
      <c r="U237" s="286"/>
      <c r="V237" s="285"/>
      <c r="W237" s="285"/>
      <c r="X237" s="285"/>
      <c r="Y237" s="285"/>
      <c r="Z237" s="285"/>
      <c r="AA237" s="283"/>
      <c r="AB237" s="283"/>
      <c r="AC237" s="283"/>
      <c r="AD237" s="283"/>
      <c r="AE237" s="283"/>
      <c r="AF237" s="361"/>
      <c r="AG237" s="361"/>
      <c r="AH237" s="361"/>
      <c r="AI237" s="361"/>
      <c r="AJ237" s="362"/>
      <c r="AL237" s="101">
        <f t="shared" si="27"/>
        <v>0</v>
      </c>
      <c r="AM237" s="101">
        <f t="shared" si="22"/>
        <v>0</v>
      </c>
      <c r="AN237" s="101">
        <f t="shared" si="23"/>
        <v>0</v>
      </c>
      <c r="AO237" s="101">
        <f t="shared" si="24"/>
        <v>1</v>
      </c>
      <c r="AP237" s="101">
        <f t="shared" si="25"/>
        <v>0</v>
      </c>
      <c r="AQ237" s="101">
        <f t="shared" si="26"/>
        <v>0</v>
      </c>
      <c r="AR237" s="101">
        <f t="shared" si="21"/>
        <v>0</v>
      </c>
    </row>
    <row r="238" spans="1:44">
      <c r="A238" s="284" t="s">
        <v>588</v>
      </c>
      <c r="B238" s="288"/>
      <c r="C238" s="288"/>
      <c r="D238" s="288"/>
      <c r="E238" s="288"/>
      <c r="F238" s="288"/>
      <c r="G238" s="286"/>
      <c r="H238" s="286"/>
      <c r="I238" s="286"/>
      <c r="J238" s="286"/>
      <c r="K238" s="286"/>
      <c r="L238" s="285"/>
      <c r="M238" s="285"/>
      <c r="N238" s="285"/>
      <c r="O238" s="285"/>
      <c r="P238" s="285"/>
      <c r="Q238" s="286"/>
      <c r="R238" s="286"/>
      <c r="S238" s="286"/>
      <c r="T238" s="286"/>
      <c r="U238" s="286"/>
      <c r="V238" s="285"/>
      <c r="W238" s="285">
        <v>2</v>
      </c>
      <c r="X238" s="285"/>
      <c r="Y238" s="285"/>
      <c r="Z238" s="285"/>
      <c r="AA238" s="283"/>
      <c r="AB238" s="283"/>
      <c r="AC238" s="283"/>
      <c r="AD238" s="283"/>
      <c r="AE238" s="283"/>
      <c r="AF238" s="361"/>
      <c r="AG238" s="361"/>
      <c r="AH238" s="361"/>
      <c r="AI238" s="361"/>
      <c r="AJ238" s="362"/>
      <c r="AL238" s="101">
        <f t="shared" si="27"/>
        <v>0</v>
      </c>
      <c r="AM238" s="101">
        <f t="shared" si="22"/>
        <v>0</v>
      </c>
      <c r="AN238" s="101">
        <f t="shared" si="23"/>
        <v>0</v>
      </c>
      <c r="AO238" s="101">
        <f t="shared" si="24"/>
        <v>0</v>
      </c>
      <c r="AP238" s="101">
        <f t="shared" si="25"/>
        <v>2</v>
      </c>
      <c r="AQ238" s="101">
        <f t="shared" si="26"/>
        <v>0</v>
      </c>
      <c r="AR238" s="101">
        <f t="shared" si="21"/>
        <v>0</v>
      </c>
    </row>
    <row r="239" spans="1:44">
      <c r="A239" s="284" t="s">
        <v>590</v>
      </c>
      <c r="B239" s="288"/>
      <c r="C239" s="288"/>
      <c r="D239" s="288"/>
      <c r="E239" s="288"/>
      <c r="F239" s="288"/>
      <c r="G239" s="286"/>
      <c r="H239" s="286"/>
      <c r="I239" s="286"/>
      <c r="J239" s="286"/>
      <c r="K239" s="286"/>
      <c r="L239" s="285"/>
      <c r="M239" s="285"/>
      <c r="N239" s="285"/>
      <c r="O239" s="285"/>
      <c r="P239" s="285"/>
      <c r="Q239" s="286"/>
      <c r="R239" s="286"/>
      <c r="S239" s="286"/>
      <c r="T239" s="286"/>
      <c r="U239" s="286"/>
      <c r="V239" s="285"/>
      <c r="W239" s="285">
        <v>1</v>
      </c>
      <c r="X239" s="285"/>
      <c r="Y239" s="285"/>
      <c r="Z239" s="285"/>
      <c r="AA239" s="283"/>
      <c r="AB239" s="283"/>
      <c r="AC239" s="283"/>
      <c r="AD239" s="283"/>
      <c r="AE239" s="283"/>
      <c r="AF239" s="361"/>
      <c r="AG239" s="361"/>
      <c r="AH239" s="361"/>
      <c r="AI239" s="361"/>
      <c r="AJ239" s="362"/>
      <c r="AL239" s="101">
        <f t="shared" si="27"/>
        <v>0</v>
      </c>
      <c r="AM239" s="101">
        <f t="shared" si="22"/>
        <v>0</v>
      </c>
      <c r="AN239" s="101">
        <f t="shared" si="23"/>
        <v>0</v>
      </c>
      <c r="AO239" s="101">
        <f t="shared" si="24"/>
        <v>0</v>
      </c>
      <c r="AP239" s="101">
        <f t="shared" si="25"/>
        <v>1</v>
      </c>
      <c r="AQ239" s="101">
        <f t="shared" si="26"/>
        <v>0</v>
      </c>
      <c r="AR239" s="101">
        <f t="shared" si="21"/>
        <v>0</v>
      </c>
    </row>
    <row r="240" spans="1:44">
      <c r="A240" s="284" t="s">
        <v>596</v>
      </c>
      <c r="B240" s="288"/>
      <c r="C240" s="288"/>
      <c r="D240" s="288"/>
      <c r="E240" s="288"/>
      <c r="F240" s="288"/>
      <c r="G240" s="286"/>
      <c r="H240" s="286"/>
      <c r="I240" s="286"/>
      <c r="J240" s="286"/>
      <c r="K240" s="286"/>
      <c r="L240" s="285"/>
      <c r="M240" s="285"/>
      <c r="N240" s="285"/>
      <c r="O240" s="285"/>
      <c r="P240" s="285"/>
      <c r="Q240" s="286"/>
      <c r="R240" s="286">
        <v>1</v>
      </c>
      <c r="S240" s="286"/>
      <c r="T240" s="286"/>
      <c r="U240" s="286"/>
      <c r="V240" s="285"/>
      <c r="W240" s="285"/>
      <c r="X240" s="285"/>
      <c r="Y240" s="285">
        <v>1</v>
      </c>
      <c r="Z240" s="285"/>
      <c r="AA240" s="283"/>
      <c r="AB240" s="283"/>
      <c r="AC240" s="283"/>
      <c r="AD240" s="283"/>
      <c r="AE240" s="283"/>
      <c r="AF240" s="361"/>
      <c r="AG240" s="361"/>
      <c r="AH240" s="361"/>
      <c r="AI240" s="361"/>
      <c r="AJ240" s="362"/>
      <c r="AL240" s="101">
        <f t="shared" si="27"/>
        <v>0</v>
      </c>
      <c r="AM240" s="101">
        <f t="shared" si="22"/>
        <v>0</v>
      </c>
      <c r="AN240" s="101">
        <f t="shared" si="23"/>
        <v>0</v>
      </c>
      <c r="AO240" s="101">
        <f t="shared" si="24"/>
        <v>1</v>
      </c>
      <c r="AP240" s="101">
        <f t="shared" si="25"/>
        <v>1</v>
      </c>
      <c r="AQ240" s="101">
        <f t="shared" si="26"/>
        <v>0</v>
      </c>
      <c r="AR240" s="101">
        <f t="shared" si="21"/>
        <v>0</v>
      </c>
    </row>
    <row r="241" spans="1:44">
      <c r="A241" s="284" t="s">
        <v>600</v>
      </c>
      <c r="B241" s="288"/>
      <c r="C241" s="288"/>
      <c r="D241" s="288"/>
      <c r="E241" s="288"/>
      <c r="F241" s="288"/>
      <c r="G241" s="286"/>
      <c r="H241" s="286"/>
      <c r="I241" s="286"/>
      <c r="J241" s="286"/>
      <c r="K241" s="286"/>
      <c r="L241" s="285"/>
      <c r="M241" s="285"/>
      <c r="N241" s="285"/>
      <c r="O241" s="285"/>
      <c r="P241" s="285"/>
      <c r="Q241" s="286"/>
      <c r="R241" s="286"/>
      <c r="S241" s="286"/>
      <c r="T241" s="286"/>
      <c r="U241" s="286"/>
      <c r="V241" s="285"/>
      <c r="W241" s="285"/>
      <c r="X241" s="285">
        <v>1</v>
      </c>
      <c r="Y241" s="285"/>
      <c r="Z241" s="285"/>
      <c r="AA241" s="283"/>
      <c r="AB241" s="283"/>
      <c r="AC241" s="283"/>
      <c r="AD241" s="283"/>
      <c r="AE241" s="283"/>
      <c r="AF241" s="361"/>
      <c r="AG241" s="361"/>
      <c r="AH241" s="361"/>
      <c r="AI241" s="361"/>
      <c r="AJ241" s="362"/>
      <c r="AL241" s="101">
        <f t="shared" si="27"/>
        <v>0</v>
      </c>
      <c r="AM241" s="101">
        <f t="shared" si="22"/>
        <v>0</v>
      </c>
      <c r="AN241" s="101">
        <f t="shared" si="23"/>
        <v>0</v>
      </c>
      <c r="AO241" s="101">
        <f t="shared" si="24"/>
        <v>0</v>
      </c>
      <c r="AP241" s="101">
        <f t="shared" si="25"/>
        <v>1</v>
      </c>
      <c r="AQ241" s="101">
        <f t="shared" si="26"/>
        <v>0</v>
      </c>
      <c r="AR241" s="101">
        <f t="shared" si="21"/>
        <v>0</v>
      </c>
    </row>
    <row r="242" spans="1:44">
      <c r="A242" s="284" t="s">
        <v>605</v>
      </c>
      <c r="B242" s="288"/>
      <c r="C242" s="288"/>
      <c r="D242" s="288"/>
      <c r="E242" s="288"/>
      <c r="F242" s="288"/>
      <c r="G242" s="286"/>
      <c r="H242" s="286"/>
      <c r="I242" s="286"/>
      <c r="J242" s="286"/>
      <c r="K242" s="286"/>
      <c r="L242" s="285"/>
      <c r="M242" s="285"/>
      <c r="N242" s="285"/>
      <c r="O242" s="285"/>
      <c r="P242" s="285"/>
      <c r="Q242" s="286"/>
      <c r="R242" s="286"/>
      <c r="S242" s="286"/>
      <c r="T242" s="286"/>
      <c r="U242" s="286"/>
      <c r="V242" s="285"/>
      <c r="W242" s="285"/>
      <c r="X242" s="285"/>
      <c r="Y242" s="285">
        <v>1</v>
      </c>
      <c r="Z242" s="285"/>
      <c r="AA242" s="283"/>
      <c r="AB242" s="283"/>
      <c r="AC242" s="283"/>
      <c r="AD242" s="283"/>
      <c r="AE242" s="283"/>
      <c r="AF242" s="361"/>
      <c r="AG242" s="361"/>
      <c r="AH242" s="361"/>
      <c r="AI242" s="361"/>
      <c r="AJ242" s="362"/>
      <c r="AL242" s="101">
        <f t="shared" si="27"/>
        <v>0</v>
      </c>
      <c r="AM242" s="101">
        <f t="shared" si="22"/>
        <v>0</v>
      </c>
      <c r="AN242" s="101">
        <f t="shared" si="23"/>
        <v>0</v>
      </c>
      <c r="AO242" s="101">
        <f t="shared" si="24"/>
        <v>0</v>
      </c>
      <c r="AP242" s="101">
        <f t="shared" si="25"/>
        <v>1</v>
      </c>
      <c r="AQ242" s="101">
        <f t="shared" si="26"/>
        <v>0</v>
      </c>
      <c r="AR242" s="101">
        <f t="shared" si="21"/>
        <v>0</v>
      </c>
    </row>
    <row r="243" spans="1:44">
      <c r="A243" s="284" t="s">
        <v>606</v>
      </c>
      <c r="B243" s="288"/>
      <c r="C243" s="288"/>
      <c r="D243" s="288"/>
      <c r="E243" s="288"/>
      <c r="F243" s="288"/>
      <c r="G243" s="286"/>
      <c r="H243" s="286"/>
      <c r="I243" s="286"/>
      <c r="J243" s="286"/>
      <c r="K243" s="286"/>
      <c r="L243" s="285"/>
      <c r="M243" s="285"/>
      <c r="N243" s="285"/>
      <c r="O243" s="285"/>
      <c r="P243" s="285">
        <v>1</v>
      </c>
      <c r="Q243" s="286"/>
      <c r="R243" s="286"/>
      <c r="S243" s="286"/>
      <c r="T243" s="286"/>
      <c r="U243" s="286"/>
      <c r="V243" s="285"/>
      <c r="W243" s="285"/>
      <c r="X243" s="285"/>
      <c r="Y243" s="285"/>
      <c r="Z243" s="285"/>
      <c r="AA243" s="283"/>
      <c r="AB243" s="283"/>
      <c r="AC243" s="283"/>
      <c r="AD243" s="283"/>
      <c r="AE243" s="283"/>
      <c r="AF243" s="361"/>
      <c r="AG243" s="361"/>
      <c r="AH243" s="361"/>
      <c r="AI243" s="361"/>
      <c r="AJ243" s="362"/>
      <c r="AL243" s="101">
        <f t="shared" si="27"/>
        <v>0</v>
      </c>
      <c r="AM243" s="101">
        <f t="shared" si="22"/>
        <v>0</v>
      </c>
      <c r="AN243" s="101">
        <f t="shared" si="23"/>
        <v>1</v>
      </c>
      <c r="AO243" s="101">
        <f t="shared" si="24"/>
        <v>0</v>
      </c>
      <c r="AP243" s="101">
        <f t="shared" si="25"/>
        <v>0</v>
      </c>
      <c r="AQ243" s="101">
        <f t="shared" si="26"/>
        <v>0</v>
      </c>
      <c r="AR243" s="101">
        <f t="shared" si="21"/>
        <v>0</v>
      </c>
    </row>
    <row r="244" spans="1:44">
      <c r="A244" s="284" t="s">
        <v>607</v>
      </c>
      <c r="B244" s="288"/>
      <c r="C244" s="288"/>
      <c r="D244" s="288"/>
      <c r="E244" s="288"/>
      <c r="F244" s="288"/>
      <c r="G244" s="286"/>
      <c r="H244" s="286"/>
      <c r="I244" s="286"/>
      <c r="J244" s="286"/>
      <c r="K244" s="286"/>
      <c r="L244" s="285"/>
      <c r="M244" s="285"/>
      <c r="N244" s="285"/>
      <c r="O244" s="285"/>
      <c r="P244" s="285"/>
      <c r="Q244" s="286"/>
      <c r="R244" s="286"/>
      <c r="S244" s="286"/>
      <c r="T244" s="286"/>
      <c r="U244" s="286"/>
      <c r="V244" s="285"/>
      <c r="W244" s="285"/>
      <c r="X244" s="285"/>
      <c r="Y244" s="285"/>
      <c r="Z244" s="285"/>
      <c r="AA244" s="283"/>
      <c r="AB244" s="283"/>
      <c r="AC244" s="283"/>
      <c r="AD244" s="283"/>
      <c r="AE244" s="283"/>
      <c r="AF244" s="361"/>
      <c r="AG244" s="361"/>
      <c r="AH244" s="361"/>
      <c r="AI244" s="361"/>
      <c r="AJ244" s="362"/>
      <c r="AL244" s="101">
        <f t="shared" si="27"/>
        <v>0</v>
      </c>
      <c r="AM244" s="101">
        <f t="shared" si="22"/>
        <v>0</v>
      </c>
      <c r="AN244" s="101">
        <f t="shared" si="23"/>
        <v>0</v>
      </c>
      <c r="AO244" s="101">
        <f t="shared" si="24"/>
        <v>0</v>
      </c>
      <c r="AP244" s="101">
        <f t="shared" si="25"/>
        <v>0</v>
      </c>
      <c r="AQ244" s="101">
        <f t="shared" si="26"/>
        <v>0</v>
      </c>
      <c r="AR244" s="101">
        <f t="shared" si="21"/>
        <v>0</v>
      </c>
    </row>
    <row r="245" spans="1:44">
      <c r="A245" s="284" t="s">
        <v>608</v>
      </c>
      <c r="B245" s="288"/>
      <c r="C245" s="288"/>
      <c r="D245" s="288"/>
      <c r="E245" s="288"/>
      <c r="F245" s="288"/>
      <c r="G245" s="286"/>
      <c r="H245" s="286"/>
      <c r="I245" s="286"/>
      <c r="J245" s="286"/>
      <c r="K245" s="286"/>
      <c r="L245" s="285"/>
      <c r="M245" s="285"/>
      <c r="N245" s="285"/>
      <c r="O245" s="285"/>
      <c r="P245" s="285"/>
      <c r="Q245" s="286"/>
      <c r="R245" s="286"/>
      <c r="S245" s="286"/>
      <c r="T245" s="286">
        <v>1</v>
      </c>
      <c r="U245" s="286"/>
      <c r="V245" s="285"/>
      <c r="W245" s="285"/>
      <c r="X245" s="285"/>
      <c r="Y245" s="285"/>
      <c r="Z245" s="285"/>
      <c r="AA245" s="283"/>
      <c r="AB245" s="283"/>
      <c r="AC245" s="283"/>
      <c r="AD245" s="283"/>
      <c r="AE245" s="283"/>
      <c r="AF245" s="361"/>
      <c r="AG245" s="361"/>
      <c r="AH245" s="361"/>
      <c r="AI245" s="361"/>
      <c r="AJ245" s="362"/>
      <c r="AL245" s="101">
        <f t="shared" si="27"/>
        <v>0</v>
      </c>
      <c r="AM245" s="101">
        <f t="shared" si="22"/>
        <v>0</v>
      </c>
      <c r="AN245" s="101">
        <f t="shared" si="23"/>
        <v>0</v>
      </c>
      <c r="AO245" s="101">
        <f t="shared" si="24"/>
        <v>1</v>
      </c>
      <c r="AP245" s="101">
        <f t="shared" si="25"/>
        <v>0</v>
      </c>
      <c r="AQ245" s="101">
        <f t="shared" si="26"/>
        <v>0</v>
      </c>
      <c r="AR245" s="101">
        <f t="shared" si="21"/>
        <v>0</v>
      </c>
    </row>
    <row r="246" spans="1:44">
      <c r="A246" s="284" t="s">
        <v>609</v>
      </c>
      <c r="B246" s="288"/>
      <c r="C246" s="288"/>
      <c r="D246" s="288"/>
      <c r="E246" s="288"/>
      <c r="F246" s="288"/>
      <c r="G246" s="286"/>
      <c r="H246" s="286"/>
      <c r="I246" s="286"/>
      <c r="J246" s="286"/>
      <c r="K246" s="286"/>
      <c r="L246" s="285"/>
      <c r="M246" s="285"/>
      <c r="N246" s="285"/>
      <c r="O246" s="285"/>
      <c r="P246" s="285"/>
      <c r="Q246" s="286"/>
      <c r="R246" s="286"/>
      <c r="S246" s="286"/>
      <c r="T246" s="286"/>
      <c r="U246" s="286"/>
      <c r="V246" s="285"/>
      <c r="W246" s="285"/>
      <c r="X246" s="285"/>
      <c r="Y246" s="285"/>
      <c r="Z246" s="285"/>
      <c r="AA246" s="283"/>
      <c r="AB246" s="283"/>
      <c r="AC246" s="283"/>
      <c r="AD246" s="283"/>
      <c r="AE246" s="283"/>
      <c r="AF246" s="361"/>
      <c r="AG246" s="361"/>
      <c r="AH246" s="361"/>
      <c r="AI246" s="361"/>
      <c r="AJ246" s="362"/>
      <c r="AL246" s="101">
        <f t="shared" si="27"/>
        <v>0</v>
      </c>
      <c r="AM246" s="101">
        <f t="shared" si="22"/>
        <v>0</v>
      </c>
      <c r="AN246" s="101">
        <f t="shared" si="23"/>
        <v>0</v>
      </c>
      <c r="AO246" s="101">
        <f t="shared" si="24"/>
        <v>0</v>
      </c>
      <c r="AP246" s="101">
        <f t="shared" si="25"/>
        <v>0</v>
      </c>
      <c r="AQ246" s="101">
        <f t="shared" si="26"/>
        <v>0</v>
      </c>
      <c r="AR246" s="101">
        <f t="shared" si="21"/>
        <v>0</v>
      </c>
    </row>
    <row r="247" spans="1:44">
      <c r="A247" s="284" t="s">
        <v>610</v>
      </c>
      <c r="B247" s="288"/>
      <c r="C247" s="288"/>
      <c r="D247" s="288"/>
      <c r="E247" s="288"/>
      <c r="F247" s="288"/>
      <c r="G247" s="286"/>
      <c r="H247" s="286"/>
      <c r="I247" s="286"/>
      <c r="J247" s="286"/>
      <c r="K247" s="286"/>
      <c r="L247" s="285"/>
      <c r="M247" s="285"/>
      <c r="N247" s="285"/>
      <c r="O247" s="285"/>
      <c r="P247" s="285"/>
      <c r="Q247" s="286"/>
      <c r="R247" s="286"/>
      <c r="S247" s="286"/>
      <c r="T247" s="286"/>
      <c r="U247" s="286"/>
      <c r="V247" s="285"/>
      <c r="W247" s="285"/>
      <c r="X247" s="285"/>
      <c r="Y247" s="285"/>
      <c r="Z247" s="285"/>
      <c r="AA247" s="283"/>
      <c r="AB247" s="283"/>
      <c r="AC247" s="283"/>
      <c r="AD247" s="283"/>
      <c r="AE247" s="283"/>
      <c r="AF247" s="361"/>
      <c r="AG247" s="361"/>
      <c r="AH247" s="361"/>
      <c r="AI247" s="361"/>
      <c r="AJ247" s="362"/>
      <c r="AL247" s="101">
        <f t="shared" si="27"/>
        <v>0</v>
      </c>
      <c r="AM247" s="101">
        <f t="shared" si="22"/>
        <v>0</v>
      </c>
      <c r="AN247" s="101">
        <f t="shared" si="23"/>
        <v>0</v>
      </c>
      <c r="AO247" s="101">
        <f t="shared" si="24"/>
        <v>0</v>
      </c>
      <c r="AP247" s="101">
        <f t="shared" si="25"/>
        <v>0</v>
      </c>
      <c r="AQ247" s="101">
        <f t="shared" si="26"/>
        <v>0</v>
      </c>
      <c r="AR247" s="101">
        <f t="shared" si="21"/>
        <v>0</v>
      </c>
    </row>
    <row r="248" spans="1:44">
      <c r="A248" s="284" t="s">
        <v>611</v>
      </c>
      <c r="B248" s="288"/>
      <c r="C248" s="288"/>
      <c r="D248" s="288"/>
      <c r="E248" s="288"/>
      <c r="F248" s="288"/>
      <c r="G248" s="286"/>
      <c r="H248" s="286"/>
      <c r="I248" s="286"/>
      <c r="J248" s="286"/>
      <c r="K248" s="286"/>
      <c r="L248" s="285"/>
      <c r="M248" s="285"/>
      <c r="N248" s="285"/>
      <c r="O248" s="285"/>
      <c r="P248" s="285"/>
      <c r="Q248" s="286"/>
      <c r="R248" s="286"/>
      <c r="S248" s="286"/>
      <c r="T248" s="286"/>
      <c r="U248" s="286"/>
      <c r="V248" s="285"/>
      <c r="W248" s="285"/>
      <c r="X248" s="285"/>
      <c r="Y248" s="285"/>
      <c r="Z248" s="285"/>
      <c r="AA248" s="283"/>
      <c r="AB248" s="283"/>
      <c r="AC248" s="283"/>
      <c r="AD248" s="283"/>
      <c r="AE248" s="283"/>
      <c r="AF248" s="361"/>
      <c r="AG248" s="361"/>
      <c r="AH248" s="361"/>
      <c r="AI248" s="361"/>
      <c r="AJ248" s="362"/>
      <c r="AL248" s="101">
        <f t="shared" si="27"/>
        <v>0</v>
      </c>
      <c r="AM248" s="101">
        <f t="shared" si="22"/>
        <v>0</v>
      </c>
      <c r="AN248" s="101">
        <f t="shared" si="23"/>
        <v>0</v>
      </c>
      <c r="AO248" s="101">
        <f t="shared" si="24"/>
        <v>0</v>
      </c>
      <c r="AP248" s="101">
        <f t="shared" si="25"/>
        <v>0</v>
      </c>
      <c r="AQ248" s="101">
        <f t="shared" si="26"/>
        <v>0</v>
      </c>
      <c r="AR248" s="101">
        <f t="shared" si="21"/>
        <v>0</v>
      </c>
    </row>
    <row r="249" spans="1:44">
      <c r="A249" s="284" t="s">
        <v>612</v>
      </c>
      <c r="B249" s="288"/>
      <c r="C249" s="288"/>
      <c r="D249" s="288"/>
      <c r="E249" s="288"/>
      <c r="F249" s="288"/>
      <c r="G249" s="286"/>
      <c r="H249" s="286"/>
      <c r="I249" s="286"/>
      <c r="J249" s="286"/>
      <c r="K249" s="286"/>
      <c r="L249" s="285"/>
      <c r="M249" s="285"/>
      <c r="N249" s="285"/>
      <c r="O249" s="285"/>
      <c r="P249" s="285"/>
      <c r="Q249" s="286"/>
      <c r="R249" s="286"/>
      <c r="S249" s="286"/>
      <c r="T249" s="286"/>
      <c r="U249" s="286"/>
      <c r="V249" s="285"/>
      <c r="W249" s="285">
        <v>1</v>
      </c>
      <c r="X249" s="285"/>
      <c r="Y249" s="285"/>
      <c r="Z249" s="285"/>
      <c r="AA249" s="283"/>
      <c r="AB249" s="283"/>
      <c r="AC249" s="283"/>
      <c r="AD249" s="283"/>
      <c r="AE249" s="283"/>
      <c r="AF249" s="361"/>
      <c r="AG249" s="361"/>
      <c r="AH249" s="361"/>
      <c r="AI249" s="361"/>
      <c r="AJ249" s="362"/>
      <c r="AL249" s="101">
        <f t="shared" si="27"/>
        <v>0</v>
      </c>
      <c r="AM249" s="101">
        <f t="shared" si="22"/>
        <v>0</v>
      </c>
      <c r="AN249" s="101">
        <f t="shared" si="23"/>
        <v>0</v>
      </c>
      <c r="AO249" s="101">
        <f t="shared" si="24"/>
        <v>0</v>
      </c>
      <c r="AP249" s="101">
        <f t="shared" si="25"/>
        <v>1</v>
      </c>
      <c r="AQ249" s="101">
        <f t="shared" si="26"/>
        <v>0</v>
      </c>
      <c r="AR249" s="101">
        <f t="shared" si="21"/>
        <v>0</v>
      </c>
    </row>
    <row r="250" spans="1:44">
      <c r="A250" s="284" t="s">
        <v>613</v>
      </c>
      <c r="B250" s="288"/>
      <c r="C250" s="288"/>
      <c r="D250" s="288"/>
      <c r="E250" s="288"/>
      <c r="F250" s="288"/>
      <c r="G250" s="286"/>
      <c r="H250" s="286"/>
      <c r="I250" s="286"/>
      <c r="J250" s="286"/>
      <c r="K250" s="286"/>
      <c r="L250" s="285"/>
      <c r="M250" s="285"/>
      <c r="N250" s="285"/>
      <c r="O250" s="285"/>
      <c r="P250" s="285"/>
      <c r="Q250" s="286"/>
      <c r="R250" s="286"/>
      <c r="S250" s="286"/>
      <c r="T250" s="286"/>
      <c r="U250" s="286"/>
      <c r="V250" s="285"/>
      <c r="W250" s="285"/>
      <c r="X250" s="285"/>
      <c r="Y250" s="285"/>
      <c r="Z250" s="285">
        <v>1</v>
      </c>
      <c r="AA250" s="283"/>
      <c r="AB250" s="283"/>
      <c r="AC250" s="283"/>
      <c r="AD250" s="283"/>
      <c r="AE250" s="283"/>
      <c r="AF250" s="361"/>
      <c r="AG250" s="361"/>
      <c r="AH250" s="361"/>
      <c r="AI250" s="361"/>
      <c r="AJ250" s="362"/>
      <c r="AL250" s="101">
        <f t="shared" si="27"/>
        <v>0</v>
      </c>
      <c r="AM250" s="101">
        <f t="shared" si="22"/>
        <v>0</v>
      </c>
      <c r="AN250" s="101">
        <f t="shared" si="23"/>
        <v>0</v>
      </c>
      <c r="AO250" s="101">
        <f t="shared" si="24"/>
        <v>0</v>
      </c>
      <c r="AP250" s="101">
        <f t="shared" si="25"/>
        <v>1</v>
      </c>
      <c r="AQ250" s="101">
        <f t="shared" si="26"/>
        <v>0</v>
      </c>
      <c r="AR250" s="101">
        <f t="shared" si="21"/>
        <v>0</v>
      </c>
    </row>
    <row r="251" spans="1:44">
      <c r="A251" s="284" t="s">
        <v>614</v>
      </c>
      <c r="B251" s="288"/>
      <c r="C251" s="288"/>
      <c r="D251" s="288"/>
      <c r="E251" s="288"/>
      <c r="F251" s="288"/>
      <c r="G251" s="286"/>
      <c r="H251" s="286"/>
      <c r="I251" s="286"/>
      <c r="J251" s="286"/>
      <c r="K251" s="286"/>
      <c r="L251" s="285"/>
      <c r="M251" s="285"/>
      <c r="N251" s="285"/>
      <c r="O251" s="285"/>
      <c r="P251" s="285"/>
      <c r="Q251" s="286"/>
      <c r="R251" s="286"/>
      <c r="S251" s="286"/>
      <c r="T251" s="286"/>
      <c r="U251" s="286"/>
      <c r="V251" s="285"/>
      <c r="W251" s="285"/>
      <c r="X251" s="285"/>
      <c r="Y251" s="285"/>
      <c r="Z251" s="285"/>
      <c r="AA251" s="283"/>
      <c r="AB251" s="283"/>
      <c r="AC251" s="283"/>
      <c r="AD251" s="283"/>
      <c r="AE251" s="283"/>
      <c r="AF251" s="361"/>
      <c r="AG251" s="361"/>
      <c r="AH251" s="361"/>
      <c r="AI251" s="361"/>
      <c r="AJ251" s="362"/>
      <c r="AL251" s="101">
        <f t="shared" si="27"/>
        <v>0</v>
      </c>
      <c r="AM251" s="101">
        <f t="shared" si="22"/>
        <v>0</v>
      </c>
      <c r="AN251" s="101">
        <f t="shared" si="23"/>
        <v>0</v>
      </c>
      <c r="AO251" s="101">
        <f t="shared" si="24"/>
        <v>0</v>
      </c>
      <c r="AP251" s="101">
        <f t="shared" si="25"/>
        <v>0</v>
      </c>
      <c r="AQ251" s="101">
        <f t="shared" si="26"/>
        <v>0</v>
      </c>
      <c r="AR251" s="101">
        <f t="shared" si="21"/>
        <v>0</v>
      </c>
    </row>
    <row r="252" spans="1:44">
      <c r="A252" s="284" t="s">
        <v>615</v>
      </c>
      <c r="B252" s="288"/>
      <c r="C252" s="288"/>
      <c r="D252" s="288"/>
      <c r="E252" s="288"/>
      <c r="F252" s="288"/>
      <c r="G252" s="286"/>
      <c r="H252" s="286"/>
      <c r="I252" s="286"/>
      <c r="J252" s="286"/>
      <c r="K252" s="286"/>
      <c r="L252" s="285"/>
      <c r="M252" s="285"/>
      <c r="N252" s="285"/>
      <c r="O252" s="285"/>
      <c r="P252" s="285"/>
      <c r="Q252" s="286"/>
      <c r="R252" s="286"/>
      <c r="S252" s="286"/>
      <c r="T252" s="286"/>
      <c r="U252" s="286"/>
      <c r="V252" s="285"/>
      <c r="W252" s="285"/>
      <c r="X252" s="285"/>
      <c r="Y252" s="285"/>
      <c r="Z252" s="285">
        <v>1</v>
      </c>
      <c r="AA252" s="283"/>
      <c r="AB252" s="283"/>
      <c r="AC252" s="283"/>
      <c r="AD252" s="283"/>
      <c r="AE252" s="283"/>
      <c r="AF252" s="361"/>
      <c r="AG252" s="361"/>
      <c r="AH252" s="361"/>
      <c r="AI252" s="361"/>
      <c r="AJ252" s="362"/>
      <c r="AL252" s="101">
        <f t="shared" si="27"/>
        <v>0</v>
      </c>
      <c r="AM252" s="101">
        <f t="shared" si="22"/>
        <v>0</v>
      </c>
      <c r="AN252" s="101">
        <f t="shared" si="23"/>
        <v>0</v>
      </c>
      <c r="AO252" s="101">
        <f t="shared" si="24"/>
        <v>0</v>
      </c>
      <c r="AP252" s="101">
        <f t="shared" si="25"/>
        <v>1</v>
      </c>
      <c r="AQ252" s="101">
        <f t="shared" si="26"/>
        <v>0</v>
      </c>
      <c r="AR252" s="101">
        <f t="shared" si="21"/>
        <v>0</v>
      </c>
    </row>
    <row r="253" spans="1:44">
      <c r="A253" s="284" t="s">
        <v>616</v>
      </c>
      <c r="B253" s="288"/>
      <c r="C253" s="288"/>
      <c r="D253" s="288"/>
      <c r="E253" s="288"/>
      <c r="F253" s="288"/>
      <c r="G253" s="286"/>
      <c r="H253" s="286"/>
      <c r="I253" s="286"/>
      <c r="J253" s="286"/>
      <c r="K253" s="286"/>
      <c r="L253" s="285"/>
      <c r="M253" s="285"/>
      <c r="N253" s="285"/>
      <c r="O253" s="285"/>
      <c r="P253" s="285"/>
      <c r="Q253" s="286">
        <v>1</v>
      </c>
      <c r="R253" s="286"/>
      <c r="S253" s="286"/>
      <c r="T253" s="286"/>
      <c r="U253" s="286"/>
      <c r="V253" s="285"/>
      <c r="W253" s="285"/>
      <c r="X253" s="285"/>
      <c r="Y253" s="285"/>
      <c r="Z253" s="285"/>
      <c r="AA253" s="283"/>
      <c r="AB253" s="283"/>
      <c r="AC253" s="283"/>
      <c r="AD253" s="283"/>
      <c r="AE253" s="283"/>
      <c r="AF253" s="361"/>
      <c r="AG253" s="361"/>
      <c r="AH253" s="361"/>
      <c r="AI253" s="361"/>
      <c r="AJ253" s="362"/>
      <c r="AL253" s="101">
        <f t="shared" si="27"/>
        <v>0</v>
      </c>
      <c r="AM253" s="101">
        <f t="shared" si="22"/>
        <v>0</v>
      </c>
      <c r="AN253" s="101">
        <f t="shared" si="23"/>
        <v>0</v>
      </c>
      <c r="AO253" s="101">
        <f t="shared" si="24"/>
        <v>1</v>
      </c>
      <c r="AP253" s="101">
        <f t="shared" si="25"/>
        <v>0</v>
      </c>
      <c r="AQ253" s="101">
        <f t="shared" si="26"/>
        <v>0</v>
      </c>
      <c r="AR253" s="101">
        <f t="shared" si="21"/>
        <v>0</v>
      </c>
    </row>
    <row r="254" spans="1:44">
      <c r="A254" s="284" t="s">
        <v>617</v>
      </c>
      <c r="B254" s="288"/>
      <c r="C254" s="288"/>
      <c r="D254" s="288"/>
      <c r="E254" s="288"/>
      <c r="F254" s="288"/>
      <c r="G254" s="286"/>
      <c r="H254" s="286"/>
      <c r="I254" s="286"/>
      <c r="J254" s="286"/>
      <c r="K254" s="286"/>
      <c r="L254" s="285"/>
      <c r="M254" s="285"/>
      <c r="N254" s="285"/>
      <c r="O254" s="285"/>
      <c r="P254" s="285"/>
      <c r="Q254" s="286"/>
      <c r="R254" s="286"/>
      <c r="S254" s="286"/>
      <c r="T254" s="286"/>
      <c r="U254" s="286"/>
      <c r="V254" s="285"/>
      <c r="W254" s="285"/>
      <c r="X254" s="285"/>
      <c r="Y254" s="285">
        <v>3</v>
      </c>
      <c r="Z254" s="285"/>
      <c r="AA254" s="283"/>
      <c r="AB254" s="283"/>
      <c r="AC254" s="283"/>
      <c r="AD254" s="283"/>
      <c r="AE254" s="283"/>
      <c r="AF254" s="361"/>
      <c r="AG254" s="361"/>
      <c r="AH254" s="361"/>
      <c r="AI254" s="361"/>
      <c r="AJ254" s="362"/>
      <c r="AL254" s="101">
        <f t="shared" si="27"/>
        <v>0</v>
      </c>
      <c r="AM254" s="101">
        <f t="shared" si="22"/>
        <v>0</v>
      </c>
      <c r="AN254" s="101">
        <f t="shared" si="23"/>
        <v>0</v>
      </c>
      <c r="AO254" s="101">
        <f t="shared" si="24"/>
        <v>0</v>
      </c>
      <c r="AP254" s="101">
        <f t="shared" si="25"/>
        <v>3</v>
      </c>
      <c r="AQ254" s="101">
        <f t="shared" si="26"/>
        <v>0</v>
      </c>
      <c r="AR254" s="101">
        <f t="shared" si="21"/>
        <v>0</v>
      </c>
    </row>
    <row r="255" spans="1:44">
      <c r="A255" s="284" t="s">
        <v>618</v>
      </c>
      <c r="B255" s="288"/>
      <c r="C255" s="288"/>
      <c r="D255" s="288"/>
      <c r="E255" s="288"/>
      <c r="F255" s="288"/>
      <c r="G255" s="286"/>
      <c r="H255" s="286"/>
      <c r="I255" s="286"/>
      <c r="J255" s="286"/>
      <c r="K255" s="286"/>
      <c r="L255" s="285"/>
      <c r="M255" s="285"/>
      <c r="N255" s="285"/>
      <c r="O255" s="285"/>
      <c r="P255" s="285"/>
      <c r="Q255" s="286"/>
      <c r="R255" s="286"/>
      <c r="S255" s="286"/>
      <c r="T255" s="286"/>
      <c r="U255" s="286"/>
      <c r="V255" s="285"/>
      <c r="W255" s="285"/>
      <c r="X255" s="285">
        <v>1</v>
      </c>
      <c r="Y255" s="285"/>
      <c r="Z255" s="285"/>
      <c r="AA255" s="283"/>
      <c r="AB255" s="283"/>
      <c r="AC255" s="283"/>
      <c r="AD255" s="283"/>
      <c r="AE255" s="283"/>
      <c r="AF255" s="361"/>
      <c r="AG255" s="361"/>
      <c r="AH255" s="361"/>
      <c r="AI255" s="361"/>
      <c r="AJ255" s="362"/>
      <c r="AL255" s="101">
        <f t="shared" si="27"/>
        <v>0</v>
      </c>
      <c r="AM255" s="101">
        <f t="shared" si="22"/>
        <v>0</v>
      </c>
      <c r="AN255" s="101">
        <f t="shared" si="23"/>
        <v>0</v>
      </c>
      <c r="AO255" s="101">
        <f t="shared" si="24"/>
        <v>0</v>
      </c>
      <c r="AP255" s="101">
        <f t="shared" si="25"/>
        <v>1</v>
      </c>
      <c r="AQ255" s="101">
        <f t="shared" si="26"/>
        <v>0</v>
      </c>
      <c r="AR255" s="101">
        <f t="shared" si="21"/>
        <v>0</v>
      </c>
    </row>
    <row r="256" spans="1:44">
      <c r="A256" s="284" t="s">
        <v>619</v>
      </c>
      <c r="B256" s="288"/>
      <c r="C256" s="288"/>
      <c r="D256" s="288"/>
      <c r="E256" s="288"/>
      <c r="F256" s="288"/>
      <c r="G256" s="286"/>
      <c r="H256" s="286"/>
      <c r="I256" s="286"/>
      <c r="J256" s="286"/>
      <c r="K256" s="286"/>
      <c r="L256" s="285"/>
      <c r="M256" s="285"/>
      <c r="N256" s="285"/>
      <c r="O256" s="285"/>
      <c r="P256" s="285"/>
      <c r="Q256" s="286"/>
      <c r="R256" s="286"/>
      <c r="S256" s="286"/>
      <c r="T256" s="286"/>
      <c r="U256" s="286"/>
      <c r="V256" s="285"/>
      <c r="W256" s="285"/>
      <c r="X256" s="285"/>
      <c r="Y256" s="285"/>
      <c r="Z256" s="285"/>
      <c r="AA256" s="283"/>
      <c r="AB256" s="283"/>
      <c r="AC256" s="283"/>
      <c r="AD256" s="283"/>
      <c r="AE256" s="283"/>
      <c r="AF256" s="361"/>
      <c r="AG256" s="361"/>
      <c r="AH256" s="361"/>
      <c r="AI256" s="361"/>
      <c r="AJ256" s="362"/>
      <c r="AL256" s="101">
        <f t="shared" si="27"/>
        <v>0</v>
      </c>
      <c r="AM256" s="101">
        <f t="shared" si="22"/>
        <v>0</v>
      </c>
      <c r="AN256" s="101">
        <f t="shared" si="23"/>
        <v>0</v>
      </c>
      <c r="AO256" s="101">
        <f t="shared" si="24"/>
        <v>0</v>
      </c>
      <c r="AP256" s="101">
        <f t="shared" si="25"/>
        <v>0</v>
      </c>
      <c r="AQ256" s="101">
        <f t="shared" si="26"/>
        <v>0</v>
      </c>
      <c r="AR256" s="101">
        <f t="shared" si="21"/>
        <v>0</v>
      </c>
    </row>
    <row r="257" spans="1:44">
      <c r="A257" s="284" t="s">
        <v>620</v>
      </c>
      <c r="B257" s="288"/>
      <c r="C257" s="288"/>
      <c r="D257" s="288"/>
      <c r="E257" s="288"/>
      <c r="F257" s="288"/>
      <c r="G257" s="286"/>
      <c r="H257" s="286"/>
      <c r="I257" s="286"/>
      <c r="J257" s="286"/>
      <c r="K257" s="286"/>
      <c r="L257" s="285"/>
      <c r="M257" s="285"/>
      <c r="N257" s="285"/>
      <c r="O257" s="285"/>
      <c r="P257" s="285"/>
      <c r="Q257" s="286"/>
      <c r="R257" s="286"/>
      <c r="S257" s="286"/>
      <c r="T257" s="286"/>
      <c r="U257" s="286"/>
      <c r="V257" s="285"/>
      <c r="W257" s="285"/>
      <c r="X257" s="285"/>
      <c r="Y257" s="285"/>
      <c r="Z257" s="285">
        <v>3</v>
      </c>
      <c r="AA257" s="283"/>
      <c r="AB257" s="283"/>
      <c r="AC257" s="283"/>
      <c r="AD257" s="283"/>
      <c r="AE257" s="283"/>
      <c r="AF257" s="361"/>
      <c r="AG257" s="361"/>
      <c r="AH257" s="361"/>
      <c r="AI257" s="361"/>
      <c r="AJ257" s="362"/>
      <c r="AL257" s="101">
        <f t="shared" si="27"/>
        <v>0</v>
      </c>
      <c r="AM257" s="101">
        <f t="shared" si="22"/>
        <v>0</v>
      </c>
      <c r="AN257" s="101">
        <f t="shared" si="23"/>
        <v>0</v>
      </c>
      <c r="AO257" s="101">
        <f t="shared" si="24"/>
        <v>0</v>
      </c>
      <c r="AP257" s="101">
        <f t="shared" si="25"/>
        <v>3</v>
      </c>
      <c r="AQ257" s="101">
        <f t="shared" si="26"/>
        <v>0</v>
      </c>
      <c r="AR257" s="101">
        <f t="shared" si="21"/>
        <v>0</v>
      </c>
    </row>
    <row r="258" spans="1:44">
      <c r="A258" s="284" t="s">
        <v>621</v>
      </c>
      <c r="B258" s="288"/>
      <c r="C258" s="288"/>
      <c r="D258" s="288"/>
      <c r="E258" s="288"/>
      <c r="F258" s="288"/>
      <c r="G258" s="286"/>
      <c r="H258" s="286"/>
      <c r="I258" s="286"/>
      <c r="J258" s="286"/>
      <c r="K258" s="286"/>
      <c r="L258" s="285"/>
      <c r="M258" s="285"/>
      <c r="N258" s="285"/>
      <c r="O258" s="285"/>
      <c r="P258" s="285"/>
      <c r="Q258" s="286"/>
      <c r="R258" s="286"/>
      <c r="S258" s="286"/>
      <c r="T258" s="286"/>
      <c r="U258" s="286"/>
      <c r="V258" s="285"/>
      <c r="W258" s="285"/>
      <c r="X258" s="285">
        <v>1</v>
      </c>
      <c r="Y258" s="285"/>
      <c r="Z258" s="285">
        <v>1</v>
      </c>
      <c r="AA258" s="283"/>
      <c r="AB258" s="283"/>
      <c r="AC258" s="283"/>
      <c r="AD258" s="283"/>
      <c r="AE258" s="283"/>
      <c r="AF258" s="361"/>
      <c r="AG258" s="361"/>
      <c r="AH258" s="361"/>
      <c r="AI258" s="361"/>
      <c r="AJ258" s="362"/>
      <c r="AL258" s="101">
        <f t="shared" si="27"/>
        <v>0</v>
      </c>
      <c r="AM258" s="101">
        <f t="shared" si="22"/>
        <v>0</v>
      </c>
      <c r="AN258" s="101">
        <f t="shared" si="23"/>
        <v>0</v>
      </c>
      <c r="AO258" s="101">
        <f t="shared" si="24"/>
        <v>0</v>
      </c>
      <c r="AP258" s="101">
        <f t="shared" si="25"/>
        <v>2</v>
      </c>
      <c r="AQ258" s="101">
        <f t="shared" si="26"/>
        <v>0</v>
      </c>
      <c r="AR258" s="101">
        <f t="shared" si="21"/>
        <v>0</v>
      </c>
    </row>
    <row r="259" spans="1:44">
      <c r="A259" s="284" t="s">
        <v>622</v>
      </c>
      <c r="B259" s="288"/>
      <c r="C259" s="288"/>
      <c r="D259" s="288"/>
      <c r="E259" s="288"/>
      <c r="F259" s="288"/>
      <c r="G259" s="286"/>
      <c r="H259" s="286"/>
      <c r="I259" s="286"/>
      <c r="J259" s="286"/>
      <c r="K259" s="286"/>
      <c r="L259" s="285"/>
      <c r="M259" s="285"/>
      <c r="N259" s="285"/>
      <c r="O259" s="285"/>
      <c r="P259" s="285"/>
      <c r="Q259" s="286"/>
      <c r="R259" s="286"/>
      <c r="S259" s="286"/>
      <c r="T259" s="286"/>
      <c r="U259" s="286"/>
      <c r="V259" s="285"/>
      <c r="W259" s="285"/>
      <c r="X259" s="285"/>
      <c r="Y259" s="285"/>
      <c r="Z259" s="285">
        <v>1</v>
      </c>
      <c r="AA259" s="283"/>
      <c r="AB259" s="283"/>
      <c r="AC259" s="283"/>
      <c r="AD259" s="283"/>
      <c r="AE259" s="283"/>
      <c r="AF259" s="361"/>
      <c r="AG259" s="361"/>
      <c r="AH259" s="361"/>
      <c r="AI259" s="361"/>
      <c r="AJ259" s="362"/>
      <c r="AL259" s="101">
        <f t="shared" si="27"/>
        <v>0</v>
      </c>
      <c r="AM259" s="101">
        <f t="shared" si="22"/>
        <v>0</v>
      </c>
      <c r="AN259" s="101">
        <f t="shared" si="23"/>
        <v>0</v>
      </c>
      <c r="AO259" s="101">
        <f t="shared" si="24"/>
        <v>0</v>
      </c>
      <c r="AP259" s="101">
        <f t="shared" si="25"/>
        <v>1</v>
      </c>
      <c r="AQ259" s="101">
        <f t="shared" si="26"/>
        <v>0</v>
      </c>
      <c r="AR259" s="101">
        <f t="shared" si="21"/>
        <v>0</v>
      </c>
    </row>
    <row r="260" spans="1:44">
      <c r="A260" s="284" t="s">
        <v>623</v>
      </c>
      <c r="B260" s="288"/>
      <c r="C260" s="288"/>
      <c r="D260" s="288"/>
      <c r="E260" s="288"/>
      <c r="F260" s="288"/>
      <c r="G260" s="286"/>
      <c r="H260" s="286"/>
      <c r="I260" s="286"/>
      <c r="J260" s="286"/>
      <c r="K260" s="286"/>
      <c r="L260" s="285"/>
      <c r="M260" s="285"/>
      <c r="N260" s="285"/>
      <c r="O260" s="285"/>
      <c r="P260" s="285"/>
      <c r="Q260" s="286"/>
      <c r="R260" s="286"/>
      <c r="S260" s="286"/>
      <c r="T260" s="286"/>
      <c r="U260" s="286"/>
      <c r="V260" s="285"/>
      <c r="W260" s="285"/>
      <c r="X260" s="285">
        <v>1</v>
      </c>
      <c r="Y260" s="285"/>
      <c r="Z260" s="285"/>
      <c r="AA260" s="283"/>
      <c r="AB260" s="283"/>
      <c r="AC260" s="283"/>
      <c r="AD260" s="283"/>
      <c r="AE260" s="283"/>
      <c r="AF260" s="361"/>
      <c r="AG260" s="361"/>
      <c r="AH260" s="361"/>
      <c r="AI260" s="361"/>
      <c r="AJ260" s="362"/>
      <c r="AL260" s="101">
        <f t="shared" si="27"/>
        <v>0</v>
      </c>
      <c r="AM260" s="101">
        <f t="shared" si="22"/>
        <v>0</v>
      </c>
      <c r="AN260" s="101">
        <f t="shared" si="23"/>
        <v>0</v>
      </c>
      <c r="AO260" s="101">
        <f t="shared" si="24"/>
        <v>0</v>
      </c>
      <c r="AP260" s="101">
        <f t="shared" si="25"/>
        <v>1</v>
      </c>
      <c r="AQ260" s="101">
        <f t="shared" si="26"/>
        <v>0</v>
      </c>
      <c r="AR260" s="101">
        <f t="shared" si="21"/>
        <v>0</v>
      </c>
    </row>
    <row r="261" spans="1:44">
      <c r="A261" s="284" t="s">
        <v>624</v>
      </c>
      <c r="B261" s="288"/>
      <c r="C261" s="288"/>
      <c r="D261" s="288"/>
      <c r="E261" s="288"/>
      <c r="F261" s="288"/>
      <c r="G261" s="286"/>
      <c r="H261" s="286"/>
      <c r="I261" s="286"/>
      <c r="J261" s="286"/>
      <c r="K261" s="286"/>
      <c r="L261" s="285"/>
      <c r="M261" s="285">
        <v>3</v>
      </c>
      <c r="N261" s="285"/>
      <c r="O261" s="285"/>
      <c r="P261" s="285"/>
      <c r="Q261" s="286"/>
      <c r="R261" s="286"/>
      <c r="S261" s="286"/>
      <c r="T261" s="286"/>
      <c r="U261" s="286"/>
      <c r="V261" s="285"/>
      <c r="W261" s="285"/>
      <c r="X261" s="285"/>
      <c r="Y261" s="285"/>
      <c r="Z261" s="285"/>
      <c r="AA261" s="283"/>
      <c r="AB261" s="283"/>
      <c r="AC261" s="283"/>
      <c r="AD261" s="283"/>
      <c r="AE261" s="283"/>
      <c r="AF261" s="361"/>
      <c r="AG261" s="361"/>
      <c r="AH261" s="361"/>
      <c r="AI261" s="361"/>
      <c r="AJ261" s="362"/>
      <c r="AL261" s="101">
        <f t="shared" si="27"/>
        <v>0</v>
      </c>
      <c r="AM261" s="101">
        <f t="shared" si="22"/>
        <v>0</v>
      </c>
      <c r="AN261" s="101">
        <f t="shared" si="23"/>
        <v>3</v>
      </c>
      <c r="AO261" s="101">
        <f t="shared" si="24"/>
        <v>0</v>
      </c>
      <c r="AP261" s="101">
        <f t="shared" si="25"/>
        <v>0</v>
      </c>
      <c r="AQ261" s="101">
        <f t="shared" si="26"/>
        <v>0</v>
      </c>
      <c r="AR261" s="101">
        <f t="shared" si="21"/>
        <v>0</v>
      </c>
    </row>
    <row r="262" spans="1:44">
      <c r="A262" s="284" t="s">
        <v>625</v>
      </c>
      <c r="B262" s="288"/>
      <c r="C262" s="288"/>
      <c r="D262" s="288"/>
      <c r="E262" s="288"/>
      <c r="F262" s="288"/>
      <c r="G262" s="286"/>
      <c r="H262" s="286"/>
      <c r="I262" s="286"/>
      <c r="J262" s="286"/>
      <c r="K262" s="286"/>
      <c r="L262" s="285"/>
      <c r="M262" s="285"/>
      <c r="N262" s="285"/>
      <c r="O262" s="285"/>
      <c r="P262" s="285"/>
      <c r="Q262" s="286"/>
      <c r="R262" s="286"/>
      <c r="S262" s="286"/>
      <c r="T262" s="286"/>
      <c r="U262" s="286"/>
      <c r="V262" s="285"/>
      <c r="W262" s="285"/>
      <c r="X262" s="285"/>
      <c r="Y262" s="285"/>
      <c r="Z262" s="285"/>
      <c r="AA262" s="283"/>
      <c r="AB262" s="283"/>
      <c r="AC262" s="283"/>
      <c r="AD262" s="283"/>
      <c r="AE262" s="283"/>
      <c r="AF262" s="361"/>
      <c r="AG262" s="361"/>
      <c r="AH262" s="361"/>
      <c r="AI262" s="361"/>
      <c r="AJ262" s="362"/>
      <c r="AL262" s="101">
        <f t="shared" si="27"/>
        <v>0</v>
      </c>
      <c r="AM262" s="101">
        <f t="shared" si="22"/>
        <v>0</v>
      </c>
      <c r="AN262" s="101">
        <f t="shared" si="23"/>
        <v>0</v>
      </c>
      <c r="AO262" s="101">
        <f t="shared" si="24"/>
        <v>0</v>
      </c>
      <c r="AP262" s="101">
        <f t="shared" si="25"/>
        <v>0</v>
      </c>
      <c r="AQ262" s="101">
        <f t="shared" si="26"/>
        <v>0</v>
      </c>
      <c r="AR262" s="101">
        <f t="shared" ref="AR262:AR329" si="28">SUM($AF262:$AJ262)</f>
        <v>0</v>
      </c>
    </row>
    <row r="263" spans="1:44">
      <c r="A263" s="284" t="s">
        <v>626</v>
      </c>
      <c r="B263" s="288"/>
      <c r="C263" s="288"/>
      <c r="D263" s="288"/>
      <c r="E263" s="288"/>
      <c r="F263" s="288"/>
      <c r="G263" s="286"/>
      <c r="H263" s="286"/>
      <c r="I263" s="286"/>
      <c r="J263" s="286"/>
      <c r="K263" s="286"/>
      <c r="L263" s="285"/>
      <c r="M263" s="285"/>
      <c r="N263" s="285"/>
      <c r="O263" s="285"/>
      <c r="P263" s="285"/>
      <c r="Q263" s="286"/>
      <c r="R263" s="286"/>
      <c r="S263" s="286"/>
      <c r="T263" s="286"/>
      <c r="U263" s="286"/>
      <c r="V263" s="285"/>
      <c r="W263" s="285"/>
      <c r="X263" s="285"/>
      <c r="Y263" s="285"/>
      <c r="Z263" s="285"/>
      <c r="AA263" s="283"/>
      <c r="AB263" s="283"/>
      <c r="AC263" s="283"/>
      <c r="AD263" s="283"/>
      <c r="AE263" s="283"/>
      <c r="AF263" s="361"/>
      <c r="AG263" s="361"/>
      <c r="AH263" s="361"/>
      <c r="AI263" s="361"/>
      <c r="AJ263" s="362"/>
      <c r="AL263" s="101">
        <f t="shared" si="27"/>
        <v>0</v>
      </c>
      <c r="AM263" s="101">
        <f t="shared" ref="AM263:AM326" si="29">SUM($G263:$K263)</f>
        <v>0</v>
      </c>
      <c r="AN263" s="101">
        <f t="shared" ref="AN263:AN326" si="30">SUM($L263:$P263)</f>
        <v>0</v>
      </c>
      <c r="AO263" s="101">
        <f t="shared" ref="AO263:AO326" si="31">SUM($Q263:$U263)</f>
        <v>0</v>
      </c>
      <c r="AP263" s="101">
        <f t="shared" ref="AP263:AP326" si="32">SUM($V263:$Z263)</f>
        <v>0</v>
      </c>
      <c r="AQ263" s="101">
        <f t="shared" ref="AQ263:AQ326" si="33">SUM($AA263:$AE263)</f>
        <v>0</v>
      </c>
      <c r="AR263" s="101">
        <f t="shared" si="28"/>
        <v>0</v>
      </c>
    </row>
    <row r="264" spans="1:44">
      <c r="A264" s="284" t="s">
        <v>627</v>
      </c>
      <c r="B264" s="288"/>
      <c r="C264" s="288"/>
      <c r="D264" s="288"/>
      <c r="E264" s="288"/>
      <c r="F264" s="288"/>
      <c r="G264" s="286"/>
      <c r="H264" s="286"/>
      <c r="I264" s="286"/>
      <c r="J264" s="286"/>
      <c r="K264" s="286"/>
      <c r="L264" s="285"/>
      <c r="M264" s="285"/>
      <c r="N264" s="285"/>
      <c r="O264" s="285"/>
      <c r="P264" s="285"/>
      <c r="Q264" s="286"/>
      <c r="R264" s="286"/>
      <c r="S264" s="286"/>
      <c r="T264" s="286">
        <v>2</v>
      </c>
      <c r="U264" s="286"/>
      <c r="V264" s="285"/>
      <c r="W264" s="285"/>
      <c r="X264" s="285"/>
      <c r="Y264" s="285"/>
      <c r="Z264" s="285"/>
      <c r="AA264" s="283"/>
      <c r="AB264" s="283"/>
      <c r="AC264" s="283"/>
      <c r="AD264" s="283"/>
      <c r="AE264" s="283"/>
      <c r="AF264" s="361"/>
      <c r="AG264" s="361"/>
      <c r="AH264" s="361"/>
      <c r="AI264" s="361"/>
      <c r="AJ264" s="362"/>
      <c r="AL264" s="101">
        <f t="shared" ref="AL264:AL327" si="34">SUM($B264:$F264)</f>
        <v>0</v>
      </c>
      <c r="AM264" s="101">
        <f t="shared" si="29"/>
        <v>0</v>
      </c>
      <c r="AN264" s="101">
        <f t="shared" si="30"/>
        <v>0</v>
      </c>
      <c r="AO264" s="101">
        <f t="shared" si="31"/>
        <v>2</v>
      </c>
      <c r="AP264" s="101">
        <f t="shared" si="32"/>
        <v>0</v>
      </c>
      <c r="AQ264" s="101">
        <f t="shared" si="33"/>
        <v>0</v>
      </c>
      <c r="AR264" s="101">
        <f t="shared" si="28"/>
        <v>0</v>
      </c>
    </row>
    <row r="265" spans="1:44">
      <c r="A265" s="284" t="s">
        <v>628</v>
      </c>
      <c r="B265" s="288"/>
      <c r="C265" s="288"/>
      <c r="D265" s="288"/>
      <c r="E265" s="288"/>
      <c r="F265" s="288"/>
      <c r="G265" s="286"/>
      <c r="H265" s="286"/>
      <c r="I265" s="286"/>
      <c r="J265" s="286"/>
      <c r="K265" s="286"/>
      <c r="L265" s="285"/>
      <c r="M265" s="285"/>
      <c r="N265" s="285"/>
      <c r="O265" s="285"/>
      <c r="P265" s="285"/>
      <c r="Q265" s="286"/>
      <c r="R265" s="286"/>
      <c r="S265" s="286"/>
      <c r="T265" s="286"/>
      <c r="U265" s="286"/>
      <c r="V265" s="285"/>
      <c r="W265" s="285"/>
      <c r="X265" s="285"/>
      <c r="Y265" s="285"/>
      <c r="Z265" s="285">
        <v>1</v>
      </c>
      <c r="AA265" s="283"/>
      <c r="AB265" s="283"/>
      <c r="AC265" s="283"/>
      <c r="AD265" s="283"/>
      <c r="AE265" s="283"/>
      <c r="AF265" s="361"/>
      <c r="AG265" s="361"/>
      <c r="AH265" s="361"/>
      <c r="AI265" s="361"/>
      <c r="AJ265" s="362"/>
      <c r="AL265" s="101">
        <f t="shared" si="34"/>
        <v>0</v>
      </c>
      <c r="AM265" s="101">
        <f t="shared" si="29"/>
        <v>0</v>
      </c>
      <c r="AN265" s="101">
        <f t="shared" si="30"/>
        <v>0</v>
      </c>
      <c r="AO265" s="101">
        <f t="shared" si="31"/>
        <v>0</v>
      </c>
      <c r="AP265" s="101">
        <f t="shared" si="32"/>
        <v>1</v>
      </c>
      <c r="AQ265" s="101">
        <f t="shared" si="33"/>
        <v>0</v>
      </c>
      <c r="AR265" s="101">
        <f t="shared" si="28"/>
        <v>0</v>
      </c>
    </row>
    <row r="266" spans="1:44">
      <c r="A266" s="284" t="s">
        <v>629</v>
      </c>
      <c r="B266" s="288"/>
      <c r="C266" s="288"/>
      <c r="D266" s="288"/>
      <c r="E266" s="288"/>
      <c r="F266" s="288"/>
      <c r="G266" s="286"/>
      <c r="H266" s="286"/>
      <c r="I266" s="286"/>
      <c r="J266" s="286"/>
      <c r="K266" s="286"/>
      <c r="L266" s="285"/>
      <c r="M266" s="285"/>
      <c r="N266" s="285"/>
      <c r="O266" s="285"/>
      <c r="P266" s="285"/>
      <c r="Q266" s="286"/>
      <c r="R266" s="286"/>
      <c r="S266" s="286">
        <v>1</v>
      </c>
      <c r="T266" s="286"/>
      <c r="U266" s="286"/>
      <c r="V266" s="285"/>
      <c r="W266" s="285"/>
      <c r="X266" s="285"/>
      <c r="Y266" s="285"/>
      <c r="Z266" s="285"/>
      <c r="AA266" s="283"/>
      <c r="AB266" s="283"/>
      <c r="AC266" s="283"/>
      <c r="AD266" s="283"/>
      <c r="AE266" s="283"/>
      <c r="AF266" s="361"/>
      <c r="AG266" s="361"/>
      <c r="AH266" s="361"/>
      <c r="AI266" s="361"/>
      <c r="AJ266" s="362"/>
      <c r="AL266" s="101">
        <f t="shared" si="34"/>
        <v>0</v>
      </c>
      <c r="AM266" s="101">
        <f t="shared" si="29"/>
        <v>0</v>
      </c>
      <c r="AN266" s="101">
        <f t="shared" si="30"/>
        <v>0</v>
      </c>
      <c r="AO266" s="101">
        <f t="shared" si="31"/>
        <v>1</v>
      </c>
      <c r="AP266" s="101">
        <f t="shared" si="32"/>
        <v>0</v>
      </c>
      <c r="AQ266" s="101">
        <f t="shared" si="33"/>
        <v>0</v>
      </c>
      <c r="AR266" s="101">
        <f t="shared" si="28"/>
        <v>0</v>
      </c>
    </row>
    <row r="267" spans="1:44">
      <c r="A267" s="284" t="s">
        <v>631</v>
      </c>
      <c r="B267" s="288"/>
      <c r="C267" s="288"/>
      <c r="D267" s="288"/>
      <c r="E267" s="288"/>
      <c r="F267" s="288"/>
      <c r="G267" s="286"/>
      <c r="H267" s="286"/>
      <c r="I267" s="286"/>
      <c r="J267" s="286"/>
      <c r="K267" s="286"/>
      <c r="L267" s="285"/>
      <c r="M267" s="285"/>
      <c r="N267" s="285"/>
      <c r="O267" s="285"/>
      <c r="P267" s="285"/>
      <c r="Q267" s="286"/>
      <c r="R267" s="286"/>
      <c r="S267" s="286"/>
      <c r="T267" s="286"/>
      <c r="U267" s="286"/>
      <c r="V267" s="285"/>
      <c r="W267" s="285"/>
      <c r="X267" s="285"/>
      <c r="Y267" s="285"/>
      <c r="Z267" s="285"/>
      <c r="AA267" s="283"/>
      <c r="AB267" s="283"/>
      <c r="AC267" s="283"/>
      <c r="AD267" s="283"/>
      <c r="AE267" s="283"/>
      <c r="AF267" s="361"/>
      <c r="AG267" s="361"/>
      <c r="AH267" s="361"/>
      <c r="AI267" s="361"/>
      <c r="AJ267" s="362"/>
      <c r="AL267" s="101">
        <f t="shared" si="34"/>
        <v>0</v>
      </c>
      <c r="AM267" s="101">
        <f t="shared" si="29"/>
        <v>0</v>
      </c>
      <c r="AN267" s="101">
        <f t="shared" si="30"/>
        <v>0</v>
      </c>
      <c r="AO267" s="101">
        <f t="shared" si="31"/>
        <v>0</v>
      </c>
      <c r="AP267" s="101">
        <f t="shared" si="32"/>
        <v>0</v>
      </c>
      <c r="AQ267" s="101">
        <f t="shared" si="33"/>
        <v>0</v>
      </c>
      <c r="AR267" s="101">
        <f t="shared" si="28"/>
        <v>0</v>
      </c>
    </row>
    <row r="268" spans="1:44">
      <c r="A268" s="284" t="s">
        <v>632</v>
      </c>
      <c r="B268" s="288"/>
      <c r="C268" s="288"/>
      <c r="D268" s="288"/>
      <c r="E268" s="288"/>
      <c r="F268" s="288"/>
      <c r="G268" s="286"/>
      <c r="H268" s="286"/>
      <c r="I268" s="286"/>
      <c r="J268" s="286"/>
      <c r="K268" s="286"/>
      <c r="L268" s="285"/>
      <c r="M268" s="285"/>
      <c r="N268" s="285"/>
      <c r="O268" s="285"/>
      <c r="P268" s="285"/>
      <c r="Q268" s="286"/>
      <c r="R268" s="286"/>
      <c r="S268" s="286"/>
      <c r="T268" s="286"/>
      <c r="U268" s="286"/>
      <c r="V268" s="285"/>
      <c r="W268" s="285"/>
      <c r="X268" s="285">
        <v>1</v>
      </c>
      <c r="Y268" s="285"/>
      <c r="Z268" s="285"/>
      <c r="AA268" s="283"/>
      <c r="AB268" s="283"/>
      <c r="AC268" s="283"/>
      <c r="AD268" s="283"/>
      <c r="AE268" s="283"/>
      <c r="AF268" s="361"/>
      <c r="AG268" s="361"/>
      <c r="AH268" s="361"/>
      <c r="AI268" s="361"/>
      <c r="AJ268" s="362"/>
      <c r="AL268" s="101">
        <f t="shared" si="34"/>
        <v>0</v>
      </c>
      <c r="AM268" s="101">
        <f t="shared" si="29"/>
        <v>0</v>
      </c>
      <c r="AN268" s="101">
        <f t="shared" si="30"/>
        <v>0</v>
      </c>
      <c r="AO268" s="101">
        <f t="shared" si="31"/>
        <v>0</v>
      </c>
      <c r="AP268" s="101">
        <f t="shared" si="32"/>
        <v>1</v>
      </c>
      <c r="AQ268" s="101">
        <f t="shared" si="33"/>
        <v>0</v>
      </c>
      <c r="AR268" s="101">
        <f t="shared" si="28"/>
        <v>0</v>
      </c>
    </row>
    <row r="269" spans="1:44">
      <c r="A269" s="284" t="s">
        <v>633</v>
      </c>
      <c r="B269" s="288"/>
      <c r="C269" s="288"/>
      <c r="D269" s="288"/>
      <c r="E269" s="288"/>
      <c r="F269" s="288"/>
      <c r="G269" s="286"/>
      <c r="H269" s="286"/>
      <c r="I269" s="286"/>
      <c r="J269" s="286"/>
      <c r="K269" s="286"/>
      <c r="L269" s="285"/>
      <c r="M269" s="285"/>
      <c r="N269" s="285"/>
      <c r="O269" s="285"/>
      <c r="P269" s="285"/>
      <c r="Q269" s="286"/>
      <c r="R269" s="286"/>
      <c r="S269" s="286"/>
      <c r="T269" s="286"/>
      <c r="U269" s="286"/>
      <c r="V269" s="285"/>
      <c r="W269" s="285"/>
      <c r="X269" s="285">
        <v>1</v>
      </c>
      <c r="Y269" s="285"/>
      <c r="Z269" s="285"/>
      <c r="AA269" s="283"/>
      <c r="AB269" s="283"/>
      <c r="AC269" s="283"/>
      <c r="AD269" s="283"/>
      <c r="AE269" s="283"/>
      <c r="AF269" s="361"/>
      <c r="AG269" s="361"/>
      <c r="AH269" s="361"/>
      <c r="AI269" s="361"/>
      <c r="AJ269" s="362"/>
      <c r="AL269" s="101">
        <f t="shared" si="34"/>
        <v>0</v>
      </c>
      <c r="AM269" s="101">
        <f t="shared" si="29"/>
        <v>0</v>
      </c>
      <c r="AN269" s="101">
        <f t="shared" si="30"/>
        <v>0</v>
      </c>
      <c r="AO269" s="101">
        <f t="shared" si="31"/>
        <v>0</v>
      </c>
      <c r="AP269" s="101">
        <f t="shared" si="32"/>
        <v>1</v>
      </c>
      <c r="AQ269" s="101">
        <f t="shared" si="33"/>
        <v>0</v>
      </c>
      <c r="AR269" s="101">
        <f t="shared" si="28"/>
        <v>0</v>
      </c>
    </row>
    <row r="270" spans="1:44">
      <c r="A270" s="284" t="s">
        <v>634</v>
      </c>
      <c r="B270" s="288"/>
      <c r="C270" s="288"/>
      <c r="D270" s="288"/>
      <c r="E270" s="288"/>
      <c r="F270" s="288"/>
      <c r="G270" s="286"/>
      <c r="H270" s="286"/>
      <c r="I270" s="286"/>
      <c r="J270" s="286"/>
      <c r="K270" s="286"/>
      <c r="L270" s="285"/>
      <c r="M270" s="285"/>
      <c r="N270" s="285"/>
      <c r="O270" s="285"/>
      <c r="P270" s="285">
        <v>1</v>
      </c>
      <c r="Q270" s="286"/>
      <c r="R270" s="286"/>
      <c r="S270" s="286"/>
      <c r="T270" s="286"/>
      <c r="U270" s="286"/>
      <c r="V270" s="285"/>
      <c r="W270" s="285"/>
      <c r="X270" s="285"/>
      <c r="Y270" s="285"/>
      <c r="Z270" s="285"/>
      <c r="AA270" s="283"/>
      <c r="AB270" s="283"/>
      <c r="AC270" s="283"/>
      <c r="AD270" s="283"/>
      <c r="AE270" s="283"/>
      <c r="AF270" s="361"/>
      <c r="AG270" s="361"/>
      <c r="AH270" s="361"/>
      <c r="AI270" s="361"/>
      <c r="AJ270" s="362"/>
      <c r="AL270" s="101">
        <f t="shared" si="34"/>
        <v>0</v>
      </c>
      <c r="AM270" s="101">
        <f t="shared" si="29"/>
        <v>0</v>
      </c>
      <c r="AN270" s="101">
        <f t="shared" si="30"/>
        <v>1</v>
      </c>
      <c r="AO270" s="101">
        <f t="shared" si="31"/>
        <v>0</v>
      </c>
      <c r="AP270" s="101">
        <f t="shared" si="32"/>
        <v>0</v>
      </c>
      <c r="AQ270" s="101">
        <f t="shared" si="33"/>
        <v>0</v>
      </c>
      <c r="AR270" s="101">
        <f t="shared" si="28"/>
        <v>0</v>
      </c>
    </row>
    <row r="271" spans="1:44">
      <c r="A271" s="284" t="s">
        <v>636</v>
      </c>
      <c r="B271" s="288"/>
      <c r="C271" s="288"/>
      <c r="D271" s="288"/>
      <c r="E271" s="288"/>
      <c r="F271" s="288"/>
      <c r="G271" s="286"/>
      <c r="H271" s="286"/>
      <c r="I271" s="286"/>
      <c r="J271" s="286"/>
      <c r="K271" s="286"/>
      <c r="L271" s="285"/>
      <c r="M271" s="285"/>
      <c r="N271" s="285"/>
      <c r="O271" s="285"/>
      <c r="P271" s="285"/>
      <c r="Q271" s="286"/>
      <c r="R271" s="286"/>
      <c r="S271" s="286"/>
      <c r="T271" s="286">
        <v>1</v>
      </c>
      <c r="U271" s="286"/>
      <c r="V271" s="285"/>
      <c r="W271" s="285"/>
      <c r="X271" s="285"/>
      <c r="Y271" s="285"/>
      <c r="Z271" s="285"/>
      <c r="AA271" s="283"/>
      <c r="AB271" s="283"/>
      <c r="AC271" s="283"/>
      <c r="AD271" s="283"/>
      <c r="AE271" s="283"/>
      <c r="AF271" s="361"/>
      <c r="AG271" s="361"/>
      <c r="AH271" s="361"/>
      <c r="AI271" s="361"/>
      <c r="AJ271" s="362"/>
      <c r="AL271" s="101">
        <f t="shared" si="34"/>
        <v>0</v>
      </c>
      <c r="AM271" s="101">
        <f t="shared" si="29"/>
        <v>0</v>
      </c>
      <c r="AN271" s="101">
        <f t="shared" si="30"/>
        <v>0</v>
      </c>
      <c r="AO271" s="101">
        <f t="shared" si="31"/>
        <v>1</v>
      </c>
      <c r="AP271" s="101">
        <f t="shared" si="32"/>
        <v>0</v>
      </c>
      <c r="AQ271" s="101">
        <f t="shared" si="33"/>
        <v>0</v>
      </c>
      <c r="AR271" s="101">
        <f t="shared" si="28"/>
        <v>0</v>
      </c>
    </row>
    <row r="272" spans="1:44">
      <c r="A272" s="284" t="s">
        <v>637</v>
      </c>
      <c r="B272" s="288"/>
      <c r="C272" s="288"/>
      <c r="D272" s="288"/>
      <c r="E272" s="288"/>
      <c r="F272" s="288"/>
      <c r="G272" s="286"/>
      <c r="H272" s="286"/>
      <c r="I272" s="286"/>
      <c r="J272" s="286"/>
      <c r="K272" s="286"/>
      <c r="L272" s="285"/>
      <c r="M272" s="285"/>
      <c r="N272" s="285"/>
      <c r="O272" s="285"/>
      <c r="P272" s="285"/>
      <c r="Q272" s="286"/>
      <c r="R272" s="286"/>
      <c r="S272" s="286"/>
      <c r="T272" s="286"/>
      <c r="U272" s="286"/>
      <c r="V272" s="285"/>
      <c r="W272" s="285"/>
      <c r="X272" s="285"/>
      <c r="Y272" s="285"/>
      <c r="Z272" s="285">
        <v>1</v>
      </c>
      <c r="AA272" s="283"/>
      <c r="AB272" s="283"/>
      <c r="AC272" s="283"/>
      <c r="AD272" s="283"/>
      <c r="AE272" s="283"/>
      <c r="AF272" s="361"/>
      <c r="AG272" s="361"/>
      <c r="AH272" s="361"/>
      <c r="AI272" s="361"/>
      <c r="AJ272" s="362"/>
      <c r="AL272" s="101">
        <f t="shared" si="34"/>
        <v>0</v>
      </c>
      <c r="AM272" s="101">
        <f t="shared" si="29"/>
        <v>0</v>
      </c>
      <c r="AN272" s="101">
        <f t="shared" si="30"/>
        <v>0</v>
      </c>
      <c r="AO272" s="101">
        <f t="shared" si="31"/>
        <v>0</v>
      </c>
      <c r="AP272" s="101">
        <f t="shared" si="32"/>
        <v>1</v>
      </c>
      <c r="AQ272" s="101">
        <f t="shared" si="33"/>
        <v>0</v>
      </c>
      <c r="AR272" s="101">
        <f t="shared" si="28"/>
        <v>0</v>
      </c>
    </row>
    <row r="273" spans="1:44">
      <c r="A273" s="284" t="s">
        <v>638</v>
      </c>
      <c r="B273" s="288"/>
      <c r="C273" s="288"/>
      <c r="D273" s="288"/>
      <c r="E273" s="288"/>
      <c r="F273" s="288"/>
      <c r="G273" s="286"/>
      <c r="H273" s="286"/>
      <c r="I273" s="286"/>
      <c r="J273" s="286"/>
      <c r="K273" s="286"/>
      <c r="L273" s="285"/>
      <c r="M273" s="285"/>
      <c r="N273" s="285"/>
      <c r="O273" s="285"/>
      <c r="P273" s="285"/>
      <c r="Q273" s="286"/>
      <c r="R273" s="286"/>
      <c r="S273" s="286"/>
      <c r="T273" s="286"/>
      <c r="U273" s="286"/>
      <c r="V273" s="285"/>
      <c r="W273" s="285"/>
      <c r="X273" s="285"/>
      <c r="Y273" s="285">
        <v>1</v>
      </c>
      <c r="Z273" s="285"/>
      <c r="AA273" s="283"/>
      <c r="AB273" s="283"/>
      <c r="AC273" s="283"/>
      <c r="AD273" s="283"/>
      <c r="AE273" s="283"/>
      <c r="AF273" s="361"/>
      <c r="AG273" s="361"/>
      <c r="AH273" s="361"/>
      <c r="AI273" s="361"/>
      <c r="AJ273" s="362"/>
      <c r="AL273" s="101">
        <f t="shared" si="34"/>
        <v>0</v>
      </c>
      <c r="AM273" s="101">
        <f t="shared" si="29"/>
        <v>0</v>
      </c>
      <c r="AN273" s="101">
        <f t="shared" si="30"/>
        <v>0</v>
      </c>
      <c r="AO273" s="101">
        <f t="shared" si="31"/>
        <v>0</v>
      </c>
      <c r="AP273" s="101">
        <f t="shared" si="32"/>
        <v>1</v>
      </c>
      <c r="AQ273" s="101">
        <f t="shared" si="33"/>
        <v>0</v>
      </c>
      <c r="AR273" s="101">
        <f t="shared" si="28"/>
        <v>0</v>
      </c>
    </row>
    <row r="274" spans="1:44">
      <c r="A274" s="284" t="s">
        <v>639</v>
      </c>
      <c r="B274" s="288"/>
      <c r="C274" s="288"/>
      <c r="D274" s="288"/>
      <c r="E274" s="288"/>
      <c r="F274" s="288"/>
      <c r="G274" s="286"/>
      <c r="H274" s="286"/>
      <c r="I274" s="286"/>
      <c r="J274" s="286"/>
      <c r="K274" s="286"/>
      <c r="L274" s="285"/>
      <c r="M274" s="285"/>
      <c r="N274" s="285"/>
      <c r="O274" s="285"/>
      <c r="P274" s="285"/>
      <c r="Q274" s="286"/>
      <c r="R274" s="286"/>
      <c r="S274" s="286"/>
      <c r="T274" s="286"/>
      <c r="U274" s="286"/>
      <c r="V274" s="285">
        <v>1</v>
      </c>
      <c r="W274" s="285"/>
      <c r="X274" s="285"/>
      <c r="Y274" s="285"/>
      <c r="Z274" s="285"/>
      <c r="AA274" s="283"/>
      <c r="AB274" s="283"/>
      <c r="AC274" s="283"/>
      <c r="AD274" s="283"/>
      <c r="AE274" s="283"/>
      <c r="AF274" s="361"/>
      <c r="AG274" s="361"/>
      <c r="AH274" s="361"/>
      <c r="AI274" s="361"/>
      <c r="AJ274" s="362"/>
      <c r="AL274" s="101">
        <f t="shared" si="34"/>
        <v>0</v>
      </c>
      <c r="AM274" s="101">
        <f t="shared" si="29"/>
        <v>0</v>
      </c>
      <c r="AN274" s="101">
        <f t="shared" si="30"/>
        <v>0</v>
      </c>
      <c r="AO274" s="101">
        <f t="shared" si="31"/>
        <v>0</v>
      </c>
      <c r="AP274" s="101">
        <f t="shared" si="32"/>
        <v>1</v>
      </c>
      <c r="AQ274" s="101">
        <f t="shared" si="33"/>
        <v>0</v>
      </c>
      <c r="AR274" s="101">
        <f t="shared" si="28"/>
        <v>0</v>
      </c>
    </row>
    <row r="275" spans="1:44">
      <c r="A275" s="284" t="s">
        <v>642</v>
      </c>
      <c r="B275" s="288"/>
      <c r="C275" s="288"/>
      <c r="D275" s="288"/>
      <c r="E275" s="288"/>
      <c r="F275" s="288"/>
      <c r="G275" s="286"/>
      <c r="H275" s="286"/>
      <c r="I275" s="286"/>
      <c r="J275" s="286"/>
      <c r="K275" s="286"/>
      <c r="L275" s="285"/>
      <c r="M275" s="285"/>
      <c r="N275" s="285"/>
      <c r="O275" s="285"/>
      <c r="P275" s="285"/>
      <c r="Q275" s="286"/>
      <c r="R275" s="286"/>
      <c r="S275" s="286"/>
      <c r="T275" s="286"/>
      <c r="U275" s="286"/>
      <c r="V275" s="285"/>
      <c r="W275" s="285"/>
      <c r="X275" s="285"/>
      <c r="Y275" s="285"/>
      <c r="Z275" s="285"/>
      <c r="AA275" s="283"/>
      <c r="AB275" s="283"/>
      <c r="AC275" s="283"/>
      <c r="AD275" s="283"/>
      <c r="AE275" s="283"/>
      <c r="AF275" s="361"/>
      <c r="AG275" s="361"/>
      <c r="AH275" s="361"/>
      <c r="AI275" s="361"/>
      <c r="AJ275" s="362"/>
      <c r="AL275" s="101">
        <f t="shared" si="34"/>
        <v>0</v>
      </c>
      <c r="AM275" s="101">
        <f t="shared" si="29"/>
        <v>0</v>
      </c>
      <c r="AN275" s="101">
        <f t="shared" si="30"/>
        <v>0</v>
      </c>
      <c r="AO275" s="101">
        <f t="shared" si="31"/>
        <v>0</v>
      </c>
      <c r="AP275" s="101">
        <f t="shared" si="32"/>
        <v>0</v>
      </c>
      <c r="AQ275" s="101">
        <f t="shared" si="33"/>
        <v>0</v>
      </c>
      <c r="AR275" s="101">
        <f t="shared" si="28"/>
        <v>0</v>
      </c>
    </row>
    <row r="276" spans="1:44">
      <c r="A276" s="284" t="s">
        <v>645</v>
      </c>
      <c r="B276" s="288"/>
      <c r="C276" s="288"/>
      <c r="D276" s="288"/>
      <c r="E276" s="288"/>
      <c r="F276" s="288"/>
      <c r="G276" s="286"/>
      <c r="H276" s="286"/>
      <c r="I276" s="286"/>
      <c r="J276" s="286"/>
      <c r="K276" s="286"/>
      <c r="L276" s="285"/>
      <c r="M276" s="285"/>
      <c r="N276" s="285"/>
      <c r="O276" s="285"/>
      <c r="P276" s="285"/>
      <c r="Q276" s="286"/>
      <c r="R276" s="286"/>
      <c r="S276" s="286"/>
      <c r="T276" s="286"/>
      <c r="U276" s="286"/>
      <c r="V276" s="285"/>
      <c r="W276" s="285"/>
      <c r="X276" s="285"/>
      <c r="Y276" s="285"/>
      <c r="Z276" s="285"/>
      <c r="AA276" s="283"/>
      <c r="AB276" s="283"/>
      <c r="AC276" s="283"/>
      <c r="AD276" s="283"/>
      <c r="AE276" s="283"/>
      <c r="AF276" s="361"/>
      <c r="AG276" s="361"/>
      <c r="AH276" s="361"/>
      <c r="AI276" s="361"/>
      <c r="AJ276" s="362"/>
      <c r="AL276" s="101">
        <f t="shared" si="34"/>
        <v>0</v>
      </c>
      <c r="AM276" s="101">
        <f t="shared" si="29"/>
        <v>0</v>
      </c>
      <c r="AN276" s="101">
        <f t="shared" si="30"/>
        <v>0</v>
      </c>
      <c r="AO276" s="101">
        <f t="shared" si="31"/>
        <v>0</v>
      </c>
      <c r="AP276" s="101">
        <f t="shared" si="32"/>
        <v>0</v>
      </c>
      <c r="AQ276" s="101">
        <f t="shared" si="33"/>
        <v>0</v>
      </c>
      <c r="AR276" s="101">
        <f t="shared" si="28"/>
        <v>0</v>
      </c>
    </row>
    <row r="277" spans="1:44">
      <c r="A277" s="284" t="s">
        <v>646</v>
      </c>
      <c r="B277" s="288"/>
      <c r="C277" s="288"/>
      <c r="D277" s="288"/>
      <c r="E277" s="288"/>
      <c r="F277" s="288"/>
      <c r="G277" s="286"/>
      <c r="H277" s="286"/>
      <c r="I277" s="286"/>
      <c r="J277" s="286"/>
      <c r="K277" s="286"/>
      <c r="L277" s="285"/>
      <c r="M277" s="285"/>
      <c r="N277" s="285"/>
      <c r="O277" s="285"/>
      <c r="P277" s="285"/>
      <c r="Q277" s="286"/>
      <c r="R277" s="286"/>
      <c r="S277" s="286"/>
      <c r="T277" s="286"/>
      <c r="U277" s="286"/>
      <c r="V277" s="285"/>
      <c r="W277" s="285"/>
      <c r="X277" s="285"/>
      <c r="Y277" s="285"/>
      <c r="Z277" s="285">
        <v>1</v>
      </c>
      <c r="AA277" s="283"/>
      <c r="AB277" s="283"/>
      <c r="AC277" s="283"/>
      <c r="AD277" s="283"/>
      <c r="AE277" s="283"/>
      <c r="AF277" s="361"/>
      <c r="AG277" s="361"/>
      <c r="AH277" s="361"/>
      <c r="AI277" s="361"/>
      <c r="AJ277" s="362"/>
      <c r="AL277" s="101">
        <f t="shared" si="34"/>
        <v>0</v>
      </c>
      <c r="AM277" s="101">
        <f t="shared" si="29"/>
        <v>0</v>
      </c>
      <c r="AN277" s="101">
        <f t="shared" si="30"/>
        <v>0</v>
      </c>
      <c r="AO277" s="101">
        <f t="shared" si="31"/>
        <v>0</v>
      </c>
      <c r="AP277" s="101">
        <f t="shared" si="32"/>
        <v>1</v>
      </c>
      <c r="AQ277" s="101">
        <f t="shared" si="33"/>
        <v>0</v>
      </c>
      <c r="AR277" s="101">
        <f t="shared" si="28"/>
        <v>0</v>
      </c>
    </row>
    <row r="278" spans="1:44">
      <c r="A278" s="284" t="s">
        <v>648</v>
      </c>
      <c r="B278" s="288"/>
      <c r="C278" s="288"/>
      <c r="D278" s="288"/>
      <c r="E278" s="288"/>
      <c r="F278" s="288"/>
      <c r="G278" s="286"/>
      <c r="H278" s="286"/>
      <c r="I278" s="286"/>
      <c r="J278" s="286"/>
      <c r="K278" s="286"/>
      <c r="L278" s="285"/>
      <c r="M278" s="285"/>
      <c r="N278" s="285"/>
      <c r="O278" s="285"/>
      <c r="P278" s="285">
        <v>1</v>
      </c>
      <c r="Q278" s="286"/>
      <c r="R278" s="286"/>
      <c r="S278" s="286"/>
      <c r="T278" s="286"/>
      <c r="U278" s="286"/>
      <c r="V278" s="285"/>
      <c r="W278" s="285"/>
      <c r="X278" s="285"/>
      <c r="Y278" s="285"/>
      <c r="Z278" s="285"/>
      <c r="AA278" s="283"/>
      <c r="AB278" s="283"/>
      <c r="AC278" s="283"/>
      <c r="AD278" s="283"/>
      <c r="AE278" s="283"/>
      <c r="AF278" s="361"/>
      <c r="AG278" s="361"/>
      <c r="AH278" s="361"/>
      <c r="AI278" s="361"/>
      <c r="AJ278" s="362"/>
      <c r="AL278" s="101">
        <f t="shared" si="34"/>
        <v>0</v>
      </c>
      <c r="AM278" s="101">
        <f t="shared" si="29"/>
        <v>0</v>
      </c>
      <c r="AN278" s="101">
        <f t="shared" si="30"/>
        <v>1</v>
      </c>
      <c r="AO278" s="101">
        <f t="shared" si="31"/>
        <v>0</v>
      </c>
      <c r="AP278" s="101">
        <f t="shared" si="32"/>
        <v>0</v>
      </c>
      <c r="AQ278" s="101">
        <f t="shared" si="33"/>
        <v>0</v>
      </c>
      <c r="AR278" s="101">
        <f t="shared" si="28"/>
        <v>0</v>
      </c>
    </row>
    <row r="279" spans="1:44">
      <c r="A279" s="284" t="s">
        <v>649</v>
      </c>
      <c r="B279" s="288"/>
      <c r="C279" s="288"/>
      <c r="D279" s="288"/>
      <c r="E279" s="288"/>
      <c r="F279" s="288"/>
      <c r="G279" s="286"/>
      <c r="H279" s="286"/>
      <c r="I279" s="286"/>
      <c r="J279" s="286"/>
      <c r="K279" s="286"/>
      <c r="L279" s="285"/>
      <c r="M279" s="285"/>
      <c r="N279" s="285"/>
      <c r="O279" s="285"/>
      <c r="P279" s="285"/>
      <c r="Q279" s="286"/>
      <c r="R279" s="286"/>
      <c r="S279" s="286"/>
      <c r="T279" s="286"/>
      <c r="U279" s="286"/>
      <c r="V279" s="285"/>
      <c r="W279" s="285"/>
      <c r="X279" s="285"/>
      <c r="Y279" s="285"/>
      <c r="Z279" s="285"/>
      <c r="AA279" s="283"/>
      <c r="AB279" s="283"/>
      <c r="AC279" s="283"/>
      <c r="AD279" s="283"/>
      <c r="AE279" s="283"/>
      <c r="AF279" s="361"/>
      <c r="AG279" s="361"/>
      <c r="AH279" s="361"/>
      <c r="AI279" s="361"/>
      <c r="AJ279" s="362"/>
      <c r="AL279" s="101">
        <f t="shared" si="34"/>
        <v>0</v>
      </c>
      <c r="AM279" s="101">
        <f t="shared" si="29"/>
        <v>0</v>
      </c>
      <c r="AN279" s="101">
        <f t="shared" si="30"/>
        <v>0</v>
      </c>
      <c r="AO279" s="101">
        <f t="shared" si="31"/>
        <v>0</v>
      </c>
      <c r="AP279" s="101">
        <f t="shared" si="32"/>
        <v>0</v>
      </c>
      <c r="AQ279" s="101">
        <f t="shared" si="33"/>
        <v>0</v>
      </c>
      <c r="AR279" s="101">
        <f t="shared" si="28"/>
        <v>0</v>
      </c>
    </row>
    <row r="280" spans="1:44">
      <c r="A280" s="284" t="s">
        <v>650</v>
      </c>
      <c r="B280" s="288"/>
      <c r="C280" s="288"/>
      <c r="D280" s="288"/>
      <c r="E280" s="288"/>
      <c r="F280" s="288"/>
      <c r="G280" s="286"/>
      <c r="H280" s="286">
        <v>1</v>
      </c>
      <c r="I280" s="286"/>
      <c r="J280" s="286"/>
      <c r="K280" s="286"/>
      <c r="L280" s="285"/>
      <c r="M280" s="285"/>
      <c r="N280" s="285"/>
      <c r="O280" s="285"/>
      <c r="P280" s="285"/>
      <c r="Q280" s="286"/>
      <c r="R280" s="286"/>
      <c r="S280" s="286"/>
      <c r="T280" s="286"/>
      <c r="U280" s="286"/>
      <c r="V280" s="285"/>
      <c r="W280" s="285"/>
      <c r="X280" s="285"/>
      <c r="Y280" s="285"/>
      <c r="Z280" s="285"/>
      <c r="AA280" s="283"/>
      <c r="AB280" s="283"/>
      <c r="AC280" s="283"/>
      <c r="AD280" s="283"/>
      <c r="AE280" s="283"/>
      <c r="AF280" s="361"/>
      <c r="AG280" s="361"/>
      <c r="AH280" s="361"/>
      <c r="AI280" s="361"/>
      <c r="AJ280" s="362"/>
      <c r="AL280" s="101">
        <f t="shared" si="34"/>
        <v>0</v>
      </c>
      <c r="AM280" s="101">
        <f t="shared" si="29"/>
        <v>1</v>
      </c>
      <c r="AN280" s="101">
        <f t="shared" si="30"/>
        <v>0</v>
      </c>
      <c r="AO280" s="101">
        <f t="shared" si="31"/>
        <v>0</v>
      </c>
      <c r="AP280" s="101">
        <f t="shared" si="32"/>
        <v>0</v>
      </c>
      <c r="AQ280" s="101">
        <f t="shared" si="33"/>
        <v>0</v>
      </c>
      <c r="AR280" s="101">
        <f t="shared" si="28"/>
        <v>0</v>
      </c>
    </row>
    <row r="281" spans="1:44">
      <c r="A281" s="284" t="s">
        <v>653</v>
      </c>
      <c r="B281" s="288"/>
      <c r="C281" s="288"/>
      <c r="D281" s="288"/>
      <c r="E281" s="288"/>
      <c r="F281" s="288"/>
      <c r="G281" s="286"/>
      <c r="H281" s="286"/>
      <c r="I281" s="286"/>
      <c r="J281" s="286"/>
      <c r="K281" s="286"/>
      <c r="L281" s="285"/>
      <c r="M281" s="285"/>
      <c r="N281" s="285"/>
      <c r="O281" s="285"/>
      <c r="P281" s="285"/>
      <c r="Q281" s="286"/>
      <c r="R281" s="286"/>
      <c r="S281" s="286"/>
      <c r="T281" s="286"/>
      <c r="U281" s="286">
        <v>1</v>
      </c>
      <c r="V281" s="285"/>
      <c r="W281" s="285"/>
      <c r="X281" s="285"/>
      <c r="Y281" s="285"/>
      <c r="Z281" s="285"/>
      <c r="AA281" s="283"/>
      <c r="AB281" s="283"/>
      <c r="AC281" s="283"/>
      <c r="AD281" s="283"/>
      <c r="AE281" s="283"/>
      <c r="AF281" s="361"/>
      <c r="AG281" s="361"/>
      <c r="AH281" s="361"/>
      <c r="AI281" s="361"/>
      <c r="AJ281" s="362"/>
      <c r="AL281" s="101">
        <f t="shared" si="34"/>
        <v>0</v>
      </c>
      <c r="AM281" s="101">
        <f t="shared" si="29"/>
        <v>0</v>
      </c>
      <c r="AN281" s="101">
        <f t="shared" si="30"/>
        <v>0</v>
      </c>
      <c r="AO281" s="101">
        <f t="shared" si="31"/>
        <v>1</v>
      </c>
      <c r="AP281" s="101">
        <f t="shared" si="32"/>
        <v>0</v>
      </c>
      <c r="AQ281" s="101">
        <f t="shared" si="33"/>
        <v>0</v>
      </c>
      <c r="AR281" s="101">
        <f t="shared" si="28"/>
        <v>0</v>
      </c>
    </row>
    <row r="282" spans="1:44">
      <c r="A282" s="284" t="s">
        <v>655</v>
      </c>
      <c r="B282" s="288"/>
      <c r="C282" s="288"/>
      <c r="D282" s="288"/>
      <c r="E282" s="288"/>
      <c r="F282" s="288"/>
      <c r="G282" s="286"/>
      <c r="H282" s="286"/>
      <c r="I282" s="286"/>
      <c r="J282" s="286"/>
      <c r="K282" s="286"/>
      <c r="L282" s="285"/>
      <c r="M282" s="285"/>
      <c r="N282" s="285"/>
      <c r="O282" s="285"/>
      <c r="P282" s="285"/>
      <c r="Q282" s="286"/>
      <c r="R282" s="286"/>
      <c r="S282" s="286"/>
      <c r="T282" s="286"/>
      <c r="U282" s="286"/>
      <c r="V282" s="285"/>
      <c r="W282" s="285"/>
      <c r="X282" s="285"/>
      <c r="Y282" s="285">
        <v>1</v>
      </c>
      <c r="Z282" s="285"/>
      <c r="AA282" s="283"/>
      <c r="AB282" s="283"/>
      <c r="AC282" s="283"/>
      <c r="AD282" s="283"/>
      <c r="AE282" s="283"/>
      <c r="AF282" s="361"/>
      <c r="AG282" s="361"/>
      <c r="AH282" s="361"/>
      <c r="AI282" s="361"/>
      <c r="AJ282" s="362"/>
      <c r="AL282" s="101">
        <f t="shared" si="34"/>
        <v>0</v>
      </c>
      <c r="AM282" s="101">
        <f t="shared" si="29"/>
        <v>0</v>
      </c>
      <c r="AN282" s="101">
        <f t="shared" si="30"/>
        <v>0</v>
      </c>
      <c r="AO282" s="101">
        <f t="shared" si="31"/>
        <v>0</v>
      </c>
      <c r="AP282" s="101">
        <f t="shared" si="32"/>
        <v>1</v>
      </c>
      <c r="AQ282" s="101">
        <f t="shared" si="33"/>
        <v>0</v>
      </c>
      <c r="AR282" s="101">
        <f t="shared" si="28"/>
        <v>0</v>
      </c>
    </row>
    <row r="283" spans="1:44">
      <c r="A283" s="284" t="s">
        <v>656</v>
      </c>
      <c r="B283" s="288"/>
      <c r="C283" s="288"/>
      <c r="D283" s="288"/>
      <c r="E283" s="288"/>
      <c r="F283" s="288"/>
      <c r="G283" s="286"/>
      <c r="H283" s="286"/>
      <c r="I283" s="286"/>
      <c r="J283" s="286"/>
      <c r="K283" s="286"/>
      <c r="L283" s="285"/>
      <c r="M283" s="285"/>
      <c r="N283" s="285"/>
      <c r="O283" s="285"/>
      <c r="P283" s="285"/>
      <c r="Q283" s="286"/>
      <c r="R283" s="286"/>
      <c r="S283" s="286"/>
      <c r="T283" s="286"/>
      <c r="U283" s="286"/>
      <c r="V283" s="285"/>
      <c r="W283" s="285"/>
      <c r="X283" s="285"/>
      <c r="Y283" s="285"/>
      <c r="Z283" s="285">
        <v>1</v>
      </c>
      <c r="AA283" s="283"/>
      <c r="AB283" s="283"/>
      <c r="AC283" s="283"/>
      <c r="AD283" s="283"/>
      <c r="AE283" s="283"/>
      <c r="AF283" s="361"/>
      <c r="AG283" s="361"/>
      <c r="AH283" s="361"/>
      <c r="AI283" s="361"/>
      <c r="AJ283" s="362"/>
      <c r="AL283" s="101">
        <f t="shared" si="34"/>
        <v>0</v>
      </c>
      <c r="AM283" s="101">
        <f t="shared" si="29"/>
        <v>0</v>
      </c>
      <c r="AN283" s="101">
        <f t="shared" si="30"/>
        <v>0</v>
      </c>
      <c r="AO283" s="101">
        <f t="shared" si="31"/>
        <v>0</v>
      </c>
      <c r="AP283" s="101">
        <f t="shared" si="32"/>
        <v>1</v>
      </c>
      <c r="AQ283" s="101">
        <f t="shared" si="33"/>
        <v>0</v>
      </c>
      <c r="AR283" s="101">
        <f t="shared" si="28"/>
        <v>0</v>
      </c>
    </row>
    <row r="284" spans="1:44">
      <c r="A284" s="284" t="s">
        <v>657</v>
      </c>
      <c r="B284" s="288"/>
      <c r="C284" s="288"/>
      <c r="D284" s="288"/>
      <c r="E284" s="288"/>
      <c r="F284" s="288"/>
      <c r="G284" s="286"/>
      <c r="H284" s="286"/>
      <c r="I284" s="286"/>
      <c r="J284" s="286"/>
      <c r="K284" s="286"/>
      <c r="L284" s="285"/>
      <c r="M284" s="285"/>
      <c r="N284" s="285"/>
      <c r="O284" s="285"/>
      <c r="P284" s="285"/>
      <c r="Q284" s="286"/>
      <c r="R284" s="286"/>
      <c r="S284" s="286"/>
      <c r="T284" s="286"/>
      <c r="U284" s="286"/>
      <c r="V284" s="285"/>
      <c r="W284" s="285"/>
      <c r="X284" s="285">
        <v>1</v>
      </c>
      <c r="Y284" s="285"/>
      <c r="Z284" s="285"/>
      <c r="AA284" s="283"/>
      <c r="AB284" s="283"/>
      <c r="AC284" s="283"/>
      <c r="AD284" s="283"/>
      <c r="AE284" s="283"/>
      <c r="AF284" s="361"/>
      <c r="AG284" s="361"/>
      <c r="AH284" s="361"/>
      <c r="AI284" s="361"/>
      <c r="AJ284" s="362"/>
      <c r="AL284" s="101">
        <f t="shared" si="34"/>
        <v>0</v>
      </c>
      <c r="AM284" s="101">
        <f t="shared" si="29"/>
        <v>0</v>
      </c>
      <c r="AN284" s="101">
        <f t="shared" si="30"/>
        <v>0</v>
      </c>
      <c r="AO284" s="101">
        <f t="shared" si="31"/>
        <v>0</v>
      </c>
      <c r="AP284" s="101">
        <f t="shared" si="32"/>
        <v>1</v>
      </c>
      <c r="AQ284" s="101">
        <f t="shared" si="33"/>
        <v>0</v>
      </c>
      <c r="AR284" s="101">
        <f t="shared" si="28"/>
        <v>0</v>
      </c>
    </row>
    <row r="285" spans="1:44">
      <c r="A285" s="284" t="s">
        <v>264</v>
      </c>
      <c r="B285" s="288"/>
      <c r="C285" s="288"/>
      <c r="D285" s="288"/>
      <c r="E285" s="288"/>
      <c r="F285" s="288"/>
      <c r="G285" s="286"/>
      <c r="H285" s="286"/>
      <c r="I285" s="286"/>
      <c r="J285" s="286"/>
      <c r="K285" s="286">
        <v>1</v>
      </c>
      <c r="L285" s="285"/>
      <c r="M285" s="285"/>
      <c r="N285" s="285"/>
      <c r="O285" s="285"/>
      <c r="P285" s="285"/>
      <c r="Q285" s="286"/>
      <c r="R285" s="286"/>
      <c r="S285" s="286"/>
      <c r="T285" s="286"/>
      <c r="U285" s="286"/>
      <c r="V285" s="285"/>
      <c r="W285" s="285"/>
      <c r="X285" s="285"/>
      <c r="Y285" s="285"/>
      <c r="Z285" s="285"/>
      <c r="AA285" s="283"/>
      <c r="AB285" s="283"/>
      <c r="AC285" s="283"/>
      <c r="AD285" s="283"/>
      <c r="AE285" s="283"/>
      <c r="AF285" s="361"/>
      <c r="AG285" s="361"/>
      <c r="AH285" s="361"/>
      <c r="AI285" s="361"/>
      <c r="AJ285" s="362"/>
      <c r="AL285" s="101">
        <f t="shared" si="34"/>
        <v>0</v>
      </c>
      <c r="AM285" s="101">
        <f t="shared" si="29"/>
        <v>1</v>
      </c>
      <c r="AN285" s="101">
        <f t="shared" si="30"/>
        <v>0</v>
      </c>
      <c r="AO285" s="101">
        <f t="shared" si="31"/>
        <v>0</v>
      </c>
      <c r="AP285" s="101">
        <f t="shared" si="32"/>
        <v>0</v>
      </c>
      <c r="AQ285" s="101">
        <f t="shared" si="33"/>
        <v>0</v>
      </c>
      <c r="AR285" s="101">
        <f t="shared" si="28"/>
        <v>0</v>
      </c>
    </row>
    <row r="286" spans="1:44">
      <c r="A286" s="284" t="s">
        <v>662</v>
      </c>
      <c r="B286" s="288"/>
      <c r="C286" s="288"/>
      <c r="D286" s="288"/>
      <c r="E286" s="288"/>
      <c r="F286" s="288"/>
      <c r="G286" s="286"/>
      <c r="H286" s="286"/>
      <c r="I286" s="286"/>
      <c r="J286" s="286"/>
      <c r="K286" s="286"/>
      <c r="L286" s="285"/>
      <c r="M286" s="285"/>
      <c r="N286" s="285"/>
      <c r="O286" s="285"/>
      <c r="P286" s="285"/>
      <c r="Q286" s="286"/>
      <c r="R286" s="286"/>
      <c r="S286" s="286"/>
      <c r="T286" s="286"/>
      <c r="U286" s="286"/>
      <c r="V286" s="285"/>
      <c r="W286" s="285"/>
      <c r="X286" s="285"/>
      <c r="Y286" s="285"/>
      <c r="Z286" s="285">
        <v>1</v>
      </c>
      <c r="AA286" s="283"/>
      <c r="AB286" s="283"/>
      <c r="AC286" s="283"/>
      <c r="AD286" s="283"/>
      <c r="AE286" s="283"/>
      <c r="AF286" s="361"/>
      <c r="AG286" s="361"/>
      <c r="AH286" s="361"/>
      <c r="AI286" s="361"/>
      <c r="AJ286" s="362"/>
      <c r="AL286" s="101">
        <f t="shared" si="34"/>
        <v>0</v>
      </c>
      <c r="AM286" s="101">
        <f t="shared" si="29"/>
        <v>0</v>
      </c>
      <c r="AN286" s="101">
        <f t="shared" si="30"/>
        <v>0</v>
      </c>
      <c r="AO286" s="101">
        <f t="shared" si="31"/>
        <v>0</v>
      </c>
      <c r="AP286" s="101">
        <f t="shared" si="32"/>
        <v>1</v>
      </c>
      <c r="AQ286" s="101">
        <f t="shared" si="33"/>
        <v>0</v>
      </c>
      <c r="AR286" s="101">
        <f t="shared" si="28"/>
        <v>0</v>
      </c>
    </row>
    <row r="287" spans="1:44">
      <c r="A287" s="284" t="s">
        <v>663</v>
      </c>
      <c r="B287" s="288"/>
      <c r="C287" s="288"/>
      <c r="D287" s="288"/>
      <c r="E287" s="288"/>
      <c r="F287" s="288"/>
      <c r="G287" s="286"/>
      <c r="H287" s="286"/>
      <c r="I287" s="286"/>
      <c r="J287" s="286"/>
      <c r="K287" s="286"/>
      <c r="L287" s="285"/>
      <c r="M287" s="285"/>
      <c r="N287" s="285"/>
      <c r="O287" s="285"/>
      <c r="P287" s="285"/>
      <c r="Q287" s="286"/>
      <c r="R287" s="286"/>
      <c r="S287" s="286"/>
      <c r="T287" s="286"/>
      <c r="U287" s="286"/>
      <c r="V287" s="285"/>
      <c r="W287" s="285"/>
      <c r="X287" s="285">
        <v>1</v>
      </c>
      <c r="Y287" s="285"/>
      <c r="Z287" s="285"/>
      <c r="AA287" s="283"/>
      <c r="AB287" s="283"/>
      <c r="AC287" s="283"/>
      <c r="AD287" s="283"/>
      <c r="AE287" s="283"/>
      <c r="AF287" s="361"/>
      <c r="AG287" s="361"/>
      <c r="AH287" s="361"/>
      <c r="AI287" s="361"/>
      <c r="AJ287" s="362"/>
      <c r="AL287" s="101">
        <f t="shared" si="34"/>
        <v>0</v>
      </c>
      <c r="AM287" s="101">
        <f t="shared" si="29"/>
        <v>0</v>
      </c>
      <c r="AN287" s="101">
        <f t="shared" si="30"/>
        <v>0</v>
      </c>
      <c r="AO287" s="101">
        <f t="shared" si="31"/>
        <v>0</v>
      </c>
      <c r="AP287" s="101">
        <f t="shared" si="32"/>
        <v>1</v>
      </c>
      <c r="AQ287" s="101">
        <f t="shared" si="33"/>
        <v>0</v>
      </c>
      <c r="AR287" s="101">
        <f t="shared" si="28"/>
        <v>0</v>
      </c>
    </row>
    <row r="288" spans="1:44">
      <c r="A288" s="284" t="s">
        <v>664</v>
      </c>
      <c r="B288" s="288"/>
      <c r="C288" s="288"/>
      <c r="D288" s="288"/>
      <c r="E288" s="288"/>
      <c r="F288" s="288"/>
      <c r="G288" s="286"/>
      <c r="H288" s="286"/>
      <c r="I288" s="286"/>
      <c r="J288" s="286"/>
      <c r="K288" s="286"/>
      <c r="L288" s="285"/>
      <c r="M288" s="285"/>
      <c r="N288" s="285"/>
      <c r="O288" s="285">
        <v>1</v>
      </c>
      <c r="P288" s="285"/>
      <c r="Q288" s="286"/>
      <c r="R288" s="286"/>
      <c r="S288" s="286"/>
      <c r="T288" s="286"/>
      <c r="U288" s="286"/>
      <c r="V288" s="285"/>
      <c r="W288" s="285"/>
      <c r="X288" s="285"/>
      <c r="Y288" s="285"/>
      <c r="Z288" s="285"/>
      <c r="AA288" s="283"/>
      <c r="AB288" s="283"/>
      <c r="AC288" s="283"/>
      <c r="AD288" s="283"/>
      <c r="AE288" s="283"/>
      <c r="AF288" s="361"/>
      <c r="AG288" s="361"/>
      <c r="AH288" s="361"/>
      <c r="AI288" s="361"/>
      <c r="AJ288" s="362"/>
      <c r="AL288" s="101">
        <f t="shared" si="34"/>
        <v>0</v>
      </c>
      <c r="AM288" s="101">
        <f t="shared" si="29"/>
        <v>0</v>
      </c>
      <c r="AN288" s="101">
        <f t="shared" si="30"/>
        <v>1</v>
      </c>
      <c r="AO288" s="101">
        <f t="shared" si="31"/>
        <v>0</v>
      </c>
      <c r="AP288" s="101">
        <f t="shared" si="32"/>
        <v>0</v>
      </c>
      <c r="AQ288" s="101">
        <f t="shared" si="33"/>
        <v>0</v>
      </c>
      <c r="AR288" s="101">
        <f t="shared" si="28"/>
        <v>0</v>
      </c>
    </row>
    <row r="289" spans="1:44">
      <c r="A289" s="284" t="s">
        <v>665</v>
      </c>
      <c r="B289" s="288"/>
      <c r="C289" s="288"/>
      <c r="D289" s="288"/>
      <c r="E289" s="288"/>
      <c r="F289" s="288"/>
      <c r="G289" s="286"/>
      <c r="H289" s="286"/>
      <c r="I289" s="286"/>
      <c r="J289" s="286"/>
      <c r="K289" s="286"/>
      <c r="L289" s="285"/>
      <c r="M289" s="285"/>
      <c r="N289" s="285"/>
      <c r="O289" s="285"/>
      <c r="P289" s="285"/>
      <c r="Q289" s="286"/>
      <c r="R289" s="286"/>
      <c r="S289" s="286"/>
      <c r="T289" s="286"/>
      <c r="U289" s="286"/>
      <c r="V289" s="285"/>
      <c r="W289" s="285"/>
      <c r="X289" s="285"/>
      <c r="Y289" s="285">
        <v>1</v>
      </c>
      <c r="Z289" s="285"/>
      <c r="AA289" s="283"/>
      <c r="AB289" s="283"/>
      <c r="AC289" s="283"/>
      <c r="AD289" s="283"/>
      <c r="AE289" s="283"/>
      <c r="AF289" s="361"/>
      <c r="AG289" s="361"/>
      <c r="AH289" s="361"/>
      <c r="AI289" s="361"/>
      <c r="AJ289" s="362"/>
      <c r="AL289" s="101">
        <f t="shared" si="34"/>
        <v>0</v>
      </c>
      <c r="AM289" s="101">
        <f t="shared" si="29"/>
        <v>0</v>
      </c>
      <c r="AN289" s="101">
        <f t="shared" si="30"/>
        <v>0</v>
      </c>
      <c r="AO289" s="101">
        <f t="shared" si="31"/>
        <v>0</v>
      </c>
      <c r="AP289" s="101">
        <f t="shared" si="32"/>
        <v>1</v>
      </c>
      <c r="AQ289" s="101">
        <f t="shared" si="33"/>
        <v>0</v>
      </c>
      <c r="AR289" s="101">
        <f t="shared" si="28"/>
        <v>0</v>
      </c>
    </row>
    <row r="290" spans="1:44">
      <c r="A290" s="284" t="s">
        <v>668</v>
      </c>
      <c r="B290" s="288"/>
      <c r="C290" s="288"/>
      <c r="D290" s="288"/>
      <c r="E290" s="288"/>
      <c r="F290" s="288"/>
      <c r="G290" s="286"/>
      <c r="H290" s="286"/>
      <c r="I290" s="286"/>
      <c r="J290" s="286"/>
      <c r="K290" s="286"/>
      <c r="L290" s="285"/>
      <c r="M290" s="285"/>
      <c r="N290" s="285"/>
      <c r="O290" s="285"/>
      <c r="P290" s="285"/>
      <c r="Q290" s="286"/>
      <c r="R290" s="286"/>
      <c r="S290" s="286"/>
      <c r="T290" s="286"/>
      <c r="U290" s="286"/>
      <c r="V290" s="285"/>
      <c r="W290" s="285">
        <v>1</v>
      </c>
      <c r="X290" s="285"/>
      <c r="Y290" s="285"/>
      <c r="Z290" s="285"/>
      <c r="AA290" s="283"/>
      <c r="AB290" s="283"/>
      <c r="AC290" s="283"/>
      <c r="AD290" s="283"/>
      <c r="AE290" s="283"/>
      <c r="AF290" s="361"/>
      <c r="AG290" s="361"/>
      <c r="AH290" s="361"/>
      <c r="AI290" s="361"/>
      <c r="AJ290" s="362"/>
      <c r="AL290" s="101">
        <f t="shared" si="34"/>
        <v>0</v>
      </c>
      <c r="AM290" s="101">
        <f t="shared" si="29"/>
        <v>0</v>
      </c>
      <c r="AN290" s="101">
        <f t="shared" si="30"/>
        <v>0</v>
      </c>
      <c r="AO290" s="101">
        <f t="shared" si="31"/>
        <v>0</v>
      </c>
      <c r="AP290" s="101">
        <f t="shared" si="32"/>
        <v>1</v>
      </c>
      <c r="AQ290" s="101">
        <f t="shared" si="33"/>
        <v>0</v>
      </c>
      <c r="AR290" s="101">
        <f t="shared" si="28"/>
        <v>0</v>
      </c>
    </row>
    <row r="291" spans="1:44">
      <c r="A291" s="284" t="s">
        <v>669</v>
      </c>
      <c r="B291" s="288"/>
      <c r="C291" s="288"/>
      <c r="D291" s="288"/>
      <c r="E291" s="288"/>
      <c r="F291" s="288"/>
      <c r="G291" s="286"/>
      <c r="H291" s="286"/>
      <c r="I291" s="286"/>
      <c r="J291" s="286"/>
      <c r="K291" s="286"/>
      <c r="L291" s="285"/>
      <c r="M291" s="285"/>
      <c r="N291" s="285"/>
      <c r="O291" s="285"/>
      <c r="P291" s="285"/>
      <c r="Q291" s="286"/>
      <c r="R291" s="286"/>
      <c r="S291" s="286"/>
      <c r="T291" s="286"/>
      <c r="U291" s="286"/>
      <c r="V291" s="285"/>
      <c r="W291" s="285">
        <v>1</v>
      </c>
      <c r="X291" s="285"/>
      <c r="Y291" s="285"/>
      <c r="Z291" s="285"/>
      <c r="AA291" s="283"/>
      <c r="AB291" s="283"/>
      <c r="AC291" s="283"/>
      <c r="AD291" s="283"/>
      <c r="AE291" s="283"/>
      <c r="AF291" s="361"/>
      <c r="AG291" s="361"/>
      <c r="AH291" s="361"/>
      <c r="AI291" s="361"/>
      <c r="AJ291" s="362"/>
      <c r="AL291" s="101">
        <f t="shared" si="34"/>
        <v>0</v>
      </c>
      <c r="AM291" s="101">
        <f t="shared" si="29"/>
        <v>0</v>
      </c>
      <c r="AN291" s="101">
        <f t="shared" si="30"/>
        <v>0</v>
      </c>
      <c r="AO291" s="101">
        <f t="shared" si="31"/>
        <v>0</v>
      </c>
      <c r="AP291" s="101">
        <f t="shared" si="32"/>
        <v>1</v>
      </c>
      <c r="AQ291" s="101">
        <f t="shared" si="33"/>
        <v>0</v>
      </c>
      <c r="AR291" s="101">
        <f t="shared" si="28"/>
        <v>0</v>
      </c>
    </row>
    <row r="292" spans="1:44">
      <c r="A292" s="284" t="s">
        <v>671</v>
      </c>
      <c r="B292" s="288"/>
      <c r="C292" s="288"/>
      <c r="D292" s="288"/>
      <c r="E292" s="288"/>
      <c r="F292" s="288"/>
      <c r="G292" s="286"/>
      <c r="H292" s="286"/>
      <c r="I292" s="286"/>
      <c r="J292" s="286"/>
      <c r="K292" s="286"/>
      <c r="L292" s="285"/>
      <c r="M292" s="285"/>
      <c r="N292" s="285"/>
      <c r="O292" s="285"/>
      <c r="P292" s="285"/>
      <c r="Q292" s="286"/>
      <c r="R292" s="286"/>
      <c r="S292" s="286"/>
      <c r="T292" s="286"/>
      <c r="U292" s="286"/>
      <c r="V292" s="285"/>
      <c r="W292" s="285"/>
      <c r="X292" s="285"/>
      <c r="Y292" s="285"/>
      <c r="Z292" s="285">
        <v>1</v>
      </c>
      <c r="AA292" s="283"/>
      <c r="AB292" s="283"/>
      <c r="AC292" s="283"/>
      <c r="AD292" s="283"/>
      <c r="AE292" s="283"/>
      <c r="AF292" s="361"/>
      <c r="AG292" s="361"/>
      <c r="AH292" s="361"/>
      <c r="AI292" s="361"/>
      <c r="AJ292" s="362"/>
      <c r="AL292" s="101">
        <f t="shared" si="34"/>
        <v>0</v>
      </c>
      <c r="AM292" s="101">
        <f t="shared" si="29"/>
        <v>0</v>
      </c>
      <c r="AN292" s="101">
        <f t="shared" si="30"/>
        <v>0</v>
      </c>
      <c r="AO292" s="101">
        <f t="shared" si="31"/>
        <v>0</v>
      </c>
      <c r="AP292" s="101">
        <f t="shared" si="32"/>
        <v>1</v>
      </c>
      <c r="AQ292" s="101">
        <f t="shared" si="33"/>
        <v>0</v>
      </c>
      <c r="AR292" s="101">
        <f t="shared" si="28"/>
        <v>0</v>
      </c>
    </row>
    <row r="293" spans="1:44">
      <c r="A293" s="284" t="s">
        <v>672</v>
      </c>
      <c r="B293" s="288"/>
      <c r="C293" s="288"/>
      <c r="D293" s="288"/>
      <c r="E293" s="288"/>
      <c r="F293" s="288"/>
      <c r="G293" s="286"/>
      <c r="H293" s="286"/>
      <c r="I293" s="286"/>
      <c r="J293" s="286"/>
      <c r="K293" s="286"/>
      <c r="L293" s="285"/>
      <c r="M293" s="285"/>
      <c r="N293" s="285"/>
      <c r="O293" s="285"/>
      <c r="P293" s="285"/>
      <c r="Q293" s="286"/>
      <c r="R293" s="286"/>
      <c r="S293" s="286"/>
      <c r="T293" s="286"/>
      <c r="U293" s="286"/>
      <c r="V293" s="285"/>
      <c r="W293" s="285"/>
      <c r="X293" s="285"/>
      <c r="Y293" s="285"/>
      <c r="Z293" s="285">
        <v>1</v>
      </c>
      <c r="AA293" s="283"/>
      <c r="AB293" s="283"/>
      <c r="AC293" s="283"/>
      <c r="AD293" s="283"/>
      <c r="AE293" s="283"/>
      <c r="AF293" s="361"/>
      <c r="AG293" s="361"/>
      <c r="AH293" s="361"/>
      <c r="AI293" s="361"/>
      <c r="AJ293" s="362"/>
      <c r="AL293" s="101">
        <f t="shared" si="34"/>
        <v>0</v>
      </c>
      <c r="AM293" s="101">
        <f t="shared" si="29"/>
        <v>0</v>
      </c>
      <c r="AN293" s="101">
        <f t="shared" si="30"/>
        <v>0</v>
      </c>
      <c r="AO293" s="101">
        <f t="shared" si="31"/>
        <v>0</v>
      </c>
      <c r="AP293" s="101">
        <f t="shared" si="32"/>
        <v>1</v>
      </c>
      <c r="AQ293" s="101">
        <f t="shared" si="33"/>
        <v>0</v>
      </c>
      <c r="AR293" s="101">
        <f t="shared" si="28"/>
        <v>0</v>
      </c>
    </row>
    <row r="294" spans="1:44">
      <c r="A294" s="284" t="s">
        <v>673</v>
      </c>
      <c r="B294" s="288"/>
      <c r="C294" s="288"/>
      <c r="D294" s="288"/>
      <c r="E294" s="288"/>
      <c r="F294" s="288"/>
      <c r="G294" s="286"/>
      <c r="H294" s="286"/>
      <c r="I294" s="286"/>
      <c r="J294" s="286"/>
      <c r="K294" s="286"/>
      <c r="L294" s="285"/>
      <c r="M294" s="285"/>
      <c r="N294" s="285"/>
      <c r="O294" s="285"/>
      <c r="P294" s="285"/>
      <c r="Q294" s="286"/>
      <c r="R294" s="286"/>
      <c r="S294" s="286"/>
      <c r="T294" s="286"/>
      <c r="U294" s="286"/>
      <c r="V294" s="285"/>
      <c r="W294" s="285"/>
      <c r="X294" s="285"/>
      <c r="Y294" s="285"/>
      <c r="Z294" s="285"/>
      <c r="AA294" s="283"/>
      <c r="AB294" s="283"/>
      <c r="AC294" s="283"/>
      <c r="AD294" s="283"/>
      <c r="AE294" s="283"/>
      <c r="AF294" s="361"/>
      <c r="AG294" s="361"/>
      <c r="AH294" s="361"/>
      <c r="AI294" s="361"/>
      <c r="AJ294" s="362"/>
      <c r="AL294" s="101">
        <f t="shared" si="34"/>
        <v>0</v>
      </c>
      <c r="AM294" s="101">
        <f t="shared" si="29"/>
        <v>0</v>
      </c>
      <c r="AN294" s="101">
        <f t="shared" si="30"/>
        <v>0</v>
      </c>
      <c r="AO294" s="101">
        <f t="shared" si="31"/>
        <v>0</v>
      </c>
      <c r="AP294" s="101">
        <f t="shared" si="32"/>
        <v>0</v>
      </c>
      <c r="AQ294" s="101">
        <f t="shared" si="33"/>
        <v>0</v>
      </c>
      <c r="AR294" s="101">
        <f t="shared" si="28"/>
        <v>0</v>
      </c>
    </row>
    <row r="295" spans="1:44">
      <c r="A295" s="284" t="s">
        <v>674</v>
      </c>
      <c r="B295" s="288"/>
      <c r="C295" s="288"/>
      <c r="D295" s="288"/>
      <c r="E295" s="288"/>
      <c r="F295" s="288"/>
      <c r="G295" s="286"/>
      <c r="H295" s="286"/>
      <c r="I295" s="286"/>
      <c r="J295" s="286"/>
      <c r="K295" s="286"/>
      <c r="L295" s="285"/>
      <c r="M295" s="285"/>
      <c r="N295" s="285"/>
      <c r="O295" s="285"/>
      <c r="P295" s="285"/>
      <c r="Q295" s="286"/>
      <c r="R295" s="286"/>
      <c r="S295" s="286">
        <v>1</v>
      </c>
      <c r="T295" s="286"/>
      <c r="U295" s="286"/>
      <c r="V295" s="285"/>
      <c r="W295" s="285"/>
      <c r="X295" s="285"/>
      <c r="Y295" s="285"/>
      <c r="Z295" s="285"/>
      <c r="AA295" s="283"/>
      <c r="AB295" s="283"/>
      <c r="AC295" s="283"/>
      <c r="AD295" s="283"/>
      <c r="AE295" s="283"/>
      <c r="AF295" s="361"/>
      <c r="AG295" s="361"/>
      <c r="AH295" s="361"/>
      <c r="AI295" s="361"/>
      <c r="AJ295" s="362"/>
      <c r="AL295" s="101">
        <f t="shared" si="34"/>
        <v>0</v>
      </c>
      <c r="AM295" s="101">
        <f t="shared" si="29"/>
        <v>0</v>
      </c>
      <c r="AN295" s="101">
        <f t="shared" si="30"/>
        <v>0</v>
      </c>
      <c r="AO295" s="101">
        <f t="shared" si="31"/>
        <v>1</v>
      </c>
      <c r="AP295" s="101">
        <f t="shared" si="32"/>
        <v>0</v>
      </c>
      <c r="AQ295" s="101">
        <f t="shared" si="33"/>
        <v>0</v>
      </c>
      <c r="AR295" s="101">
        <f t="shared" si="28"/>
        <v>0</v>
      </c>
    </row>
    <row r="296" spans="1:44">
      <c r="A296" s="284" t="s">
        <v>675</v>
      </c>
      <c r="B296" s="288"/>
      <c r="C296" s="288"/>
      <c r="D296" s="288"/>
      <c r="E296" s="288"/>
      <c r="F296" s="288"/>
      <c r="G296" s="286"/>
      <c r="H296" s="286"/>
      <c r="I296" s="286"/>
      <c r="J296" s="286"/>
      <c r="K296" s="286"/>
      <c r="L296" s="285"/>
      <c r="M296" s="285"/>
      <c r="N296" s="285"/>
      <c r="O296" s="285"/>
      <c r="P296" s="285"/>
      <c r="Q296" s="286"/>
      <c r="R296" s="286"/>
      <c r="S296" s="286"/>
      <c r="T296" s="286"/>
      <c r="U296" s="286"/>
      <c r="V296" s="285"/>
      <c r="W296" s="285"/>
      <c r="X296" s="285">
        <v>1</v>
      </c>
      <c r="Y296" s="285"/>
      <c r="Z296" s="285"/>
      <c r="AA296" s="283"/>
      <c r="AB296" s="283"/>
      <c r="AC296" s="283"/>
      <c r="AD296" s="283"/>
      <c r="AE296" s="283"/>
      <c r="AF296" s="361"/>
      <c r="AG296" s="361"/>
      <c r="AH296" s="361"/>
      <c r="AI296" s="361"/>
      <c r="AJ296" s="362"/>
      <c r="AL296" s="101">
        <f t="shared" si="34"/>
        <v>0</v>
      </c>
      <c r="AM296" s="101">
        <f t="shared" si="29"/>
        <v>0</v>
      </c>
      <c r="AN296" s="101">
        <f t="shared" si="30"/>
        <v>0</v>
      </c>
      <c r="AO296" s="101">
        <f t="shared" si="31"/>
        <v>0</v>
      </c>
      <c r="AP296" s="101">
        <f t="shared" si="32"/>
        <v>1</v>
      </c>
      <c r="AQ296" s="101">
        <f t="shared" si="33"/>
        <v>0</v>
      </c>
      <c r="AR296" s="101">
        <f t="shared" si="28"/>
        <v>0</v>
      </c>
    </row>
    <row r="297" spans="1:44">
      <c r="A297" s="284" t="s">
        <v>676</v>
      </c>
      <c r="B297" s="288"/>
      <c r="C297" s="288"/>
      <c r="D297" s="288"/>
      <c r="E297" s="288"/>
      <c r="F297" s="288"/>
      <c r="G297" s="286"/>
      <c r="H297" s="286"/>
      <c r="I297" s="286"/>
      <c r="J297" s="286"/>
      <c r="K297" s="286"/>
      <c r="L297" s="285"/>
      <c r="M297" s="285"/>
      <c r="N297" s="285"/>
      <c r="O297" s="285"/>
      <c r="P297" s="285"/>
      <c r="Q297" s="286"/>
      <c r="R297" s="286"/>
      <c r="S297" s="286"/>
      <c r="T297" s="286"/>
      <c r="U297" s="286"/>
      <c r="V297" s="285"/>
      <c r="W297" s="285">
        <v>1</v>
      </c>
      <c r="X297" s="285"/>
      <c r="Y297" s="285"/>
      <c r="Z297" s="285"/>
      <c r="AA297" s="283"/>
      <c r="AB297" s="283"/>
      <c r="AC297" s="283"/>
      <c r="AD297" s="283"/>
      <c r="AE297" s="283"/>
      <c r="AF297" s="361"/>
      <c r="AG297" s="361"/>
      <c r="AH297" s="361"/>
      <c r="AI297" s="361"/>
      <c r="AJ297" s="362"/>
      <c r="AL297" s="101">
        <f t="shared" si="34"/>
        <v>0</v>
      </c>
      <c r="AM297" s="101">
        <f t="shared" si="29"/>
        <v>0</v>
      </c>
      <c r="AN297" s="101">
        <f t="shared" si="30"/>
        <v>0</v>
      </c>
      <c r="AO297" s="101">
        <f t="shared" si="31"/>
        <v>0</v>
      </c>
      <c r="AP297" s="101">
        <f t="shared" si="32"/>
        <v>1</v>
      </c>
      <c r="AQ297" s="101">
        <f t="shared" si="33"/>
        <v>0</v>
      </c>
      <c r="AR297" s="101">
        <f t="shared" si="28"/>
        <v>0</v>
      </c>
    </row>
    <row r="298" spans="1:44">
      <c r="A298" s="284" t="s">
        <v>677</v>
      </c>
      <c r="B298" s="288"/>
      <c r="C298" s="288"/>
      <c r="D298" s="288"/>
      <c r="E298" s="288"/>
      <c r="F298" s="288"/>
      <c r="G298" s="286"/>
      <c r="H298" s="286"/>
      <c r="I298" s="286"/>
      <c r="J298" s="286"/>
      <c r="K298" s="286"/>
      <c r="L298" s="285"/>
      <c r="M298" s="285"/>
      <c r="N298" s="285"/>
      <c r="O298" s="285"/>
      <c r="P298" s="285"/>
      <c r="Q298" s="286"/>
      <c r="R298" s="286"/>
      <c r="S298" s="286"/>
      <c r="T298" s="286"/>
      <c r="U298" s="286"/>
      <c r="V298" s="285">
        <v>1</v>
      </c>
      <c r="W298" s="285"/>
      <c r="X298" s="285"/>
      <c r="Y298" s="285"/>
      <c r="Z298" s="285"/>
      <c r="AA298" s="283"/>
      <c r="AB298" s="283"/>
      <c r="AC298" s="283"/>
      <c r="AD298" s="283"/>
      <c r="AE298" s="283"/>
      <c r="AF298" s="361"/>
      <c r="AG298" s="361"/>
      <c r="AH298" s="361"/>
      <c r="AI298" s="361"/>
      <c r="AJ298" s="362"/>
      <c r="AL298" s="101">
        <f t="shared" si="34"/>
        <v>0</v>
      </c>
      <c r="AM298" s="101">
        <f t="shared" si="29"/>
        <v>0</v>
      </c>
      <c r="AN298" s="101">
        <f t="shared" si="30"/>
        <v>0</v>
      </c>
      <c r="AO298" s="101">
        <f t="shared" si="31"/>
        <v>0</v>
      </c>
      <c r="AP298" s="101">
        <f t="shared" si="32"/>
        <v>1</v>
      </c>
      <c r="AQ298" s="101">
        <f t="shared" si="33"/>
        <v>0</v>
      </c>
      <c r="AR298" s="101">
        <f t="shared" si="28"/>
        <v>0</v>
      </c>
    </row>
    <row r="299" spans="1:44">
      <c r="A299" s="284" t="s">
        <v>678</v>
      </c>
      <c r="B299" s="288"/>
      <c r="C299" s="288"/>
      <c r="D299" s="288"/>
      <c r="E299" s="288"/>
      <c r="F299" s="288"/>
      <c r="G299" s="286"/>
      <c r="H299" s="286"/>
      <c r="I299" s="286"/>
      <c r="J299" s="286"/>
      <c r="K299" s="286"/>
      <c r="L299" s="285"/>
      <c r="M299" s="285"/>
      <c r="N299" s="285"/>
      <c r="O299" s="285"/>
      <c r="P299" s="285"/>
      <c r="Q299" s="286">
        <v>1</v>
      </c>
      <c r="R299" s="286"/>
      <c r="S299" s="286"/>
      <c r="T299" s="286"/>
      <c r="U299" s="286"/>
      <c r="V299" s="285"/>
      <c r="W299" s="285"/>
      <c r="X299" s="285"/>
      <c r="Y299" s="285"/>
      <c r="Z299" s="285"/>
      <c r="AA299" s="283"/>
      <c r="AB299" s="283"/>
      <c r="AC299" s="283"/>
      <c r="AD299" s="283"/>
      <c r="AE299" s="283"/>
      <c r="AF299" s="361"/>
      <c r="AG299" s="361"/>
      <c r="AH299" s="361"/>
      <c r="AI299" s="361"/>
      <c r="AJ299" s="362"/>
      <c r="AL299" s="101">
        <f t="shared" si="34"/>
        <v>0</v>
      </c>
      <c r="AM299" s="101">
        <f t="shared" si="29"/>
        <v>0</v>
      </c>
      <c r="AN299" s="101">
        <f t="shared" si="30"/>
        <v>0</v>
      </c>
      <c r="AO299" s="101">
        <f t="shared" si="31"/>
        <v>1</v>
      </c>
      <c r="AP299" s="101">
        <f t="shared" si="32"/>
        <v>0</v>
      </c>
      <c r="AQ299" s="101">
        <f t="shared" si="33"/>
        <v>0</v>
      </c>
      <c r="AR299" s="101">
        <f t="shared" si="28"/>
        <v>0</v>
      </c>
    </row>
    <row r="300" spans="1:44">
      <c r="A300" s="284" t="s">
        <v>679</v>
      </c>
      <c r="B300" s="288"/>
      <c r="C300" s="288"/>
      <c r="D300" s="288"/>
      <c r="E300" s="288"/>
      <c r="F300" s="288"/>
      <c r="G300" s="286"/>
      <c r="H300" s="286"/>
      <c r="I300" s="286"/>
      <c r="J300" s="286"/>
      <c r="K300" s="286">
        <v>1</v>
      </c>
      <c r="L300" s="285"/>
      <c r="M300" s="285"/>
      <c r="N300" s="285"/>
      <c r="O300" s="285"/>
      <c r="P300" s="285"/>
      <c r="Q300" s="286"/>
      <c r="R300" s="286"/>
      <c r="S300" s="286"/>
      <c r="T300" s="286"/>
      <c r="U300" s="286"/>
      <c r="V300" s="285"/>
      <c r="W300" s="285"/>
      <c r="X300" s="285"/>
      <c r="Y300" s="285"/>
      <c r="Z300" s="285"/>
      <c r="AA300" s="283"/>
      <c r="AB300" s="283"/>
      <c r="AC300" s="283"/>
      <c r="AD300" s="283"/>
      <c r="AE300" s="283"/>
      <c r="AF300" s="361"/>
      <c r="AG300" s="361"/>
      <c r="AH300" s="361"/>
      <c r="AI300" s="361"/>
      <c r="AJ300" s="362"/>
      <c r="AL300" s="101">
        <f t="shared" si="34"/>
        <v>0</v>
      </c>
      <c r="AM300" s="101">
        <f t="shared" si="29"/>
        <v>1</v>
      </c>
      <c r="AN300" s="101">
        <f t="shared" si="30"/>
        <v>0</v>
      </c>
      <c r="AO300" s="101">
        <f t="shared" si="31"/>
        <v>0</v>
      </c>
      <c r="AP300" s="101">
        <f t="shared" si="32"/>
        <v>0</v>
      </c>
      <c r="AQ300" s="101">
        <f t="shared" si="33"/>
        <v>0</v>
      </c>
      <c r="AR300" s="101">
        <f t="shared" si="28"/>
        <v>0</v>
      </c>
    </row>
    <row r="301" spans="1:44">
      <c r="A301" s="284" t="s">
        <v>680</v>
      </c>
      <c r="B301" s="288"/>
      <c r="C301" s="288"/>
      <c r="D301" s="288"/>
      <c r="E301" s="288"/>
      <c r="F301" s="288"/>
      <c r="G301" s="286"/>
      <c r="H301" s="286"/>
      <c r="I301" s="286"/>
      <c r="J301" s="286"/>
      <c r="K301" s="286"/>
      <c r="L301" s="285"/>
      <c r="M301" s="285"/>
      <c r="N301" s="285"/>
      <c r="O301" s="285"/>
      <c r="P301" s="285"/>
      <c r="Q301" s="286"/>
      <c r="R301" s="286"/>
      <c r="S301" s="286"/>
      <c r="T301" s="286"/>
      <c r="U301" s="286">
        <v>1</v>
      </c>
      <c r="V301" s="285"/>
      <c r="W301" s="285"/>
      <c r="X301" s="285"/>
      <c r="Y301" s="285"/>
      <c r="Z301" s="285"/>
      <c r="AA301" s="283"/>
      <c r="AB301" s="283"/>
      <c r="AC301" s="283"/>
      <c r="AD301" s="283"/>
      <c r="AE301" s="283"/>
      <c r="AF301" s="361"/>
      <c r="AG301" s="361"/>
      <c r="AH301" s="361"/>
      <c r="AI301" s="361"/>
      <c r="AJ301" s="362"/>
      <c r="AL301" s="101">
        <f t="shared" si="34"/>
        <v>0</v>
      </c>
      <c r="AM301" s="101">
        <f t="shared" si="29"/>
        <v>0</v>
      </c>
      <c r="AN301" s="101">
        <f t="shared" si="30"/>
        <v>0</v>
      </c>
      <c r="AO301" s="101">
        <f t="shared" si="31"/>
        <v>1</v>
      </c>
      <c r="AP301" s="101">
        <f t="shared" si="32"/>
        <v>0</v>
      </c>
      <c r="AQ301" s="101">
        <f t="shared" si="33"/>
        <v>0</v>
      </c>
      <c r="AR301" s="101">
        <f t="shared" si="28"/>
        <v>0</v>
      </c>
    </row>
    <row r="302" spans="1:44">
      <c r="A302" s="284" t="s">
        <v>681</v>
      </c>
      <c r="B302" s="288"/>
      <c r="C302" s="288"/>
      <c r="D302" s="288"/>
      <c r="E302" s="288"/>
      <c r="F302" s="288"/>
      <c r="G302" s="286"/>
      <c r="H302" s="286"/>
      <c r="I302" s="286"/>
      <c r="J302" s="286"/>
      <c r="K302" s="286"/>
      <c r="L302" s="285"/>
      <c r="M302" s="285"/>
      <c r="N302" s="285"/>
      <c r="O302" s="285"/>
      <c r="P302" s="285"/>
      <c r="Q302" s="286"/>
      <c r="R302" s="286"/>
      <c r="S302" s="286"/>
      <c r="T302" s="286"/>
      <c r="U302" s="286"/>
      <c r="V302" s="285"/>
      <c r="W302" s="285"/>
      <c r="X302" s="285">
        <v>1</v>
      </c>
      <c r="Y302" s="285"/>
      <c r="Z302" s="285"/>
      <c r="AA302" s="283"/>
      <c r="AB302" s="283"/>
      <c r="AC302" s="283"/>
      <c r="AD302" s="283"/>
      <c r="AE302" s="283"/>
      <c r="AF302" s="361"/>
      <c r="AG302" s="361"/>
      <c r="AH302" s="361"/>
      <c r="AI302" s="361"/>
      <c r="AJ302" s="362"/>
      <c r="AL302" s="101">
        <f t="shared" si="34"/>
        <v>0</v>
      </c>
      <c r="AM302" s="101">
        <f t="shared" si="29"/>
        <v>0</v>
      </c>
      <c r="AN302" s="101">
        <f t="shared" si="30"/>
        <v>0</v>
      </c>
      <c r="AO302" s="101">
        <f t="shared" si="31"/>
        <v>0</v>
      </c>
      <c r="AP302" s="101">
        <f t="shared" si="32"/>
        <v>1</v>
      </c>
      <c r="AQ302" s="101">
        <f t="shared" si="33"/>
        <v>0</v>
      </c>
      <c r="AR302" s="101">
        <f t="shared" si="28"/>
        <v>0</v>
      </c>
    </row>
    <row r="303" spans="1:44">
      <c r="A303" s="284" t="s">
        <v>682</v>
      </c>
      <c r="B303" s="288"/>
      <c r="C303" s="288"/>
      <c r="D303" s="288"/>
      <c r="E303" s="288"/>
      <c r="F303" s="288"/>
      <c r="G303" s="286"/>
      <c r="H303" s="286"/>
      <c r="I303" s="286"/>
      <c r="J303" s="286"/>
      <c r="K303" s="286"/>
      <c r="L303" s="285"/>
      <c r="M303" s="285"/>
      <c r="N303" s="285"/>
      <c r="O303" s="285"/>
      <c r="P303" s="285"/>
      <c r="Q303" s="286"/>
      <c r="R303" s="286"/>
      <c r="S303" s="286"/>
      <c r="T303" s="286"/>
      <c r="U303" s="286"/>
      <c r="V303" s="285">
        <v>1</v>
      </c>
      <c r="W303" s="285"/>
      <c r="X303" s="285"/>
      <c r="Y303" s="285"/>
      <c r="Z303" s="285"/>
      <c r="AA303" s="283"/>
      <c r="AB303" s="283"/>
      <c r="AC303" s="283"/>
      <c r="AD303" s="283"/>
      <c r="AE303" s="283"/>
      <c r="AF303" s="361"/>
      <c r="AG303" s="361"/>
      <c r="AH303" s="361"/>
      <c r="AI303" s="361"/>
      <c r="AJ303" s="362"/>
      <c r="AL303" s="101">
        <f t="shared" si="34"/>
        <v>0</v>
      </c>
      <c r="AM303" s="101">
        <f t="shared" si="29"/>
        <v>0</v>
      </c>
      <c r="AN303" s="101">
        <f t="shared" si="30"/>
        <v>0</v>
      </c>
      <c r="AO303" s="101">
        <f t="shared" si="31"/>
        <v>0</v>
      </c>
      <c r="AP303" s="101">
        <f t="shared" si="32"/>
        <v>1</v>
      </c>
      <c r="AQ303" s="101">
        <f t="shared" si="33"/>
        <v>0</v>
      </c>
      <c r="AR303" s="101">
        <f t="shared" si="28"/>
        <v>0</v>
      </c>
    </row>
    <row r="304" spans="1:44">
      <c r="A304" s="284" t="s">
        <v>223</v>
      </c>
      <c r="B304" s="288"/>
      <c r="C304" s="288"/>
      <c r="D304" s="288"/>
      <c r="E304" s="288"/>
      <c r="F304" s="288"/>
      <c r="G304" s="286"/>
      <c r="H304" s="286"/>
      <c r="I304" s="286"/>
      <c r="J304" s="286"/>
      <c r="K304" s="286"/>
      <c r="L304" s="285"/>
      <c r="M304" s="285"/>
      <c r="N304" s="285"/>
      <c r="O304" s="285"/>
      <c r="P304" s="285"/>
      <c r="Q304" s="286"/>
      <c r="R304" s="286"/>
      <c r="S304" s="286"/>
      <c r="T304" s="286"/>
      <c r="U304" s="286"/>
      <c r="V304" s="285"/>
      <c r="W304" s="285"/>
      <c r="X304" s="285">
        <v>110</v>
      </c>
      <c r="Y304" s="285"/>
      <c r="Z304" s="285"/>
      <c r="AA304" s="283"/>
      <c r="AB304" s="283"/>
      <c r="AC304" s="283"/>
      <c r="AD304" s="283"/>
      <c r="AE304" s="283"/>
      <c r="AF304" s="361"/>
      <c r="AG304" s="361"/>
      <c r="AH304" s="361"/>
      <c r="AI304" s="361"/>
      <c r="AJ304" s="362"/>
      <c r="AL304" s="101">
        <f t="shared" si="34"/>
        <v>0</v>
      </c>
      <c r="AM304" s="101">
        <f t="shared" si="29"/>
        <v>0</v>
      </c>
      <c r="AN304" s="101">
        <f t="shared" si="30"/>
        <v>0</v>
      </c>
      <c r="AO304" s="101">
        <f t="shared" si="31"/>
        <v>0</v>
      </c>
      <c r="AP304" s="101">
        <f t="shared" si="32"/>
        <v>110</v>
      </c>
      <c r="AQ304" s="101">
        <f t="shared" si="33"/>
        <v>0</v>
      </c>
      <c r="AR304" s="101">
        <f t="shared" si="28"/>
        <v>0</v>
      </c>
    </row>
    <row r="305" spans="1:44">
      <c r="A305" s="284" t="s">
        <v>683</v>
      </c>
      <c r="B305" s="288"/>
      <c r="C305" s="288"/>
      <c r="D305" s="288"/>
      <c r="E305" s="288"/>
      <c r="F305" s="288"/>
      <c r="G305" s="286"/>
      <c r="H305" s="286"/>
      <c r="I305" s="286"/>
      <c r="J305" s="286"/>
      <c r="K305" s="286"/>
      <c r="L305" s="285"/>
      <c r="M305" s="285"/>
      <c r="N305" s="285"/>
      <c r="O305" s="285"/>
      <c r="P305" s="285"/>
      <c r="Q305" s="286"/>
      <c r="R305" s="286"/>
      <c r="S305" s="286"/>
      <c r="T305" s="286"/>
      <c r="U305" s="286"/>
      <c r="V305" s="285"/>
      <c r="W305" s="285"/>
      <c r="X305" s="285"/>
      <c r="Y305" s="285"/>
      <c r="Z305" s="285"/>
      <c r="AA305" s="283"/>
      <c r="AB305" s="283"/>
      <c r="AC305" s="283"/>
      <c r="AD305" s="283"/>
      <c r="AE305" s="283"/>
      <c r="AF305" s="361"/>
      <c r="AG305" s="361"/>
      <c r="AH305" s="361"/>
      <c r="AI305" s="361"/>
      <c r="AJ305" s="362"/>
      <c r="AL305" s="101">
        <f t="shared" si="34"/>
        <v>0</v>
      </c>
      <c r="AM305" s="101">
        <f t="shared" si="29"/>
        <v>0</v>
      </c>
      <c r="AN305" s="101">
        <f t="shared" si="30"/>
        <v>0</v>
      </c>
      <c r="AO305" s="101">
        <f t="shared" si="31"/>
        <v>0</v>
      </c>
      <c r="AP305" s="101">
        <f t="shared" si="32"/>
        <v>0</v>
      </c>
      <c r="AQ305" s="101">
        <f t="shared" si="33"/>
        <v>0</v>
      </c>
      <c r="AR305" s="101">
        <f t="shared" si="28"/>
        <v>0</v>
      </c>
    </row>
    <row r="306" spans="1:44">
      <c r="A306" s="284" t="s">
        <v>684</v>
      </c>
      <c r="B306" s="288"/>
      <c r="C306" s="288"/>
      <c r="D306" s="288"/>
      <c r="E306" s="288"/>
      <c r="F306" s="288"/>
      <c r="G306" s="286"/>
      <c r="H306" s="286"/>
      <c r="I306" s="286"/>
      <c r="J306" s="286"/>
      <c r="K306" s="286"/>
      <c r="L306" s="285"/>
      <c r="M306" s="285"/>
      <c r="N306" s="285"/>
      <c r="O306" s="285"/>
      <c r="P306" s="285"/>
      <c r="Q306" s="286"/>
      <c r="R306" s="286"/>
      <c r="S306" s="286"/>
      <c r="T306" s="286"/>
      <c r="U306" s="286"/>
      <c r="V306" s="285"/>
      <c r="W306" s="285"/>
      <c r="X306" s="285"/>
      <c r="Y306" s="285">
        <v>1</v>
      </c>
      <c r="Z306" s="285">
        <v>1</v>
      </c>
      <c r="AA306" s="283"/>
      <c r="AB306" s="283"/>
      <c r="AC306" s="283"/>
      <c r="AD306" s="283"/>
      <c r="AE306" s="283"/>
      <c r="AF306" s="361"/>
      <c r="AG306" s="361"/>
      <c r="AH306" s="361"/>
      <c r="AI306" s="361"/>
      <c r="AJ306" s="362"/>
      <c r="AL306" s="101">
        <f t="shared" si="34"/>
        <v>0</v>
      </c>
      <c r="AM306" s="101">
        <f t="shared" si="29"/>
        <v>0</v>
      </c>
      <c r="AN306" s="101">
        <f t="shared" si="30"/>
        <v>0</v>
      </c>
      <c r="AO306" s="101">
        <f t="shared" si="31"/>
        <v>0</v>
      </c>
      <c r="AP306" s="101">
        <f t="shared" si="32"/>
        <v>2</v>
      </c>
      <c r="AQ306" s="101">
        <f t="shared" si="33"/>
        <v>0</v>
      </c>
      <c r="AR306" s="101">
        <f t="shared" si="28"/>
        <v>0</v>
      </c>
    </row>
    <row r="307" spans="1:44">
      <c r="A307" s="284" t="s">
        <v>685</v>
      </c>
      <c r="B307" s="288"/>
      <c r="C307" s="288"/>
      <c r="D307" s="288"/>
      <c r="E307" s="288"/>
      <c r="F307" s="288"/>
      <c r="G307" s="286"/>
      <c r="H307" s="286"/>
      <c r="I307" s="286"/>
      <c r="J307" s="286"/>
      <c r="K307" s="286"/>
      <c r="L307" s="285"/>
      <c r="M307" s="285"/>
      <c r="N307" s="285"/>
      <c r="O307" s="285"/>
      <c r="P307" s="285"/>
      <c r="Q307" s="286"/>
      <c r="R307" s="286"/>
      <c r="S307" s="286"/>
      <c r="T307" s="286"/>
      <c r="U307" s="286"/>
      <c r="V307" s="285"/>
      <c r="W307" s="285"/>
      <c r="X307" s="285"/>
      <c r="Y307" s="285"/>
      <c r="Z307" s="285"/>
      <c r="AA307" s="283"/>
      <c r="AB307" s="283"/>
      <c r="AC307" s="283"/>
      <c r="AD307" s="283"/>
      <c r="AE307" s="283"/>
      <c r="AF307" s="361"/>
      <c r="AG307" s="361"/>
      <c r="AH307" s="361"/>
      <c r="AI307" s="361"/>
      <c r="AJ307" s="362"/>
      <c r="AL307" s="101">
        <f t="shared" si="34"/>
        <v>0</v>
      </c>
      <c r="AM307" s="101">
        <f t="shared" si="29"/>
        <v>0</v>
      </c>
      <c r="AN307" s="101">
        <f t="shared" si="30"/>
        <v>0</v>
      </c>
      <c r="AO307" s="101">
        <f t="shared" si="31"/>
        <v>0</v>
      </c>
      <c r="AP307" s="101">
        <f t="shared" si="32"/>
        <v>0</v>
      </c>
      <c r="AQ307" s="101">
        <f t="shared" si="33"/>
        <v>0</v>
      </c>
      <c r="AR307" s="101">
        <f t="shared" si="28"/>
        <v>0</v>
      </c>
    </row>
    <row r="308" spans="1:44">
      <c r="A308" s="284" t="s">
        <v>687</v>
      </c>
      <c r="B308" s="288"/>
      <c r="C308" s="288"/>
      <c r="D308" s="288"/>
      <c r="E308" s="288"/>
      <c r="F308" s="288"/>
      <c r="G308" s="286"/>
      <c r="H308" s="286"/>
      <c r="I308" s="286"/>
      <c r="J308" s="286"/>
      <c r="K308" s="286"/>
      <c r="L308" s="285"/>
      <c r="M308" s="285"/>
      <c r="N308" s="285"/>
      <c r="O308" s="285"/>
      <c r="P308" s="285"/>
      <c r="Q308" s="286"/>
      <c r="R308" s="286"/>
      <c r="S308" s="286"/>
      <c r="T308" s="286"/>
      <c r="U308" s="286"/>
      <c r="V308" s="285"/>
      <c r="W308" s="285"/>
      <c r="X308" s="285"/>
      <c r="Y308" s="285"/>
      <c r="Z308" s="285"/>
      <c r="AA308" s="283"/>
      <c r="AB308" s="283"/>
      <c r="AC308" s="283"/>
      <c r="AD308" s="283"/>
      <c r="AE308" s="283"/>
      <c r="AF308" s="361"/>
      <c r="AG308" s="361"/>
      <c r="AH308" s="361"/>
      <c r="AI308" s="361"/>
      <c r="AJ308" s="362"/>
      <c r="AL308" s="101">
        <f t="shared" si="34"/>
        <v>0</v>
      </c>
      <c r="AM308" s="101">
        <f t="shared" si="29"/>
        <v>0</v>
      </c>
      <c r="AN308" s="101">
        <f t="shared" si="30"/>
        <v>0</v>
      </c>
      <c r="AO308" s="101">
        <f t="shared" si="31"/>
        <v>0</v>
      </c>
      <c r="AP308" s="101">
        <f t="shared" si="32"/>
        <v>0</v>
      </c>
      <c r="AQ308" s="101">
        <f t="shared" si="33"/>
        <v>0</v>
      </c>
      <c r="AR308" s="101">
        <f t="shared" si="28"/>
        <v>0</v>
      </c>
    </row>
    <row r="309" spans="1:44">
      <c r="A309" s="284" t="s">
        <v>688</v>
      </c>
      <c r="B309" s="288"/>
      <c r="C309" s="288"/>
      <c r="D309" s="288"/>
      <c r="E309" s="288"/>
      <c r="F309" s="288"/>
      <c r="G309" s="286"/>
      <c r="H309" s="286"/>
      <c r="I309" s="286"/>
      <c r="J309" s="286"/>
      <c r="K309" s="286"/>
      <c r="L309" s="285"/>
      <c r="M309" s="285"/>
      <c r="N309" s="285"/>
      <c r="O309" s="285"/>
      <c r="P309" s="285"/>
      <c r="Q309" s="286"/>
      <c r="R309" s="286"/>
      <c r="S309" s="286"/>
      <c r="T309" s="286"/>
      <c r="U309" s="286"/>
      <c r="V309" s="285"/>
      <c r="W309" s="285">
        <v>2</v>
      </c>
      <c r="X309" s="285"/>
      <c r="Y309" s="285">
        <v>1</v>
      </c>
      <c r="Z309" s="285"/>
      <c r="AA309" s="283"/>
      <c r="AB309" s="283"/>
      <c r="AC309" s="283"/>
      <c r="AD309" s="283"/>
      <c r="AE309" s="283"/>
      <c r="AF309" s="361"/>
      <c r="AG309" s="361"/>
      <c r="AH309" s="361"/>
      <c r="AI309" s="361"/>
      <c r="AJ309" s="362"/>
      <c r="AL309" s="101">
        <f t="shared" si="34"/>
        <v>0</v>
      </c>
      <c r="AM309" s="101">
        <f t="shared" si="29"/>
        <v>0</v>
      </c>
      <c r="AN309" s="101">
        <f t="shared" si="30"/>
        <v>0</v>
      </c>
      <c r="AO309" s="101">
        <f t="shared" si="31"/>
        <v>0</v>
      </c>
      <c r="AP309" s="101">
        <f t="shared" si="32"/>
        <v>3</v>
      </c>
      <c r="AQ309" s="101">
        <f t="shared" si="33"/>
        <v>0</v>
      </c>
      <c r="AR309" s="101">
        <f t="shared" si="28"/>
        <v>0</v>
      </c>
    </row>
    <row r="310" spans="1:44">
      <c r="A310" s="284" t="s">
        <v>689</v>
      </c>
      <c r="B310" s="288"/>
      <c r="C310" s="288"/>
      <c r="D310" s="288"/>
      <c r="E310" s="288"/>
      <c r="F310" s="288"/>
      <c r="G310" s="286"/>
      <c r="H310" s="286"/>
      <c r="I310" s="286"/>
      <c r="J310" s="286">
        <v>1</v>
      </c>
      <c r="K310" s="286"/>
      <c r="L310" s="285"/>
      <c r="M310" s="285"/>
      <c r="N310" s="285"/>
      <c r="O310" s="285"/>
      <c r="P310" s="285"/>
      <c r="Q310" s="286"/>
      <c r="R310" s="286"/>
      <c r="S310" s="286"/>
      <c r="T310" s="286"/>
      <c r="U310" s="286"/>
      <c r="V310" s="285"/>
      <c r="W310" s="285"/>
      <c r="X310" s="285"/>
      <c r="Y310" s="285"/>
      <c r="Z310" s="285"/>
      <c r="AA310" s="283"/>
      <c r="AB310" s="283"/>
      <c r="AC310" s="283"/>
      <c r="AD310" s="283"/>
      <c r="AE310" s="283"/>
      <c r="AF310" s="361"/>
      <c r="AG310" s="361"/>
      <c r="AH310" s="361"/>
      <c r="AI310" s="361"/>
      <c r="AJ310" s="362"/>
      <c r="AL310" s="101">
        <f t="shared" si="34"/>
        <v>0</v>
      </c>
      <c r="AM310" s="101">
        <f t="shared" si="29"/>
        <v>1</v>
      </c>
      <c r="AN310" s="101">
        <f t="shared" si="30"/>
        <v>0</v>
      </c>
      <c r="AO310" s="101">
        <f t="shared" si="31"/>
        <v>0</v>
      </c>
      <c r="AP310" s="101">
        <f t="shared" si="32"/>
        <v>0</v>
      </c>
      <c r="AQ310" s="101">
        <f t="shared" si="33"/>
        <v>0</v>
      </c>
      <c r="AR310" s="101">
        <f t="shared" si="28"/>
        <v>0</v>
      </c>
    </row>
    <row r="311" spans="1:44">
      <c r="A311" s="284" t="s">
        <v>690</v>
      </c>
      <c r="B311" s="288"/>
      <c r="C311" s="288"/>
      <c r="D311" s="288"/>
      <c r="E311" s="288"/>
      <c r="F311" s="288"/>
      <c r="G311" s="286"/>
      <c r="H311" s="286"/>
      <c r="I311" s="286"/>
      <c r="J311" s="286"/>
      <c r="K311" s="286"/>
      <c r="L311" s="285"/>
      <c r="M311" s="285"/>
      <c r="N311" s="285"/>
      <c r="O311" s="285"/>
      <c r="P311" s="285"/>
      <c r="Q311" s="286"/>
      <c r="R311" s="286"/>
      <c r="S311" s="286"/>
      <c r="T311" s="286"/>
      <c r="U311" s="286"/>
      <c r="V311" s="285">
        <v>1</v>
      </c>
      <c r="W311" s="285"/>
      <c r="X311" s="285"/>
      <c r="Y311" s="285"/>
      <c r="Z311" s="285"/>
      <c r="AA311" s="283"/>
      <c r="AB311" s="283"/>
      <c r="AC311" s="283"/>
      <c r="AD311" s="283"/>
      <c r="AE311" s="283"/>
      <c r="AF311" s="361"/>
      <c r="AG311" s="361"/>
      <c r="AH311" s="361"/>
      <c r="AI311" s="361"/>
      <c r="AJ311" s="362"/>
      <c r="AL311" s="101">
        <f t="shared" si="34"/>
        <v>0</v>
      </c>
      <c r="AM311" s="101">
        <f t="shared" si="29"/>
        <v>0</v>
      </c>
      <c r="AN311" s="101">
        <f t="shared" si="30"/>
        <v>0</v>
      </c>
      <c r="AO311" s="101">
        <f t="shared" si="31"/>
        <v>0</v>
      </c>
      <c r="AP311" s="101">
        <f t="shared" si="32"/>
        <v>1</v>
      </c>
      <c r="AQ311" s="101">
        <f t="shared" si="33"/>
        <v>0</v>
      </c>
      <c r="AR311" s="101">
        <f t="shared" si="28"/>
        <v>0</v>
      </c>
    </row>
    <row r="312" spans="1:44">
      <c r="A312" s="284" t="s">
        <v>691</v>
      </c>
      <c r="B312" s="288"/>
      <c r="C312" s="288"/>
      <c r="D312" s="288"/>
      <c r="E312" s="288"/>
      <c r="F312" s="288"/>
      <c r="G312" s="286"/>
      <c r="H312" s="286"/>
      <c r="I312" s="286"/>
      <c r="J312" s="286"/>
      <c r="K312" s="286"/>
      <c r="L312" s="285"/>
      <c r="M312" s="285"/>
      <c r="N312" s="285"/>
      <c r="O312" s="285"/>
      <c r="P312" s="285"/>
      <c r="Q312" s="286"/>
      <c r="R312" s="286"/>
      <c r="S312" s="286">
        <v>1</v>
      </c>
      <c r="T312" s="286"/>
      <c r="U312" s="286"/>
      <c r="V312" s="285"/>
      <c r="W312" s="285"/>
      <c r="X312" s="285"/>
      <c r="Y312" s="285"/>
      <c r="Z312" s="285"/>
      <c r="AA312" s="283"/>
      <c r="AB312" s="283"/>
      <c r="AC312" s="283"/>
      <c r="AD312" s="283"/>
      <c r="AE312" s="283"/>
      <c r="AF312" s="361"/>
      <c r="AG312" s="361"/>
      <c r="AH312" s="361"/>
      <c r="AI312" s="361"/>
      <c r="AJ312" s="362"/>
      <c r="AL312" s="101">
        <f t="shared" si="34"/>
        <v>0</v>
      </c>
      <c r="AM312" s="101">
        <f t="shared" si="29"/>
        <v>0</v>
      </c>
      <c r="AN312" s="101">
        <f t="shared" si="30"/>
        <v>0</v>
      </c>
      <c r="AO312" s="101">
        <f t="shared" si="31"/>
        <v>1</v>
      </c>
      <c r="AP312" s="101">
        <f t="shared" si="32"/>
        <v>0</v>
      </c>
      <c r="AQ312" s="101">
        <f t="shared" si="33"/>
        <v>0</v>
      </c>
      <c r="AR312" s="101">
        <f t="shared" si="28"/>
        <v>0</v>
      </c>
    </row>
    <row r="313" spans="1:44">
      <c r="A313" s="284" t="s">
        <v>692</v>
      </c>
      <c r="B313" s="288"/>
      <c r="C313" s="288"/>
      <c r="D313" s="288"/>
      <c r="E313" s="288"/>
      <c r="F313" s="288"/>
      <c r="G313" s="286"/>
      <c r="H313" s="286"/>
      <c r="I313" s="286"/>
      <c r="J313" s="286"/>
      <c r="K313" s="286"/>
      <c r="L313" s="285"/>
      <c r="M313" s="285"/>
      <c r="N313" s="285"/>
      <c r="O313" s="285"/>
      <c r="P313" s="285"/>
      <c r="Q313" s="286"/>
      <c r="R313" s="286"/>
      <c r="S313" s="286"/>
      <c r="T313" s="286"/>
      <c r="U313" s="286"/>
      <c r="V313" s="285"/>
      <c r="W313" s="285"/>
      <c r="X313" s="285"/>
      <c r="Y313" s="285"/>
      <c r="Z313" s="285"/>
      <c r="AA313" s="283"/>
      <c r="AB313" s="283"/>
      <c r="AC313" s="283"/>
      <c r="AD313" s="283"/>
      <c r="AE313" s="283"/>
      <c r="AF313" s="361"/>
      <c r="AG313" s="361"/>
      <c r="AH313" s="361"/>
      <c r="AI313" s="361"/>
      <c r="AJ313" s="362"/>
      <c r="AL313" s="101">
        <f t="shared" si="34"/>
        <v>0</v>
      </c>
      <c r="AM313" s="101">
        <f t="shared" si="29"/>
        <v>0</v>
      </c>
      <c r="AN313" s="101">
        <f t="shared" si="30"/>
        <v>0</v>
      </c>
      <c r="AO313" s="101">
        <f t="shared" si="31"/>
        <v>0</v>
      </c>
      <c r="AP313" s="101">
        <f t="shared" si="32"/>
        <v>0</v>
      </c>
      <c r="AQ313" s="101">
        <f t="shared" si="33"/>
        <v>0</v>
      </c>
      <c r="AR313" s="101">
        <f t="shared" si="28"/>
        <v>0</v>
      </c>
    </row>
    <row r="314" spans="1:44">
      <c r="A314" s="284" t="s">
        <v>693</v>
      </c>
      <c r="B314" s="288"/>
      <c r="C314" s="288"/>
      <c r="D314" s="288"/>
      <c r="E314" s="288"/>
      <c r="F314" s="288"/>
      <c r="G314" s="286"/>
      <c r="H314" s="286"/>
      <c r="I314" s="286"/>
      <c r="J314" s="286"/>
      <c r="K314" s="286"/>
      <c r="L314" s="285"/>
      <c r="M314" s="285"/>
      <c r="N314" s="285"/>
      <c r="O314" s="285"/>
      <c r="P314" s="285"/>
      <c r="Q314" s="286"/>
      <c r="R314" s="286"/>
      <c r="S314" s="286"/>
      <c r="T314" s="286"/>
      <c r="U314" s="286"/>
      <c r="V314" s="285"/>
      <c r="W314" s="285"/>
      <c r="X314" s="285">
        <v>1</v>
      </c>
      <c r="Y314" s="285"/>
      <c r="Z314" s="285"/>
      <c r="AA314" s="283"/>
      <c r="AB314" s="283"/>
      <c r="AC314" s="283"/>
      <c r="AD314" s="283"/>
      <c r="AE314" s="283"/>
      <c r="AF314" s="361"/>
      <c r="AG314" s="361"/>
      <c r="AH314" s="361"/>
      <c r="AI314" s="361"/>
      <c r="AJ314" s="362"/>
      <c r="AL314" s="101">
        <f t="shared" si="34"/>
        <v>0</v>
      </c>
      <c r="AM314" s="101">
        <f t="shared" si="29"/>
        <v>0</v>
      </c>
      <c r="AN314" s="101">
        <f t="shared" si="30"/>
        <v>0</v>
      </c>
      <c r="AO314" s="101">
        <f t="shared" si="31"/>
        <v>0</v>
      </c>
      <c r="AP314" s="101">
        <f t="shared" si="32"/>
        <v>1</v>
      </c>
      <c r="AQ314" s="101">
        <f t="shared" si="33"/>
        <v>0</v>
      </c>
      <c r="AR314" s="101">
        <f t="shared" si="28"/>
        <v>0</v>
      </c>
    </row>
    <row r="315" spans="1:44">
      <c r="A315" s="284" t="s">
        <v>695</v>
      </c>
      <c r="B315" s="288"/>
      <c r="C315" s="288"/>
      <c r="D315" s="288"/>
      <c r="E315" s="288"/>
      <c r="F315" s="288"/>
      <c r="G315" s="286"/>
      <c r="H315" s="286"/>
      <c r="I315" s="286"/>
      <c r="J315" s="286"/>
      <c r="K315" s="286"/>
      <c r="L315" s="285"/>
      <c r="M315" s="285"/>
      <c r="N315" s="285"/>
      <c r="O315" s="285">
        <v>1</v>
      </c>
      <c r="P315" s="285"/>
      <c r="Q315" s="286"/>
      <c r="R315" s="286"/>
      <c r="S315" s="286"/>
      <c r="T315" s="286"/>
      <c r="U315" s="286"/>
      <c r="V315" s="285"/>
      <c r="W315" s="285"/>
      <c r="X315" s="285"/>
      <c r="Y315" s="285"/>
      <c r="Z315" s="285"/>
      <c r="AA315" s="283"/>
      <c r="AB315" s="283"/>
      <c r="AC315" s="283"/>
      <c r="AD315" s="283"/>
      <c r="AE315" s="283"/>
      <c r="AF315" s="361"/>
      <c r="AG315" s="361"/>
      <c r="AH315" s="361"/>
      <c r="AI315" s="361"/>
      <c r="AJ315" s="362"/>
      <c r="AL315" s="101">
        <f t="shared" si="34"/>
        <v>0</v>
      </c>
      <c r="AM315" s="101">
        <f t="shared" si="29"/>
        <v>0</v>
      </c>
      <c r="AN315" s="101">
        <f t="shared" si="30"/>
        <v>1</v>
      </c>
      <c r="AO315" s="101">
        <f t="shared" si="31"/>
        <v>0</v>
      </c>
      <c r="AP315" s="101">
        <f t="shared" si="32"/>
        <v>0</v>
      </c>
      <c r="AQ315" s="101">
        <f t="shared" si="33"/>
        <v>0</v>
      </c>
      <c r="AR315" s="101">
        <f t="shared" si="28"/>
        <v>0</v>
      </c>
    </row>
    <row r="316" spans="1:44">
      <c r="A316" s="284" t="s">
        <v>696</v>
      </c>
      <c r="B316" s="288"/>
      <c r="C316" s="288"/>
      <c r="D316" s="288"/>
      <c r="E316" s="288"/>
      <c r="F316" s="288"/>
      <c r="G316" s="286"/>
      <c r="H316" s="286"/>
      <c r="I316" s="286"/>
      <c r="J316" s="286"/>
      <c r="K316" s="286"/>
      <c r="L316" s="285"/>
      <c r="M316" s="285"/>
      <c r="N316" s="285"/>
      <c r="O316" s="285"/>
      <c r="P316" s="285"/>
      <c r="Q316" s="286"/>
      <c r="R316" s="286"/>
      <c r="S316" s="286"/>
      <c r="T316" s="286"/>
      <c r="U316" s="286">
        <v>1</v>
      </c>
      <c r="V316" s="285"/>
      <c r="W316" s="285"/>
      <c r="X316" s="285"/>
      <c r="Y316" s="285"/>
      <c r="Z316" s="285"/>
      <c r="AA316" s="283"/>
      <c r="AB316" s="283"/>
      <c r="AC316" s="283"/>
      <c r="AD316" s="283"/>
      <c r="AE316" s="283"/>
      <c r="AF316" s="361"/>
      <c r="AG316" s="361"/>
      <c r="AH316" s="361"/>
      <c r="AI316" s="361"/>
      <c r="AJ316" s="362"/>
      <c r="AL316" s="101">
        <f t="shared" si="34"/>
        <v>0</v>
      </c>
      <c r="AM316" s="101">
        <f t="shared" si="29"/>
        <v>0</v>
      </c>
      <c r="AN316" s="101">
        <f t="shared" si="30"/>
        <v>0</v>
      </c>
      <c r="AO316" s="101">
        <f t="shared" si="31"/>
        <v>1</v>
      </c>
      <c r="AP316" s="101">
        <f t="shared" si="32"/>
        <v>0</v>
      </c>
      <c r="AQ316" s="101">
        <f t="shared" si="33"/>
        <v>0</v>
      </c>
      <c r="AR316" s="101">
        <f t="shared" si="28"/>
        <v>0</v>
      </c>
    </row>
    <row r="317" spans="1:44">
      <c r="A317" s="284" t="s">
        <v>697</v>
      </c>
      <c r="B317" s="288"/>
      <c r="C317" s="288"/>
      <c r="D317" s="288"/>
      <c r="E317" s="288"/>
      <c r="F317" s="288"/>
      <c r="G317" s="286"/>
      <c r="H317" s="286"/>
      <c r="I317" s="286"/>
      <c r="J317" s="286"/>
      <c r="K317" s="286"/>
      <c r="L317" s="285"/>
      <c r="M317" s="285"/>
      <c r="N317" s="285"/>
      <c r="O317" s="285"/>
      <c r="P317" s="285"/>
      <c r="Q317" s="286"/>
      <c r="R317" s="286"/>
      <c r="S317" s="286"/>
      <c r="T317" s="286"/>
      <c r="U317" s="286"/>
      <c r="V317" s="285"/>
      <c r="W317" s="285"/>
      <c r="X317" s="285"/>
      <c r="Y317" s="285">
        <v>1</v>
      </c>
      <c r="Z317" s="285"/>
      <c r="AA317" s="283"/>
      <c r="AB317" s="283"/>
      <c r="AC317" s="283"/>
      <c r="AD317" s="283"/>
      <c r="AE317" s="283"/>
      <c r="AF317" s="361"/>
      <c r="AG317" s="361"/>
      <c r="AH317" s="361"/>
      <c r="AI317" s="361"/>
      <c r="AJ317" s="362"/>
      <c r="AL317" s="101">
        <f t="shared" si="34"/>
        <v>0</v>
      </c>
      <c r="AM317" s="101">
        <f t="shared" si="29"/>
        <v>0</v>
      </c>
      <c r="AN317" s="101">
        <f t="shared" si="30"/>
        <v>0</v>
      </c>
      <c r="AO317" s="101">
        <f t="shared" si="31"/>
        <v>0</v>
      </c>
      <c r="AP317" s="101">
        <f t="shared" si="32"/>
        <v>1</v>
      </c>
      <c r="AQ317" s="101">
        <f t="shared" si="33"/>
        <v>0</v>
      </c>
      <c r="AR317" s="101">
        <f t="shared" si="28"/>
        <v>0</v>
      </c>
    </row>
    <row r="318" spans="1:44">
      <c r="A318" s="284" t="s">
        <v>699</v>
      </c>
      <c r="B318" s="288"/>
      <c r="C318" s="288"/>
      <c r="D318" s="288"/>
      <c r="E318" s="288"/>
      <c r="F318" s="288"/>
      <c r="G318" s="286"/>
      <c r="H318" s="286"/>
      <c r="I318" s="286"/>
      <c r="J318" s="286"/>
      <c r="K318" s="286"/>
      <c r="L318" s="285"/>
      <c r="M318" s="285"/>
      <c r="N318" s="285"/>
      <c r="O318" s="285"/>
      <c r="P318" s="285"/>
      <c r="Q318" s="286"/>
      <c r="R318" s="286"/>
      <c r="S318" s="286"/>
      <c r="T318" s="286"/>
      <c r="U318" s="286"/>
      <c r="V318" s="285"/>
      <c r="W318" s="285"/>
      <c r="X318" s="285"/>
      <c r="Y318" s="285"/>
      <c r="Z318" s="285"/>
      <c r="AA318" s="283"/>
      <c r="AB318" s="283"/>
      <c r="AC318" s="283"/>
      <c r="AD318" s="283"/>
      <c r="AE318" s="283"/>
      <c r="AF318" s="361"/>
      <c r="AG318" s="361"/>
      <c r="AH318" s="361"/>
      <c r="AI318" s="361"/>
      <c r="AJ318" s="362"/>
      <c r="AL318" s="101">
        <f t="shared" si="34"/>
        <v>0</v>
      </c>
      <c r="AM318" s="101">
        <f t="shared" si="29"/>
        <v>0</v>
      </c>
      <c r="AN318" s="101">
        <f t="shared" si="30"/>
        <v>0</v>
      </c>
      <c r="AO318" s="101">
        <f t="shared" si="31"/>
        <v>0</v>
      </c>
      <c r="AP318" s="101">
        <f t="shared" si="32"/>
        <v>0</v>
      </c>
      <c r="AQ318" s="101">
        <f t="shared" si="33"/>
        <v>0</v>
      </c>
      <c r="AR318" s="101">
        <f t="shared" si="28"/>
        <v>0</v>
      </c>
    </row>
    <row r="319" spans="1:44">
      <c r="A319" s="284" t="s">
        <v>700</v>
      </c>
      <c r="B319" s="288"/>
      <c r="C319" s="288"/>
      <c r="D319" s="288"/>
      <c r="E319" s="288"/>
      <c r="F319" s="288"/>
      <c r="G319" s="286"/>
      <c r="H319" s="286"/>
      <c r="I319" s="286"/>
      <c r="J319" s="286"/>
      <c r="K319" s="286"/>
      <c r="L319" s="285"/>
      <c r="M319" s="285"/>
      <c r="N319" s="285"/>
      <c r="O319" s="285"/>
      <c r="P319" s="285"/>
      <c r="Q319" s="286"/>
      <c r="R319" s="286"/>
      <c r="S319" s="286"/>
      <c r="T319" s="286"/>
      <c r="U319" s="286"/>
      <c r="V319" s="285"/>
      <c r="W319" s="285"/>
      <c r="X319" s="285"/>
      <c r="Y319" s="285">
        <v>1</v>
      </c>
      <c r="Z319" s="285"/>
      <c r="AA319" s="283"/>
      <c r="AB319" s="283"/>
      <c r="AC319" s="283"/>
      <c r="AD319" s="283"/>
      <c r="AE319" s="283"/>
      <c r="AF319" s="361"/>
      <c r="AG319" s="361"/>
      <c r="AH319" s="361"/>
      <c r="AI319" s="361"/>
      <c r="AJ319" s="362"/>
      <c r="AL319" s="101">
        <f t="shared" si="34"/>
        <v>0</v>
      </c>
      <c r="AM319" s="101">
        <f t="shared" si="29"/>
        <v>0</v>
      </c>
      <c r="AN319" s="101">
        <f t="shared" si="30"/>
        <v>0</v>
      </c>
      <c r="AO319" s="101">
        <f t="shared" si="31"/>
        <v>0</v>
      </c>
      <c r="AP319" s="101">
        <f t="shared" si="32"/>
        <v>1</v>
      </c>
      <c r="AQ319" s="101">
        <f t="shared" si="33"/>
        <v>0</v>
      </c>
      <c r="AR319" s="101">
        <f t="shared" si="28"/>
        <v>0</v>
      </c>
    </row>
    <row r="320" spans="1:44">
      <c r="A320" s="284" t="s">
        <v>701</v>
      </c>
      <c r="B320" s="288"/>
      <c r="C320" s="288"/>
      <c r="D320" s="288"/>
      <c r="E320" s="288"/>
      <c r="F320" s="288"/>
      <c r="G320" s="286"/>
      <c r="H320" s="286"/>
      <c r="I320" s="286"/>
      <c r="J320" s="286"/>
      <c r="K320" s="286"/>
      <c r="L320" s="285"/>
      <c r="M320" s="285"/>
      <c r="N320" s="285"/>
      <c r="O320" s="285"/>
      <c r="P320" s="285"/>
      <c r="Q320" s="286"/>
      <c r="R320" s="286"/>
      <c r="S320" s="286"/>
      <c r="T320" s="286"/>
      <c r="U320" s="286"/>
      <c r="V320" s="285"/>
      <c r="W320" s="285"/>
      <c r="X320" s="285"/>
      <c r="Y320" s="285"/>
      <c r="Z320" s="285">
        <v>1</v>
      </c>
      <c r="AA320" s="283"/>
      <c r="AB320" s="283"/>
      <c r="AC320" s="283"/>
      <c r="AD320" s="283"/>
      <c r="AE320" s="283"/>
      <c r="AF320" s="361"/>
      <c r="AG320" s="361"/>
      <c r="AH320" s="361"/>
      <c r="AI320" s="361"/>
      <c r="AJ320" s="362"/>
      <c r="AL320" s="101">
        <f t="shared" si="34"/>
        <v>0</v>
      </c>
      <c r="AM320" s="101">
        <f t="shared" si="29"/>
        <v>0</v>
      </c>
      <c r="AN320" s="101">
        <f t="shared" si="30"/>
        <v>0</v>
      </c>
      <c r="AO320" s="101">
        <f t="shared" si="31"/>
        <v>0</v>
      </c>
      <c r="AP320" s="101">
        <f t="shared" si="32"/>
        <v>1</v>
      </c>
      <c r="AQ320" s="101">
        <f t="shared" si="33"/>
        <v>0</v>
      </c>
      <c r="AR320" s="101">
        <f t="shared" si="28"/>
        <v>0</v>
      </c>
    </row>
    <row r="321" spans="1:44">
      <c r="A321" s="284" t="s">
        <v>702</v>
      </c>
      <c r="B321" s="288"/>
      <c r="C321" s="288"/>
      <c r="D321" s="288"/>
      <c r="E321" s="288"/>
      <c r="F321" s="288"/>
      <c r="G321" s="286"/>
      <c r="H321" s="286"/>
      <c r="I321" s="286"/>
      <c r="J321" s="286"/>
      <c r="K321" s="286">
        <v>1</v>
      </c>
      <c r="L321" s="285"/>
      <c r="M321" s="285"/>
      <c r="N321" s="285"/>
      <c r="O321" s="285"/>
      <c r="P321" s="285"/>
      <c r="Q321" s="286"/>
      <c r="R321" s="286"/>
      <c r="S321" s="286"/>
      <c r="T321" s="286"/>
      <c r="U321" s="286"/>
      <c r="V321" s="285"/>
      <c r="W321" s="285"/>
      <c r="X321" s="285"/>
      <c r="Y321" s="285"/>
      <c r="Z321" s="285"/>
      <c r="AA321" s="283"/>
      <c r="AB321" s="283"/>
      <c r="AC321" s="283"/>
      <c r="AD321" s="283"/>
      <c r="AE321" s="283"/>
      <c r="AF321" s="361"/>
      <c r="AG321" s="361"/>
      <c r="AH321" s="361"/>
      <c r="AI321" s="361"/>
      <c r="AJ321" s="362"/>
      <c r="AL321" s="101">
        <f t="shared" si="34"/>
        <v>0</v>
      </c>
      <c r="AM321" s="101">
        <f t="shared" si="29"/>
        <v>1</v>
      </c>
      <c r="AN321" s="101">
        <f t="shared" si="30"/>
        <v>0</v>
      </c>
      <c r="AO321" s="101">
        <f t="shared" si="31"/>
        <v>0</v>
      </c>
      <c r="AP321" s="101">
        <f t="shared" si="32"/>
        <v>0</v>
      </c>
      <c r="AQ321" s="101">
        <f t="shared" si="33"/>
        <v>0</v>
      </c>
      <c r="AR321" s="101">
        <f t="shared" si="28"/>
        <v>0</v>
      </c>
    </row>
    <row r="322" spans="1:44">
      <c r="A322" s="284" t="s">
        <v>704</v>
      </c>
      <c r="B322" s="288"/>
      <c r="C322" s="288"/>
      <c r="D322" s="288"/>
      <c r="E322" s="288"/>
      <c r="F322" s="288"/>
      <c r="G322" s="286"/>
      <c r="H322" s="286"/>
      <c r="I322" s="286"/>
      <c r="J322" s="286"/>
      <c r="K322" s="286"/>
      <c r="L322" s="285"/>
      <c r="M322" s="285"/>
      <c r="N322" s="285"/>
      <c r="O322" s="285"/>
      <c r="P322" s="285"/>
      <c r="Q322" s="286"/>
      <c r="R322" s="286"/>
      <c r="S322" s="286"/>
      <c r="T322" s="286"/>
      <c r="U322" s="286"/>
      <c r="V322" s="285"/>
      <c r="W322" s="285">
        <v>1</v>
      </c>
      <c r="X322" s="285"/>
      <c r="Y322" s="285"/>
      <c r="Z322" s="285"/>
      <c r="AA322" s="283"/>
      <c r="AB322" s="283"/>
      <c r="AC322" s="283"/>
      <c r="AD322" s="283"/>
      <c r="AE322" s="283"/>
      <c r="AF322" s="361"/>
      <c r="AG322" s="361"/>
      <c r="AH322" s="361"/>
      <c r="AI322" s="361"/>
      <c r="AJ322" s="362"/>
      <c r="AL322" s="101">
        <f t="shared" si="34"/>
        <v>0</v>
      </c>
      <c r="AM322" s="101">
        <f t="shared" si="29"/>
        <v>0</v>
      </c>
      <c r="AN322" s="101">
        <f t="shared" si="30"/>
        <v>0</v>
      </c>
      <c r="AO322" s="101">
        <f t="shared" si="31"/>
        <v>0</v>
      </c>
      <c r="AP322" s="101">
        <f t="shared" si="32"/>
        <v>1</v>
      </c>
      <c r="AQ322" s="101">
        <f t="shared" si="33"/>
        <v>0</v>
      </c>
      <c r="AR322" s="101">
        <f t="shared" si="28"/>
        <v>0</v>
      </c>
    </row>
    <row r="323" spans="1:44">
      <c r="A323" s="284" t="s">
        <v>705</v>
      </c>
      <c r="B323" s="288"/>
      <c r="C323" s="288"/>
      <c r="D323" s="288"/>
      <c r="E323" s="288"/>
      <c r="F323" s="288"/>
      <c r="G323" s="286"/>
      <c r="H323" s="286"/>
      <c r="I323" s="286"/>
      <c r="J323" s="286"/>
      <c r="K323" s="286"/>
      <c r="L323" s="285"/>
      <c r="M323" s="285"/>
      <c r="N323" s="285"/>
      <c r="O323" s="285"/>
      <c r="P323" s="285"/>
      <c r="Q323" s="286"/>
      <c r="R323" s="286"/>
      <c r="S323" s="286"/>
      <c r="T323" s="286"/>
      <c r="U323" s="286"/>
      <c r="V323" s="285"/>
      <c r="W323" s="285"/>
      <c r="X323" s="285"/>
      <c r="Y323" s="285"/>
      <c r="Z323" s="285">
        <v>1</v>
      </c>
      <c r="AA323" s="283"/>
      <c r="AB323" s="283"/>
      <c r="AC323" s="283"/>
      <c r="AD323" s="283"/>
      <c r="AE323" s="283"/>
      <c r="AF323" s="361"/>
      <c r="AG323" s="361"/>
      <c r="AH323" s="361"/>
      <c r="AI323" s="361"/>
      <c r="AJ323" s="362"/>
      <c r="AL323" s="101">
        <f t="shared" si="34"/>
        <v>0</v>
      </c>
      <c r="AM323" s="101">
        <f t="shared" si="29"/>
        <v>0</v>
      </c>
      <c r="AN323" s="101">
        <f t="shared" si="30"/>
        <v>0</v>
      </c>
      <c r="AO323" s="101">
        <f t="shared" si="31"/>
        <v>0</v>
      </c>
      <c r="AP323" s="101">
        <f t="shared" si="32"/>
        <v>1</v>
      </c>
      <c r="AQ323" s="101">
        <f t="shared" si="33"/>
        <v>0</v>
      </c>
      <c r="AR323" s="101">
        <f t="shared" si="28"/>
        <v>0</v>
      </c>
    </row>
    <row r="324" spans="1:44">
      <c r="A324" s="284" t="s">
        <v>706</v>
      </c>
      <c r="B324" s="288"/>
      <c r="C324" s="288"/>
      <c r="D324" s="288"/>
      <c r="E324" s="288"/>
      <c r="F324" s="288"/>
      <c r="G324" s="286"/>
      <c r="H324" s="286"/>
      <c r="I324" s="286"/>
      <c r="J324" s="286"/>
      <c r="K324" s="286"/>
      <c r="L324" s="285"/>
      <c r="M324" s="285"/>
      <c r="N324" s="285"/>
      <c r="O324" s="285"/>
      <c r="P324" s="285"/>
      <c r="Q324" s="286"/>
      <c r="R324" s="286"/>
      <c r="S324" s="286"/>
      <c r="T324" s="286"/>
      <c r="U324" s="286"/>
      <c r="V324" s="285"/>
      <c r="W324" s="285"/>
      <c r="X324" s="285"/>
      <c r="Y324" s="285"/>
      <c r="Z324" s="285"/>
      <c r="AA324" s="283"/>
      <c r="AB324" s="283"/>
      <c r="AC324" s="283"/>
      <c r="AD324" s="283"/>
      <c r="AE324" s="283"/>
      <c r="AF324" s="361"/>
      <c r="AG324" s="361"/>
      <c r="AH324" s="361"/>
      <c r="AI324" s="361"/>
      <c r="AJ324" s="362"/>
      <c r="AL324" s="101">
        <f t="shared" si="34"/>
        <v>0</v>
      </c>
      <c r="AM324" s="101">
        <f t="shared" si="29"/>
        <v>0</v>
      </c>
      <c r="AN324" s="101">
        <f t="shared" si="30"/>
        <v>0</v>
      </c>
      <c r="AO324" s="101">
        <f t="shared" si="31"/>
        <v>0</v>
      </c>
      <c r="AP324" s="101">
        <f t="shared" si="32"/>
        <v>0</v>
      </c>
      <c r="AQ324" s="101">
        <f t="shared" si="33"/>
        <v>0</v>
      </c>
      <c r="AR324" s="101">
        <f t="shared" si="28"/>
        <v>0</v>
      </c>
    </row>
    <row r="325" spans="1:44">
      <c r="A325" s="284" t="s">
        <v>708</v>
      </c>
      <c r="B325" s="288"/>
      <c r="C325" s="288"/>
      <c r="D325" s="288"/>
      <c r="E325" s="288"/>
      <c r="F325" s="288"/>
      <c r="G325" s="286"/>
      <c r="H325" s="286"/>
      <c r="I325" s="286"/>
      <c r="J325" s="286"/>
      <c r="K325" s="286"/>
      <c r="L325" s="285"/>
      <c r="M325" s="285"/>
      <c r="N325" s="285"/>
      <c r="O325" s="285"/>
      <c r="P325" s="285">
        <v>1</v>
      </c>
      <c r="Q325" s="286"/>
      <c r="R325" s="286"/>
      <c r="S325" s="286"/>
      <c r="T325" s="286"/>
      <c r="U325" s="286"/>
      <c r="V325" s="285"/>
      <c r="W325" s="285"/>
      <c r="X325" s="285"/>
      <c r="Y325" s="285"/>
      <c r="Z325" s="285"/>
      <c r="AA325" s="283"/>
      <c r="AB325" s="283"/>
      <c r="AC325" s="283"/>
      <c r="AD325" s="283"/>
      <c r="AE325" s="283"/>
      <c r="AF325" s="361"/>
      <c r="AG325" s="361"/>
      <c r="AH325" s="361"/>
      <c r="AI325" s="361"/>
      <c r="AJ325" s="362"/>
      <c r="AL325" s="101">
        <f t="shared" si="34"/>
        <v>0</v>
      </c>
      <c r="AM325" s="101">
        <f t="shared" si="29"/>
        <v>0</v>
      </c>
      <c r="AN325" s="101">
        <f t="shared" si="30"/>
        <v>1</v>
      </c>
      <c r="AO325" s="101">
        <f t="shared" si="31"/>
        <v>0</v>
      </c>
      <c r="AP325" s="101">
        <f t="shared" si="32"/>
        <v>0</v>
      </c>
      <c r="AQ325" s="101">
        <f t="shared" si="33"/>
        <v>0</v>
      </c>
      <c r="AR325" s="101">
        <f t="shared" si="28"/>
        <v>0</v>
      </c>
    </row>
    <row r="326" spans="1:44">
      <c r="A326" s="284" t="s">
        <v>709</v>
      </c>
      <c r="B326" s="288"/>
      <c r="C326" s="288"/>
      <c r="D326" s="288"/>
      <c r="E326" s="288"/>
      <c r="F326" s="288"/>
      <c r="G326" s="286"/>
      <c r="H326" s="286"/>
      <c r="I326" s="286"/>
      <c r="J326" s="286"/>
      <c r="K326" s="286"/>
      <c r="L326" s="285"/>
      <c r="M326" s="285"/>
      <c r="N326" s="285"/>
      <c r="O326" s="285"/>
      <c r="P326" s="285"/>
      <c r="Q326" s="286"/>
      <c r="R326" s="286"/>
      <c r="S326" s="286"/>
      <c r="T326" s="286"/>
      <c r="U326" s="286"/>
      <c r="V326" s="285"/>
      <c r="W326" s="285"/>
      <c r="X326" s="285"/>
      <c r="Y326" s="285"/>
      <c r="Z326" s="285"/>
      <c r="AA326" s="283"/>
      <c r="AB326" s="283"/>
      <c r="AC326" s="283"/>
      <c r="AD326" s="283"/>
      <c r="AE326" s="283"/>
      <c r="AF326" s="361"/>
      <c r="AG326" s="361"/>
      <c r="AH326" s="361"/>
      <c r="AI326" s="361"/>
      <c r="AJ326" s="362"/>
      <c r="AL326" s="101">
        <f t="shared" si="34"/>
        <v>0</v>
      </c>
      <c r="AM326" s="101">
        <f t="shared" si="29"/>
        <v>0</v>
      </c>
      <c r="AN326" s="101">
        <f t="shared" si="30"/>
        <v>0</v>
      </c>
      <c r="AO326" s="101">
        <f t="shared" si="31"/>
        <v>0</v>
      </c>
      <c r="AP326" s="101">
        <f t="shared" si="32"/>
        <v>0</v>
      </c>
      <c r="AQ326" s="101">
        <f t="shared" si="33"/>
        <v>0</v>
      </c>
      <c r="AR326" s="101">
        <f t="shared" si="28"/>
        <v>0</v>
      </c>
    </row>
    <row r="327" spans="1:44">
      <c r="A327" s="284" t="s">
        <v>711</v>
      </c>
      <c r="B327" s="288"/>
      <c r="C327" s="288"/>
      <c r="D327" s="288"/>
      <c r="E327" s="288"/>
      <c r="F327" s="288"/>
      <c r="G327" s="286"/>
      <c r="H327" s="286"/>
      <c r="I327" s="286"/>
      <c r="J327" s="286"/>
      <c r="K327" s="286"/>
      <c r="L327" s="285"/>
      <c r="M327" s="285"/>
      <c r="N327" s="285"/>
      <c r="O327" s="285"/>
      <c r="P327" s="285"/>
      <c r="Q327" s="286"/>
      <c r="R327" s="286"/>
      <c r="S327" s="286"/>
      <c r="T327" s="286"/>
      <c r="U327" s="286"/>
      <c r="V327" s="285"/>
      <c r="W327" s="285">
        <v>1</v>
      </c>
      <c r="X327" s="285"/>
      <c r="Y327" s="285"/>
      <c r="Z327" s="285"/>
      <c r="AA327" s="283"/>
      <c r="AB327" s="283"/>
      <c r="AC327" s="283"/>
      <c r="AD327" s="283"/>
      <c r="AE327" s="283"/>
      <c r="AF327" s="361"/>
      <c r="AG327" s="361"/>
      <c r="AH327" s="361"/>
      <c r="AI327" s="361"/>
      <c r="AJ327" s="362"/>
      <c r="AL327" s="101">
        <f t="shared" si="34"/>
        <v>0</v>
      </c>
      <c r="AM327" s="101">
        <f t="shared" ref="AM327:AM390" si="35">SUM($G327:$K327)</f>
        <v>0</v>
      </c>
      <c r="AN327" s="101">
        <f t="shared" ref="AN327:AN390" si="36">SUM($L327:$P327)</f>
        <v>0</v>
      </c>
      <c r="AO327" s="101">
        <f t="shared" ref="AO327:AO390" si="37">SUM($Q327:$U327)</f>
        <v>0</v>
      </c>
      <c r="AP327" s="101">
        <f t="shared" ref="AP327:AP390" si="38">SUM($V327:$Z327)</f>
        <v>1</v>
      </c>
      <c r="AQ327" s="101">
        <f t="shared" ref="AQ327:AQ390" si="39">SUM($AA327:$AE327)</f>
        <v>0</v>
      </c>
      <c r="AR327" s="101">
        <f t="shared" si="28"/>
        <v>0</v>
      </c>
    </row>
    <row r="328" spans="1:44">
      <c r="A328" s="284" t="s">
        <v>712</v>
      </c>
      <c r="B328" s="288"/>
      <c r="C328" s="288"/>
      <c r="D328" s="288"/>
      <c r="E328" s="288"/>
      <c r="F328" s="288"/>
      <c r="G328" s="286"/>
      <c r="H328" s="286"/>
      <c r="I328" s="286"/>
      <c r="J328" s="286"/>
      <c r="K328" s="286"/>
      <c r="L328" s="285"/>
      <c r="M328" s="285"/>
      <c r="N328" s="285"/>
      <c r="O328" s="285"/>
      <c r="P328" s="285"/>
      <c r="Q328" s="286"/>
      <c r="R328" s="286"/>
      <c r="S328" s="286"/>
      <c r="T328" s="286"/>
      <c r="U328" s="286">
        <v>1</v>
      </c>
      <c r="V328" s="285"/>
      <c r="W328" s="285"/>
      <c r="X328" s="285"/>
      <c r="Y328" s="285"/>
      <c r="Z328" s="285"/>
      <c r="AA328" s="283"/>
      <c r="AB328" s="283"/>
      <c r="AC328" s="283"/>
      <c r="AD328" s="283"/>
      <c r="AE328" s="283"/>
      <c r="AF328" s="361"/>
      <c r="AG328" s="361"/>
      <c r="AH328" s="361"/>
      <c r="AI328" s="361"/>
      <c r="AJ328" s="362"/>
      <c r="AL328" s="101">
        <f t="shared" ref="AL328:AL391" si="40">SUM($B328:$F328)</f>
        <v>0</v>
      </c>
      <c r="AM328" s="101">
        <f t="shared" si="35"/>
        <v>0</v>
      </c>
      <c r="AN328" s="101">
        <f t="shared" si="36"/>
        <v>0</v>
      </c>
      <c r="AO328" s="101">
        <f t="shared" si="37"/>
        <v>1</v>
      </c>
      <c r="AP328" s="101">
        <f t="shared" si="38"/>
        <v>0</v>
      </c>
      <c r="AQ328" s="101">
        <f t="shared" si="39"/>
        <v>0</v>
      </c>
      <c r="AR328" s="101">
        <f t="shared" si="28"/>
        <v>0</v>
      </c>
    </row>
    <row r="329" spans="1:44">
      <c r="A329" s="284" t="s">
        <v>713</v>
      </c>
      <c r="B329" s="333"/>
      <c r="C329" s="333"/>
      <c r="D329" s="288"/>
      <c r="E329" s="288"/>
      <c r="F329" s="288"/>
      <c r="G329" s="286"/>
      <c r="H329" s="286"/>
      <c r="I329" s="286"/>
      <c r="J329" s="286"/>
      <c r="K329" s="286"/>
      <c r="L329" s="285"/>
      <c r="M329" s="285"/>
      <c r="N329" s="285"/>
      <c r="O329" s="285"/>
      <c r="P329" s="285"/>
      <c r="Q329" s="286"/>
      <c r="R329" s="286"/>
      <c r="S329" s="286"/>
      <c r="T329" s="286"/>
      <c r="U329" s="286"/>
      <c r="V329" s="285"/>
      <c r="W329" s="285"/>
      <c r="X329" s="285"/>
      <c r="Y329" s="285"/>
      <c r="Z329" s="285"/>
      <c r="AF329" s="333"/>
      <c r="AG329" s="333"/>
      <c r="AH329" s="333"/>
      <c r="AI329" s="333"/>
      <c r="AJ329" s="333"/>
      <c r="AL329" s="101">
        <f t="shared" si="40"/>
        <v>0</v>
      </c>
      <c r="AM329" s="101">
        <f t="shared" si="35"/>
        <v>0</v>
      </c>
      <c r="AN329" s="101">
        <f t="shared" si="36"/>
        <v>0</v>
      </c>
      <c r="AO329" s="101">
        <f t="shared" si="37"/>
        <v>0</v>
      </c>
      <c r="AP329" s="101">
        <f t="shared" si="38"/>
        <v>0</v>
      </c>
      <c r="AQ329" s="101">
        <f t="shared" si="39"/>
        <v>0</v>
      </c>
      <c r="AR329" s="101">
        <f t="shared" si="28"/>
        <v>0</v>
      </c>
    </row>
    <row r="330" spans="1:44">
      <c r="A330" s="284" t="s">
        <v>715</v>
      </c>
      <c r="B330" s="333"/>
      <c r="C330" s="333"/>
      <c r="D330" s="288"/>
      <c r="E330" s="288"/>
      <c r="F330" s="288"/>
      <c r="G330" s="286"/>
      <c r="H330" s="286"/>
      <c r="I330" s="286"/>
      <c r="J330" s="286"/>
      <c r="K330" s="286"/>
      <c r="L330" s="285"/>
      <c r="M330" s="285"/>
      <c r="N330" s="285"/>
      <c r="O330" s="285"/>
      <c r="P330" s="285"/>
      <c r="Q330" s="286"/>
      <c r="R330" s="286"/>
      <c r="S330" s="286"/>
      <c r="T330" s="286"/>
      <c r="U330" s="286"/>
      <c r="V330" s="285"/>
      <c r="W330" s="285">
        <v>1</v>
      </c>
      <c r="X330" s="285"/>
      <c r="Y330" s="285"/>
      <c r="Z330" s="285"/>
      <c r="AF330" s="333"/>
      <c r="AG330" s="333"/>
      <c r="AH330" s="333"/>
      <c r="AI330" s="333"/>
      <c r="AJ330" s="333"/>
      <c r="AL330" s="101">
        <f t="shared" si="40"/>
        <v>0</v>
      </c>
      <c r="AM330" s="101">
        <f t="shared" si="35"/>
        <v>0</v>
      </c>
      <c r="AN330" s="101">
        <f t="shared" si="36"/>
        <v>0</v>
      </c>
      <c r="AO330" s="101">
        <f t="shared" si="37"/>
        <v>0</v>
      </c>
      <c r="AP330" s="101">
        <f t="shared" si="38"/>
        <v>1</v>
      </c>
      <c r="AQ330" s="101">
        <f t="shared" si="39"/>
        <v>0</v>
      </c>
      <c r="AR330" s="101">
        <f t="shared" ref="AR330:AR393" si="41">SUM($AF330:$AJ330)</f>
        <v>0</v>
      </c>
    </row>
    <row r="331" spans="1:44">
      <c r="A331" s="284" t="s">
        <v>719</v>
      </c>
      <c r="B331" s="333"/>
      <c r="C331" s="333"/>
      <c r="D331" s="288"/>
      <c r="E331" s="288"/>
      <c r="F331" s="288"/>
      <c r="G331" s="286"/>
      <c r="H331" s="286"/>
      <c r="I331" s="286"/>
      <c r="J331" s="286"/>
      <c r="K331" s="286"/>
      <c r="L331" s="285"/>
      <c r="M331" s="285"/>
      <c r="N331" s="285"/>
      <c r="O331" s="285"/>
      <c r="P331" s="285"/>
      <c r="Q331" s="286"/>
      <c r="R331" s="286"/>
      <c r="S331" s="286"/>
      <c r="T331" s="286"/>
      <c r="U331" s="286"/>
      <c r="V331" s="285"/>
      <c r="W331" s="285"/>
      <c r="X331" s="285"/>
      <c r="Y331" s="285"/>
      <c r="Z331" s="285">
        <v>1</v>
      </c>
      <c r="AF331" s="333"/>
      <c r="AG331" s="333"/>
      <c r="AH331" s="333"/>
      <c r="AI331" s="333"/>
      <c r="AJ331" s="333"/>
      <c r="AL331" s="101">
        <f t="shared" si="40"/>
        <v>0</v>
      </c>
      <c r="AM331" s="101">
        <f t="shared" si="35"/>
        <v>0</v>
      </c>
      <c r="AN331" s="101">
        <f t="shared" si="36"/>
        <v>0</v>
      </c>
      <c r="AO331" s="101">
        <f t="shared" si="37"/>
        <v>0</v>
      </c>
      <c r="AP331" s="101">
        <f t="shared" si="38"/>
        <v>1</v>
      </c>
      <c r="AQ331" s="101">
        <f t="shared" si="39"/>
        <v>0</v>
      </c>
      <c r="AR331" s="101">
        <f t="shared" si="41"/>
        <v>0</v>
      </c>
    </row>
    <row r="332" spans="1:44">
      <c r="A332" s="284" t="s">
        <v>720</v>
      </c>
      <c r="B332" s="333"/>
      <c r="C332" s="333"/>
      <c r="D332" s="288"/>
      <c r="E332" s="288"/>
      <c r="F332" s="288"/>
      <c r="G332" s="286"/>
      <c r="H332" s="286"/>
      <c r="I332" s="286"/>
      <c r="J332" s="286"/>
      <c r="K332" s="286"/>
      <c r="L332" s="285"/>
      <c r="M332" s="285"/>
      <c r="N332" s="285"/>
      <c r="O332" s="285"/>
      <c r="P332" s="285"/>
      <c r="Q332" s="286"/>
      <c r="R332" s="286"/>
      <c r="S332" s="286"/>
      <c r="T332" s="286"/>
      <c r="U332" s="286"/>
      <c r="V332" s="285"/>
      <c r="W332" s="285"/>
      <c r="X332" s="285"/>
      <c r="Y332" s="285"/>
      <c r="Z332" s="285"/>
      <c r="AF332" s="333"/>
      <c r="AG332" s="333"/>
      <c r="AH332" s="333"/>
      <c r="AI332" s="333"/>
      <c r="AJ332" s="333"/>
      <c r="AL332" s="101">
        <f t="shared" si="40"/>
        <v>0</v>
      </c>
      <c r="AM332" s="101">
        <f t="shared" si="35"/>
        <v>0</v>
      </c>
      <c r="AN332" s="101">
        <f t="shared" si="36"/>
        <v>0</v>
      </c>
      <c r="AO332" s="101">
        <f t="shared" si="37"/>
        <v>0</v>
      </c>
      <c r="AP332" s="101">
        <f t="shared" si="38"/>
        <v>0</v>
      </c>
      <c r="AQ332" s="101">
        <f t="shared" si="39"/>
        <v>0</v>
      </c>
      <c r="AR332" s="101">
        <f t="shared" si="41"/>
        <v>0</v>
      </c>
    </row>
    <row r="333" spans="1:44">
      <c r="A333" s="284" t="s">
        <v>721</v>
      </c>
      <c r="B333" s="333"/>
      <c r="C333" s="333"/>
      <c r="D333" s="288"/>
      <c r="E333" s="288"/>
      <c r="F333" s="288"/>
      <c r="G333" s="286"/>
      <c r="H333" s="286"/>
      <c r="I333" s="286"/>
      <c r="J333" s="286"/>
      <c r="K333" s="286"/>
      <c r="L333" s="285"/>
      <c r="M333" s="285"/>
      <c r="N333" s="285"/>
      <c r="O333" s="285"/>
      <c r="P333" s="285"/>
      <c r="Q333" s="286"/>
      <c r="R333" s="286"/>
      <c r="S333" s="286"/>
      <c r="T333" s="286"/>
      <c r="U333" s="286"/>
      <c r="V333" s="285"/>
      <c r="W333" s="285"/>
      <c r="X333" s="285"/>
      <c r="Y333" s="285"/>
      <c r="Z333" s="285"/>
      <c r="AF333" s="333"/>
      <c r="AG333" s="333"/>
      <c r="AH333" s="333"/>
      <c r="AI333" s="333"/>
      <c r="AJ333" s="333"/>
      <c r="AL333" s="101">
        <f t="shared" si="40"/>
        <v>0</v>
      </c>
      <c r="AM333" s="101">
        <f t="shared" si="35"/>
        <v>0</v>
      </c>
      <c r="AN333" s="101">
        <f t="shared" si="36"/>
        <v>0</v>
      </c>
      <c r="AO333" s="101">
        <f t="shared" si="37"/>
        <v>0</v>
      </c>
      <c r="AP333" s="101">
        <f t="shared" si="38"/>
        <v>0</v>
      </c>
      <c r="AQ333" s="101">
        <f t="shared" si="39"/>
        <v>0</v>
      </c>
      <c r="AR333" s="101">
        <f t="shared" si="41"/>
        <v>0</v>
      </c>
    </row>
    <row r="334" spans="1:44">
      <c r="A334" s="284" t="s">
        <v>723</v>
      </c>
      <c r="B334" s="333"/>
      <c r="C334" s="333"/>
      <c r="D334" s="288"/>
      <c r="E334" s="288"/>
      <c r="F334" s="288"/>
      <c r="G334" s="286"/>
      <c r="H334" s="286"/>
      <c r="I334" s="286"/>
      <c r="J334" s="286"/>
      <c r="K334" s="286"/>
      <c r="L334" s="285"/>
      <c r="M334" s="285"/>
      <c r="N334" s="285"/>
      <c r="O334" s="285"/>
      <c r="P334" s="285"/>
      <c r="Q334" s="286"/>
      <c r="R334" s="286"/>
      <c r="S334" s="286"/>
      <c r="T334" s="286"/>
      <c r="U334" s="286"/>
      <c r="V334" s="285"/>
      <c r="W334" s="285"/>
      <c r="X334" s="285"/>
      <c r="Y334" s="285"/>
      <c r="Z334" s="285">
        <v>1</v>
      </c>
      <c r="AF334" s="333"/>
      <c r="AG334" s="333"/>
      <c r="AH334" s="333"/>
      <c r="AI334" s="333"/>
      <c r="AJ334" s="333"/>
      <c r="AL334" s="101">
        <f t="shared" si="40"/>
        <v>0</v>
      </c>
      <c r="AM334" s="101">
        <f t="shared" si="35"/>
        <v>0</v>
      </c>
      <c r="AN334" s="101">
        <f t="shared" si="36"/>
        <v>0</v>
      </c>
      <c r="AO334" s="101">
        <f t="shared" si="37"/>
        <v>0</v>
      </c>
      <c r="AP334" s="101">
        <f t="shared" si="38"/>
        <v>1</v>
      </c>
      <c r="AQ334" s="101">
        <f t="shared" si="39"/>
        <v>0</v>
      </c>
      <c r="AR334" s="101">
        <f t="shared" si="41"/>
        <v>0</v>
      </c>
    </row>
    <row r="335" spans="1:44">
      <c r="A335" s="284" t="s">
        <v>724</v>
      </c>
      <c r="B335" s="333"/>
      <c r="C335" s="333"/>
      <c r="D335" s="288"/>
      <c r="E335" s="288"/>
      <c r="F335" s="288"/>
      <c r="G335" s="286"/>
      <c r="H335" s="286"/>
      <c r="I335" s="286"/>
      <c r="J335" s="286"/>
      <c r="K335" s="286"/>
      <c r="L335" s="285"/>
      <c r="M335" s="285"/>
      <c r="N335" s="285"/>
      <c r="O335" s="285">
        <v>1</v>
      </c>
      <c r="P335" s="285"/>
      <c r="Q335" s="286"/>
      <c r="R335" s="286"/>
      <c r="S335" s="286">
        <v>1</v>
      </c>
      <c r="T335" s="286"/>
      <c r="U335" s="286"/>
      <c r="V335" s="285"/>
      <c r="W335" s="285"/>
      <c r="X335" s="285"/>
      <c r="Y335" s="285"/>
      <c r="Z335" s="285"/>
      <c r="AF335" s="333"/>
      <c r="AG335" s="333"/>
      <c r="AH335" s="333"/>
      <c r="AI335" s="333"/>
      <c r="AJ335" s="333"/>
      <c r="AL335" s="101">
        <f t="shared" si="40"/>
        <v>0</v>
      </c>
      <c r="AM335" s="101">
        <f t="shared" si="35"/>
        <v>0</v>
      </c>
      <c r="AN335" s="101">
        <f t="shared" si="36"/>
        <v>1</v>
      </c>
      <c r="AO335" s="101">
        <f t="shared" si="37"/>
        <v>1</v>
      </c>
      <c r="AP335" s="101">
        <f t="shared" si="38"/>
        <v>0</v>
      </c>
      <c r="AQ335" s="101">
        <f t="shared" si="39"/>
        <v>0</v>
      </c>
      <c r="AR335" s="101">
        <f t="shared" si="41"/>
        <v>0</v>
      </c>
    </row>
    <row r="336" spans="1:44">
      <c r="A336" s="284" t="s">
        <v>725</v>
      </c>
      <c r="B336" s="333"/>
      <c r="C336" s="333"/>
      <c r="D336" s="288"/>
      <c r="E336" s="288"/>
      <c r="F336" s="288"/>
      <c r="G336" s="286"/>
      <c r="H336" s="286"/>
      <c r="I336" s="286"/>
      <c r="J336" s="286"/>
      <c r="K336" s="286"/>
      <c r="L336" s="285"/>
      <c r="M336" s="285"/>
      <c r="N336" s="285"/>
      <c r="O336" s="285"/>
      <c r="P336" s="285"/>
      <c r="Q336" s="286"/>
      <c r="R336" s="286"/>
      <c r="S336" s="286"/>
      <c r="T336" s="286"/>
      <c r="U336" s="286"/>
      <c r="V336" s="285"/>
      <c r="W336" s="285"/>
      <c r="X336" s="285"/>
      <c r="Y336" s="285"/>
      <c r="Z336" s="285">
        <v>1</v>
      </c>
      <c r="AF336" s="333"/>
      <c r="AG336" s="333"/>
      <c r="AH336" s="333"/>
      <c r="AI336" s="333"/>
      <c r="AJ336" s="333"/>
      <c r="AL336" s="101">
        <f t="shared" si="40"/>
        <v>0</v>
      </c>
      <c r="AM336" s="101">
        <f t="shared" si="35"/>
        <v>0</v>
      </c>
      <c r="AN336" s="101">
        <f t="shared" si="36"/>
        <v>0</v>
      </c>
      <c r="AO336" s="101">
        <f t="shared" si="37"/>
        <v>0</v>
      </c>
      <c r="AP336" s="101">
        <f t="shared" si="38"/>
        <v>1</v>
      </c>
      <c r="AQ336" s="101">
        <f t="shared" si="39"/>
        <v>0</v>
      </c>
      <c r="AR336" s="101">
        <f t="shared" si="41"/>
        <v>0</v>
      </c>
    </row>
    <row r="337" spans="1:44">
      <c r="A337" s="284" t="s">
        <v>726</v>
      </c>
      <c r="B337" s="333"/>
      <c r="C337" s="333"/>
      <c r="D337" s="288"/>
      <c r="E337" s="288"/>
      <c r="F337" s="288"/>
      <c r="G337" s="286"/>
      <c r="H337" s="286"/>
      <c r="I337" s="286"/>
      <c r="J337" s="286"/>
      <c r="K337" s="286"/>
      <c r="L337" s="285"/>
      <c r="M337" s="285"/>
      <c r="N337" s="285"/>
      <c r="O337" s="285"/>
      <c r="P337" s="285"/>
      <c r="Q337" s="286"/>
      <c r="R337" s="286"/>
      <c r="S337" s="286"/>
      <c r="T337" s="286"/>
      <c r="U337" s="286"/>
      <c r="V337" s="285"/>
      <c r="W337" s="285"/>
      <c r="X337" s="285"/>
      <c r="Y337" s="285"/>
      <c r="Z337" s="285"/>
      <c r="AF337" s="333"/>
      <c r="AG337" s="333"/>
      <c r="AH337" s="333"/>
      <c r="AI337" s="333"/>
      <c r="AJ337" s="333"/>
      <c r="AL337" s="101">
        <f t="shared" si="40"/>
        <v>0</v>
      </c>
      <c r="AM337" s="101">
        <f t="shared" si="35"/>
        <v>0</v>
      </c>
      <c r="AN337" s="101">
        <f t="shared" si="36"/>
        <v>0</v>
      </c>
      <c r="AO337" s="101">
        <f t="shared" si="37"/>
        <v>0</v>
      </c>
      <c r="AP337" s="101">
        <f t="shared" si="38"/>
        <v>0</v>
      </c>
      <c r="AQ337" s="101">
        <f t="shared" si="39"/>
        <v>0</v>
      </c>
      <c r="AR337" s="101">
        <f t="shared" si="41"/>
        <v>0</v>
      </c>
    </row>
    <row r="338" spans="1:44">
      <c r="A338" s="284" t="s">
        <v>727</v>
      </c>
      <c r="B338" s="333"/>
      <c r="C338" s="333"/>
      <c r="D338" s="288"/>
      <c r="E338" s="288"/>
      <c r="F338" s="288"/>
      <c r="G338" s="286"/>
      <c r="H338" s="286"/>
      <c r="I338" s="286"/>
      <c r="J338" s="286"/>
      <c r="K338" s="286"/>
      <c r="L338" s="285"/>
      <c r="M338" s="285"/>
      <c r="N338" s="285"/>
      <c r="O338" s="285"/>
      <c r="P338" s="285"/>
      <c r="Q338" s="286"/>
      <c r="R338" s="286"/>
      <c r="S338" s="286"/>
      <c r="T338" s="286"/>
      <c r="U338" s="286"/>
      <c r="V338" s="285"/>
      <c r="W338" s="285"/>
      <c r="X338" s="285"/>
      <c r="Y338" s="285">
        <v>1</v>
      </c>
      <c r="Z338" s="285"/>
      <c r="AF338" s="333"/>
      <c r="AG338" s="333"/>
      <c r="AH338" s="333"/>
      <c r="AI338" s="333"/>
      <c r="AJ338" s="333"/>
      <c r="AL338" s="101">
        <f t="shared" si="40"/>
        <v>0</v>
      </c>
      <c r="AM338" s="101">
        <f t="shared" si="35"/>
        <v>0</v>
      </c>
      <c r="AN338" s="101">
        <f t="shared" si="36"/>
        <v>0</v>
      </c>
      <c r="AO338" s="101">
        <f t="shared" si="37"/>
        <v>0</v>
      </c>
      <c r="AP338" s="101">
        <f t="shared" si="38"/>
        <v>1</v>
      </c>
      <c r="AQ338" s="101">
        <f t="shared" si="39"/>
        <v>0</v>
      </c>
      <c r="AR338" s="101">
        <f t="shared" si="41"/>
        <v>0</v>
      </c>
    </row>
    <row r="339" spans="1:44">
      <c r="A339" s="284" t="s">
        <v>730</v>
      </c>
      <c r="B339" s="333"/>
      <c r="C339" s="333"/>
      <c r="D339" s="288"/>
      <c r="E339" s="288"/>
      <c r="F339" s="288"/>
      <c r="G339" s="286"/>
      <c r="H339" s="286"/>
      <c r="I339" s="286"/>
      <c r="J339" s="286"/>
      <c r="K339" s="286">
        <v>1</v>
      </c>
      <c r="L339" s="285"/>
      <c r="M339" s="285"/>
      <c r="N339" s="285"/>
      <c r="O339" s="285"/>
      <c r="P339" s="285"/>
      <c r="Q339" s="286"/>
      <c r="R339" s="286"/>
      <c r="S339" s="286"/>
      <c r="T339" s="286"/>
      <c r="U339" s="286"/>
      <c r="V339" s="285"/>
      <c r="W339" s="285"/>
      <c r="X339" s="285"/>
      <c r="Y339" s="285"/>
      <c r="Z339" s="285"/>
      <c r="AF339" s="333"/>
      <c r="AG339" s="333"/>
      <c r="AH339" s="333"/>
      <c r="AI339" s="333"/>
      <c r="AJ339" s="333"/>
      <c r="AL339" s="101">
        <f t="shared" si="40"/>
        <v>0</v>
      </c>
      <c r="AM339" s="101">
        <f t="shared" si="35"/>
        <v>1</v>
      </c>
      <c r="AN339" s="101">
        <f t="shared" si="36"/>
        <v>0</v>
      </c>
      <c r="AO339" s="101">
        <f t="shared" si="37"/>
        <v>0</v>
      </c>
      <c r="AP339" s="101">
        <f t="shared" si="38"/>
        <v>0</v>
      </c>
      <c r="AQ339" s="101">
        <f t="shared" si="39"/>
        <v>0</v>
      </c>
      <c r="AR339" s="101">
        <f t="shared" si="41"/>
        <v>0</v>
      </c>
    </row>
    <row r="340" spans="1:44">
      <c r="A340" s="284" t="s">
        <v>731</v>
      </c>
      <c r="B340" s="333"/>
      <c r="C340" s="333"/>
      <c r="D340" s="288"/>
      <c r="E340" s="288"/>
      <c r="F340" s="288"/>
      <c r="G340" s="286"/>
      <c r="H340" s="286"/>
      <c r="I340" s="286"/>
      <c r="J340" s="286"/>
      <c r="K340" s="286"/>
      <c r="L340" s="285"/>
      <c r="M340" s="285"/>
      <c r="N340" s="285"/>
      <c r="O340" s="285"/>
      <c r="P340" s="285"/>
      <c r="Q340" s="286"/>
      <c r="R340" s="286"/>
      <c r="S340" s="286"/>
      <c r="T340" s="286"/>
      <c r="U340" s="286"/>
      <c r="V340" s="285"/>
      <c r="W340" s="285"/>
      <c r="X340" s="285"/>
      <c r="Y340" s="285"/>
      <c r="Z340" s="285">
        <v>1</v>
      </c>
      <c r="AF340" s="333"/>
      <c r="AG340" s="333"/>
      <c r="AH340" s="333"/>
      <c r="AI340" s="333"/>
      <c r="AJ340" s="333"/>
      <c r="AL340" s="101">
        <f t="shared" si="40"/>
        <v>0</v>
      </c>
      <c r="AM340" s="101">
        <f t="shared" si="35"/>
        <v>0</v>
      </c>
      <c r="AN340" s="101">
        <f t="shared" si="36"/>
        <v>0</v>
      </c>
      <c r="AO340" s="101">
        <f t="shared" si="37"/>
        <v>0</v>
      </c>
      <c r="AP340" s="101">
        <f t="shared" si="38"/>
        <v>1</v>
      </c>
      <c r="AQ340" s="101">
        <f t="shared" si="39"/>
        <v>0</v>
      </c>
      <c r="AR340" s="101">
        <f t="shared" si="41"/>
        <v>0</v>
      </c>
    </row>
    <row r="341" spans="1:44">
      <c r="A341" s="284" t="s">
        <v>732</v>
      </c>
      <c r="B341" s="333"/>
      <c r="C341" s="333"/>
      <c r="D341" s="288"/>
      <c r="E341" s="288"/>
      <c r="F341" s="288"/>
      <c r="G341" s="286"/>
      <c r="H341" s="286"/>
      <c r="I341" s="286"/>
      <c r="J341" s="286"/>
      <c r="K341" s="286"/>
      <c r="L341" s="285"/>
      <c r="M341" s="285"/>
      <c r="N341" s="285"/>
      <c r="O341" s="285"/>
      <c r="P341" s="285"/>
      <c r="Q341" s="286"/>
      <c r="R341" s="286"/>
      <c r="S341" s="286"/>
      <c r="T341" s="286"/>
      <c r="U341" s="286"/>
      <c r="V341" s="285"/>
      <c r="W341" s="285"/>
      <c r="X341" s="285"/>
      <c r="Y341" s="285"/>
      <c r="Z341" s="285"/>
      <c r="AF341" s="333"/>
      <c r="AG341" s="333"/>
      <c r="AH341" s="333"/>
      <c r="AI341" s="333"/>
      <c r="AJ341" s="333"/>
      <c r="AL341" s="101">
        <f t="shared" si="40"/>
        <v>0</v>
      </c>
      <c r="AM341" s="101">
        <f t="shared" si="35"/>
        <v>0</v>
      </c>
      <c r="AN341" s="101">
        <f t="shared" si="36"/>
        <v>0</v>
      </c>
      <c r="AO341" s="101">
        <f t="shared" si="37"/>
        <v>0</v>
      </c>
      <c r="AP341" s="101">
        <f t="shared" si="38"/>
        <v>0</v>
      </c>
      <c r="AQ341" s="101">
        <f t="shared" si="39"/>
        <v>0</v>
      </c>
      <c r="AR341" s="101">
        <f t="shared" si="41"/>
        <v>0</v>
      </c>
    </row>
    <row r="342" spans="1:44">
      <c r="A342" s="284" t="s">
        <v>733</v>
      </c>
      <c r="B342" s="333"/>
      <c r="C342" s="333"/>
      <c r="D342" s="288"/>
      <c r="E342" s="288"/>
      <c r="F342" s="288"/>
      <c r="G342" s="286"/>
      <c r="H342" s="286"/>
      <c r="I342" s="286"/>
      <c r="J342" s="286"/>
      <c r="K342" s="286"/>
      <c r="L342" s="285"/>
      <c r="M342" s="285"/>
      <c r="N342" s="285"/>
      <c r="O342" s="285"/>
      <c r="P342" s="285"/>
      <c r="Q342" s="286"/>
      <c r="R342" s="286"/>
      <c r="S342" s="286"/>
      <c r="T342" s="286"/>
      <c r="U342" s="286"/>
      <c r="V342" s="285"/>
      <c r="W342" s="285"/>
      <c r="X342" s="285"/>
      <c r="Y342" s="285"/>
      <c r="Z342" s="285"/>
      <c r="AF342" s="333"/>
      <c r="AG342" s="333"/>
      <c r="AH342" s="333"/>
      <c r="AI342" s="333"/>
      <c r="AJ342" s="333"/>
      <c r="AL342" s="101">
        <f t="shared" si="40"/>
        <v>0</v>
      </c>
      <c r="AM342" s="101">
        <f t="shared" si="35"/>
        <v>0</v>
      </c>
      <c r="AN342" s="101">
        <f t="shared" si="36"/>
        <v>0</v>
      </c>
      <c r="AO342" s="101">
        <f t="shared" si="37"/>
        <v>0</v>
      </c>
      <c r="AP342" s="101">
        <f t="shared" si="38"/>
        <v>0</v>
      </c>
      <c r="AQ342" s="101">
        <f t="shared" si="39"/>
        <v>0</v>
      </c>
      <c r="AR342" s="101">
        <f t="shared" si="41"/>
        <v>0</v>
      </c>
    </row>
    <row r="343" spans="1:44">
      <c r="A343" s="284" t="s">
        <v>734</v>
      </c>
      <c r="B343" s="333"/>
      <c r="C343" s="333"/>
      <c r="D343" s="288"/>
      <c r="E343" s="288"/>
      <c r="F343" s="288"/>
      <c r="G343" s="286"/>
      <c r="H343" s="286"/>
      <c r="I343" s="286"/>
      <c r="J343" s="286"/>
      <c r="K343" s="286"/>
      <c r="L343" s="285"/>
      <c r="M343" s="285"/>
      <c r="N343" s="285"/>
      <c r="O343" s="285"/>
      <c r="P343" s="285"/>
      <c r="Q343" s="286"/>
      <c r="R343" s="286"/>
      <c r="S343" s="286"/>
      <c r="T343" s="286"/>
      <c r="U343" s="286"/>
      <c r="V343" s="285"/>
      <c r="W343" s="285"/>
      <c r="X343" s="285"/>
      <c r="Y343" s="285"/>
      <c r="Z343" s="285"/>
      <c r="AF343" s="333"/>
      <c r="AG343" s="333"/>
      <c r="AH343" s="333"/>
      <c r="AI343" s="333"/>
      <c r="AJ343" s="333"/>
      <c r="AL343" s="101">
        <f t="shared" si="40"/>
        <v>0</v>
      </c>
      <c r="AM343" s="101">
        <f t="shared" si="35"/>
        <v>0</v>
      </c>
      <c r="AN343" s="101">
        <f t="shared" si="36"/>
        <v>0</v>
      </c>
      <c r="AO343" s="101">
        <f t="shared" si="37"/>
        <v>0</v>
      </c>
      <c r="AP343" s="101">
        <f t="shared" si="38"/>
        <v>0</v>
      </c>
      <c r="AQ343" s="101">
        <f t="shared" si="39"/>
        <v>0</v>
      </c>
      <c r="AR343" s="101">
        <f t="shared" si="41"/>
        <v>0</v>
      </c>
    </row>
    <row r="344" spans="1:44">
      <c r="A344" s="284" t="s">
        <v>735</v>
      </c>
      <c r="B344" s="333"/>
      <c r="C344" s="333"/>
      <c r="D344" s="288"/>
      <c r="E344" s="288"/>
      <c r="F344" s="288"/>
      <c r="G344" s="286"/>
      <c r="H344" s="286"/>
      <c r="I344" s="286"/>
      <c r="J344" s="286"/>
      <c r="K344" s="286"/>
      <c r="L344" s="285"/>
      <c r="M344" s="285"/>
      <c r="N344" s="285"/>
      <c r="O344" s="285"/>
      <c r="P344" s="285"/>
      <c r="Q344" s="286"/>
      <c r="R344" s="286"/>
      <c r="S344" s="286"/>
      <c r="T344" s="286"/>
      <c r="U344" s="286"/>
      <c r="V344" s="285"/>
      <c r="W344" s="285"/>
      <c r="X344" s="285"/>
      <c r="Y344" s="285"/>
      <c r="Z344" s="285"/>
      <c r="AF344" s="333"/>
      <c r="AG344" s="333"/>
      <c r="AH344" s="333"/>
      <c r="AI344" s="333"/>
      <c r="AJ344" s="333"/>
      <c r="AL344" s="101">
        <f t="shared" si="40"/>
        <v>0</v>
      </c>
      <c r="AM344" s="101">
        <f t="shared" si="35"/>
        <v>0</v>
      </c>
      <c r="AN344" s="101">
        <f t="shared" si="36"/>
        <v>0</v>
      </c>
      <c r="AO344" s="101">
        <f t="shared" si="37"/>
        <v>0</v>
      </c>
      <c r="AP344" s="101">
        <f t="shared" si="38"/>
        <v>0</v>
      </c>
      <c r="AQ344" s="101">
        <f t="shared" si="39"/>
        <v>0</v>
      </c>
      <c r="AR344" s="101">
        <f t="shared" si="41"/>
        <v>0</v>
      </c>
    </row>
    <row r="345" spans="1:44">
      <c r="A345" s="284" t="s">
        <v>736</v>
      </c>
      <c r="B345" s="333"/>
      <c r="C345" s="333"/>
      <c r="D345" s="288"/>
      <c r="E345" s="288"/>
      <c r="F345" s="288"/>
      <c r="G345" s="286"/>
      <c r="H345" s="286"/>
      <c r="I345" s="286"/>
      <c r="J345" s="286"/>
      <c r="K345" s="286"/>
      <c r="L345" s="285"/>
      <c r="M345" s="285"/>
      <c r="N345" s="285"/>
      <c r="O345" s="285"/>
      <c r="P345" s="285"/>
      <c r="Q345" s="286"/>
      <c r="R345" s="286"/>
      <c r="S345" s="286"/>
      <c r="T345" s="286"/>
      <c r="U345" s="286"/>
      <c r="V345" s="285"/>
      <c r="W345" s="285">
        <v>1</v>
      </c>
      <c r="X345" s="285"/>
      <c r="Y345" s="285"/>
      <c r="Z345" s="285"/>
      <c r="AF345" s="333"/>
      <c r="AG345" s="333"/>
      <c r="AH345" s="333"/>
      <c r="AI345" s="333"/>
      <c r="AJ345" s="333"/>
      <c r="AL345" s="101">
        <f t="shared" si="40"/>
        <v>0</v>
      </c>
      <c r="AM345" s="101">
        <f t="shared" si="35"/>
        <v>0</v>
      </c>
      <c r="AN345" s="101">
        <f t="shared" si="36"/>
        <v>0</v>
      </c>
      <c r="AO345" s="101">
        <f t="shared" si="37"/>
        <v>0</v>
      </c>
      <c r="AP345" s="101">
        <f t="shared" si="38"/>
        <v>1</v>
      </c>
      <c r="AQ345" s="101">
        <f t="shared" si="39"/>
        <v>0</v>
      </c>
      <c r="AR345" s="101">
        <f t="shared" si="41"/>
        <v>0</v>
      </c>
    </row>
    <row r="346" spans="1:44">
      <c r="A346" s="284" t="s">
        <v>737</v>
      </c>
      <c r="B346" s="333"/>
      <c r="C346" s="333"/>
      <c r="D346" s="288"/>
      <c r="E346" s="288"/>
      <c r="F346" s="288"/>
      <c r="G346" s="286"/>
      <c r="H346" s="286"/>
      <c r="I346" s="286"/>
      <c r="J346" s="286"/>
      <c r="K346" s="286"/>
      <c r="L346" s="285"/>
      <c r="M346" s="285"/>
      <c r="N346" s="285"/>
      <c r="O346" s="285"/>
      <c r="P346" s="285"/>
      <c r="Q346" s="286"/>
      <c r="R346" s="286"/>
      <c r="S346" s="286"/>
      <c r="T346" s="286"/>
      <c r="U346" s="286"/>
      <c r="V346" s="285"/>
      <c r="W346" s="285"/>
      <c r="X346" s="285"/>
      <c r="Y346" s="285"/>
      <c r="Z346" s="285">
        <v>2</v>
      </c>
      <c r="AF346" s="333"/>
      <c r="AG346" s="333"/>
      <c r="AH346" s="333"/>
      <c r="AI346" s="333"/>
      <c r="AJ346" s="333"/>
      <c r="AL346" s="101">
        <f t="shared" si="40"/>
        <v>0</v>
      </c>
      <c r="AM346" s="101">
        <f t="shared" si="35"/>
        <v>0</v>
      </c>
      <c r="AN346" s="101">
        <f t="shared" si="36"/>
        <v>0</v>
      </c>
      <c r="AO346" s="101">
        <f t="shared" si="37"/>
        <v>0</v>
      </c>
      <c r="AP346" s="101">
        <f t="shared" si="38"/>
        <v>2</v>
      </c>
      <c r="AQ346" s="101">
        <f t="shared" si="39"/>
        <v>0</v>
      </c>
      <c r="AR346" s="101">
        <f t="shared" si="41"/>
        <v>0</v>
      </c>
    </row>
    <row r="347" spans="1:44">
      <c r="A347" s="284" t="s">
        <v>738</v>
      </c>
      <c r="B347" s="333"/>
      <c r="C347" s="333"/>
      <c r="D347" s="288"/>
      <c r="E347" s="288"/>
      <c r="F347" s="288"/>
      <c r="G347" s="286"/>
      <c r="H347" s="286"/>
      <c r="I347" s="286"/>
      <c r="J347" s="286"/>
      <c r="K347" s="286"/>
      <c r="L347" s="285"/>
      <c r="M347" s="285"/>
      <c r="N347" s="285"/>
      <c r="O347" s="285"/>
      <c r="P347" s="285"/>
      <c r="Q347" s="286"/>
      <c r="R347" s="286"/>
      <c r="S347" s="286"/>
      <c r="T347" s="286"/>
      <c r="U347" s="286"/>
      <c r="V347" s="285"/>
      <c r="W347" s="285"/>
      <c r="X347" s="285"/>
      <c r="Y347" s="285"/>
      <c r="Z347" s="285">
        <v>5</v>
      </c>
      <c r="AF347" s="333"/>
      <c r="AG347" s="333"/>
      <c r="AH347" s="333"/>
      <c r="AI347" s="333"/>
      <c r="AJ347" s="333"/>
      <c r="AL347" s="101">
        <f t="shared" si="40"/>
        <v>0</v>
      </c>
      <c r="AM347" s="101">
        <f t="shared" si="35"/>
        <v>0</v>
      </c>
      <c r="AN347" s="101">
        <f t="shared" si="36"/>
        <v>0</v>
      </c>
      <c r="AO347" s="101">
        <f t="shared" si="37"/>
        <v>0</v>
      </c>
      <c r="AP347" s="101">
        <f t="shared" si="38"/>
        <v>5</v>
      </c>
      <c r="AQ347" s="101">
        <f t="shared" si="39"/>
        <v>0</v>
      </c>
      <c r="AR347" s="101">
        <f t="shared" si="41"/>
        <v>0</v>
      </c>
    </row>
    <row r="348" spans="1:44">
      <c r="A348" s="284" t="s">
        <v>739</v>
      </c>
      <c r="B348" s="333"/>
      <c r="C348" s="333"/>
      <c r="D348" s="288"/>
      <c r="E348" s="288"/>
      <c r="F348" s="288"/>
      <c r="G348" s="286"/>
      <c r="H348" s="286"/>
      <c r="I348" s="286"/>
      <c r="J348" s="286"/>
      <c r="K348" s="286"/>
      <c r="L348" s="285"/>
      <c r="M348" s="285"/>
      <c r="N348" s="285"/>
      <c r="O348" s="285"/>
      <c r="P348" s="285"/>
      <c r="Q348" s="286"/>
      <c r="R348" s="286"/>
      <c r="S348" s="286"/>
      <c r="T348" s="286"/>
      <c r="U348" s="286"/>
      <c r="V348" s="285"/>
      <c r="W348" s="285"/>
      <c r="X348" s="285"/>
      <c r="Y348" s="285"/>
      <c r="Z348" s="285">
        <v>1</v>
      </c>
      <c r="AF348" s="333"/>
      <c r="AG348" s="333"/>
      <c r="AH348" s="333"/>
      <c r="AI348" s="333"/>
      <c r="AJ348" s="333"/>
      <c r="AL348" s="101">
        <f t="shared" si="40"/>
        <v>0</v>
      </c>
      <c r="AM348" s="101">
        <f t="shared" si="35"/>
        <v>0</v>
      </c>
      <c r="AN348" s="101">
        <f t="shared" si="36"/>
        <v>0</v>
      </c>
      <c r="AO348" s="101">
        <f t="shared" si="37"/>
        <v>0</v>
      </c>
      <c r="AP348" s="101">
        <f t="shared" si="38"/>
        <v>1</v>
      </c>
      <c r="AQ348" s="101">
        <f t="shared" si="39"/>
        <v>0</v>
      </c>
      <c r="AR348" s="101">
        <f t="shared" si="41"/>
        <v>0</v>
      </c>
    </row>
    <row r="349" spans="1:44">
      <c r="A349" s="284" t="s">
        <v>740</v>
      </c>
      <c r="B349" s="333"/>
      <c r="C349" s="333"/>
      <c r="D349" s="288"/>
      <c r="E349" s="288"/>
      <c r="F349" s="288"/>
      <c r="G349" s="286"/>
      <c r="H349" s="286"/>
      <c r="I349" s="286"/>
      <c r="J349" s="286"/>
      <c r="K349" s="286"/>
      <c r="L349" s="285"/>
      <c r="M349" s="285"/>
      <c r="N349" s="285"/>
      <c r="O349" s="285"/>
      <c r="P349" s="285"/>
      <c r="Q349" s="286"/>
      <c r="R349" s="286"/>
      <c r="S349" s="286"/>
      <c r="T349" s="286"/>
      <c r="U349" s="286"/>
      <c r="V349" s="285"/>
      <c r="W349" s="285"/>
      <c r="X349" s="285"/>
      <c r="Y349" s="285"/>
      <c r="Z349" s="285">
        <v>1</v>
      </c>
      <c r="AF349" s="333"/>
      <c r="AG349" s="333"/>
      <c r="AH349" s="333"/>
      <c r="AI349" s="333"/>
      <c r="AJ349" s="333"/>
      <c r="AL349" s="101">
        <f t="shared" si="40"/>
        <v>0</v>
      </c>
      <c r="AM349" s="101">
        <f t="shared" si="35"/>
        <v>0</v>
      </c>
      <c r="AN349" s="101">
        <f t="shared" si="36"/>
        <v>0</v>
      </c>
      <c r="AO349" s="101">
        <f t="shared" si="37"/>
        <v>0</v>
      </c>
      <c r="AP349" s="101">
        <f t="shared" si="38"/>
        <v>1</v>
      </c>
      <c r="AQ349" s="101">
        <f t="shared" si="39"/>
        <v>0</v>
      </c>
      <c r="AR349" s="101">
        <f t="shared" si="41"/>
        <v>0</v>
      </c>
    </row>
    <row r="350" spans="1:44">
      <c r="A350" s="284" t="s">
        <v>741</v>
      </c>
      <c r="B350" s="333"/>
      <c r="C350" s="333"/>
      <c r="D350" s="288"/>
      <c r="E350" s="288"/>
      <c r="F350" s="288"/>
      <c r="G350" s="286"/>
      <c r="H350" s="286"/>
      <c r="I350" s="286"/>
      <c r="J350" s="286"/>
      <c r="K350" s="286"/>
      <c r="L350" s="285"/>
      <c r="M350" s="285"/>
      <c r="N350" s="285"/>
      <c r="O350" s="285"/>
      <c r="P350" s="285"/>
      <c r="Q350" s="286"/>
      <c r="R350" s="286"/>
      <c r="S350" s="286"/>
      <c r="T350" s="286"/>
      <c r="U350" s="286"/>
      <c r="V350" s="285"/>
      <c r="W350" s="285"/>
      <c r="X350" s="285"/>
      <c r="Y350" s="285"/>
      <c r="Z350" s="285"/>
      <c r="AF350" s="333"/>
      <c r="AG350" s="333"/>
      <c r="AH350" s="333"/>
      <c r="AI350" s="333"/>
      <c r="AJ350" s="333"/>
      <c r="AL350" s="101">
        <f t="shared" si="40"/>
        <v>0</v>
      </c>
      <c r="AM350" s="101">
        <f t="shared" si="35"/>
        <v>0</v>
      </c>
      <c r="AN350" s="101">
        <f t="shared" si="36"/>
        <v>0</v>
      </c>
      <c r="AO350" s="101">
        <f t="shared" si="37"/>
        <v>0</v>
      </c>
      <c r="AP350" s="101">
        <f t="shared" si="38"/>
        <v>0</v>
      </c>
      <c r="AQ350" s="101">
        <f t="shared" si="39"/>
        <v>0</v>
      </c>
      <c r="AR350" s="101">
        <f t="shared" si="41"/>
        <v>0</v>
      </c>
    </row>
    <row r="351" spans="1:44">
      <c r="A351" s="284" t="s">
        <v>742</v>
      </c>
      <c r="B351" s="333"/>
      <c r="C351" s="333"/>
      <c r="D351" s="288"/>
      <c r="E351" s="288"/>
      <c r="F351" s="288"/>
      <c r="G351" s="286"/>
      <c r="H351" s="286"/>
      <c r="I351" s="286"/>
      <c r="J351" s="286"/>
      <c r="K351" s="286"/>
      <c r="L351" s="285"/>
      <c r="M351" s="285"/>
      <c r="N351" s="285"/>
      <c r="O351" s="285"/>
      <c r="P351" s="285"/>
      <c r="Q351" s="286"/>
      <c r="R351" s="286"/>
      <c r="S351" s="286"/>
      <c r="T351" s="286"/>
      <c r="U351" s="286"/>
      <c r="V351" s="285"/>
      <c r="W351" s="285">
        <v>1</v>
      </c>
      <c r="X351" s="285"/>
      <c r="Y351" s="285"/>
      <c r="Z351" s="285"/>
      <c r="AF351" s="333"/>
      <c r="AG351" s="333"/>
      <c r="AH351" s="333"/>
      <c r="AI351" s="333"/>
      <c r="AJ351" s="333"/>
      <c r="AL351" s="101">
        <f t="shared" si="40"/>
        <v>0</v>
      </c>
      <c r="AM351" s="101">
        <f t="shared" si="35"/>
        <v>0</v>
      </c>
      <c r="AN351" s="101">
        <f t="shared" si="36"/>
        <v>0</v>
      </c>
      <c r="AO351" s="101">
        <f t="shared" si="37"/>
        <v>0</v>
      </c>
      <c r="AP351" s="101">
        <f t="shared" si="38"/>
        <v>1</v>
      </c>
      <c r="AQ351" s="101">
        <f t="shared" si="39"/>
        <v>0</v>
      </c>
      <c r="AR351" s="101">
        <f t="shared" si="41"/>
        <v>0</v>
      </c>
    </row>
    <row r="352" spans="1:44">
      <c r="A352" s="284" t="s">
        <v>743</v>
      </c>
      <c r="B352" s="333"/>
      <c r="C352" s="333"/>
      <c r="D352" s="288"/>
      <c r="E352" s="288"/>
      <c r="F352" s="288"/>
      <c r="G352" s="286"/>
      <c r="H352" s="286"/>
      <c r="I352" s="286"/>
      <c r="J352" s="286"/>
      <c r="K352" s="286"/>
      <c r="L352" s="285"/>
      <c r="M352" s="285"/>
      <c r="N352" s="285"/>
      <c r="O352" s="285"/>
      <c r="P352" s="285"/>
      <c r="Q352" s="286"/>
      <c r="R352" s="286"/>
      <c r="S352" s="286"/>
      <c r="T352" s="286"/>
      <c r="U352" s="286"/>
      <c r="V352" s="285"/>
      <c r="W352" s="285"/>
      <c r="X352" s="285"/>
      <c r="Y352" s="285"/>
      <c r="Z352" s="285"/>
      <c r="AF352" s="333"/>
      <c r="AG352" s="333"/>
      <c r="AH352" s="333"/>
      <c r="AI352" s="333"/>
      <c r="AJ352" s="333"/>
      <c r="AL352" s="101">
        <f t="shared" si="40"/>
        <v>0</v>
      </c>
      <c r="AM352" s="101">
        <f t="shared" si="35"/>
        <v>0</v>
      </c>
      <c r="AN352" s="101">
        <f t="shared" si="36"/>
        <v>0</v>
      </c>
      <c r="AO352" s="101">
        <f t="shared" si="37"/>
        <v>0</v>
      </c>
      <c r="AP352" s="101">
        <f t="shared" si="38"/>
        <v>0</v>
      </c>
      <c r="AQ352" s="101">
        <f t="shared" si="39"/>
        <v>0</v>
      </c>
      <c r="AR352" s="101">
        <f t="shared" si="41"/>
        <v>0</v>
      </c>
    </row>
    <row r="353" spans="1:44">
      <c r="A353" s="284" t="s">
        <v>744</v>
      </c>
      <c r="B353" s="333"/>
      <c r="C353" s="333"/>
      <c r="D353" s="288"/>
      <c r="E353" s="288"/>
      <c r="F353" s="288"/>
      <c r="G353" s="286"/>
      <c r="H353" s="286"/>
      <c r="I353" s="286"/>
      <c r="J353" s="286"/>
      <c r="K353" s="286"/>
      <c r="L353" s="285"/>
      <c r="M353" s="285"/>
      <c r="N353" s="285"/>
      <c r="O353" s="285"/>
      <c r="P353" s="285"/>
      <c r="Q353" s="286"/>
      <c r="R353" s="286"/>
      <c r="S353" s="286"/>
      <c r="T353" s="286"/>
      <c r="U353" s="286"/>
      <c r="V353" s="285"/>
      <c r="W353" s="285"/>
      <c r="X353" s="285"/>
      <c r="Y353" s="285">
        <v>3</v>
      </c>
      <c r="Z353" s="285"/>
      <c r="AF353" s="333"/>
      <c r="AG353" s="333"/>
      <c r="AH353" s="333"/>
      <c r="AI353" s="333"/>
      <c r="AJ353" s="333"/>
      <c r="AL353" s="101">
        <f t="shared" si="40"/>
        <v>0</v>
      </c>
      <c r="AM353" s="101">
        <f t="shared" si="35"/>
        <v>0</v>
      </c>
      <c r="AN353" s="101">
        <f t="shared" si="36"/>
        <v>0</v>
      </c>
      <c r="AO353" s="101">
        <f t="shared" si="37"/>
        <v>0</v>
      </c>
      <c r="AP353" s="101">
        <f t="shared" si="38"/>
        <v>3</v>
      </c>
      <c r="AQ353" s="101">
        <f t="shared" si="39"/>
        <v>0</v>
      </c>
      <c r="AR353" s="101">
        <f t="shared" si="41"/>
        <v>0</v>
      </c>
    </row>
    <row r="354" spans="1:44">
      <c r="A354" s="284" t="s">
        <v>745</v>
      </c>
      <c r="B354" s="333"/>
      <c r="C354" s="333"/>
      <c r="D354" s="288"/>
      <c r="E354" s="288"/>
      <c r="F354" s="288"/>
      <c r="G354" s="286"/>
      <c r="H354" s="286"/>
      <c r="I354" s="286"/>
      <c r="J354" s="286"/>
      <c r="K354" s="286"/>
      <c r="L354" s="285"/>
      <c r="M354" s="285"/>
      <c r="N354" s="285"/>
      <c r="O354" s="285"/>
      <c r="P354" s="285"/>
      <c r="Q354" s="286"/>
      <c r="R354" s="286"/>
      <c r="S354" s="286"/>
      <c r="T354" s="286"/>
      <c r="U354" s="286"/>
      <c r="V354" s="285">
        <v>1</v>
      </c>
      <c r="W354" s="285"/>
      <c r="X354" s="285"/>
      <c r="Y354" s="285"/>
      <c r="Z354" s="285"/>
      <c r="AF354" s="333"/>
      <c r="AG354" s="333"/>
      <c r="AH354" s="333"/>
      <c r="AI354" s="333"/>
      <c r="AJ354" s="333"/>
      <c r="AL354" s="101">
        <f t="shared" si="40"/>
        <v>0</v>
      </c>
      <c r="AM354" s="101">
        <f t="shared" si="35"/>
        <v>0</v>
      </c>
      <c r="AN354" s="101">
        <f t="shared" si="36"/>
        <v>0</v>
      </c>
      <c r="AO354" s="101">
        <f t="shared" si="37"/>
        <v>0</v>
      </c>
      <c r="AP354" s="101">
        <f t="shared" si="38"/>
        <v>1</v>
      </c>
      <c r="AQ354" s="101">
        <f t="shared" si="39"/>
        <v>0</v>
      </c>
      <c r="AR354" s="101">
        <f t="shared" si="41"/>
        <v>0</v>
      </c>
    </row>
    <row r="355" spans="1:44">
      <c r="A355" s="284" t="s">
        <v>746</v>
      </c>
      <c r="B355" s="333"/>
      <c r="C355" s="333"/>
      <c r="D355" s="288"/>
      <c r="E355" s="288"/>
      <c r="F355" s="288"/>
      <c r="G355" s="286"/>
      <c r="H355" s="286"/>
      <c r="I355" s="286"/>
      <c r="J355" s="286"/>
      <c r="K355" s="286"/>
      <c r="L355" s="285"/>
      <c r="M355" s="285"/>
      <c r="N355" s="285"/>
      <c r="O355" s="285"/>
      <c r="P355" s="285"/>
      <c r="Q355" s="286"/>
      <c r="R355" s="286"/>
      <c r="S355" s="286"/>
      <c r="T355" s="286"/>
      <c r="U355" s="286"/>
      <c r="V355" s="285"/>
      <c r="W355" s="285"/>
      <c r="X355" s="285"/>
      <c r="Y355" s="285">
        <v>1</v>
      </c>
      <c r="Z355" s="285"/>
      <c r="AF355" s="333"/>
      <c r="AG355" s="333"/>
      <c r="AH355" s="333"/>
      <c r="AI355" s="333"/>
      <c r="AJ355" s="333"/>
      <c r="AL355" s="101">
        <f t="shared" si="40"/>
        <v>0</v>
      </c>
      <c r="AM355" s="101">
        <f t="shared" si="35"/>
        <v>0</v>
      </c>
      <c r="AN355" s="101">
        <f t="shared" si="36"/>
        <v>0</v>
      </c>
      <c r="AO355" s="101">
        <f t="shared" si="37"/>
        <v>0</v>
      </c>
      <c r="AP355" s="101">
        <f t="shared" si="38"/>
        <v>1</v>
      </c>
      <c r="AQ355" s="101">
        <f t="shared" si="39"/>
        <v>0</v>
      </c>
      <c r="AR355" s="101">
        <f t="shared" si="41"/>
        <v>0</v>
      </c>
    </row>
    <row r="356" spans="1:44">
      <c r="A356" s="284" t="s">
        <v>747</v>
      </c>
      <c r="B356" s="333"/>
      <c r="C356" s="333"/>
      <c r="D356" s="288"/>
      <c r="E356" s="288"/>
      <c r="F356" s="288"/>
      <c r="G356" s="286"/>
      <c r="H356" s="286"/>
      <c r="I356" s="286"/>
      <c r="J356" s="286"/>
      <c r="K356" s="286"/>
      <c r="L356" s="285"/>
      <c r="M356" s="285"/>
      <c r="N356" s="285"/>
      <c r="O356" s="285"/>
      <c r="P356" s="285"/>
      <c r="Q356" s="286"/>
      <c r="R356" s="286"/>
      <c r="S356" s="286"/>
      <c r="T356" s="286"/>
      <c r="U356" s="286"/>
      <c r="V356" s="285"/>
      <c r="W356" s="285"/>
      <c r="X356" s="285"/>
      <c r="Y356" s="285">
        <v>1</v>
      </c>
      <c r="Z356" s="285"/>
      <c r="AF356" s="333"/>
      <c r="AG356" s="333"/>
      <c r="AH356" s="333"/>
      <c r="AI356" s="333"/>
      <c r="AJ356" s="333"/>
      <c r="AL356" s="101">
        <f t="shared" si="40"/>
        <v>0</v>
      </c>
      <c r="AM356" s="101">
        <f t="shared" si="35"/>
        <v>0</v>
      </c>
      <c r="AN356" s="101">
        <f t="shared" si="36"/>
        <v>0</v>
      </c>
      <c r="AO356" s="101">
        <f t="shared" si="37"/>
        <v>0</v>
      </c>
      <c r="AP356" s="101">
        <f t="shared" si="38"/>
        <v>1</v>
      </c>
      <c r="AQ356" s="101">
        <f t="shared" si="39"/>
        <v>0</v>
      </c>
      <c r="AR356" s="101">
        <f t="shared" si="41"/>
        <v>0</v>
      </c>
    </row>
    <row r="357" spans="1:44">
      <c r="A357" s="284" t="s">
        <v>748</v>
      </c>
      <c r="B357" s="333"/>
      <c r="C357" s="333"/>
      <c r="D357" s="288"/>
      <c r="E357" s="288"/>
      <c r="F357" s="288"/>
      <c r="G357" s="286"/>
      <c r="H357" s="286"/>
      <c r="I357" s="286"/>
      <c r="J357" s="286"/>
      <c r="K357" s="286"/>
      <c r="L357" s="285"/>
      <c r="M357" s="285"/>
      <c r="N357" s="285"/>
      <c r="O357" s="285"/>
      <c r="P357" s="285"/>
      <c r="Q357" s="286"/>
      <c r="R357" s="286"/>
      <c r="S357" s="286"/>
      <c r="T357" s="286"/>
      <c r="U357" s="286"/>
      <c r="V357" s="285">
        <v>5</v>
      </c>
      <c r="W357" s="285"/>
      <c r="X357" s="285"/>
      <c r="Y357" s="285"/>
      <c r="Z357" s="285"/>
      <c r="AF357" s="333"/>
      <c r="AG357" s="333"/>
      <c r="AH357" s="333"/>
      <c r="AI357" s="333"/>
      <c r="AJ357" s="333"/>
      <c r="AL357" s="101">
        <f t="shared" si="40"/>
        <v>0</v>
      </c>
      <c r="AM357" s="101">
        <f t="shared" si="35"/>
        <v>0</v>
      </c>
      <c r="AN357" s="101">
        <f t="shared" si="36"/>
        <v>0</v>
      </c>
      <c r="AO357" s="101">
        <f t="shared" si="37"/>
        <v>0</v>
      </c>
      <c r="AP357" s="101">
        <f t="shared" si="38"/>
        <v>5</v>
      </c>
      <c r="AQ357" s="101">
        <f t="shared" si="39"/>
        <v>0</v>
      </c>
      <c r="AR357" s="101">
        <f t="shared" si="41"/>
        <v>0</v>
      </c>
    </row>
    <row r="358" spans="1:44">
      <c r="A358" s="284" t="s">
        <v>253</v>
      </c>
      <c r="B358" s="333"/>
      <c r="C358" s="333"/>
      <c r="D358" s="288"/>
      <c r="E358" s="288"/>
      <c r="F358" s="288"/>
      <c r="G358" s="286"/>
      <c r="H358" s="286"/>
      <c r="I358" s="286"/>
      <c r="J358" s="286"/>
      <c r="K358" s="286"/>
      <c r="L358" s="285"/>
      <c r="M358" s="285"/>
      <c r="N358" s="285"/>
      <c r="O358" s="285"/>
      <c r="P358" s="285"/>
      <c r="Q358" s="286"/>
      <c r="R358" s="286"/>
      <c r="S358" s="286"/>
      <c r="T358" s="286"/>
      <c r="U358" s="286"/>
      <c r="V358" s="285">
        <v>1</v>
      </c>
      <c r="W358" s="285"/>
      <c r="X358" s="285"/>
      <c r="Y358" s="285"/>
      <c r="Z358" s="285"/>
      <c r="AF358" s="333"/>
      <c r="AG358" s="333"/>
      <c r="AH358" s="333"/>
      <c r="AI358" s="333"/>
      <c r="AJ358" s="333"/>
      <c r="AL358" s="101">
        <f t="shared" si="40"/>
        <v>0</v>
      </c>
      <c r="AM358" s="101">
        <f t="shared" si="35"/>
        <v>0</v>
      </c>
      <c r="AN358" s="101">
        <f t="shared" si="36"/>
        <v>0</v>
      </c>
      <c r="AO358" s="101">
        <f t="shared" si="37"/>
        <v>0</v>
      </c>
      <c r="AP358" s="101">
        <f t="shared" si="38"/>
        <v>1</v>
      </c>
      <c r="AQ358" s="101">
        <f t="shared" si="39"/>
        <v>0</v>
      </c>
      <c r="AR358" s="101">
        <f t="shared" si="41"/>
        <v>0</v>
      </c>
    </row>
    <row r="359" spans="1:44">
      <c r="A359" s="284" t="s">
        <v>755</v>
      </c>
      <c r="B359" s="333"/>
      <c r="C359" s="333"/>
      <c r="D359" s="288"/>
      <c r="E359" s="288"/>
      <c r="F359" s="288"/>
      <c r="G359" s="286"/>
      <c r="H359" s="286"/>
      <c r="I359" s="286"/>
      <c r="J359" s="286"/>
      <c r="K359" s="286"/>
      <c r="L359" s="285"/>
      <c r="M359" s="285"/>
      <c r="N359" s="285"/>
      <c r="O359" s="285"/>
      <c r="P359" s="285"/>
      <c r="Q359" s="286"/>
      <c r="R359" s="286"/>
      <c r="S359" s="286"/>
      <c r="T359" s="286"/>
      <c r="U359" s="286"/>
      <c r="V359" s="285"/>
      <c r="W359" s="285"/>
      <c r="X359" s="285"/>
      <c r="Y359" s="285"/>
      <c r="Z359" s="285"/>
      <c r="AF359" s="333"/>
      <c r="AG359" s="333"/>
      <c r="AH359" s="333"/>
      <c r="AI359" s="333"/>
      <c r="AJ359" s="333"/>
      <c r="AL359" s="101">
        <f t="shared" si="40"/>
        <v>0</v>
      </c>
      <c r="AM359" s="101">
        <f t="shared" si="35"/>
        <v>0</v>
      </c>
      <c r="AN359" s="101">
        <f t="shared" si="36"/>
        <v>0</v>
      </c>
      <c r="AO359" s="101">
        <f t="shared" si="37"/>
        <v>0</v>
      </c>
      <c r="AP359" s="101">
        <f t="shared" si="38"/>
        <v>0</v>
      </c>
      <c r="AQ359" s="101">
        <f t="shared" si="39"/>
        <v>0</v>
      </c>
      <c r="AR359" s="101">
        <f t="shared" si="41"/>
        <v>0</v>
      </c>
    </row>
    <row r="360" spans="1:44">
      <c r="A360" s="284" t="s">
        <v>756</v>
      </c>
      <c r="B360" s="333"/>
      <c r="C360" s="333"/>
      <c r="D360" s="288"/>
      <c r="E360" s="288"/>
      <c r="F360" s="288"/>
      <c r="G360" s="286"/>
      <c r="H360" s="286"/>
      <c r="I360" s="286"/>
      <c r="J360" s="286"/>
      <c r="K360" s="286"/>
      <c r="L360" s="285"/>
      <c r="M360" s="285"/>
      <c r="N360" s="285"/>
      <c r="O360" s="285"/>
      <c r="P360" s="285"/>
      <c r="Q360" s="286"/>
      <c r="R360" s="286"/>
      <c r="S360" s="286"/>
      <c r="T360" s="286"/>
      <c r="U360" s="286"/>
      <c r="V360" s="285"/>
      <c r="W360" s="285"/>
      <c r="X360" s="285">
        <v>2</v>
      </c>
      <c r="Y360" s="285"/>
      <c r="Z360" s="285"/>
      <c r="AF360" s="333"/>
      <c r="AG360" s="333"/>
      <c r="AH360" s="333"/>
      <c r="AI360" s="333"/>
      <c r="AJ360" s="333"/>
      <c r="AL360" s="101">
        <f t="shared" si="40"/>
        <v>0</v>
      </c>
      <c r="AM360" s="101">
        <f t="shared" si="35"/>
        <v>0</v>
      </c>
      <c r="AN360" s="101">
        <f t="shared" si="36"/>
        <v>0</v>
      </c>
      <c r="AO360" s="101">
        <f t="shared" si="37"/>
        <v>0</v>
      </c>
      <c r="AP360" s="101">
        <f t="shared" si="38"/>
        <v>2</v>
      </c>
      <c r="AQ360" s="101">
        <f t="shared" si="39"/>
        <v>0</v>
      </c>
      <c r="AR360" s="101">
        <f t="shared" si="41"/>
        <v>0</v>
      </c>
    </row>
    <row r="361" spans="1:44">
      <c r="A361" s="284" t="s">
        <v>757</v>
      </c>
      <c r="B361" s="333"/>
      <c r="C361" s="333"/>
      <c r="D361" s="288"/>
      <c r="E361" s="288"/>
      <c r="F361" s="288"/>
      <c r="G361" s="286"/>
      <c r="H361" s="286"/>
      <c r="I361" s="286"/>
      <c r="J361" s="286"/>
      <c r="K361" s="286"/>
      <c r="L361" s="285"/>
      <c r="M361" s="285"/>
      <c r="N361" s="285"/>
      <c r="O361" s="285"/>
      <c r="P361" s="285"/>
      <c r="Q361" s="286"/>
      <c r="R361" s="286"/>
      <c r="S361" s="286"/>
      <c r="T361" s="286"/>
      <c r="U361" s="286"/>
      <c r="V361" s="285"/>
      <c r="W361" s="285"/>
      <c r="X361" s="285"/>
      <c r="Y361" s="285"/>
      <c r="Z361" s="285">
        <v>1</v>
      </c>
      <c r="AF361" s="333"/>
      <c r="AG361" s="333"/>
      <c r="AH361" s="333"/>
      <c r="AI361" s="333"/>
      <c r="AJ361" s="333"/>
      <c r="AL361" s="101">
        <f t="shared" si="40"/>
        <v>0</v>
      </c>
      <c r="AM361" s="101">
        <f t="shared" si="35"/>
        <v>0</v>
      </c>
      <c r="AN361" s="101">
        <f t="shared" si="36"/>
        <v>0</v>
      </c>
      <c r="AO361" s="101">
        <f t="shared" si="37"/>
        <v>0</v>
      </c>
      <c r="AP361" s="101">
        <f t="shared" si="38"/>
        <v>1</v>
      </c>
      <c r="AQ361" s="101">
        <f t="shared" si="39"/>
        <v>0</v>
      </c>
      <c r="AR361" s="101">
        <f t="shared" si="41"/>
        <v>0</v>
      </c>
    </row>
    <row r="362" spans="1:44">
      <c r="A362" s="284" t="s">
        <v>758</v>
      </c>
      <c r="B362" s="333"/>
      <c r="C362" s="333"/>
      <c r="D362" s="288"/>
      <c r="E362" s="288"/>
      <c r="F362" s="288"/>
      <c r="G362" s="286"/>
      <c r="H362" s="286"/>
      <c r="I362" s="286"/>
      <c r="J362" s="286"/>
      <c r="K362" s="286"/>
      <c r="L362" s="285"/>
      <c r="M362" s="285"/>
      <c r="N362" s="285"/>
      <c r="O362" s="285"/>
      <c r="P362" s="285">
        <v>1</v>
      </c>
      <c r="Q362" s="286"/>
      <c r="R362" s="286"/>
      <c r="S362" s="286"/>
      <c r="T362" s="286"/>
      <c r="U362" s="286"/>
      <c r="V362" s="285"/>
      <c r="W362" s="285"/>
      <c r="X362" s="285"/>
      <c r="Y362" s="285"/>
      <c r="Z362" s="285"/>
      <c r="AF362" s="333"/>
      <c r="AG362" s="333"/>
      <c r="AH362" s="333"/>
      <c r="AI362" s="333"/>
      <c r="AJ362" s="333"/>
      <c r="AL362" s="101">
        <f t="shared" si="40"/>
        <v>0</v>
      </c>
      <c r="AM362" s="101">
        <f t="shared" si="35"/>
        <v>0</v>
      </c>
      <c r="AN362" s="101">
        <f t="shared" si="36"/>
        <v>1</v>
      </c>
      <c r="AO362" s="101">
        <f t="shared" si="37"/>
        <v>0</v>
      </c>
      <c r="AP362" s="101">
        <f t="shared" si="38"/>
        <v>0</v>
      </c>
      <c r="AQ362" s="101">
        <f t="shared" si="39"/>
        <v>0</v>
      </c>
      <c r="AR362" s="101">
        <f t="shared" si="41"/>
        <v>0</v>
      </c>
    </row>
    <row r="363" spans="1:44">
      <c r="A363" s="284" t="s">
        <v>759</v>
      </c>
      <c r="B363" s="333"/>
      <c r="C363" s="333"/>
      <c r="D363" s="288"/>
      <c r="E363" s="288"/>
      <c r="F363" s="288"/>
      <c r="G363" s="286"/>
      <c r="H363" s="286"/>
      <c r="I363" s="286"/>
      <c r="J363" s="286"/>
      <c r="K363" s="286"/>
      <c r="L363" s="285"/>
      <c r="M363" s="285"/>
      <c r="N363" s="285"/>
      <c r="O363" s="285"/>
      <c r="P363" s="285"/>
      <c r="Q363" s="286"/>
      <c r="R363" s="286"/>
      <c r="S363" s="286"/>
      <c r="T363" s="286"/>
      <c r="U363" s="286"/>
      <c r="V363" s="285">
        <v>1</v>
      </c>
      <c r="W363" s="285"/>
      <c r="X363" s="285"/>
      <c r="Y363" s="285"/>
      <c r="Z363" s="285"/>
      <c r="AF363" s="333"/>
      <c r="AG363" s="333"/>
      <c r="AH363" s="333"/>
      <c r="AI363" s="333"/>
      <c r="AJ363" s="333"/>
      <c r="AL363" s="101">
        <f t="shared" si="40"/>
        <v>0</v>
      </c>
      <c r="AM363" s="101">
        <f t="shared" si="35"/>
        <v>0</v>
      </c>
      <c r="AN363" s="101">
        <f t="shared" si="36"/>
        <v>0</v>
      </c>
      <c r="AO363" s="101">
        <f t="shared" si="37"/>
        <v>0</v>
      </c>
      <c r="AP363" s="101">
        <f t="shared" si="38"/>
        <v>1</v>
      </c>
      <c r="AQ363" s="101">
        <f t="shared" si="39"/>
        <v>0</v>
      </c>
      <c r="AR363" s="101">
        <f t="shared" si="41"/>
        <v>0</v>
      </c>
    </row>
    <row r="364" spans="1:44">
      <c r="A364" s="284" t="s">
        <v>760</v>
      </c>
      <c r="B364" s="333"/>
      <c r="C364" s="333"/>
      <c r="D364" s="288"/>
      <c r="E364" s="288"/>
      <c r="F364" s="288"/>
      <c r="G364" s="286"/>
      <c r="H364" s="286"/>
      <c r="I364" s="286"/>
      <c r="J364" s="286"/>
      <c r="K364" s="286"/>
      <c r="L364" s="285"/>
      <c r="M364" s="285"/>
      <c r="N364" s="285"/>
      <c r="O364" s="285"/>
      <c r="P364" s="285"/>
      <c r="Q364" s="286"/>
      <c r="R364" s="286"/>
      <c r="S364" s="286"/>
      <c r="T364" s="286"/>
      <c r="U364" s="286"/>
      <c r="V364" s="285"/>
      <c r="W364" s="285">
        <v>1</v>
      </c>
      <c r="X364" s="285"/>
      <c r="Y364" s="285"/>
      <c r="Z364" s="285"/>
      <c r="AF364" s="333"/>
      <c r="AG364" s="333"/>
      <c r="AH364" s="333"/>
      <c r="AI364" s="333"/>
      <c r="AJ364" s="333"/>
      <c r="AL364" s="101">
        <f t="shared" si="40"/>
        <v>0</v>
      </c>
      <c r="AM364" s="101">
        <f t="shared" si="35"/>
        <v>0</v>
      </c>
      <c r="AN364" s="101">
        <f t="shared" si="36"/>
        <v>0</v>
      </c>
      <c r="AO364" s="101">
        <f t="shared" si="37"/>
        <v>0</v>
      </c>
      <c r="AP364" s="101">
        <f t="shared" si="38"/>
        <v>1</v>
      </c>
      <c r="AQ364" s="101">
        <f t="shared" si="39"/>
        <v>0</v>
      </c>
      <c r="AR364" s="101">
        <f t="shared" si="41"/>
        <v>0</v>
      </c>
    </row>
    <row r="365" spans="1:44">
      <c r="A365" s="284" t="s">
        <v>765</v>
      </c>
      <c r="B365" s="333"/>
      <c r="C365" s="333"/>
      <c r="D365" s="288"/>
      <c r="E365" s="288"/>
      <c r="F365" s="288"/>
      <c r="G365" s="286"/>
      <c r="H365" s="286"/>
      <c r="I365" s="286"/>
      <c r="J365" s="286"/>
      <c r="K365" s="286"/>
      <c r="L365" s="285"/>
      <c r="M365" s="285"/>
      <c r="N365" s="285"/>
      <c r="O365" s="285"/>
      <c r="P365" s="285"/>
      <c r="Q365" s="286"/>
      <c r="R365" s="286"/>
      <c r="S365" s="286"/>
      <c r="T365" s="286"/>
      <c r="U365" s="286"/>
      <c r="V365" s="285"/>
      <c r="W365" s="285"/>
      <c r="X365" s="285">
        <v>1</v>
      </c>
      <c r="Y365" s="285"/>
      <c r="Z365" s="285"/>
      <c r="AF365" s="333"/>
      <c r="AG365" s="333"/>
      <c r="AH365" s="333"/>
      <c r="AI365" s="333"/>
      <c r="AJ365" s="333"/>
      <c r="AL365" s="101">
        <f t="shared" si="40"/>
        <v>0</v>
      </c>
      <c r="AM365" s="101">
        <f t="shared" si="35"/>
        <v>0</v>
      </c>
      <c r="AN365" s="101">
        <f t="shared" si="36"/>
        <v>0</v>
      </c>
      <c r="AO365" s="101">
        <f t="shared" si="37"/>
        <v>0</v>
      </c>
      <c r="AP365" s="101">
        <f t="shared" si="38"/>
        <v>1</v>
      </c>
      <c r="AQ365" s="101">
        <f t="shared" si="39"/>
        <v>0</v>
      </c>
      <c r="AR365" s="101">
        <f t="shared" si="41"/>
        <v>0</v>
      </c>
    </row>
    <row r="366" spans="1:44">
      <c r="A366" s="284" t="s">
        <v>766</v>
      </c>
      <c r="B366" s="333"/>
      <c r="C366" s="333"/>
      <c r="D366" s="288"/>
      <c r="E366" s="288"/>
      <c r="F366" s="288"/>
      <c r="G366" s="286"/>
      <c r="H366" s="286"/>
      <c r="I366" s="286"/>
      <c r="J366" s="286"/>
      <c r="K366" s="286"/>
      <c r="L366" s="285"/>
      <c r="M366" s="285"/>
      <c r="N366" s="285"/>
      <c r="O366" s="285"/>
      <c r="P366" s="285"/>
      <c r="Q366" s="286"/>
      <c r="R366" s="286"/>
      <c r="S366" s="286"/>
      <c r="T366" s="286"/>
      <c r="U366" s="286">
        <v>1</v>
      </c>
      <c r="V366" s="285"/>
      <c r="W366" s="285"/>
      <c r="X366" s="285"/>
      <c r="Y366" s="285"/>
      <c r="Z366" s="285"/>
      <c r="AF366" s="333"/>
      <c r="AG366" s="333"/>
      <c r="AH366" s="333"/>
      <c r="AI366" s="333"/>
      <c r="AJ366" s="333"/>
      <c r="AL366" s="101">
        <f t="shared" si="40"/>
        <v>0</v>
      </c>
      <c r="AM366" s="101">
        <f t="shared" si="35"/>
        <v>0</v>
      </c>
      <c r="AN366" s="101">
        <f t="shared" si="36"/>
        <v>0</v>
      </c>
      <c r="AO366" s="101">
        <f t="shared" si="37"/>
        <v>1</v>
      </c>
      <c r="AP366" s="101">
        <f t="shared" si="38"/>
        <v>0</v>
      </c>
      <c r="AQ366" s="101">
        <f t="shared" si="39"/>
        <v>0</v>
      </c>
      <c r="AR366" s="101">
        <f t="shared" si="41"/>
        <v>0</v>
      </c>
    </row>
    <row r="367" spans="1:44">
      <c r="A367" s="284" t="s">
        <v>774</v>
      </c>
      <c r="B367" s="333"/>
      <c r="C367" s="333"/>
      <c r="D367" s="288"/>
      <c r="E367" s="288"/>
      <c r="F367" s="288"/>
      <c r="G367" s="286"/>
      <c r="H367" s="286"/>
      <c r="I367" s="286"/>
      <c r="J367" s="286"/>
      <c r="K367" s="286"/>
      <c r="L367" s="285"/>
      <c r="M367" s="285"/>
      <c r="N367" s="285"/>
      <c r="O367" s="285"/>
      <c r="P367" s="285"/>
      <c r="Q367" s="286"/>
      <c r="R367" s="286"/>
      <c r="S367" s="286"/>
      <c r="T367" s="286"/>
      <c r="U367" s="286"/>
      <c r="V367" s="285"/>
      <c r="W367" s="285"/>
      <c r="X367" s="285"/>
      <c r="Y367" s="285"/>
      <c r="Z367" s="285"/>
      <c r="AF367" s="333"/>
      <c r="AG367" s="333"/>
      <c r="AH367" s="333"/>
      <c r="AI367" s="333"/>
      <c r="AJ367" s="333"/>
      <c r="AL367" s="101">
        <f t="shared" si="40"/>
        <v>0</v>
      </c>
      <c r="AM367" s="101">
        <f t="shared" si="35"/>
        <v>0</v>
      </c>
      <c r="AN367" s="101">
        <f t="shared" si="36"/>
        <v>0</v>
      </c>
      <c r="AO367" s="101">
        <f t="shared" si="37"/>
        <v>0</v>
      </c>
      <c r="AP367" s="101">
        <f t="shared" si="38"/>
        <v>0</v>
      </c>
      <c r="AQ367" s="101">
        <f t="shared" si="39"/>
        <v>0</v>
      </c>
      <c r="AR367" s="101">
        <f t="shared" si="41"/>
        <v>0</v>
      </c>
    </row>
    <row r="368" spans="1:44">
      <c r="A368" s="284" t="s">
        <v>776</v>
      </c>
      <c r="B368" s="333"/>
      <c r="C368" s="333"/>
      <c r="D368" s="288"/>
      <c r="E368" s="288"/>
      <c r="F368" s="288"/>
      <c r="G368" s="286"/>
      <c r="H368" s="286"/>
      <c r="I368" s="286"/>
      <c r="J368" s="286"/>
      <c r="K368" s="286"/>
      <c r="L368" s="285"/>
      <c r="M368" s="285"/>
      <c r="N368" s="285"/>
      <c r="O368" s="285"/>
      <c r="P368" s="285"/>
      <c r="Q368" s="286"/>
      <c r="R368" s="286"/>
      <c r="S368" s="286"/>
      <c r="T368" s="286"/>
      <c r="U368" s="286"/>
      <c r="V368" s="285"/>
      <c r="W368" s="285"/>
      <c r="X368" s="285"/>
      <c r="Y368" s="285">
        <v>1</v>
      </c>
      <c r="Z368" s="285"/>
      <c r="AF368" s="333"/>
      <c r="AG368" s="333"/>
      <c r="AH368" s="333"/>
      <c r="AI368" s="333"/>
      <c r="AJ368" s="333"/>
      <c r="AL368" s="101">
        <f t="shared" si="40"/>
        <v>0</v>
      </c>
      <c r="AM368" s="101">
        <f t="shared" si="35"/>
        <v>0</v>
      </c>
      <c r="AN368" s="101">
        <f t="shared" si="36"/>
        <v>0</v>
      </c>
      <c r="AO368" s="101">
        <f t="shared" si="37"/>
        <v>0</v>
      </c>
      <c r="AP368" s="101">
        <f t="shared" si="38"/>
        <v>1</v>
      </c>
      <c r="AQ368" s="101">
        <f t="shared" si="39"/>
        <v>0</v>
      </c>
      <c r="AR368" s="101">
        <f t="shared" si="41"/>
        <v>0</v>
      </c>
    </row>
    <row r="369" spans="1:44">
      <c r="A369" s="284" t="s">
        <v>780</v>
      </c>
      <c r="B369" s="333"/>
      <c r="C369" s="333"/>
      <c r="D369" s="288"/>
      <c r="E369" s="288"/>
      <c r="F369" s="288"/>
      <c r="G369" s="286"/>
      <c r="H369" s="286"/>
      <c r="I369" s="286"/>
      <c r="J369" s="286"/>
      <c r="K369" s="286"/>
      <c r="L369" s="285"/>
      <c r="M369" s="285"/>
      <c r="N369" s="285"/>
      <c r="O369" s="285"/>
      <c r="P369" s="285"/>
      <c r="Q369" s="286"/>
      <c r="R369" s="286"/>
      <c r="S369" s="286"/>
      <c r="T369" s="286"/>
      <c r="U369" s="286">
        <v>1</v>
      </c>
      <c r="V369" s="285"/>
      <c r="W369" s="285"/>
      <c r="X369" s="285"/>
      <c r="Y369" s="285"/>
      <c r="Z369" s="285"/>
      <c r="AF369" s="333"/>
      <c r="AG369" s="333"/>
      <c r="AH369" s="333"/>
      <c r="AI369" s="333"/>
      <c r="AJ369" s="333"/>
      <c r="AL369" s="101">
        <f t="shared" si="40"/>
        <v>0</v>
      </c>
      <c r="AM369" s="101">
        <f t="shared" si="35"/>
        <v>0</v>
      </c>
      <c r="AN369" s="101">
        <f t="shared" si="36"/>
        <v>0</v>
      </c>
      <c r="AO369" s="101">
        <f t="shared" si="37"/>
        <v>1</v>
      </c>
      <c r="AP369" s="101">
        <f t="shared" si="38"/>
        <v>0</v>
      </c>
      <c r="AQ369" s="101">
        <f t="shared" si="39"/>
        <v>0</v>
      </c>
      <c r="AR369" s="101">
        <f t="shared" si="41"/>
        <v>0</v>
      </c>
    </row>
    <row r="370" spans="1:44">
      <c r="A370" s="284" t="s">
        <v>781</v>
      </c>
      <c r="B370" s="333"/>
      <c r="C370" s="333"/>
      <c r="D370" s="288"/>
      <c r="E370" s="288"/>
      <c r="F370" s="288"/>
      <c r="G370" s="286"/>
      <c r="H370" s="286"/>
      <c r="I370" s="286"/>
      <c r="J370" s="286"/>
      <c r="K370" s="286"/>
      <c r="L370" s="285"/>
      <c r="M370" s="285"/>
      <c r="N370" s="285"/>
      <c r="O370" s="285"/>
      <c r="P370" s="285"/>
      <c r="Q370" s="286"/>
      <c r="R370" s="286"/>
      <c r="S370" s="286"/>
      <c r="T370" s="286"/>
      <c r="U370" s="286"/>
      <c r="V370" s="285"/>
      <c r="W370" s="285"/>
      <c r="X370" s="285"/>
      <c r="Y370" s="285"/>
      <c r="Z370" s="285">
        <v>1</v>
      </c>
      <c r="AF370" s="333"/>
      <c r="AG370" s="333"/>
      <c r="AH370" s="333"/>
      <c r="AI370" s="333"/>
      <c r="AJ370" s="333"/>
      <c r="AL370" s="101">
        <f t="shared" si="40"/>
        <v>0</v>
      </c>
      <c r="AM370" s="101">
        <f t="shared" si="35"/>
        <v>0</v>
      </c>
      <c r="AN370" s="101">
        <f t="shared" si="36"/>
        <v>0</v>
      </c>
      <c r="AO370" s="101">
        <f t="shared" si="37"/>
        <v>0</v>
      </c>
      <c r="AP370" s="101">
        <f t="shared" si="38"/>
        <v>1</v>
      </c>
      <c r="AQ370" s="101">
        <f t="shared" si="39"/>
        <v>0</v>
      </c>
      <c r="AR370" s="101">
        <f t="shared" si="41"/>
        <v>0</v>
      </c>
    </row>
    <row r="371" spans="1:44">
      <c r="A371" s="284" t="s">
        <v>783</v>
      </c>
      <c r="B371" s="333"/>
      <c r="C371" s="333"/>
      <c r="D371" s="288"/>
      <c r="E371" s="288"/>
      <c r="F371" s="288"/>
      <c r="G371" s="286"/>
      <c r="H371" s="286"/>
      <c r="I371" s="286"/>
      <c r="J371" s="286"/>
      <c r="K371" s="286"/>
      <c r="L371" s="285"/>
      <c r="M371" s="285"/>
      <c r="N371" s="285"/>
      <c r="O371" s="285"/>
      <c r="P371" s="285"/>
      <c r="Q371" s="286"/>
      <c r="R371" s="286"/>
      <c r="S371" s="286"/>
      <c r="T371" s="286"/>
      <c r="U371" s="286"/>
      <c r="V371" s="285">
        <v>1</v>
      </c>
      <c r="W371" s="285"/>
      <c r="X371" s="285"/>
      <c r="Y371" s="285"/>
      <c r="Z371" s="285"/>
      <c r="AF371" s="333"/>
      <c r="AG371" s="333"/>
      <c r="AH371" s="333"/>
      <c r="AI371" s="333"/>
      <c r="AJ371" s="333"/>
      <c r="AL371" s="101">
        <f t="shared" si="40"/>
        <v>0</v>
      </c>
      <c r="AM371" s="101">
        <f t="shared" si="35"/>
        <v>0</v>
      </c>
      <c r="AN371" s="101">
        <f t="shared" si="36"/>
        <v>0</v>
      </c>
      <c r="AO371" s="101">
        <f t="shared" si="37"/>
        <v>0</v>
      </c>
      <c r="AP371" s="101">
        <f t="shared" si="38"/>
        <v>1</v>
      </c>
      <c r="AQ371" s="101">
        <f t="shared" si="39"/>
        <v>0</v>
      </c>
      <c r="AR371" s="101">
        <f t="shared" si="41"/>
        <v>0</v>
      </c>
    </row>
    <row r="372" spans="1:44">
      <c r="A372" s="284" t="s">
        <v>785</v>
      </c>
      <c r="B372" s="333"/>
      <c r="C372" s="333"/>
      <c r="D372" s="288"/>
      <c r="E372" s="288"/>
      <c r="F372" s="288"/>
      <c r="G372" s="286"/>
      <c r="H372" s="286"/>
      <c r="I372" s="286"/>
      <c r="J372" s="286"/>
      <c r="K372" s="286"/>
      <c r="L372" s="285"/>
      <c r="M372" s="285"/>
      <c r="N372" s="285"/>
      <c r="O372" s="285"/>
      <c r="P372" s="285"/>
      <c r="Q372" s="286"/>
      <c r="R372" s="286"/>
      <c r="S372" s="286"/>
      <c r="T372" s="286"/>
      <c r="U372" s="286"/>
      <c r="V372" s="285">
        <v>1</v>
      </c>
      <c r="W372" s="285"/>
      <c r="X372" s="285"/>
      <c r="Y372" s="285"/>
      <c r="Z372" s="285"/>
      <c r="AF372" s="333"/>
      <c r="AG372" s="333"/>
      <c r="AH372" s="333"/>
      <c r="AI372" s="333"/>
      <c r="AJ372" s="333"/>
      <c r="AL372" s="101">
        <f t="shared" si="40"/>
        <v>0</v>
      </c>
      <c r="AM372" s="101">
        <f t="shared" si="35"/>
        <v>0</v>
      </c>
      <c r="AN372" s="101">
        <f t="shared" si="36"/>
        <v>0</v>
      </c>
      <c r="AO372" s="101">
        <f t="shared" si="37"/>
        <v>0</v>
      </c>
      <c r="AP372" s="101">
        <f t="shared" si="38"/>
        <v>1</v>
      </c>
      <c r="AQ372" s="101">
        <f t="shared" si="39"/>
        <v>0</v>
      </c>
      <c r="AR372" s="101">
        <f t="shared" si="41"/>
        <v>0</v>
      </c>
    </row>
    <row r="373" spans="1:44">
      <c r="A373" s="284" t="s">
        <v>786</v>
      </c>
      <c r="B373" s="333"/>
      <c r="C373" s="333"/>
      <c r="D373" s="288"/>
      <c r="E373" s="288"/>
      <c r="F373" s="288"/>
      <c r="G373" s="286"/>
      <c r="H373" s="286"/>
      <c r="I373" s="286"/>
      <c r="J373" s="286"/>
      <c r="K373" s="286">
        <v>1</v>
      </c>
      <c r="L373" s="285"/>
      <c r="M373" s="285"/>
      <c r="N373" s="285"/>
      <c r="O373" s="285"/>
      <c r="P373" s="285"/>
      <c r="Q373" s="286"/>
      <c r="R373" s="286"/>
      <c r="S373" s="286"/>
      <c r="T373" s="286"/>
      <c r="U373" s="286"/>
      <c r="V373" s="285"/>
      <c r="W373" s="285"/>
      <c r="X373" s="285"/>
      <c r="Y373" s="285"/>
      <c r="Z373" s="285"/>
      <c r="AF373" s="333"/>
      <c r="AG373" s="333"/>
      <c r="AH373" s="333"/>
      <c r="AI373" s="333"/>
      <c r="AJ373" s="333"/>
      <c r="AL373" s="101">
        <f t="shared" si="40"/>
        <v>0</v>
      </c>
      <c r="AM373" s="101">
        <f t="shared" si="35"/>
        <v>1</v>
      </c>
      <c r="AN373" s="101">
        <f t="shared" si="36"/>
        <v>0</v>
      </c>
      <c r="AO373" s="101">
        <f t="shared" si="37"/>
        <v>0</v>
      </c>
      <c r="AP373" s="101">
        <f t="shared" si="38"/>
        <v>0</v>
      </c>
      <c r="AQ373" s="101">
        <f t="shared" si="39"/>
        <v>0</v>
      </c>
      <c r="AR373" s="101">
        <f t="shared" si="41"/>
        <v>0</v>
      </c>
    </row>
    <row r="374" spans="1:44">
      <c r="A374" s="284" t="s">
        <v>790</v>
      </c>
      <c r="B374" s="333"/>
      <c r="C374" s="333"/>
      <c r="D374" s="288"/>
      <c r="E374" s="288"/>
      <c r="F374" s="288"/>
      <c r="G374" s="286"/>
      <c r="H374" s="286"/>
      <c r="I374" s="286"/>
      <c r="J374" s="286"/>
      <c r="K374" s="286"/>
      <c r="L374" s="285"/>
      <c r="M374" s="285"/>
      <c r="N374" s="285"/>
      <c r="O374" s="285"/>
      <c r="P374" s="285"/>
      <c r="Q374" s="286"/>
      <c r="R374" s="286"/>
      <c r="S374" s="286"/>
      <c r="T374" s="286"/>
      <c r="U374" s="286"/>
      <c r="V374" s="285">
        <v>1</v>
      </c>
      <c r="W374" s="285"/>
      <c r="X374" s="285"/>
      <c r="Y374" s="285"/>
      <c r="Z374" s="285"/>
      <c r="AF374" s="333"/>
      <c r="AG374" s="333"/>
      <c r="AH374" s="333"/>
      <c r="AI374" s="333"/>
      <c r="AJ374" s="333"/>
      <c r="AL374" s="101">
        <f t="shared" si="40"/>
        <v>0</v>
      </c>
      <c r="AM374" s="101">
        <f t="shared" si="35"/>
        <v>0</v>
      </c>
      <c r="AN374" s="101">
        <f t="shared" si="36"/>
        <v>0</v>
      </c>
      <c r="AO374" s="101">
        <f t="shared" si="37"/>
        <v>0</v>
      </c>
      <c r="AP374" s="101">
        <f t="shared" si="38"/>
        <v>1</v>
      </c>
      <c r="AQ374" s="101">
        <f t="shared" si="39"/>
        <v>0</v>
      </c>
      <c r="AR374" s="101">
        <f t="shared" si="41"/>
        <v>0</v>
      </c>
    </row>
    <row r="375" spans="1:44">
      <c r="A375" s="284" t="s">
        <v>794</v>
      </c>
      <c r="B375" s="333"/>
      <c r="C375" s="333"/>
      <c r="D375" s="288"/>
      <c r="E375" s="288"/>
      <c r="F375" s="288"/>
      <c r="G375" s="286"/>
      <c r="H375" s="286"/>
      <c r="I375" s="286"/>
      <c r="J375" s="286"/>
      <c r="K375" s="286"/>
      <c r="L375" s="285"/>
      <c r="M375" s="285"/>
      <c r="N375" s="285"/>
      <c r="O375" s="285"/>
      <c r="P375" s="285"/>
      <c r="Q375" s="286"/>
      <c r="R375" s="286"/>
      <c r="S375" s="286"/>
      <c r="T375" s="286"/>
      <c r="U375" s="286"/>
      <c r="V375" s="285"/>
      <c r="W375" s="285"/>
      <c r="X375" s="285"/>
      <c r="Y375" s="285"/>
      <c r="Z375" s="285">
        <v>1</v>
      </c>
      <c r="AF375" s="333"/>
      <c r="AG375" s="333"/>
      <c r="AH375" s="333"/>
      <c r="AI375" s="333"/>
      <c r="AJ375" s="333"/>
      <c r="AL375" s="101">
        <f t="shared" si="40"/>
        <v>0</v>
      </c>
      <c r="AM375" s="101">
        <f t="shared" si="35"/>
        <v>0</v>
      </c>
      <c r="AN375" s="101">
        <f t="shared" si="36"/>
        <v>0</v>
      </c>
      <c r="AO375" s="101">
        <f t="shared" si="37"/>
        <v>0</v>
      </c>
      <c r="AP375" s="101">
        <f t="shared" si="38"/>
        <v>1</v>
      </c>
      <c r="AQ375" s="101">
        <f t="shared" si="39"/>
        <v>0</v>
      </c>
      <c r="AR375" s="101">
        <f t="shared" si="41"/>
        <v>0</v>
      </c>
    </row>
    <row r="376" spans="1:44">
      <c r="A376" s="284" t="s">
        <v>795</v>
      </c>
      <c r="B376" s="333"/>
      <c r="C376" s="333"/>
      <c r="D376" s="288"/>
      <c r="E376" s="288"/>
      <c r="F376" s="288"/>
      <c r="G376" s="286"/>
      <c r="H376" s="286"/>
      <c r="I376" s="286"/>
      <c r="J376" s="286"/>
      <c r="K376" s="286"/>
      <c r="L376" s="285"/>
      <c r="M376" s="285"/>
      <c r="N376" s="285"/>
      <c r="O376" s="285"/>
      <c r="P376" s="285"/>
      <c r="Q376" s="286"/>
      <c r="R376" s="286"/>
      <c r="S376" s="286"/>
      <c r="T376" s="286"/>
      <c r="U376" s="286"/>
      <c r="V376" s="285"/>
      <c r="W376" s="285"/>
      <c r="X376" s="285"/>
      <c r="Y376" s="285"/>
      <c r="Z376" s="285"/>
      <c r="AF376" s="333"/>
      <c r="AG376" s="333"/>
      <c r="AH376" s="333"/>
      <c r="AI376" s="333"/>
      <c r="AJ376" s="333"/>
      <c r="AL376" s="101">
        <f t="shared" si="40"/>
        <v>0</v>
      </c>
      <c r="AM376" s="101">
        <f t="shared" si="35"/>
        <v>0</v>
      </c>
      <c r="AN376" s="101">
        <f t="shared" si="36"/>
        <v>0</v>
      </c>
      <c r="AO376" s="101">
        <f t="shared" si="37"/>
        <v>0</v>
      </c>
      <c r="AP376" s="101">
        <f t="shared" si="38"/>
        <v>0</v>
      </c>
      <c r="AQ376" s="101">
        <f t="shared" si="39"/>
        <v>0</v>
      </c>
      <c r="AR376" s="101">
        <f t="shared" si="41"/>
        <v>0</v>
      </c>
    </row>
    <row r="377" spans="1:44">
      <c r="A377" s="284" t="s">
        <v>796</v>
      </c>
      <c r="B377" s="333"/>
      <c r="C377" s="333"/>
      <c r="D377" s="288"/>
      <c r="E377" s="288"/>
      <c r="F377" s="288"/>
      <c r="G377" s="286"/>
      <c r="H377" s="286"/>
      <c r="I377" s="286"/>
      <c r="J377" s="286"/>
      <c r="K377" s="286"/>
      <c r="L377" s="285"/>
      <c r="M377" s="285"/>
      <c r="N377" s="285"/>
      <c r="O377" s="285"/>
      <c r="P377" s="285">
        <v>1</v>
      </c>
      <c r="Q377" s="286"/>
      <c r="R377" s="286"/>
      <c r="S377" s="286"/>
      <c r="T377" s="286"/>
      <c r="U377" s="286"/>
      <c r="V377" s="285"/>
      <c r="W377" s="285"/>
      <c r="X377" s="285"/>
      <c r="Y377" s="285"/>
      <c r="Z377" s="285"/>
      <c r="AF377" s="333"/>
      <c r="AG377" s="333"/>
      <c r="AH377" s="333"/>
      <c r="AI377" s="333"/>
      <c r="AJ377" s="333"/>
      <c r="AL377" s="101">
        <f t="shared" si="40"/>
        <v>0</v>
      </c>
      <c r="AM377" s="101">
        <f t="shared" si="35"/>
        <v>0</v>
      </c>
      <c r="AN377" s="101">
        <f t="shared" si="36"/>
        <v>1</v>
      </c>
      <c r="AO377" s="101">
        <f t="shared" si="37"/>
        <v>0</v>
      </c>
      <c r="AP377" s="101">
        <f t="shared" si="38"/>
        <v>0</v>
      </c>
      <c r="AQ377" s="101">
        <f t="shared" si="39"/>
        <v>0</v>
      </c>
      <c r="AR377" s="101">
        <f t="shared" si="41"/>
        <v>0</v>
      </c>
    </row>
    <row r="378" spans="1:44">
      <c r="A378" s="284" t="s">
        <v>797</v>
      </c>
      <c r="B378" s="333"/>
      <c r="C378" s="333"/>
      <c r="D378" s="288"/>
      <c r="E378" s="288"/>
      <c r="F378" s="288"/>
      <c r="G378" s="286"/>
      <c r="H378" s="286"/>
      <c r="I378" s="286"/>
      <c r="J378" s="286"/>
      <c r="K378" s="286"/>
      <c r="L378" s="285"/>
      <c r="M378" s="285"/>
      <c r="N378" s="285"/>
      <c r="O378" s="285"/>
      <c r="P378" s="285"/>
      <c r="Q378" s="286"/>
      <c r="R378" s="286"/>
      <c r="S378" s="286"/>
      <c r="T378" s="286"/>
      <c r="U378" s="286"/>
      <c r="V378" s="285"/>
      <c r="W378" s="285"/>
      <c r="X378" s="285"/>
      <c r="Y378" s="285"/>
      <c r="Z378" s="285"/>
      <c r="AF378" s="333"/>
      <c r="AG378" s="333"/>
      <c r="AH378" s="333"/>
      <c r="AI378" s="333"/>
      <c r="AJ378" s="333"/>
      <c r="AL378" s="101">
        <f t="shared" si="40"/>
        <v>0</v>
      </c>
      <c r="AM378" s="101">
        <f t="shared" si="35"/>
        <v>0</v>
      </c>
      <c r="AN378" s="101">
        <f t="shared" si="36"/>
        <v>0</v>
      </c>
      <c r="AO378" s="101">
        <f t="shared" si="37"/>
        <v>0</v>
      </c>
      <c r="AP378" s="101">
        <f t="shared" si="38"/>
        <v>0</v>
      </c>
      <c r="AQ378" s="101">
        <f t="shared" si="39"/>
        <v>0</v>
      </c>
      <c r="AR378" s="101">
        <f t="shared" si="41"/>
        <v>0</v>
      </c>
    </row>
    <row r="379" spans="1:44">
      <c r="A379" s="284" t="s">
        <v>798</v>
      </c>
      <c r="B379" s="333"/>
      <c r="C379" s="333"/>
      <c r="D379" s="288"/>
      <c r="E379" s="288"/>
      <c r="F379" s="288"/>
      <c r="G379" s="286"/>
      <c r="H379" s="286"/>
      <c r="I379" s="286"/>
      <c r="J379" s="286"/>
      <c r="K379" s="286"/>
      <c r="L379" s="285"/>
      <c r="M379" s="285"/>
      <c r="N379" s="285"/>
      <c r="O379" s="285"/>
      <c r="P379" s="285"/>
      <c r="Q379" s="286"/>
      <c r="R379" s="286"/>
      <c r="S379" s="286"/>
      <c r="T379" s="286"/>
      <c r="U379" s="286"/>
      <c r="V379" s="285"/>
      <c r="W379" s="285"/>
      <c r="X379" s="285"/>
      <c r="Y379" s="285"/>
      <c r="Z379" s="285"/>
      <c r="AF379" s="333"/>
      <c r="AG379" s="333"/>
      <c r="AH379" s="333"/>
      <c r="AI379" s="333"/>
      <c r="AJ379" s="333"/>
      <c r="AL379" s="101">
        <f t="shared" si="40"/>
        <v>0</v>
      </c>
      <c r="AM379" s="101">
        <f t="shared" si="35"/>
        <v>0</v>
      </c>
      <c r="AN379" s="101">
        <f t="shared" si="36"/>
        <v>0</v>
      </c>
      <c r="AO379" s="101">
        <f t="shared" si="37"/>
        <v>0</v>
      </c>
      <c r="AP379" s="101">
        <f t="shared" si="38"/>
        <v>0</v>
      </c>
      <c r="AQ379" s="101">
        <f t="shared" si="39"/>
        <v>0</v>
      </c>
      <c r="AR379" s="101">
        <f t="shared" si="41"/>
        <v>0</v>
      </c>
    </row>
    <row r="380" spans="1:44">
      <c r="A380" s="284" t="s">
        <v>799</v>
      </c>
      <c r="B380" s="333"/>
      <c r="C380" s="333"/>
      <c r="D380" s="288"/>
      <c r="E380" s="288"/>
      <c r="F380" s="288"/>
      <c r="G380" s="286"/>
      <c r="H380" s="286"/>
      <c r="I380" s="286"/>
      <c r="J380" s="286"/>
      <c r="K380" s="286"/>
      <c r="L380" s="285"/>
      <c r="M380" s="285"/>
      <c r="N380" s="285"/>
      <c r="O380" s="285"/>
      <c r="P380" s="285"/>
      <c r="Q380" s="286"/>
      <c r="R380" s="286"/>
      <c r="S380" s="286"/>
      <c r="T380" s="286"/>
      <c r="U380" s="286"/>
      <c r="V380" s="285"/>
      <c r="W380" s="285"/>
      <c r="X380" s="285"/>
      <c r="Y380" s="285"/>
      <c r="Z380" s="285"/>
      <c r="AF380" s="333"/>
      <c r="AG380" s="333"/>
      <c r="AH380" s="333"/>
      <c r="AI380" s="333"/>
      <c r="AJ380" s="333"/>
      <c r="AL380" s="101">
        <f t="shared" si="40"/>
        <v>0</v>
      </c>
      <c r="AM380" s="101">
        <f t="shared" si="35"/>
        <v>0</v>
      </c>
      <c r="AN380" s="101">
        <f t="shared" si="36"/>
        <v>0</v>
      </c>
      <c r="AO380" s="101">
        <f t="shared" si="37"/>
        <v>0</v>
      </c>
      <c r="AP380" s="101">
        <f t="shared" si="38"/>
        <v>0</v>
      </c>
      <c r="AQ380" s="101">
        <f t="shared" si="39"/>
        <v>0</v>
      </c>
      <c r="AR380" s="101">
        <f t="shared" si="41"/>
        <v>0</v>
      </c>
    </row>
    <row r="381" spans="1:44">
      <c r="A381" s="284" t="s">
        <v>800</v>
      </c>
      <c r="B381" s="333"/>
      <c r="C381" s="333"/>
      <c r="D381" s="288"/>
      <c r="E381" s="288"/>
      <c r="F381" s="288"/>
      <c r="G381" s="286"/>
      <c r="H381" s="286"/>
      <c r="I381" s="286"/>
      <c r="J381" s="286"/>
      <c r="K381" s="286"/>
      <c r="L381" s="285"/>
      <c r="M381" s="285"/>
      <c r="N381" s="285"/>
      <c r="O381" s="285"/>
      <c r="P381" s="285"/>
      <c r="Q381" s="286"/>
      <c r="R381" s="286"/>
      <c r="S381" s="286"/>
      <c r="T381" s="286"/>
      <c r="U381" s="286"/>
      <c r="V381" s="285"/>
      <c r="W381" s="285"/>
      <c r="X381" s="285"/>
      <c r="Y381" s="285"/>
      <c r="Z381" s="285">
        <v>1</v>
      </c>
      <c r="AF381" s="333"/>
      <c r="AG381" s="333"/>
      <c r="AH381" s="333"/>
      <c r="AI381" s="333"/>
      <c r="AJ381" s="333"/>
      <c r="AL381" s="101">
        <f t="shared" si="40"/>
        <v>0</v>
      </c>
      <c r="AM381" s="101">
        <f t="shared" si="35"/>
        <v>0</v>
      </c>
      <c r="AN381" s="101">
        <f t="shared" si="36"/>
        <v>0</v>
      </c>
      <c r="AO381" s="101">
        <f t="shared" si="37"/>
        <v>0</v>
      </c>
      <c r="AP381" s="101">
        <f t="shared" si="38"/>
        <v>1</v>
      </c>
      <c r="AQ381" s="101">
        <f t="shared" si="39"/>
        <v>0</v>
      </c>
      <c r="AR381" s="101">
        <f t="shared" si="41"/>
        <v>0</v>
      </c>
    </row>
    <row r="382" spans="1:44">
      <c r="A382" s="284" t="s">
        <v>801</v>
      </c>
      <c r="B382" s="333"/>
      <c r="C382" s="333"/>
      <c r="D382" s="288"/>
      <c r="E382" s="288"/>
      <c r="F382" s="288"/>
      <c r="G382" s="286"/>
      <c r="H382" s="286"/>
      <c r="I382" s="286"/>
      <c r="J382" s="286"/>
      <c r="K382" s="286"/>
      <c r="L382" s="285"/>
      <c r="M382" s="285"/>
      <c r="N382" s="285"/>
      <c r="O382" s="285"/>
      <c r="P382" s="285"/>
      <c r="Q382" s="286"/>
      <c r="R382" s="286"/>
      <c r="S382" s="286"/>
      <c r="T382" s="286"/>
      <c r="U382" s="286"/>
      <c r="V382" s="285"/>
      <c r="W382" s="285"/>
      <c r="X382" s="285"/>
      <c r="Y382" s="285"/>
      <c r="Z382" s="285">
        <v>1</v>
      </c>
      <c r="AF382" s="333"/>
      <c r="AG382" s="333"/>
      <c r="AH382" s="333"/>
      <c r="AI382" s="333"/>
      <c r="AJ382" s="333"/>
      <c r="AL382" s="101">
        <f t="shared" si="40"/>
        <v>0</v>
      </c>
      <c r="AM382" s="101">
        <f t="shared" si="35"/>
        <v>0</v>
      </c>
      <c r="AN382" s="101">
        <f t="shared" si="36"/>
        <v>0</v>
      </c>
      <c r="AO382" s="101">
        <f t="shared" si="37"/>
        <v>0</v>
      </c>
      <c r="AP382" s="101">
        <f t="shared" si="38"/>
        <v>1</v>
      </c>
      <c r="AQ382" s="101">
        <f t="shared" si="39"/>
        <v>0</v>
      </c>
      <c r="AR382" s="101">
        <f t="shared" si="41"/>
        <v>0</v>
      </c>
    </row>
    <row r="383" spans="1:44">
      <c r="A383" s="284" t="s">
        <v>802</v>
      </c>
      <c r="B383" s="333"/>
      <c r="C383" s="333"/>
      <c r="D383" s="288"/>
      <c r="E383" s="288"/>
      <c r="F383" s="288"/>
      <c r="G383" s="286"/>
      <c r="H383" s="286"/>
      <c r="I383" s="286"/>
      <c r="J383" s="286"/>
      <c r="K383" s="286"/>
      <c r="L383" s="285"/>
      <c r="M383" s="285"/>
      <c r="N383" s="285"/>
      <c r="O383" s="285"/>
      <c r="P383" s="285"/>
      <c r="Q383" s="286"/>
      <c r="R383" s="286"/>
      <c r="S383" s="286"/>
      <c r="T383" s="286"/>
      <c r="U383" s="286"/>
      <c r="V383" s="285"/>
      <c r="W383" s="285"/>
      <c r="X383" s="285"/>
      <c r="Y383" s="285"/>
      <c r="Z383" s="285">
        <v>1</v>
      </c>
      <c r="AF383" s="333"/>
      <c r="AG383" s="333"/>
      <c r="AH383" s="333"/>
      <c r="AI383" s="333"/>
      <c r="AJ383" s="333"/>
      <c r="AL383" s="101">
        <f t="shared" si="40"/>
        <v>0</v>
      </c>
      <c r="AM383" s="101">
        <f t="shared" si="35"/>
        <v>0</v>
      </c>
      <c r="AN383" s="101">
        <f t="shared" si="36"/>
        <v>0</v>
      </c>
      <c r="AO383" s="101">
        <f t="shared" si="37"/>
        <v>0</v>
      </c>
      <c r="AP383" s="101">
        <f t="shared" si="38"/>
        <v>1</v>
      </c>
      <c r="AQ383" s="101">
        <f t="shared" si="39"/>
        <v>0</v>
      </c>
      <c r="AR383" s="101">
        <f t="shared" si="41"/>
        <v>0</v>
      </c>
    </row>
    <row r="384" spans="1:44">
      <c r="A384" s="284" t="s">
        <v>803</v>
      </c>
      <c r="B384" s="333"/>
      <c r="C384" s="333"/>
      <c r="D384" s="288"/>
      <c r="E384" s="288"/>
      <c r="F384" s="288"/>
      <c r="G384" s="286"/>
      <c r="H384" s="286"/>
      <c r="I384" s="286"/>
      <c r="J384" s="286"/>
      <c r="K384" s="286"/>
      <c r="L384" s="285"/>
      <c r="M384" s="285"/>
      <c r="N384" s="285"/>
      <c r="O384" s="285"/>
      <c r="P384" s="285"/>
      <c r="Q384" s="286"/>
      <c r="R384" s="286"/>
      <c r="S384" s="286"/>
      <c r="T384" s="286"/>
      <c r="U384" s="286"/>
      <c r="V384" s="285"/>
      <c r="W384" s="285"/>
      <c r="X384" s="285"/>
      <c r="Y384" s="285"/>
      <c r="Z384" s="285">
        <v>1</v>
      </c>
      <c r="AF384" s="333"/>
      <c r="AG384" s="333"/>
      <c r="AH384" s="333"/>
      <c r="AI384" s="333"/>
      <c r="AJ384" s="333"/>
      <c r="AL384" s="101">
        <f t="shared" si="40"/>
        <v>0</v>
      </c>
      <c r="AM384" s="101">
        <f t="shared" si="35"/>
        <v>0</v>
      </c>
      <c r="AN384" s="101">
        <f t="shared" si="36"/>
        <v>0</v>
      </c>
      <c r="AO384" s="101">
        <f t="shared" si="37"/>
        <v>0</v>
      </c>
      <c r="AP384" s="101">
        <f t="shared" si="38"/>
        <v>1</v>
      </c>
      <c r="AQ384" s="101">
        <f t="shared" si="39"/>
        <v>0</v>
      </c>
      <c r="AR384" s="101">
        <f t="shared" si="41"/>
        <v>0</v>
      </c>
    </row>
    <row r="385" spans="1:44">
      <c r="A385" s="284" t="s">
        <v>804</v>
      </c>
      <c r="B385" s="333"/>
      <c r="C385" s="333"/>
      <c r="D385" s="288"/>
      <c r="E385" s="288"/>
      <c r="F385" s="288"/>
      <c r="G385" s="286"/>
      <c r="H385" s="286"/>
      <c r="I385" s="286"/>
      <c r="J385" s="286"/>
      <c r="K385" s="286"/>
      <c r="L385" s="285"/>
      <c r="M385" s="285"/>
      <c r="N385" s="285"/>
      <c r="O385" s="285"/>
      <c r="P385" s="285"/>
      <c r="Q385" s="286"/>
      <c r="R385" s="286"/>
      <c r="S385" s="286"/>
      <c r="T385" s="286"/>
      <c r="U385" s="286"/>
      <c r="V385" s="285"/>
      <c r="W385" s="285"/>
      <c r="X385" s="285"/>
      <c r="Y385" s="285"/>
      <c r="Z385" s="285"/>
      <c r="AF385" s="333"/>
      <c r="AG385" s="333"/>
      <c r="AH385" s="333"/>
      <c r="AI385" s="333"/>
      <c r="AJ385" s="333"/>
      <c r="AL385" s="101">
        <f t="shared" si="40"/>
        <v>0</v>
      </c>
      <c r="AM385" s="101">
        <f t="shared" si="35"/>
        <v>0</v>
      </c>
      <c r="AN385" s="101">
        <f t="shared" si="36"/>
        <v>0</v>
      </c>
      <c r="AO385" s="101">
        <f t="shared" si="37"/>
        <v>0</v>
      </c>
      <c r="AP385" s="101">
        <f t="shared" si="38"/>
        <v>0</v>
      </c>
      <c r="AQ385" s="101">
        <f t="shared" si="39"/>
        <v>0</v>
      </c>
      <c r="AR385" s="101">
        <f t="shared" si="41"/>
        <v>0</v>
      </c>
    </row>
    <row r="386" spans="1:44">
      <c r="A386" s="284" t="s">
        <v>805</v>
      </c>
      <c r="B386" s="333"/>
      <c r="C386" s="333"/>
      <c r="D386" s="288"/>
      <c r="E386" s="288"/>
      <c r="F386" s="288"/>
      <c r="G386" s="286"/>
      <c r="H386" s="286"/>
      <c r="I386" s="286"/>
      <c r="J386" s="286"/>
      <c r="K386" s="286"/>
      <c r="L386" s="285"/>
      <c r="M386" s="285"/>
      <c r="N386" s="285"/>
      <c r="O386" s="285"/>
      <c r="P386" s="285"/>
      <c r="Q386" s="286"/>
      <c r="R386" s="286"/>
      <c r="S386" s="286"/>
      <c r="T386" s="286"/>
      <c r="U386" s="286"/>
      <c r="V386" s="285"/>
      <c r="W386" s="285"/>
      <c r="X386" s="285"/>
      <c r="Y386" s="285"/>
      <c r="Z386" s="285">
        <v>2</v>
      </c>
      <c r="AF386" s="333"/>
      <c r="AG386" s="333"/>
      <c r="AH386" s="333"/>
      <c r="AI386" s="333"/>
      <c r="AJ386" s="333"/>
      <c r="AL386" s="101">
        <f t="shared" si="40"/>
        <v>0</v>
      </c>
      <c r="AM386" s="101">
        <f t="shared" si="35"/>
        <v>0</v>
      </c>
      <c r="AN386" s="101">
        <f t="shared" si="36"/>
        <v>0</v>
      </c>
      <c r="AO386" s="101">
        <f t="shared" si="37"/>
        <v>0</v>
      </c>
      <c r="AP386" s="101">
        <f t="shared" si="38"/>
        <v>2</v>
      </c>
      <c r="AQ386" s="101">
        <f t="shared" si="39"/>
        <v>0</v>
      </c>
      <c r="AR386" s="101">
        <f t="shared" si="41"/>
        <v>0</v>
      </c>
    </row>
    <row r="387" spans="1:44">
      <c r="A387" s="284" t="s">
        <v>806</v>
      </c>
      <c r="B387" s="333"/>
      <c r="C387" s="333"/>
      <c r="D387" s="288"/>
      <c r="E387" s="288"/>
      <c r="F387" s="288"/>
      <c r="G387" s="286"/>
      <c r="H387" s="286"/>
      <c r="I387" s="286"/>
      <c r="J387" s="286"/>
      <c r="K387" s="286"/>
      <c r="L387" s="285"/>
      <c r="M387" s="285"/>
      <c r="N387" s="285"/>
      <c r="O387" s="285"/>
      <c r="P387" s="285"/>
      <c r="Q387" s="286"/>
      <c r="R387" s="286"/>
      <c r="S387" s="286"/>
      <c r="T387" s="286"/>
      <c r="U387" s="286"/>
      <c r="V387" s="285"/>
      <c r="W387" s="285"/>
      <c r="X387" s="285"/>
      <c r="Y387" s="285"/>
      <c r="Z387" s="285">
        <v>1</v>
      </c>
      <c r="AF387" s="333"/>
      <c r="AG387" s="333"/>
      <c r="AH387" s="333"/>
      <c r="AI387" s="333"/>
      <c r="AJ387" s="333"/>
      <c r="AL387" s="101">
        <f t="shared" si="40"/>
        <v>0</v>
      </c>
      <c r="AM387" s="101">
        <f t="shared" si="35"/>
        <v>0</v>
      </c>
      <c r="AN387" s="101">
        <f t="shared" si="36"/>
        <v>0</v>
      </c>
      <c r="AO387" s="101">
        <f t="shared" si="37"/>
        <v>0</v>
      </c>
      <c r="AP387" s="101">
        <f t="shared" si="38"/>
        <v>1</v>
      </c>
      <c r="AQ387" s="101">
        <f t="shared" si="39"/>
        <v>0</v>
      </c>
      <c r="AR387" s="101">
        <f t="shared" si="41"/>
        <v>0</v>
      </c>
    </row>
    <row r="388" spans="1:44">
      <c r="A388" s="284" t="s">
        <v>807</v>
      </c>
      <c r="B388" s="333"/>
      <c r="C388" s="333"/>
      <c r="D388" s="288"/>
      <c r="E388" s="288"/>
      <c r="F388" s="288"/>
      <c r="G388" s="286"/>
      <c r="H388" s="286"/>
      <c r="I388" s="286"/>
      <c r="J388" s="286"/>
      <c r="K388" s="286"/>
      <c r="L388" s="285"/>
      <c r="M388" s="285"/>
      <c r="N388" s="285"/>
      <c r="O388" s="285"/>
      <c r="P388" s="285"/>
      <c r="Q388" s="286"/>
      <c r="R388" s="286"/>
      <c r="S388" s="286"/>
      <c r="T388" s="286"/>
      <c r="U388" s="286"/>
      <c r="V388" s="285"/>
      <c r="W388" s="285"/>
      <c r="X388" s="285"/>
      <c r="Y388" s="285"/>
      <c r="Z388" s="285">
        <v>1</v>
      </c>
      <c r="AF388" s="333"/>
      <c r="AG388" s="333"/>
      <c r="AH388" s="333"/>
      <c r="AI388" s="333"/>
      <c r="AJ388" s="333"/>
      <c r="AL388" s="101">
        <f t="shared" si="40"/>
        <v>0</v>
      </c>
      <c r="AM388" s="101">
        <f t="shared" si="35"/>
        <v>0</v>
      </c>
      <c r="AN388" s="101">
        <f t="shared" si="36"/>
        <v>0</v>
      </c>
      <c r="AO388" s="101">
        <f t="shared" si="37"/>
        <v>0</v>
      </c>
      <c r="AP388" s="101">
        <f t="shared" si="38"/>
        <v>1</v>
      </c>
      <c r="AQ388" s="101">
        <f t="shared" si="39"/>
        <v>0</v>
      </c>
      <c r="AR388" s="101">
        <f t="shared" si="41"/>
        <v>0</v>
      </c>
    </row>
    <row r="389" spans="1:44">
      <c r="A389" s="284" t="s">
        <v>808</v>
      </c>
      <c r="B389" s="333"/>
      <c r="C389" s="333"/>
      <c r="D389" s="288"/>
      <c r="E389" s="288"/>
      <c r="F389" s="288"/>
      <c r="G389" s="286"/>
      <c r="H389" s="286"/>
      <c r="I389" s="286"/>
      <c r="J389" s="286"/>
      <c r="K389" s="286"/>
      <c r="L389" s="285"/>
      <c r="M389" s="285"/>
      <c r="N389" s="285"/>
      <c r="O389" s="285"/>
      <c r="P389" s="285"/>
      <c r="Q389" s="286"/>
      <c r="R389" s="286"/>
      <c r="S389" s="286"/>
      <c r="T389" s="286"/>
      <c r="U389" s="286"/>
      <c r="V389" s="285">
        <v>1</v>
      </c>
      <c r="W389" s="285"/>
      <c r="X389" s="285"/>
      <c r="Y389" s="285"/>
      <c r="Z389" s="285"/>
      <c r="AF389" s="333"/>
      <c r="AG389" s="333"/>
      <c r="AH389" s="333"/>
      <c r="AI389" s="333"/>
      <c r="AJ389" s="333"/>
      <c r="AL389" s="101">
        <f t="shared" si="40"/>
        <v>0</v>
      </c>
      <c r="AM389" s="101">
        <f t="shared" si="35"/>
        <v>0</v>
      </c>
      <c r="AN389" s="101">
        <f t="shared" si="36"/>
        <v>0</v>
      </c>
      <c r="AO389" s="101">
        <f t="shared" si="37"/>
        <v>0</v>
      </c>
      <c r="AP389" s="101">
        <f t="shared" si="38"/>
        <v>1</v>
      </c>
      <c r="AQ389" s="101">
        <f t="shared" si="39"/>
        <v>0</v>
      </c>
      <c r="AR389" s="101">
        <f t="shared" si="41"/>
        <v>0</v>
      </c>
    </row>
    <row r="390" spans="1:44">
      <c r="A390" s="284" t="s">
        <v>809</v>
      </c>
      <c r="B390" s="333"/>
      <c r="C390" s="333"/>
      <c r="D390" s="288"/>
      <c r="E390" s="288"/>
      <c r="F390" s="288"/>
      <c r="G390" s="286"/>
      <c r="H390" s="286"/>
      <c r="I390" s="286"/>
      <c r="J390" s="286"/>
      <c r="K390" s="286"/>
      <c r="L390" s="285"/>
      <c r="M390" s="285"/>
      <c r="N390" s="285"/>
      <c r="O390" s="285"/>
      <c r="P390" s="285"/>
      <c r="Q390" s="286"/>
      <c r="R390" s="286"/>
      <c r="S390" s="286"/>
      <c r="T390" s="286"/>
      <c r="U390" s="286"/>
      <c r="V390" s="285"/>
      <c r="W390" s="285">
        <v>1</v>
      </c>
      <c r="X390" s="285"/>
      <c r="Y390" s="285"/>
      <c r="Z390" s="285"/>
      <c r="AF390" s="333"/>
      <c r="AG390" s="333"/>
      <c r="AH390" s="333"/>
      <c r="AI390" s="333"/>
      <c r="AJ390" s="333"/>
      <c r="AL390" s="101">
        <f t="shared" si="40"/>
        <v>0</v>
      </c>
      <c r="AM390" s="101">
        <f t="shared" si="35"/>
        <v>0</v>
      </c>
      <c r="AN390" s="101">
        <f t="shared" si="36"/>
        <v>0</v>
      </c>
      <c r="AO390" s="101">
        <f t="shared" si="37"/>
        <v>0</v>
      </c>
      <c r="AP390" s="101">
        <f t="shared" si="38"/>
        <v>1</v>
      </c>
      <c r="AQ390" s="101">
        <f t="shared" si="39"/>
        <v>0</v>
      </c>
      <c r="AR390" s="101">
        <f t="shared" si="41"/>
        <v>0</v>
      </c>
    </row>
    <row r="391" spans="1:44">
      <c r="A391" s="284" t="s">
        <v>810</v>
      </c>
      <c r="B391" s="333"/>
      <c r="C391" s="333"/>
      <c r="D391" s="288"/>
      <c r="E391" s="288"/>
      <c r="F391" s="288"/>
      <c r="G391" s="286"/>
      <c r="H391" s="286"/>
      <c r="I391" s="286"/>
      <c r="J391" s="286"/>
      <c r="K391" s="286"/>
      <c r="L391" s="285"/>
      <c r="M391" s="285"/>
      <c r="N391" s="285"/>
      <c r="O391" s="285"/>
      <c r="P391" s="285"/>
      <c r="Q391" s="286"/>
      <c r="R391" s="286"/>
      <c r="S391" s="286"/>
      <c r="T391" s="286"/>
      <c r="U391" s="286"/>
      <c r="V391" s="285"/>
      <c r="W391" s="285">
        <v>2</v>
      </c>
      <c r="X391" s="285"/>
      <c r="Y391" s="285"/>
      <c r="Z391" s="285"/>
      <c r="AF391" s="333"/>
      <c r="AG391" s="333"/>
      <c r="AH391" s="333"/>
      <c r="AI391" s="333"/>
      <c r="AJ391" s="333"/>
      <c r="AL391" s="101">
        <f t="shared" si="40"/>
        <v>0</v>
      </c>
      <c r="AM391" s="101">
        <f t="shared" ref="AM391:AM454" si="42">SUM($G391:$K391)</f>
        <v>0</v>
      </c>
      <c r="AN391" s="101">
        <f t="shared" ref="AN391:AN454" si="43">SUM($L391:$P391)</f>
        <v>0</v>
      </c>
      <c r="AO391" s="101">
        <f t="shared" ref="AO391:AO454" si="44">SUM($Q391:$U391)</f>
        <v>0</v>
      </c>
      <c r="AP391" s="101">
        <f t="shared" ref="AP391:AP454" si="45">SUM($V391:$Z391)</f>
        <v>2</v>
      </c>
      <c r="AQ391" s="101">
        <f t="shared" ref="AQ391:AQ454" si="46">SUM($AA391:$AE391)</f>
        <v>0</v>
      </c>
      <c r="AR391" s="101">
        <f t="shared" si="41"/>
        <v>0</v>
      </c>
    </row>
    <row r="392" spans="1:44">
      <c r="A392" s="284" t="s">
        <v>811</v>
      </c>
      <c r="B392" s="333"/>
      <c r="C392" s="333"/>
      <c r="D392" s="288"/>
      <c r="E392" s="288"/>
      <c r="F392" s="288"/>
      <c r="G392" s="286"/>
      <c r="H392" s="286"/>
      <c r="I392" s="286"/>
      <c r="J392" s="286"/>
      <c r="K392" s="286"/>
      <c r="L392" s="285"/>
      <c r="M392" s="285"/>
      <c r="N392" s="285"/>
      <c r="O392" s="285"/>
      <c r="P392" s="285"/>
      <c r="Q392" s="286"/>
      <c r="R392" s="286"/>
      <c r="S392" s="286"/>
      <c r="T392" s="286"/>
      <c r="U392" s="286"/>
      <c r="V392" s="285"/>
      <c r="W392" s="285">
        <v>1</v>
      </c>
      <c r="X392" s="285"/>
      <c r="Y392" s="285"/>
      <c r="Z392" s="285"/>
      <c r="AF392" s="333"/>
      <c r="AG392" s="333"/>
      <c r="AH392" s="333"/>
      <c r="AI392" s="333"/>
      <c r="AJ392" s="333"/>
      <c r="AL392" s="101">
        <f t="shared" ref="AL392:AL455" si="47">SUM($B392:$F392)</f>
        <v>0</v>
      </c>
      <c r="AM392" s="101">
        <f t="shared" si="42"/>
        <v>0</v>
      </c>
      <c r="AN392" s="101">
        <f t="shared" si="43"/>
        <v>0</v>
      </c>
      <c r="AO392" s="101">
        <f t="shared" si="44"/>
        <v>0</v>
      </c>
      <c r="AP392" s="101">
        <f t="shared" si="45"/>
        <v>1</v>
      </c>
      <c r="AQ392" s="101">
        <f t="shared" si="46"/>
        <v>0</v>
      </c>
      <c r="AR392" s="101">
        <f t="shared" si="41"/>
        <v>0</v>
      </c>
    </row>
    <row r="393" spans="1:44">
      <c r="A393" s="284" t="s">
        <v>812</v>
      </c>
      <c r="B393" s="333"/>
      <c r="C393" s="333"/>
      <c r="D393" s="288"/>
      <c r="E393" s="288"/>
      <c r="F393" s="288"/>
      <c r="G393" s="286"/>
      <c r="H393" s="286"/>
      <c r="I393" s="286"/>
      <c r="J393" s="286"/>
      <c r="K393" s="286"/>
      <c r="L393" s="285"/>
      <c r="M393" s="285"/>
      <c r="N393" s="285"/>
      <c r="O393" s="285"/>
      <c r="P393" s="285"/>
      <c r="Q393" s="286"/>
      <c r="R393" s="286"/>
      <c r="S393" s="286"/>
      <c r="T393" s="286"/>
      <c r="U393" s="286"/>
      <c r="V393" s="285"/>
      <c r="W393" s="285"/>
      <c r="X393" s="285"/>
      <c r="Y393" s="285"/>
      <c r="Z393" s="285">
        <v>1</v>
      </c>
      <c r="AF393" s="333"/>
      <c r="AG393" s="333"/>
      <c r="AH393" s="333"/>
      <c r="AI393" s="333"/>
      <c r="AJ393" s="333"/>
      <c r="AL393" s="101">
        <f t="shared" si="47"/>
        <v>0</v>
      </c>
      <c r="AM393" s="101">
        <f t="shared" si="42"/>
        <v>0</v>
      </c>
      <c r="AN393" s="101">
        <f t="shared" si="43"/>
        <v>0</v>
      </c>
      <c r="AO393" s="101">
        <f t="shared" si="44"/>
        <v>0</v>
      </c>
      <c r="AP393" s="101">
        <f t="shared" si="45"/>
        <v>1</v>
      </c>
      <c r="AQ393" s="101">
        <f t="shared" si="46"/>
        <v>0</v>
      </c>
      <c r="AR393" s="101">
        <f t="shared" si="41"/>
        <v>0</v>
      </c>
    </row>
    <row r="394" spans="1:44">
      <c r="A394" s="284" t="s">
        <v>813</v>
      </c>
      <c r="B394" s="333"/>
      <c r="C394" s="333"/>
      <c r="D394" s="288"/>
      <c r="E394" s="288"/>
      <c r="F394" s="288"/>
      <c r="G394" s="286"/>
      <c r="H394" s="286"/>
      <c r="I394" s="286"/>
      <c r="J394" s="286"/>
      <c r="K394" s="286"/>
      <c r="L394" s="285"/>
      <c r="M394" s="285"/>
      <c r="N394" s="285"/>
      <c r="O394" s="285"/>
      <c r="P394" s="285"/>
      <c r="Q394" s="286"/>
      <c r="R394" s="286"/>
      <c r="S394" s="286"/>
      <c r="T394" s="286">
        <v>1</v>
      </c>
      <c r="U394" s="286"/>
      <c r="V394" s="285"/>
      <c r="W394" s="285"/>
      <c r="X394" s="285"/>
      <c r="Y394" s="285"/>
      <c r="Z394" s="285"/>
      <c r="AF394" s="333"/>
      <c r="AG394" s="333"/>
      <c r="AH394" s="333"/>
      <c r="AI394" s="333"/>
      <c r="AJ394" s="333"/>
      <c r="AL394" s="101">
        <f t="shared" si="47"/>
        <v>0</v>
      </c>
      <c r="AM394" s="101">
        <f t="shared" si="42"/>
        <v>0</v>
      </c>
      <c r="AN394" s="101">
        <f t="shared" si="43"/>
        <v>0</v>
      </c>
      <c r="AO394" s="101">
        <f t="shared" si="44"/>
        <v>1</v>
      </c>
      <c r="AP394" s="101">
        <f t="shared" si="45"/>
        <v>0</v>
      </c>
      <c r="AQ394" s="101">
        <f t="shared" si="46"/>
        <v>0</v>
      </c>
      <c r="AR394" s="101">
        <f t="shared" ref="AR394:AR457" si="48">SUM($AF394:$AJ394)</f>
        <v>0</v>
      </c>
    </row>
    <row r="395" spans="1:44">
      <c r="A395" s="284" t="s">
        <v>814</v>
      </c>
      <c r="B395" s="333"/>
      <c r="C395" s="333"/>
      <c r="D395" s="288"/>
      <c r="E395" s="288"/>
      <c r="F395" s="288"/>
      <c r="G395" s="286"/>
      <c r="H395" s="286"/>
      <c r="I395" s="286"/>
      <c r="J395" s="286"/>
      <c r="K395" s="286"/>
      <c r="L395" s="285"/>
      <c r="M395" s="285"/>
      <c r="N395" s="285"/>
      <c r="O395" s="285"/>
      <c r="P395" s="285"/>
      <c r="Q395" s="286"/>
      <c r="R395" s="286"/>
      <c r="S395" s="286"/>
      <c r="T395" s="286"/>
      <c r="U395" s="286"/>
      <c r="V395" s="285"/>
      <c r="W395" s="285"/>
      <c r="X395" s="285">
        <v>2</v>
      </c>
      <c r="Y395" s="285"/>
      <c r="Z395" s="285"/>
      <c r="AF395" s="333"/>
      <c r="AG395" s="333"/>
      <c r="AH395" s="333"/>
      <c r="AI395" s="333"/>
      <c r="AJ395" s="333"/>
      <c r="AL395" s="101">
        <f t="shared" si="47"/>
        <v>0</v>
      </c>
      <c r="AM395" s="101">
        <f t="shared" si="42"/>
        <v>0</v>
      </c>
      <c r="AN395" s="101">
        <f t="shared" si="43"/>
        <v>0</v>
      </c>
      <c r="AO395" s="101">
        <f t="shared" si="44"/>
        <v>0</v>
      </c>
      <c r="AP395" s="101">
        <f t="shared" si="45"/>
        <v>2</v>
      </c>
      <c r="AQ395" s="101">
        <f t="shared" si="46"/>
        <v>0</v>
      </c>
      <c r="AR395" s="101">
        <f t="shared" si="48"/>
        <v>0</v>
      </c>
    </row>
    <row r="396" spans="1:44">
      <c r="A396" s="284" t="s">
        <v>815</v>
      </c>
      <c r="B396" s="333"/>
      <c r="C396" s="333"/>
      <c r="D396" s="288"/>
      <c r="E396" s="288"/>
      <c r="F396" s="288"/>
      <c r="G396" s="286"/>
      <c r="H396" s="286"/>
      <c r="I396" s="286"/>
      <c r="J396" s="286"/>
      <c r="K396" s="286"/>
      <c r="L396" s="285"/>
      <c r="M396" s="285"/>
      <c r="N396" s="285"/>
      <c r="O396" s="285"/>
      <c r="P396" s="285"/>
      <c r="Q396" s="286"/>
      <c r="R396" s="286"/>
      <c r="S396" s="286"/>
      <c r="T396" s="286"/>
      <c r="U396" s="286"/>
      <c r="V396" s="285"/>
      <c r="W396" s="285"/>
      <c r="X396" s="285"/>
      <c r="Y396" s="285"/>
      <c r="Z396" s="285">
        <v>1</v>
      </c>
      <c r="AF396" s="333"/>
      <c r="AG396" s="333"/>
      <c r="AH396" s="333"/>
      <c r="AI396" s="333"/>
      <c r="AJ396" s="333"/>
      <c r="AL396" s="101">
        <f t="shared" si="47"/>
        <v>0</v>
      </c>
      <c r="AM396" s="101">
        <f t="shared" si="42"/>
        <v>0</v>
      </c>
      <c r="AN396" s="101">
        <f t="shared" si="43"/>
        <v>0</v>
      </c>
      <c r="AO396" s="101">
        <f t="shared" si="44"/>
        <v>0</v>
      </c>
      <c r="AP396" s="101">
        <f t="shared" si="45"/>
        <v>1</v>
      </c>
      <c r="AQ396" s="101">
        <f t="shared" si="46"/>
        <v>0</v>
      </c>
      <c r="AR396" s="101">
        <f t="shared" si="48"/>
        <v>0</v>
      </c>
    </row>
    <row r="397" spans="1:44">
      <c r="A397" s="284" t="s">
        <v>816</v>
      </c>
      <c r="B397" s="333"/>
      <c r="C397" s="333"/>
      <c r="D397" s="288"/>
      <c r="E397" s="288"/>
      <c r="F397" s="288"/>
      <c r="G397" s="286"/>
      <c r="H397" s="286"/>
      <c r="I397" s="286"/>
      <c r="J397" s="286"/>
      <c r="K397" s="286"/>
      <c r="L397" s="285"/>
      <c r="M397" s="285"/>
      <c r="N397" s="285"/>
      <c r="O397" s="285"/>
      <c r="P397" s="285"/>
      <c r="Q397" s="286"/>
      <c r="R397" s="286"/>
      <c r="S397" s="286"/>
      <c r="T397" s="286"/>
      <c r="U397" s="286"/>
      <c r="V397" s="285"/>
      <c r="W397" s="285"/>
      <c r="X397" s="285">
        <v>1</v>
      </c>
      <c r="Y397" s="285"/>
      <c r="Z397" s="285"/>
      <c r="AF397" s="333"/>
      <c r="AG397" s="333"/>
      <c r="AH397" s="333"/>
      <c r="AI397" s="333"/>
      <c r="AJ397" s="333"/>
      <c r="AL397" s="101">
        <f t="shared" si="47"/>
        <v>0</v>
      </c>
      <c r="AM397" s="101">
        <f t="shared" si="42"/>
        <v>0</v>
      </c>
      <c r="AN397" s="101">
        <f t="shared" si="43"/>
        <v>0</v>
      </c>
      <c r="AO397" s="101">
        <f t="shared" si="44"/>
        <v>0</v>
      </c>
      <c r="AP397" s="101">
        <f t="shared" si="45"/>
        <v>1</v>
      </c>
      <c r="AQ397" s="101">
        <f t="shared" si="46"/>
        <v>0</v>
      </c>
      <c r="AR397" s="101">
        <f t="shared" si="48"/>
        <v>0</v>
      </c>
    </row>
    <row r="398" spans="1:44">
      <c r="A398" s="284" t="s">
        <v>818</v>
      </c>
      <c r="B398" s="333"/>
      <c r="C398" s="333"/>
      <c r="D398" s="288"/>
      <c r="E398" s="288"/>
      <c r="F398" s="288"/>
      <c r="G398" s="286"/>
      <c r="H398" s="286"/>
      <c r="I398" s="286"/>
      <c r="J398" s="286"/>
      <c r="K398" s="286"/>
      <c r="L398" s="285"/>
      <c r="M398" s="285"/>
      <c r="N398" s="285"/>
      <c r="O398" s="285"/>
      <c r="P398" s="285"/>
      <c r="Q398" s="286"/>
      <c r="R398" s="286">
        <v>1</v>
      </c>
      <c r="S398" s="286"/>
      <c r="T398" s="286"/>
      <c r="U398" s="286"/>
      <c r="V398" s="285"/>
      <c r="W398" s="285">
        <v>1</v>
      </c>
      <c r="X398" s="285"/>
      <c r="Y398" s="285"/>
      <c r="Z398" s="285"/>
      <c r="AF398" s="333"/>
      <c r="AG398" s="333"/>
      <c r="AH398" s="333"/>
      <c r="AI398" s="333"/>
      <c r="AJ398" s="333"/>
      <c r="AL398" s="101">
        <f t="shared" si="47"/>
        <v>0</v>
      </c>
      <c r="AM398" s="101">
        <f t="shared" si="42"/>
        <v>0</v>
      </c>
      <c r="AN398" s="101">
        <f t="shared" si="43"/>
        <v>0</v>
      </c>
      <c r="AO398" s="101">
        <f t="shared" si="44"/>
        <v>1</v>
      </c>
      <c r="AP398" s="101">
        <f t="shared" si="45"/>
        <v>1</v>
      </c>
      <c r="AQ398" s="101">
        <f t="shared" si="46"/>
        <v>0</v>
      </c>
      <c r="AR398" s="101">
        <f t="shared" si="48"/>
        <v>0</v>
      </c>
    </row>
    <row r="399" spans="1:44">
      <c r="A399" s="284" t="s">
        <v>819</v>
      </c>
      <c r="B399" s="333"/>
      <c r="C399" s="333"/>
      <c r="D399" s="288">
        <v>1</v>
      </c>
      <c r="E399" s="288"/>
      <c r="F399" s="288"/>
      <c r="G399" s="286"/>
      <c r="H399" s="286"/>
      <c r="I399" s="286"/>
      <c r="J399" s="286"/>
      <c r="K399" s="286"/>
      <c r="L399" s="285"/>
      <c r="M399" s="285"/>
      <c r="N399" s="285"/>
      <c r="O399" s="285"/>
      <c r="P399" s="285"/>
      <c r="Q399" s="286"/>
      <c r="R399" s="286"/>
      <c r="S399" s="286"/>
      <c r="T399" s="286"/>
      <c r="U399" s="286"/>
      <c r="V399" s="285"/>
      <c r="W399" s="285"/>
      <c r="X399" s="285"/>
      <c r="Y399" s="285"/>
      <c r="Z399" s="285"/>
      <c r="AF399" s="333"/>
      <c r="AG399" s="333"/>
      <c r="AH399" s="333"/>
      <c r="AI399" s="333"/>
      <c r="AJ399" s="333"/>
      <c r="AL399" s="101">
        <f t="shared" si="47"/>
        <v>1</v>
      </c>
      <c r="AM399" s="101">
        <f t="shared" si="42"/>
        <v>0</v>
      </c>
      <c r="AN399" s="101">
        <f t="shared" si="43"/>
        <v>0</v>
      </c>
      <c r="AO399" s="101">
        <f t="shared" si="44"/>
        <v>0</v>
      </c>
      <c r="AP399" s="101">
        <f t="shared" si="45"/>
        <v>0</v>
      </c>
      <c r="AQ399" s="101">
        <f t="shared" si="46"/>
        <v>0</v>
      </c>
      <c r="AR399" s="101">
        <f t="shared" si="48"/>
        <v>0</v>
      </c>
    </row>
    <row r="400" spans="1:44">
      <c r="A400" s="284" t="s">
        <v>820</v>
      </c>
      <c r="B400" s="333"/>
      <c r="C400" s="333"/>
      <c r="D400" s="288"/>
      <c r="E400" s="288"/>
      <c r="F400" s="288"/>
      <c r="G400" s="286"/>
      <c r="H400" s="286"/>
      <c r="I400" s="286"/>
      <c r="J400" s="286"/>
      <c r="K400" s="286"/>
      <c r="L400" s="285"/>
      <c r="M400" s="285"/>
      <c r="N400" s="285"/>
      <c r="O400" s="285"/>
      <c r="P400" s="285"/>
      <c r="Q400" s="286"/>
      <c r="R400" s="286"/>
      <c r="S400" s="286"/>
      <c r="T400" s="286"/>
      <c r="U400" s="286">
        <v>1</v>
      </c>
      <c r="V400" s="285"/>
      <c r="W400" s="285"/>
      <c r="X400" s="285"/>
      <c r="Y400" s="285"/>
      <c r="Z400" s="285"/>
      <c r="AF400" s="333"/>
      <c r="AG400" s="333"/>
      <c r="AH400" s="333"/>
      <c r="AI400" s="333"/>
      <c r="AJ400" s="333"/>
      <c r="AL400" s="101">
        <f t="shared" si="47"/>
        <v>0</v>
      </c>
      <c r="AM400" s="101">
        <f t="shared" si="42"/>
        <v>0</v>
      </c>
      <c r="AN400" s="101">
        <f t="shared" si="43"/>
        <v>0</v>
      </c>
      <c r="AO400" s="101">
        <f t="shared" si="44"/>
        <v>1</v>
      </c>
      <c r="AP400" s="101">
        <f t="shared" si="45"/>
        <v>0</v>
      </c>
      <c r="AQ400" s="101">
        <f t="shared" si="46"/>
        <v>0</v>
      </c>
      <c r="AR400" s="101">
        <f t="shared" si="48"/>
        <v>0</v>
      </c>
    </row>
    <row r="401" spans="1:44">
      <c r="A401" s="284" t="s">
        <v>821</v>
      </c>
      <c r="B401" s="333"/>
      <c r="C401" s="333"/>
      <c r="D401" s="288"/>
      <c r="E401" s="288"/>
      <c r="F401" s="288"/>
      <c r="G401" s="286"/>
      <c r="H401" s="286"/>
      <c r="I401" s="286"/>
      <c r="J401" s="286"/>
      <c r="K401" s="286"/>
      <c r="L401" s="285"/>
      <c r="M401" s="285"/>
      <c r="N401" s="285"/>
      <c r="O401" s="285"/>
      <c r="P401" s="285"/>
      <c r="Q401" s="286"/>
      <c r="R401" s="286"/>
      <c r="S401" s="286"/>
      <c r="T401" s="286"/>
      <c r="U401" s="286"/>
      <c r="V401" s="285"/>
      <c r="W401" s="285"/>
      <c r="X401" s="285"/>
      <c r="Y401" s="285">
        <v>1</v>
      </c>
      <c r="Z401" s="285"/>
      <c r="AF401" s="333"/>
      <c r="AG401" s="333"/>
      <c r="AH401" s="333"/>
      <c r="AI401" s="333"/>
      <c r="AJ401" s="333"/>
      <c r="AL401" s="101">
        <f t="shared" si="47"/>
        <v>0</v>
      </c>
      <c r="AM401" s="101">
        <f t="shared" si="42"/>
        <v>0</v>
      </c>
      <c r="AN401" s="101">
        <f t="shared" si="43"/>
        <v>0</v>
      </c>
      <c r="AO401" s="101">
        <f t="shared" si="44"/>
        <v>0</v>
      </c>
      <c r="AP401" s="101">
        <f t="shared" si="45"/>
        <v>1</v>
      </c>
      <c r="AQ401" s="101">
        <f t="shared" si="46"/>
        <v>0</v>
      </c>
      <c r="AR401" s="101">
        <f t="shared" si="48"/>
        <v>0</v>
      </c>
    </row>
    <row r="402" spans="1:44">
      <c r="A402" s="284" t="s">
        <v>823</v>
      </c>
      <c r="B402" s="333"/>
      <c r="C402" s="333"/>
      <c r="D402" s="288"/>
      <c r="E402" s="288"/>
      <c r="F402" s="288"/>
      <c r="G402" s="286"/>
      <c r="H402" s="286"/>
      <c r="I402" s="286"/>
      <c r="J402" s="286"/>
      <c r="K402" s="286"/>
      <c r="L402" s="285"/>
      <c r="M402" s="285"/>
      <c r="N402" s="285"/>
      <c r="O402" s="285"/>
      <c r="P402" s="285"/>
      <c r="Q402" s="286"/>
      <c r="R402" s="286"/>
      <c r="S402" s="286"/>
      <c r="T402" s="286">
        <v>1</v>
      </c>
      <c r="U402" s="286"/>
      <c r="V402" s="285"/>
      <c r="W402" s="285"/>
      <c r="X402" s="285"/>
      <c r="Y402" s="285"/>
      <c r="Z402" s="285"/>
      <c r="AF402" s="333"/>
      <c r="AG402" s="333"/>
      <c r="AH402" s="333"/>
      <c r="AI402" s="333"/>
      <c r="AJ402" s="333"/>
      <c r="AL402" s="101">
        <f t="shared" si="47"/>
        <v>0</v>
      </c>
      <c r="AM402" s="101">
        <f t="shared" si="42"/>
        <v>0</v>
      </c>
      <c r="AN402" s="101">
        <f t="shared" si="43"/>
        <v>0</v>
      </c>
      <c r="AO402" s="101">
        <f t="shared" si="44"/>
        <v>1</v>
      </c>
      <c r="AP402" s="101">
        <f t="shared" si="45"/>
        <v>0</v>
      </c>
      <c r="AQ402" s="101">
        <f t="shared" si="46"/>
        <v>0</v>
      </c>
      <c r="AR402" s="101">
        <f t="shared" si="48"/>
        <v>0</v>
      </c>
    </row>
    <row r="403" spans="1:44">
      <c r="A403" s="284" t="s">
        <v>827</v>
      </c>
      <c r="B403" s="333"/>
      <c r="C403" s="333"/>
      <c r="D403" s="288"/>
      <c r="E403" s="288"/>
      <c r="F403" s="288"/>
      <c r="G403" s="286"/>
      <c r="H403" s="286"/>
      <c r="I403" s="286"/>
      <c r="J403" s="286"/>
      <c r="K403" s="286"/>
      <c r="L403" s="285"/>
      <c r="M403" s="285"/>
      <c r="N403" s="285"/>
      <c r="O403" s="285"/>
      <c r="P403" s="285"/>
      <c r="Q403" s="286"/>
      <c r="R403" s="286">
        <v>1</v>
      </c>
      <c r="S403" s="286"/>
      <c r="T403" s="286"/>
      <c r="U403" s="286"/>
      <c r="V403" s="285">
        <v>1</v>
      </c>
      <c r="W403" s="285"/>
      <c r="X403" s="285"/>
      <c r="Y403" s="285"/>
      <c r="Z403" s="285"/>
      <c r="AF403" s="333"/>
      <c r="AG403" s="333"/>
      <c r="AH403" s="333"/>
      <c r="AI403" s="333"/>
      <c r="AJ403" s="333"/>
      <c r="AL403" s="101">
        <f t="shared" si="47"/>
        <v>0</v>
      </c>
      <c r="AM403" s="101">
        <f t="shared" si="42"/>
        <v>0</v>
      </c>
      <c r="AN403" s="101">
        <f t="shared" si="43"/>
        <v>0</v>
      </c>
      <c r="AO403" s="101">
        <f t="shared" si="44"/>
        <v>1</v>
      </c>
      <c r="AP403" s="101">
        <f t="shared" si="45"/>
        <v>1</v>
      </c>
      <c r="AQ403" s="101">
        <f t="shared" si="46"/>
        <v>0</v>
      </c>
      <c r="AR403" s="101">
        <f t="shared" si="48"/>
        <v>0</v>
      </c>
    </row>
    <row r="404" spans="1:44">
      <c r="A404" s="284" t="s">
        <v>828</v>
      </c>
      <c r="B404" s="333"/>
      <c r="C404" s="333"/>
      <c r="D404" s="288"/>
      <c r="E404" s="288"/>
      <c r="F404" s="288"/>
      <c r="G404" s="286"/>
      <c r="H404" s="286"/>
      <c r="I404" s="286"/>
      <c r="J404" s="286"/>
      <c r="K404" s="286"/>
      <c r="L404" s="285"/>
      <c r="M404" s="285"/>
      <c r="N404" s="285"/>
      <c r="O404" s="285"/>
      <c r="P404" s="285"/>
      <c r="Q404" s="286"/>
      <c r="R404" s="286"/>
      <c r="S404" s="286"/>
      <c r="T404" s="286"/>
      <c r="U404" s="286"/>
      <c r="V404" s="285"/>
      <c r="W404" s="285"/>
      <c r="X404" s="285">
        <v>1</v>
      </c>
      <c r="Y404" s="285"/>
      <c r="Z404" s="285"/>
      <c r="AF404" s="333"/>
      <c r="AG404" s="333"/>
      <c r="AH404" s="333"/>
      <c r="AI404" s="333"/>
      <c r="AJ404" s="333"/>
      <c r="AL404" s="101">
        <f t="shared" si="47"/>
        <v>0</v>
      </c>
      <c r="AM404" s="101">
        <f t="shared" si="42"/>
        <v>0</v>
      </c>
      <c r="AN404" s="101">
        <f t="shared" si="43"/>
        <v>0</v>
      </c>
      <c r="AO404" s="101">
        <f t="shared" si="44"/>
        <v>0</v>
      </c>
      <c r="AP404" s="101">
        <f t="shared" si="45"/>
        <v>1</v>
      </c>
      <c r="AQ404" s="101">
        <f t="shared" si="46"/>
        <v>0</v>
      </c>
      <c r="AR404" s="101">
        <f t="shared" si="48"/>
        <v>0</v>
      </c>
    </row>
    <row r="405" spans="1:44">
      <c r="A405" s="284" t="s">
        <v>257</v>
      </c>
      <c r="B405" s="333"/>
      <c r="C405" s="333"/>
      <c r="D405" s="288"/>
      <c r="E405" s="288"/>
      <c r="F405" s="288"/>
      <c r="G405" s="286"/>
      <c r="H405" s="286"/>
      <c r="I405" s="286"/>
      <c r="J405" s="286"/>
      <c r="K405" s="286"/>
      <c r="L405" s="285"/>
      <c r="M405" s="285">
        <v>1</v>
      </c>
      <c r="N405" s="285">
        <v>1</v>
      </c>
      <c r="O405" s="285"/>
      <c r="P405" s="285">
        <v>2</v>
      </c>
      <c r="Q405" s="286"/>
      <c r="R405" s="286"/>
      <c r="S405" s="286"/>
      <c r="T405" s="286"/>
      <c r="U405" s="286"/>
      <c r="V405" s="285"/>
      <c r="W405" s="285"/>
      <c r="X405" s="285"/>
      <c r="Y405" s="285"/>
      <c r="Z405" s="285"/>
      <c r="AF405" s="333"/>
      <c r="AG405" s="333"/>
      <c r="AH405" s="333"/>
      <c r="AI405" s="333"/>
      <c r="AJ405" s="333"/>
      <c r="AL405" s="101">
        <f t="shared" si="47"/>
        <v>0</v>
      </c>
      <c r="AM405" s="101">
        <f t="shared" si="42"/>
        <v>0</v>
      </c>
      <c r="AN405" s="101">
        <f t="shared" si="43"/>
        <v>4</v>
      </c>
      <c r="AO405" s="101">
        <f t="shared" si="44"/>
        <v>0</v>
      </c>
      <c r="AP405" s="101">
        <f t="shared" si="45"/>
        <v>0</v>
      </c>
      <c r="AQ405" s="101">
        <f t="shared" si="46"/>
        <v>0</v>
      </c>
      <c r="AR405" s="101">
        <f t="shared" si="48"/>
        <v>0</v>
      </c>
    </row>
    <row r="406" spans="1:44">
      <c r="A406" s="284" t="s">
        <v>830</v>
      </c>
      <c r="B406" s="333"/>
      <c r="C406" s="333"/>
      <c r="D406" s="288"/>
      <c r="E406" s="288"/>
      <c r="F406" s="288"/>
      <c r="G406" s="286"/>
      <c r="H406" s="286"/>
      <c r="I406" s="286"/>
      <c r="J406" s="286"/>
      <c r="K406" s="286"/>
      <c r="L406" s="285"/>
      <c r="M406" s="285"/>
      <c r="N406" s="285"/>
      <c r="O406" s="285"/>
      <c r="P406" s="285"/>
      <c r="Q406" s="286"/>
      <c r="R406" s="286"/>
      <c r="S406" s="286"/>
      <c r="T406" s="286"/>
      <c r="U406" s="286"/>
      <c r="V406" s="285"/>
      <c r="W406" s="285"/>
      <c r="X406" s="285"/>
      <c r="Y406" s="285">
        <v>1</v>
      </c>
      <c r="Z406" s="285"/>
      <c r="AF406" s="333"/>
      <c r="AG406" s="333"/>
      <c r="AH406" s="333"/>
      <c r="AI406" s="333"/>
      <c r="AJ406" s="333"/>
      <c r="AL406" s="101">
        <f t="shared" si="47"/>
        <v>0</v>
      </c>
      <c r="AM406" s="101">
        <f t="shared" si="42"/>
        <v>0</v>
      </c>
      <c r="AN406" s="101">
        <f t="shared" si="43"/>
        <v>0</v>
      </c>
      <c r="AO406" s="101">
        <f t="shared" si="44"/>
        <v>0</v>
      </c>
      <c r="AP406" s="101">
        <f t="shared" si="45"/>
        <v>1</v>
      </c>
      <c r="AQ406" s="101">
        <f t="shared" si="46"/>
        <v>0</v>
      </c>
      <c r="AR406" s="101">
        <f t="shared" si="48"/>
        <v>0</v>
      </c>
    </row>
    <row r="407" spans="1:44">
      <c r="A407" s="284" t="s">
        <v>238</v>
      </c>
      <c r="B407" s="333"/>
      <c r="C407" s="333"/>
      <c r="D407" s="288"/>
      <c r="E407" s="288"/>
      <c r="F407" s="288"/>
      <c r="G407" s="286"/>
      <c r="H407" s="286"/>
      <c r="I407" s="286"/>
      <c r="J407" s="286"/>
      <c r="K407" s="286"/>
      <c r="L407" s="285"/>
      <c r="M407" s="285">
        <v>1</v>
      </c>
      <c r="N407" s="285"/>
      <c r="O407" s="285"/>
      <c r="P407" s="285"/>
      <c r="Q407" s="286"/>
      <c r="R407" s="286"/>
      <c r="S407" s="286"/>
      <c r="T407" s="286"/>
      <c r="U407" s="286"/>
      <c r="V407" s="285"/>
      <c r="W407" s="285">
        <v>2</v>
      </c>
      <c r="X407" s="285">
        <v>1</v>
      </c>
      <c r="Y407" s="285">
        <v>2</v>
      </c>
      <c r="Z407" s="285"/>
      <c r="AF407" s="333"/>
      <c r="AG407" s="333"/>
      <c r="AH407" s="333"/>
      <c r="AI407" s="333"/>
      <c r="AJ407" s="333"/>
      <c r="AL407" s="101">
        <f t="shared" si="47"/>
        <v>0</v>
      </c>
      <c r="AM407" s="101">
        <f t="shared" si="42"/>
        <v>0</v>
      </c>
      <c r="AN407" s="101">
        <f t="shared" si="43"/>
        <v>1</v>
      </c>
      <c r="AO407" s="101">
        <f t="shared" si="44"/>
        <v>0</v>
      </c>
      <c r="AP407" s="101">
        <f t="shared" si="45"/>
        <v>5</v>
      </c>
      <c r="AQ407" s="101">
        <f t="shared" si="46"/>
        <v>0</v>
      </c>
      <c r="AR407" s="101">
        <f t="shared" si="48"/>
        <v>0</v>
      </c>
    </row>
    <row r="408" spans="1:44">
      <c r="A408" s="284" t="s">
        <v>832</v>
      </c>
      <c r="B408" s="333"/>
      <c r="C408" s="333"/>
      <c r="D408" s="288"/>
      <c r="E408" s="288"/>
      <c r="F408" s="288"/>
      <c r="G408" s="286"/>
      <c r="H408" s="286"/>
      <c r="I408" s="286"/>
      <c r="J408" s="286"/>
      <c r="K408" s="286"/>
      <c r="L408" s="285"/>
      <c r="M408" s="285"/>
      <c r="N408" s="285"/>
      <c r="O408" s="285"/>
      <c r="P408" s="285"/>
      <c r="Q408" s="286"/>
      <c r="R408" s="286"/>
      <c r="S408" s="286"/>
      <c r="T408" s="286"/>
      <c r="U408" s="286"/>
      <c r="V408" s="285"/>
      <c r="W408" s="285">
        <v>1</v>
      </c>
      <c r="X408" s="285"/>
      <c r="Y408" s="285"/>
      <c r="Z408" s="285"/>
      <c r="AF408" s="333"/>
      <c r="AG408" s="333"/>
      <c r="AH408" s="333"/>
      <c r="AI408" s="333"/>
      <c r="AJ408" s="333"/>
      <c r="AL408" s="101">
        <f t="shared" si="47"/>
        <v>0</v>
      </c>
      <c r="AM408" s="101">
        <f t="shared" si="42"/>
        <v>0</v>
      </c>
      <c r="AN408" s="101">
        <f t="shared" si="43"/>
        <v>0</v>
      </c>
      <c r="AO408" s="101">
        <f t="shared" si="44"/>
        <v>0</v>
      </c>
      <c r="AP408" s="101">
        <f t="shared" si="45"/>
        <v>1</v>
      </c>
      <c r="AQ408" s="101">
        <f t="shared" si="46"/>
        <v>0</v>
      </c>
      <c r="AR408" s="101">
        <f t="shared" si="48"/>
        <v>0</v>
      </c>
    </row>
    <row r="409" spans="1:44">
      <c r="A409" s="284" t="s">
        <v>833</v>
      </c>
      <c r="B409" s="333"/>
      <c r="C409" s="333"/>
      <c r="D409" s="288"/>
      <c r="E409" s="288"/>
      <c r="F409" s="288"/>
      <c r="G409" s="286"/>
      <c r="H409" s="286"/>
      <c r="I409" s="286"/>
      <c r="J409" s="286"/>
      <c r="K409" s="286"/>
      <c r="L409" s="285"/>
      <c r="M409" s="285"/>
      <c r="N409" s="285"/>
      <c r="O409" s="285"/>
      <c r="P409" s="285"/>
      <c r="Q409" s="286"/>
      <c r="R409" s="286"/>
      <c r="S409" s="286"/>
      <c r="T409" s="286"/>
      <c r="U409" s="286"/>
      <c r="V409" s="285"/>
      <c r="W409" s="285"/>
      <c r="X409" s="285"/>
      <c r="Y409" s="285">
        <v>1</v>
      </c>
      <c r="Z409" s="285"/>
      <c r="AF409" s="333"/>
      <c r="AG409" s="333"/>
      <c r="AH409" s="333"/>
      <c r="AI409" s="333"/>
      <c r="AJ409" s="333"/>
      <c r="AL409" s="101">
        <f t="shared" si="47"/>
        <v>0</v>
      </c>
      <c r="AM409" s="101">
        <f t="shared" si="42"/>
        <v>0</v>
      </c>
      <c r="AN409" s="101">
        <f t="shared" si="43"/>
        <v>0</v>
      </c>
      <c r="AO409" s="101">
        <f t="shared" si="44"/>
        <v>0</v>
      </c>
      <c r="AP409" s="101">
        <f t="shared" si="45"/>
        <v>1</v>
      </c>
      <c r="AQ409" s="101">
        <f t="shared" si="46"/>
        <v>0</v>
      </c>
      <c r="AR409" s="101">
        <f t="shared" si="48"/>
        <v>0</v>
      </c>
    </row>
    <row r="410" spans="1:44">
      <c r="A410" s="284" t="s">
        <v>838</v>
      </c>
      <c r="B410" s="333"/>
      <c r="C410" s="333"/>
      <c r="D410" s="288"/>
      <c r="E410" s="288"/>
      <c r="F410" s="288"/>
      <c r="G410" s="286"/>
      <c r="H410" s="286"/>
      <c r="I410" s="286"/>
      <c r="J410" s="286"/>
      <c r="K410" s="286"/>
      <c r="L410" s="285"/>
      <c r="M410" s="285"/>
      <c r="N410" s="285"/>
      <c r="O410" s="285"/>
      <c r="P410" s="285"/>
      <c r="Q410" s="286"/>
      <c r="R410" s="286"/>
      <c r="S410" s="286">
        <v>1</v>
      </c>
      <c r="T410" s="286"/>
      <c r="U410" s="286"/>
      <c r="V410" s="285"/>
      <c r="W410" s="285"/>
      <c r="X410" s="285"/>
      <c r="Y410" s="285"/>
      <c r="Z410" s="285"/>
      <c r="AF410" s="333"/>
      <c r="AG410" s="333"/>
      <c r="AH410" s="333"/>
      <c r="AI410" s="333"/>
      <c r="AJ410" s="333"/>
      <c r="AL410" s="101">
        <f t="shared" si="47"/>
        <v>0</v>
      </c>
      <c r="AM410" s="101">
        <f t="shared" si="42"/>
        <v>0</v>
      </c>
      <c r="AN410" s="101">
        <f t="shared" si="43"/>
        <v>0</v>
      </c>
      <c r="AO410" s="101">
        <f t="shared" si="44"/>
        <v>1</v>
      </c>
      <c r="AP410" s="101">
        <f t="shared" si="45"/>
        <v>0</v>
      </c>
      <c r="AQ410" s="101">
        <f t="shared" si="46"/>
        <v>0</v>
      </c>
      <c r="AR410" s="101">
        <f t="shared" si="48"/>
        <v>0</v>
      </c>
    </row>
    <row r="411" spans="1:44">
      <c r="A411" s="284" t="s">
        <v>841</v>
      </c>
      <c r="B411" s="333"/>
      <c r="C411" s="333"/>
      <c r="D411" s="288"/>
      <c r="E411" s="288"/>
      <c r="F411" s="288"/>
      <c r="G411" s="286"/>
      <c r="H411" s="286"/>
      <c r="I411" s="286"/>
      <c r="J411" s="286"/>
      <c r="K411" s="286"/>
      <c r="L411" s="285"/>
      <c r="M411" s="285"/>
      <c r="N411" s="285"/>
      <c r="O411" s="285"/>
      <c r="P411" s="285"/>
      <c r="Q411" s="286"/>
      <c r="R411" s="286"/>
      <c r="S411" s="286"/>
      <c r="T411" s="286"/>
      <c r="U411" s="286"/>
      <c r="V411" s="285"/>
      <c r="W411" s="285"/>
      <c r="X411" s="285"/>
      <c r="Y411" s="285"/>
      <c r="Z411" s="285">
        <v>1</v>
      </c>
      <c r="AF411" s="333"/>
      <c r="AG411" s="333"/>
      <c r="AH411" s="333"/>
      <c r="AI411" s="333"/>
      <c r="AJ411" s="333"/>
      <c r="AL411" s="101">
        <f t="shared" si="47"/>
        <v>0</v>
      </c>
      <c r="AM411" s="101">
        <f t="shared" si="42"/>
        <v>0</v>
      </c>
      <c r="AN411" s="101">
        <f t="shared" si="43"/>
        <v>0</v>
      </c>
      <c r="AO411" s="101">
        <f t="shared" si="44"/>
        <v>0</v>
      </c>
      <c r="AP411" s="101">
        <f t="shared" si="45"/>
        <v>1</v>
      </c>
      <c r="AQ411" s="101">
        <f t="shared" si="46"/>
        <v>0</v>
      </c>
      <c r="AR411" s="101">
        <f t="shared" si="48"/>
        <v>0</v>
      </c>
    </row>
    <row r="412" spans="1:44">
      <c r="A412" s="284" t="s">
        <v>842</v>
      </c>
      <c r="B412" s="333"/>
      <c r="C412" s="333"/>
      <c r="D412" s="288"/>
      <c r="E412" s="288"/>
      <c r="F412" s="288"/>
      <c r="G412" s="286"/>
      <c r="H412" s="286"/>
      <c r="I412" s="286"/>
      <c r="J412" s="286"/>
      <c r="K412" s="286"/>
      <c r="L412" s="285"/>
      <c r="M412" s="285"/>
      <c r="N412" s="285"/>
      <c r="O412" s="285"/>
      <c r="P412" s="285"/>
      <c r="Q412" s="286"/>
      <c r="R412" s="286"/>
      <c r="S412" s="286"/>
      <c r="T412" s="286"/>
      <c r="U412" s="286"/>
      <c r="V412" s="285"/>
      <c r="W412" s="285"/>
      <c r="X412" s="285"/>
      <c r="Y412" s="285"/>
      <c r="Z412" s="285"/>
      <c r="AF412" s="333"/>
      <c r="AG412" s="333"/>
      <c r="AH412" s="333"/>
      <c r="AI412" s="333"/>
      <c r="AJ412" s="333"/>
      <c r="AL412" s="101">
        <f t="shared" si="47"/>
        <v>0</v>
      </c>
      <c r="AM412" s="101">
        <f t="shared" si="42"/>
        <v>0</v>
      </c>
      <c r="AN412" s="101">
        <f t="shared" si="43"/>
        <v>0</v>
      </c>
      <c r="AO412" s="101">
        <f t="shared" si="44"/>
        <v>0</v>
      </c>
      <c r="AP412" s="101">
        <f t="shared" si="45"/>
        <v>0</v>
      </c>
      <c r="AQ412" s="101">
        <f t="shared" si="46"/>
        <v>0</v>
      </c>
      <c r="AR412" s="101">
        <f t="shared" si="48"/>
        <v>0</v>
      </c>
    </row>
    <row r="413" spans="1:44">
      <c r="A413" s="284" t="s">
        <v>843</v>
      </c>
      <c r="B413" s="333"/>
      <c r="C413" s="333"/>
      <c r="D413" s="288"/>
      <c r="E413" s="288"/>
      <c r="F413" s="288"/>
      <c r="G413" s="286"/>
      <c r="H413" s="286"/>
      <c r="I413" s="286"/>
      <c r="J413" s="286"/>
      <c r="K413" s="286"/>
      <c r="L413" s="285"/>
      <c r="M413" s="285"/>
      <c r="N413" s="285"/>
      <c r="O413" s="285"/>
      <c r="P413" s="285"/>
      <c r="Q413" s="286"/>
      <c r="R413" s="286"/>
      <c r="S413" s="286"/>
      <c r="T413" s="286"/>
      <c r="U413" s="286"/>
      <c r="V413" s="285"/>
      <c r="W413" s="285"/>
      <c r="X413" s="285"/>
      <c r="Y413" s="285"/>
      <c r="Z413" s="285">
        <v>1</v>
      </c>
      <c r="AF413" s="333"/>
      <c r="AG413" s="333"/>
      <c r="AH413" s="333"/>
      <c r="AI413" s="333"/>
      <c r="AJ413" s="333"/>
      <c r="AL413" s="101">
        <f t="shared" si="47"/>
        <v>0</v>
      </c>
      <c r="AM413" s="101">
        <f t="shared" si="42"/>
        <v>0</v>
      </c>
      <c r="AN413" s="101">
        <f t="shared" si="43"/>
        <v>0</v>
      </c>
      <c r="AO413" s="101">
        <f t="shared" si="44"/>
        <v>0</v>
      </c>
      <c r="AP413" s="101">
        <f t="shared" si="45"/>
        <v>1</v>
      </c>
      <c r="AQ413" s="101">
        <f t="shared" si="46"/>
        <v>0</v>
      </c>
      <c r="AR413" s="101">
        <f t="shared" si="48"/>
        <v>0</v>
      </c>
    </row>
    <row r="414" spans="1:44">
      <c r="A414" s="284" t="s">
        <v>844</v>
      </c>
      <c r="B414" s="333"/>
      <c r="C414" s="333"/>
      <c r="D414" s="288"/>
      <c r="E414" s="288"/>
      <c r="F414" s="288"/>
      <c r="G414" s="286"/>
      <c r="H414" s="286"/>
      <c r="I414" s="286"/>
      <c r="J414" s="286"/>
      <c r="K414" s="286"/>
      <c r="L414" s="285"/>
      <c r="M414" s="285"/>
      <c r="N414" s="285"/>
      <c r="O414" s="285"/>
      <c r="P414" s="285"/>
      <c r="Q414" s="286"/>
      <c r="R414" s="286"/>
      <c r="S414" s="286"/>
      <c r="T414" s="286"/>
      <c r="U414" s="286"/>
      <c r="V414" s="285"/>
      <c r="W414" s="285"/>
      <c r="X414" s="285"/>
      <c r="Y414" s="285"/>
      <c r="Z414" s="285">
        <v>1</v>
      </c>
      <c r="AF414" s="333"/>
      <c r="AG414" s="333"/>
      <c r="AH414" s="333"/>
      <c r="AI414" s="333"/>
      <c r="AJ414" s="333"/>
      <c r="AL414" s="101">
        <f t="shared" si="47"/>
        <v>0</v>
      </c>
      <c r="AM414" s="101">
        <f t="shared" si="42"/>
        <v>0</v>
      </c>
      <c r="AN414" s="101">
        <f t="shared" si="43"/>
        <v>0</v>
      </c>
      <c r="AO414" s="101">
        <f t="shared" si="44"/>
        <v>0</v>
      </c>
      <c r="AP414" s="101">
        <f t="shared" si="45"/>
        <v>1</v>
      </c>
      <c r="AQ414" s="101">
        <f t="shared" si="46"/>
        <v>0</v>
      </c>
      <c r="AR414" s="101">
        <f t="shared" si="48"/>
        <v>0</v>
      </c>
    </row>
    <row r="415" spans="1:44">
      <c r="A415" s="284" t="s">
        <v>845</v>
      </c>
      <c r="B415" s="333"/>
      <c r="C415" s="333"/>
      <c r="D415" s="288"/>
      <c r="E415" s="288"/>
      <c r="F415" s="288"/>
      <c r="G415" s="286"/>
      <c r="H415" s="286"/>
      <c r="I415" s="286"/>
      <c r="J415" s="286"/>
      <c r="K415" s="286"/>
      <c r="L415" s="285"/>
      <c r="M415" s="285"/>
      <c r="N415" s="285"/>
      <c r="O415" s="285"/>
      <c r="P415" s="285"/>
      <c r="Q415" s="286"/>
      <c r="R415" s="286"/>
      <c r="S415" s="286"/>
      <c r="T415" s="286"/>
      <c r="U415" s="286">
        <v>1</v>
      </c>
      <c r="V415" s="285"/>
      <c r="W415" s="285"/>
      <c r="X415" s="285"/>
      <c r="Y415" s="285"/>
      <c r="Z415" s="285"/>
      <c r="AF415" s="333"/>
      <c r="AG415" s="333"/>
      <c r="AH415" s="333"/>
      <c r="AI415" s="333"/>
      <c r="AJ415" s="333"/>
      <c r="AL415" s="101">
        <f t="shared" si="47"/>
        <v>0</v>
      </c>
      <c r="AM415" s="101">
        <f t="shared" si="42"/>
        <v>0</v>
      </c>
      <c r="AN415" s="101">
        <f t="shared" si="43"/>
        <v>0</v>
      </c>
      <c r="AO415" s="101">
        <f t="shared" si="44"/>
        <v>1</v>
      </c>
      <c r="AP415" s="101">
        <f t="shared" si="45"/>
        <v>0</v>
      </c>
      <c r="AQ415" s="101">
        <f t="shared" si="46"/>
        <v>0</v>
      </c>
      <c r="AR415" s="101">
        <f t="shared" si="48"/>
        <v>0</v>
      </c>
    </row>
    <row r="416" spans="1:44">
      <c r="A416" s="284" t="s">
        <v>846</v>
      </c>
      <c r="B416" s="333"/>
      <c r="C416" s="333"/>
      <c r="D416" s="288"/>
      <c r="E416" s="288"/>
      <c r="F416" s="288"/>
      <c r="G416" s="286"/>
      <c r="H416" s="286"/>
      <c r="I416" s="286"/>
      <c r="J416" s="286"/>
      <c r="K416" s="286"/>
      <c r="L416" s="285"/>
      <c r="M416" s="285"/>
      <c r="N416" s="285"/>
      <c r="O416" s="285"/>
      <c r="P416" s="285"/>
      <c r="Q416" s="286"/>
      <c r="R416" s="286"/>
      <c r="S416" s="286"/>
      <c r="T416" s="286"/>
      <c r="U416" s="286"/>
      <c r="V416" s="285"/>
      <c r="W416" s="285"/>
      <c r="X416" s="285"/>
      <c r="Y416" s="285"/>
      <c r="Z416" s="285">
        <v>4</v>
      </c>
      <c r="AF416" s="333"/>
      <c r="AG416" s="333"/>
      <c r="AH416" s="333"/>
      <c r="AI416" s="333"/>
      <c r="AJ416" s="333"/>
      <c r="AL416" s="101">
        <f t="shared" si="47"/>
        <v>0</v>
      </c>
      <c r="AM416" s="101">
        <f t="shared" si="42"/>
        <v>0</v>
      </c>
      <c r="AN416" s="101">
        <f t="shared" si="43"/>
        <v>0</v>
      </c>
      <c r="AO416" s="101">
        <f t="shared" si="44"/>
        <v>0</v>
      </c>
      <c r="AP416" s="101">
        <f t="shared" si="45"/>
        <v>4</v>
      </c>
      <c r="AQ416" s="101">
        <f t="shared" si="46"/>
        <v>0</v>
      </c>
      <c r="AR416" s="101">
        <f t="shared" si="48"/>
        <v>0</v>
      </c>
    </row>
    <row r="417" spans="1:44">
      <c r="A417" s="284" t="s">
        <v>847</v>
      </c>
      <c r="B417" s="333"/>
      <c r="C417" s="333"/>
      <c r="D417" s="288"/>
      <c r="E417" s="288"/>
      <c r="F417" s="288"/>
      <c r="G417" s="286"/>
      <c r="H417" s="286"/>
      <c r="I417" s="286"/>
      <c r="J417" s="286"/>
      <c r="K417" s="286"/>
      <c r="L417" s="285"/>
      <c r="M417" s="285"/>
      <c r="N417" s="285"/>
      <c r="O417" s="285"/>
      <c r="P417" s="285"/>
      <c r="Q417" s="286"/>
      <c r="R417" s="286"/>
      <c r="S417" s="286"/>
      <c r="T417" s="286"/>
      <c r="U417" s="286"/>
      <c r="V417" s="285"/>
      <c r="W417" s="285"/>
      <c r="X417" s="285"/>
      <c r="Y417" s="285"/>
      <c r="Z417" s="285">
        <v>1</v>
      </c>
      <c r="AF417" s="333"/>
      <c r="AG417" s="333"/>
      <c r="AH417" s="333"/>
      <c r="AI417" s="333"/>
      <c r="AJ417" s="333"/>
      <c r="AL417" s="101">
        <f t="shared" si="47"/>
        <v>0</v>
      </c>
      <c r="AM417" s="101">
        <f t="shared" si="42"/>
        <v>0</v>
      </c>
      <c r="AN417" s="101">
        <f t="shared" si="43"/>
        <v>0</v>
      </c>
      <c r="AO417" s="101">
        <f t="shared" si="44"/>
        <v>0</v>
      </c>
      <c r="AP417" s="101">
        <f t="shared" si="45"/>
        <v>1</v>
      </c>
      <c r="AQ417" s="101">
        <f t="shared" si="46"/>
        <v>0</v>
      </c>
      <c r="AR417" s="101">
        <f t="shared" si="48"/>
        <v>0</v>
      </c>
    </row>
    <row r="418" spans="1:44">
      <c r="A418" s="284" t="s">
        <v>848</v>
      </c>
      <c r="B418" s="333"/>
      <c r="C418" s="333"/>
      <c r="D418" s="288"/>
      <c r="E418" s="288"/>
      <c r="F418" s="288"/>
      <c r="G418" s="286"/>
      <c r="H418" s="286"/>
      <c r="I418" s="286"/>
      <c r="J418" s="286"/>
      <c r="K418" s="286"/>
      <c r="L418" s="285"/>
      <c r="M418" s="285"/>
      <c r="N418" s="285"/>
      <c r="O418" s="285"/>
      <c r="P418" s="285"/>
      <c r="Q418" s="286"/>
      <c r="R418" s="286"/>
      <c r="S418" s="286"/>
      <c r="T418" s="286"/>
      <c r="U418" s="286"/>
      <c r="V418" s="285"/>
      <c r="W418" s="285">
        <v>1</v>
      </c>
      <c r="X418" s="285"/>
      <c r="Y418" s="285"/>
      <c r="Z418" s="285"/>
      <c r="AF418" s="333"/>
      <c r="AG418" s="333"/>
      <c r="AH418" s="333"/>
      <c r="AI418" s="333"/>
      <c r="AJ418" s="333"/>
      <c r="AL418" s="101">
        <f t="shared" si="47"/>
        <v>0</v>
      </c>
      <c r="AM418" s="101">
        <f t="shared" si="42"/>
        <v>0</v>
      </c>
      <c r="AN418" s="101">
        <f t="shared" si="43"/>
        <v>0</v>
      </c>
      <c r="AO418" s="101">
        <f t="shared" si="44"/>
        <v>0</v>
      </c>
      <c r="AP418" s="101">
        <f t="shared" si="45"/>
        <v>1</v>
      </c>
      <c r="AQ418" s="101">
        <f t="shared" si="46"/>
        <v>0</v>
      </c>
      <c r="AR418" s="101">
        <f t="shared" si="48"/>
        <v>0</v>
      </c>
    </row>
    <row r="419" spans="1:44">
      <c r="A419" s="284" t="s">
        <v>849</v>
      </c>
      <c r="B419" s="333"/>
      <c r="C419" s="333"/>
      <c r="D419" s="288"/>
      <c r="E419" s="288"/>
      <c r="F419" s="288"/>
      <c r="G419" s="286"/>
      <c r="H419" s="286"/>
      <c r="I419" s="286"/>
      <c r="J419" s="286"/>
      <c r="K419" s="286"/>
      <c r="L419" s="285"/>
      <c r="M419" s="285"/>
      <c r="N419" s="285"/>
      <c r="O419" s="285"/>
      <c r="P419" s="285"/>
      <c r="Q419" s="286"/>
      <c r="R419" s="286"/>
      <c r="S419" s="286"/>
      <c r="T419" s="286"/>
      <c r="U419" s="286"/>
      <c r="V419" s="285"/>
      <c r="W419" s="285"/>
      <c r="X419" s="285"/>
      <c r="Y419" s="285">
        <v>1</v>
      </c>
      <c r="Z419" s="285"/>
      <c r="AF419" s="333"/>
      <c r="AG419" s="333"/>
      <c r="AH419" s="333"/>
      <c r="AI419" s="333"/>
      <c r="AJ419" s="333"/>
      <c r="AL419" s="101">
        <f t="shared" si="47"/>
        <v>0</v>
      </c>
      <c r="AM419" s="101">
        <f t="shared" si="42"/>
        <v>0</v>
      </c>
      <c r="AN419" s="101">
        <f t="shared" si="43"/>
        <v>0</v>
      </c>
      <c r="AO419" s="101">
        <f t="shared" si="44"/>
        <v>0</v>
      </c>
      <c r="AP419" s="101">
        <f t="shared" si="45"/>
        <v>1</v>
      </c>
      <c r="AQ419" s="101">
        <f t="shared" si="46"/>
        <v>0</v>
      </c>
      <c r="AR419" s="101">
        <f t="shared" si="48"/>
        <v>0</v>
      </c>
    </row>
    <row r="420" spans="1:44">
      <c r="A420" s="284" t="s">
        <v>850</v>
      </c>
      <c r="B420" s="333"/>
      <c r="C420" s="333"/>
      <c r="D420" s="288"/>
      <c r="E420" s="288"/>
      <c r="F420" s="288"/>
      <c r="G420" s="286"/>
      <c r="H420" s="286"/>
      <c r="I420" s="286"/>
      <c r="J420" s="286"/>
      <c r="K420" s="286"/>
      <c r="L420" s="285"/>
      <c r="M420" s="285"/>
      <c r="N420" s="285"/>
      <c r="O420" s="285"/>
      <c r="P420" s="285"/>
      <c r="Q420" s="286"/>
      <c r="R420" s="286"/>
      <c r="S420" s="286"/>
      <c r="T420" s="286"/>
      <c r="U420" s="286"/>
      <c r="V420" s="285"/>
      <c r="W420" s="285">
        <v>1</v>
      </c>
      <c r="X420" s="285"/>
      <c r="Y420" s="285"/>
      <c r="Z420" s="285">
        <v>2</v>
      </c>
      <c r="AF420" s="333"/>
      <c r="AG420" s="333"/>
      <c r="AH420" s="333"/>
      <c r="AI420" s="333"/>
      <c r="AJ420" s="333"/>
      <c r="AL420" s="101">
        <f t="shared" si="47"/>
        <v>0</v>
      </c>
      <c r="AM420" s="101">
        <f t="shared" si="42"/>
        <v>0</v>
      </c>
      <c r="AN420" s="101">
        <f t="shared" si="43"/>
        <v>0</v>
      </c>
      <c r="AO420" s="101">
        <f t="shared" si="44"/>
        <v>0</v>
      </c>
      <c r="AP420" s="101">
        <f t="shared" si="45"/>
        <v>3</v>
      </c>
      <c r="AQ420" s="101">
        <f t="shared" si="46"/>
        <v>0</v>
      </c>
      <c r="AR420" s="101">
        <f t="shared" si="48"/>
        <v>0</v>
      </c>
    </row>
    <row r="421" spans="1:44">
      <c r="A421" s="284" t="s">
        <v>851</v>
      </c>
      <c r="B421" s="333"/>
      <c r="C421" s="333"/>
      <c r="D421" s="288"/>
      <c r="E421" s="288"/>
      <c r="F421" s="288"/>
      <c r="G421" s="286"/>
      <c r="H421" s="286"/>
      <c r="I421" s="286"/>
      <c r="J421" s="286"/>
      <c r="K421" s="286"/>
      <c r="L421" s="285"/>
      <c r="M421" s="285"/>
      <c r="N421" s="285"/>
      <c r="O421" s="285"/>
      <c r="P421" s="285"/>
      <c r="Q421" s="286"/>
      <c r="R421" s="286"/>
      <c r="S421" s="286"/>
      <c r="T421" s="286"/>
      <c r="U421" s="286">
        <v>1</v>
      </c>
      <c r="V421" s="285"/>
      <c r="W421" s="285"/>
      <c r="X421" s="285"/>
      <c r="Y421" s="285"/>
      <c r="Z421" s="285"/>
      <c r="AF421" s="333"/>
      <c r="AG421" s="333"/>
      <c r="AH421" s="333"/>
      <c r="AI421" s="333"/>
      <c r="AJ421" s="333"/>
      <c r="AL421" s="101">
        <f t="shared" si="47"/>
        <v>0</v>
      </c>
      <c r="AM421" s="101">
        <f t="shared" si="42"/>
        <v>0</v>
      </c>
      <c r="AN421" s="101">
        <f t="shared" si="43"/>
        <v>0</v>
      </c>
      <c r="AO421" s="101">
        <f t="shared" si="44"/>
        <v>1</v>
      </c>
      <c r="AP421" s="101">
        <f t="shared" si="45"/>
        <v>0</v>
      </c>
      <c r="AQ421" s="101">
        <f t="shared" si="46"/>
        <v>0</v>
      </c>
      <c r="AR421" s="101">
        <f t="shared" si="48"/>
        <v>0</v>
      </c>
    </row>
    <row r="422" spans="1:44">
      <c r="A422" s="284" t="s">
        <v>852</v>
      </c>
      <c r="B422" s="333"/>
      <c r="C422" s="333"/>
      <c r="D422" s="288"/>
      <c r="E422" s="288"/>
      <c r="F422" s="288"/>
      <c r="G422" s="286"/>
      <c r="H422" s="286"/>
      <c r="I422" s="286"/>
      <c r="J422" s="286"/>
      <c r="K422" s="286"/>
      <c r="L422" s="285"/>
      <c r="M422" s="285"/>
      <c r="N422" s="285"/>
      <c r="O422" s="285"/>
      <c r="P422" s="285"/>
      <c r="Q422" s="286"/>
      <c r="R422" s="286"/>
      <c r="S422" s="286"/>
      <c r="T422" s="286"/>
      <c r="U422" s="286"/>
      <c r="V422" s="285"/>
      <c r="W422" s="285"/>
      <c r="X422" s="285"/>
      <c r="Y422" s="285"/>
      <c r="Z422" s="285">
        <v>1</v>
      </c>
      <c r="AF422" s="333"/>
      <c r="AG422" s="333"/>
      <c r="AH422" s="333"/>
      <c r="AI422" s="333"/>
      <c r="AJ422" s="333"/>
      <c r="AL422" s="101">
        <f t="shared" si="47"/>
        <v>0</v>
      </c>
      <c r="AM422" s="101">
        <f t="shared" si="42"/>
        <v>0</v>
      </c>
      <c r="AN422" s="101">
        <f t="shared" si="43"/>
        <v>0</v>
      </c>
      <c r="AO422" s="101">
        <f t="shared" si="44"/>
        <v>0</v>
      </c>
      <c r="AP422" s="101">
        <f t="shared" si="45"/>
        <v>1</v>
      </c>
      <c r="AQ422" s="101">
        <f t="shared" si="46"/>
        <v>0</v>
      </c>
      <c r="AR422" s="101">
        <f t="shared" si="48"/>
        <v>0</v>
      </c>
    </row>
    <row r="423" spans="1:44">
      <c r="A423" s="284" t="s">
        <v>853</v>
      </c>
      <c r="B423" s="333"/>
      <c r="C423" s="333"/>
      <c r="D423" s="288"/>
      <c r="E423" s="288"/>
      <c r="F423" s="288"/>
      <c r="G423" s="286"/>
      <c r="H423" s="286"/>
      <c r="I423" s="286"/>
      <c r="J423" s="286"/>
      <c r="K423" s="286"/>
      <c r="L423" s="285"/>
      <c r="M423" s="285"/>
      <c r="N423" s="285"/>
      <c r="O423" s="285"/>
      <c r="P423" s="285"/>
      <c r="Q423" s="286"/>
      <c r="R423" s="286"/>
      <c r="S423" s="286"/>
      <c r="T423" s="286"/>
      <c r="U423" s="286"/>
      <c r="V423" s="285"/>
      <c r="W423" s="285"/>
      <c r="X423" s="285"/>
      <c r="Y423" s="285"/>
      <c r="Z423" s="285">
        <v>1</v>
      </c>
      <c r="AF423" s="333"/>
      <c r="AG423" s="333"/>
      <c r="AH423" s="333"/>
      <c r="AI423" s="333"/>
      <c r="AJ423" s="333"/>
      <c r="AL423" s="101">
        <f t="shared" si="47"/>
        <v>0</v>
      </c>
      <c r="AM423" s="101">
        <f t="shared" si="42"/>
        <v>0</v>
      </c>
      <c r="AN423" s="101">
        <f t="shared" si="43"/>
        <v>0</v>
      </c>
      <c r="AO423" s="101">
        <f t="shared" si="44"/>
        <v>0</v>
      </c>
      <c r="AP423" s="101">
        <f t="shared" si="45"/>
        <v>1</v>
      </c>
      <c r="AQ423" s="101">
        <f t="shared" si="46"/>
        <v>0</v>
      </c>
      <c r="AR423" s="101">
        <f t="shared" si="48"/>
        <v>0</v>
      </c>
    </row>
    <row r="424" spans="1:44">
      <c r="A424" s="284" t="s">
        <v>854</v>
      </c>
      <c r="B424" s="333"/>
      <c r="C424" s="333"/>
      <c r="D424" s="288"/>
      <c r="E424" s="288"/>
      <c r="F424" s="288"/>
      <c r="G424" s="286"/>
      <c r="H424" s="286"/>
      <c r="I424" s="286"/>
      <c r="J424" s="286"/>
      <c r="K424" s="286"/>
      <c r="L424" s="285"/>
      <c r="M424" s="285"/>
      <c r="N424" s="285"/>
      <c r="O424" s="285"/>
      <c r="P424" s="285"/>
      <c r="Q424" s="286"/>
      <c r="R424" s="286"/>
      <c r="S424" s="286"/>
      <c r="T424" s="286"/>
      <c r="U424" s="286"/>
      <c r="V424" s="285"/>
      <c r="W424" s="285"/>
      <c r="X424" s="285"/>
      <c r="Y424" s="285"/>
      <c r="Z424" s="285">
        <v>1</v>
      </c>
      <c r="AF424" s="333"/>
      <c r="AG424" s="333"/>
      <c r="AH424" s="333"/>
      <c r="AI424" s="333"/>
      <c r="AJ424" s="333"/>
      <c r="AL424" s="101">
        <f t="shared" si="47"/>
        <v>0</v>
      </c>
      <c r="AM424" s="101">
        <f t="shared" si="42"/>
        <v>0</v>
      </c>
      <c r="AN424" s="101">
        <f t="shared" si="43"/>
        <v>0</v>
      </c>
      <c r="AO424" s="101">
        <f t="shared" si="44"/>
        <v>0</v>
      </c>
      <c r="AP424" s="101">
        <f t="shared" si="45"/>
        <v>1</v>
      </c>
      <c r="AQ424" s="101">
        <f t="shared" si="46"/>
        <v>0</v>
      </c>
      <c r="AR424" s="101">
        <f t="shared" si="48"/>
        <v>0</v>
      </c>
    </row>
    <row r="425" spans="1:44">
      <c r="A425" s="284" t="s">
        <v>855</v>
      </c>
      <c r="B425" s="333"/>
      <c r="C425" s="333"/>
      <c r="D425" s="288"/>
      <c r="E425" s="288"/>
      <c r="F425" s="288"/>
      <c r="G425" s="286"/>
      <c r="H425" s="286"/>
      <c r="I425" s="286"/>
      <c r="J425" s="286"/>
      <c r="K425" s="286"/>
      <c r="L425" s="285"/>
      <c r="M425" s="285"/>
      <c r="N425" s="285"/>
      <c r="O425" s="285"/>
      <c r="P425" s="285"/>
      <c r="Q425" s="286"/>
      <c r="R425" s="286"/>
      <c r="S425" s="286"/>
      <c r="T425" s="286"/>
      <c r="U425" s="286"/>
      <c r="V425" s="285"/>
      <c r="W425" s="285"/>
      <c r="X425" s="285"/>
      <c r="Y425" s="285"/>
      <c r="Z425" s="285"/>
      <c r="AF425" s="333"/>
      <c r="AG425" s="333"/>
      <c r="AH425" s="333"/>
      <c r="AI425" s="333"/>
      <c r="AJ425" s="333"/>
      <c r="AL425" s="101">
        <f t="shared" si="47"/>
        <v>0</v>
      </c>
      <c r="AM425" s="101">
        <f t="shared" si="42"/>
        <v>0</v>
      </c>
      <c r="AN425" s="101">
        <f t="shared" si="43"/>
        <v>0</v>
      </c>
      <c r="AO425" s="101">
        <f t="shared" si="44"/>
        <v>0</v>
      </c>
      <c r="AP425" s="101">
        <f t="shared" si="45"/>
        <v>0</v>
      </c>
      <c r="AQ425" s="101">
        <f t="shared" si="46"/>
        <v>0</v>
      </c>
      <c r="AR425" s="101">
        <f t="shared" si="48"/>
        <v>0</v>
      </c>
    </row>
    <row r="426" spans="1:44">
      <c r="A426" s="284" t="s">
        <v>856</v>
      </c>
      <c r="B426" s="333"/>
      <c r="C426" s="333"/>
      <c r="D426" s="288"/>
      <c r="E426" s="288"/>
      <c r="F426" s="288"/>
      <c r="G426" s="286"/>
      <c r="H426" s="286"/>
      <c r="I426" s="286"/>
      <c r="J426" s="286"/>
      <c r="K426" s="286"/>
      <c r="L426" s="285"/>
      <c r="M426" s="285"/>
      <c r="N426" s="285"/>
      <c r="O426" s="285"/>
      <c r="P426" s="285"/>
      <c r="Q426" s="286"/>
      <c r="R426" s="286"/>
      <c r="S426" s="286"/>
      <c r="T426" s="286"/>
      <c r="U426" s="286"/>
      <c r="V426" s="285"/>
      <c r="W426" s="285"/>
      <c r="X426" s="285"/>
      <c r="Y426" s="285"/>
      <c r="Z426" s="285"/>
      <c r="AF426" s="333"/>
      <c r="AG426" s="333"/>
      <c r="AH426" s="333"/>
      <c r="AI426" s="333"/>
      <c r="AJ426" s="333"/>
      <c r="AL426" s="101">
        <f t="shared" si="47"/>
        <v>0</v>
      </c>
      <c r="AM426" s="101">
        <f t="shared" si="42"/>
        <v>0</v>
      </c>
      <c r="AN426" s="101">
        <f t="shared" si="43"/>
        <v>0</v>
      </c>
      <c r="AO426" s="101">
        <f t="shared" si="44"/>
        <v>0</v>
      </c>
      <c r="AP426" s="101">
        <f t="shared" si="45"/>
        <v>0</v>
      </c>
      <c r="AQ426" s="101">
        <f t="shared" si="46"/>
        <v>0</v>
      </c>
      <c r="AR426" s="101">
        <f t="shared" si="48"/>
        <v>0</v>
      </c>
    </row>
    <row r="427" spans="1:44">
      <c r="A427" s="284" t="s">
        <v>857</v>
      </c>
      <c r="B427" s="333"/>
      <c r="C427" s="333"/>
      <c r="D427" s="288"/>
      <c r="E427" s="288"/>
      <c r="F427" s="288"/>
      <c r="G427" s="286"/>
      <c r="H427" s="286"/>
      <c r="I427" s="286"/>
      <c r="J427" s="286"/>
      <c r="K427" s="286"/>
      <c r="L427" s="285"/>
      <c r="M427" s="285"/>
      <c r="N427" s="285"/>
      <c r="O427" s="285"/>
      <c r="P427" s="285"/>
      <c r="Q427" s="286"/>
      <c r="R427" s="286">
        <v>2</v>
      </c>
      <c r="S427" s="286"/>
      <c r="T427" s="286"/>
      <c r="U427" s="286"/>
      <c r="V427" s="285"/>
      <c r="W427" s="285"/>
      <c r="X427" s="285"/>
      <c r="Y427" s="285"/>
      <c r="Z427" s="285"/>
      <c r="AF427" s="333"/>
      <c r="AG427" s="333"/>
      <c r="AH427" s="333"/>
      <c r="AI427" s="333"/>
      <c r="AJ427" s="333"/>
      <c r="AL427" s="101">
        <f t="shared" si="47"/>
        <v>0</v>
      </c>
      <c r="AM427" s="101">
        <f t="shared" si="42"/>
        <v>0</v>
      </c>
      <c r="AN427" s="101">
        <f t="shared" si="43"/>
        <v>0</v>
      </c>
      <c r="AO427" s="101">
        <f t="shared" si="44"/>
        <v>2</v>
      </c>
      <c r="AP427" s="101">
        <f t="shared" si="45"/>
        <v>0</v>
      </c>
      <c r="AQ427" s="101">
        <f t="shared" si="46"/>
        <v>0</v>
      </c>
      <c r="AR427" s="101">
        <f t="shared" si="48"/>
        <v>0</v>
      </c>
    </row>
    <row r="428" spans="1:44">
      <c r="A428" s="284" t="s">
        <v>858</v>
      </c>
      <c r="B428" s="333"/>
      <c r="C428" s="333"/>
      <c r="D428" s="288"/>
      <c r="E428" s="288"/>
      <c r="F428" s="288"/>
      <c r="G428" s="286"/>
      <c r="H428" s="286"/>
      <c r="I428" s="286"/>
      <c r="J428" s="286"/>
      <c r="K428" s="286"/>
      <c r="L428" s="285"/>
      <c r="M428" s="285"/>
      <c r="N428" s="285"/>
      <c r="O428" s="285"/>
      <c r="P428" s="285"/>
      <c r="Q428" s="286"/>
      <c r="R428" s="286">
        <v>1</v>
      </c>
      <c r="S428" s="286"/>
      <c r="T428" s="286"/>
      <c r="U428" s="286"/>
      <c r="V428" s="285"/>
      <c r="W428" s="285"/>
      <c r="X428" s="285"/>
      <c r="Y428" s="285"/>
      <c r="Z428" s="285"/>
      <c r="AF428" s="333"/>
      <c r="AG428" s="333"/>
      <c r="AH428" s="333"/>
      <c r="AI428" s="333"/>
      <c r="AJ428" s="333"/>
      <c r="AL428" s="101">
        <f t="shared" si="47"/>
        <v>0</v>
      </c>
      <c r="AM428" s="101">
        <f t="shared" si="42"/>
        <v>0</v>
      </c>
      <c r="AN428" s="101">
        <f t="shared" si="43"/>
        <v>0</v>
      </c>
      <c r="AO428" s="101">
        <f t="shared" si="44"/>
        <v>1</v>
      </c>
      <c r="AP428" s="101">
        <f t="shared" si="45"/>
        <v>0</v>
      </c>
      <c r="AQ428" s="101">
        <f t="shared" si="46"/>
        <v>0</v>
      </c>
      <c r="AR428" s="101">
        <f t="shared" si="48"/>
        <v>0</v>
      </c>
    </row>
    <row r="429" spans="1:44">
      <c r="A429" s="284" t="s">
        <v>859</v>
      </c>
      <c r="B429" s="333"/>
      <c r="C429" s="333"/>
      <c r="D429" s="288"/>
      <c r="E429" s="288"/>
      <c r="F429" s="288"/>
      <c r="G429" s="286"/>
      <c r="H429" s="286"/>
      <c r="I429" s="286"/>
      <c r="J429" s="286"/>
      <c r="K429" s="286"/>
      <c r="L429" s="285"/>
      <c r="M429" s="285"/>
      <c r="N429" s="285"/>
      <c r="O429" s="285"/>
      <c r="P429" s="285">
        <v>1</v>
      </c>
      <c r="Q429" s="286"/>
      <c r="R429" s="286"/>
      <c r="S429" s="286"/>
      <c r="T429" s="286"/>
      <c r="U429" s="286"/>
      <c r="V429" s="285"/>
      <c r="W429" s="285"/>
      <c r="X429" s="285"/>
      <c r="Y429" s="285"/>
      <c r="Z429" s="285"/>
      <c r="AF429" s="333"/>
      <c r="AG429" s="333"/>
      <c r="AH429" s="333"/>
      <c r="AI429" s="333"/>
      <c r="AJ429" s="333"/>
      <c r="AL429" s="101">
        <f t="shared" si="47"/>
        <v>0</v>
      </c>
      <c r="AM429" s="101">
        <f t="shared" si="42"/>
        <v>0</v>
      </c>
      <c r="AN429" s="101">
        <f t="shared" si="43"/>
        <v>1</v>
      </c>
      <c r="AO429" s="101">
        <f t="shared" si="44"/>
        <v>0</v>
      </c>
      <c r="AP429" s="101">
        <f t="shared" si="45"/>
        <v>0</v>
      </c>
      <c r="AQ429" s="101">
        <f t="shared" si="46"/>
        <v>0</v>
      </c>
      <c r="AR429" s="101">
        <f t="shared" si="48"/>
        <v>0</v>
      </c>
    </row>
    <row r="430" spans="1:44">
      <c r="A430" s="284" t="s">
        <v>861</v>
      </c>
      <c r="B430" s="333"/>
      <c r="C430" s="333"/>
      <c r="D430" s="288"/>
      <c r="E430" s="288"/>
      <c r="F430" s="288"/>
      <c r="G430" s="286"/>
      <c r="H430" s="286"/>
      <c r="I430" s="286"/>
      <c r="J430" s="286"/>
      <c r="K430" s="286"/>
      <c r="L430" s="285"/>
      <c r="M430" s="285"/>
      <c r="N430" s="285"/>
      <c r="O430" s="285"/>
      <c r="P430" s="285"/>
      <c r="Q430" s="286"/>
      <c r="R430" s="286"/>
      <c r="S430" s="286"/>
      <c r="T430" s="286"/>
      <c r="U430" s="286"/>
      <c r="V430" s="285"/>
      <c r="W430" s="285"/>
      <c r="X430" s="285"/>
      <c r="Y430" s="285">
        <v>1</v>
      </c>
      <c r="Z430" s="285"/>
      <c r="AF430" s="333"/>
      <c r="AG430" s="333"/>
      <c r="AH430" s="333"/>
      <c r="AI430" s="333"/>
      <c r="AJ430" s="333"/>
      <c r="AL430" s="101">
        <f t="shared" si="47"/>
        <v>0</v>
      </c>
      <c r="AM430" s="101">
        <f t="shared" si="42"/>
        <v>0</v>
      </c>
      <c r="AN430" s="101">
        <f t="shared" si="43"/>
        <v>0</v>
      </c>
      <c r="AO430" s="101">
        <f t="shared" si="44"/>
        <v>0</v>
      </c>
      <c r="AP430" s="101">
        <f t="shared" si="45"/>
        <v>1</v>
      </c>
      <c r="AQ430" s="101">
        <f t="shared" si="46"/>
        <v>0</v>
      </c>
      <c r="AR430" s="101">
        <f t="shared" si="48"/>
        <v>0</v>
      </c>
    </row>
    <row r="431" spans="1:44">
      <c r="A431" s="284" t="s">
        <v>862</v>
      </c>
      <c r="B431" s="333"/>
      <c r="C431" s="333"/>
      <c r="D431" s="288"/>
      <c r="E431" s="288"/>
      <c r="F431" s="288"/>
      <c r="G431" s="286"/>
      <c r="H431" s="286"/>
      <c r="I431" s="286"/>
      <c r="J431" s="286"/>
      <c r="K431" s="286"/>
      <c r="L431" s="285"/>
      <c r="M431" s="285"/>
      <c r="N431" s="285"/>
      <c r="O431" s="285"/>
      <c r="P431" s="285"/>
      <c r="Q431" s="286">
        <v>1</v>
      </c>
      <c r="R431" s="286"/>
      <c r="S431" s="286"/>
      <c r="T431" s="286"/>
      <c r="U431" s="286"/>
      <c r="V431" s="285"/>
      <c r="W431" s="285"/>
      <c r="X431" s="285"/>
      <c r="Y431" s="285"/>
      <c r="Z431" s="285"/>
      <c r="AF431" s="333"/>
      <c r="AG431" s="333"/>
      <c r="AH431" s="333"/>
      <c r="AI431" s="333"/>
      <c r="AJ431" s="333"/>
      <c r="AL431" s="101">
        <f t="shared" si="47"/>
        <v>0</v>
      </c>
      <c r="AM431" s="101">
        <f t="shared" si="42"/>
        <v>0</v>
      </c>
      <c r="AN431" s="101">
        <f t="shared" si="43"/>
        <v>0</v>
      </c>
      <c r="AO431" s="101">
        <f t="shared" si="44"/>
        <v>1</v>
      </c>
      <c r="AP431" s="101">
        <f t="shared" si="45"/>
        <v>0</v>
      </c>
      <c r="AQ431" s="101">
        <f t="shared" si="46"/>
        <v>0</v>
      </c>
      <c r="AR431" s="101">
        <f t="shared" si="48"/>
        <v>0</v>
      </c>
    </row>
    <row r="432" spans="1:44">
      <c r="A432" s="284" t="s">
        <v>863</v>
      </c>
      <c r="B432" s="333"/>
      <c r="C432" s="333"/>
      <c r="D432" s="288"/>
      <c r="E432" s="288"/>
      <c r="F432" s="288"/>
      <c r="G432" s="286"/>
      <c r="H432" s="286"/>
      <c r="I432" s="286"/>
      <c r="J432" s="286"/>
      <c r="K432" s="286"/>
      <c r="L432" s="285"/>
      <c r="M432" s="285"/>
      <c r="N432" s="285"/>
      <c r="O432" s="285"/>
      <c r="P432" s="285"/>
      <c r="Q432" s="286"/>
      <c r="R432" s="286"/>
      <c r="S432" s="286"/>
      <c r="T432" s="286">
        <v>1</v>
      </c>
      <c r="U432" s="286"/>
      <c r="V432" s="285"/>
      <c r="W432" s="285"/>
      <c r="X432" s="285"/>
      <c r="Y432" s="285"/>
      <c r="Z432" s="285"/>
      <c r="AF432" s="333"/>
      <c r="AG432" s="333"/>
      <c r="AH432" s="333"/>
      <c r="AI432" s="333"/>
      <c r="AJ432" s="333"/>
      <c r="AL432" s="101">
        <f t="shared" si="47"/>
        <v>0</v>
      </c>
      <c r="AM432" s="101">
        <f t="shared" si="42"/>
        <v>0</v>
      </c>
      <c r="AN432" s="101">
        <f t="shared" si="43"/>
        <v>0</v>
      </c>
      <c r="AO432" s="101">
        <f t="shared" si="44"/>
        <v>1</v>
      </c>
      <c r="AP432" s="101">
        <f t="shared" si="45"/>
        <v>0</v>
      </c>
      <c r="AQ432" s="101">
        <f t="shared" si="46"/>
        <v>0</v>
      </c>
      <c r="AR432" s="101">
        <f t="shared" si="48"/>
        <v>0</v>
      </c>
    </row>
    <row r="433" spans="1:44">
      <c r="A433" s="284" t="s">
        <v>864</v>
      </c>
      <c r="B433" s="333"/>
      <c r="C433" s="333"/>
      <c r="D433" s="288"/>
      <c r="E433" s="288"/>
      <c r="F433" s="288"/>
      <c r="G433" s="286"/>
      <c r="H433" s="286"/>
      <c r="I433" s="286"/>
      <c r="J433" s="286"/>
      <c r="K433" s="286"/>
      <c r="L433" s="285"/>
      <c r="M433" s="285"/>
      <c r="N433" s="285"/>
      <c r="O433" s="285"/>
      <c r="P433" s="285"/>
      <c r="Q433" s="286"/>
      <c r="R433" s="286"/>
      <c r="S433" s="286"/>
      <c r="T433" s="286"/>
      <c r="U433" s="286"/>
      <c r="V433" s="285"/>
      <c r="W433" s="285"/>
      <c r="X433" s="285">
        <v>1</v>
      </c>
      <c r="Y433" s="285"/>
      <c r="Z433" s="285"/>
      <c r="AF433" s="333"/>
      <c r="AG433" s="333"/>
      <c r="AH433" s="333"/>
      <c r="AI433" s="333"/>
      <c r="AJ433" s="333"/>
      <c r="AL433" s="101">
        <f t="shared" si="47"/>
        <v>0</v>
      </c>
      <c r="AM433" s="101">
        <f t="shared" si="42"/>
        <v>0</v>
      </c>
      <c r="AN433" s="101">
        <f t="shared" si="43"/>
        <v>0</v>
      </c>
      <c r="AO433" s="101">
        <f t="shared" si="44"/>
        <v>0</v>
      </c>
      <c r="AP433" s="101">
        <f t="shared" si="45"/>
        <v>1</v>
      </c>
      <c r="AQ433" s="101">
        <f t="shared" si="46"/>
        <v>0</v>
      </c>
      <c r="AR433" s="101">
        <f t="shared" si="48"/>
        <v>0</v>
      </c>
    </row>
    <row r="434" spans="1:44">
      <c r="A434" s="284" t="s">
        <v>865</v>
      </c>
      <c r="B434" s="333"/>
      <c r="C434" s="333"/>
      <c r="D434" s="288"/>
      <c r="E434" s="288"/>
      <c r="F434" s="288"/>
      <c r="G434" s="286"/>
      <c r="H434" s="286"/>
      <c r="I434" s="286"/>
      <c r="J434" s="286"/>
      <c r="K434" s="286"/>
      <c r="L434" s="285"/>
      <c r="M434" s="285"/>
      <c r="N434" s="285"/>
      <c r="O434" s="285"/>
      <c r="P434" s="285"/>
      <c r="Q434" s="286"/>
      <c r="R434" s="286"/>
      <c r="S434" s="286"/>
      <c r="T434" s="286"/>
      <c r="U434" s="286"/>
      <c r="V434" s="285"/>
      <c r="W434" s="285"/>
      <c r="X434" s="285"/>
      <c r="Y434" s="285">
        <v>1</v>
      </c>
      <c r="Z434" s="285"/>
      <c r="AF434" s="333"/>
      <c r="AG434" s="333"/>
      <c r="AH434" s="333"/>
      <c r="AI434" s="333"/>
      <c r="AJ434" s="333"/>
      <c r="AL434" s="101">
        <f t="shared" si="47"/>
        <v>0</v>
      </c>
      <c r="AM434" s="101">
        <f t="shared" si="42"/>
        <v>0</v>
      </c>
      <c r="AN434" s="101">
        <f t="shared" si="43"/>
        <v>0</v>
      </c>
      <c r="AO434" s="101">
        <f t="shared" si="44"/>
        <v>0</v>
      </c>
      <c r="AP434" s="101">
        <f t="shared" si="45"/>
        <v>1</v>
      </c>
      <c r="AQ434" s="101">
        <f t="shared" si="46"/>
        <v>0</v>
      </c>
      <c r="AR434" s="101">
        <f t="shared" si="48"/>
        <v>0</v>
      </c>
    </row>
    <row r="435" spans="1:44">
      <c r="A435" s="284" t="s">
        <v>866</v>
      </c>
      <c r="B435" s="333"/>
      <c r="C435" s="333"/>
      <c r="D435" s="288"/>
      <c r="E435" s="288"/>
      <c r="F435" s="288"/>
      <c r="G435" s="286"/>
      <c r="H435" s="286"/>
      <c r="I435" s="286"/>
      <c r="J435" s="286"/>
      <c r="K435" s="286"/>
      <c r="L435" s="285"/>
      <c r="M435" s="285"/>
      <c r="N435" s="285"/>
      <c r="O435" s="285"/>
      <c r="P435" s="285"/>
      <c r="Q435" s="286"/>
      <c r="R435" s="286"/>
      <c r="S435" s="286"/>
      <c r="T435" s="286"/>
      <c r="U435" s="286"/>
      <c r="V435" s="285"/>
      <c r="W435" s="285"/>
      <c r="X435" s="285"/>
      <c r="Y435" s="285"/>
      <c r="Z435" s="285">
        <v>1</v>
      </c>
      <c r="AF435" s="333"/>
      <c r="AG435" s="333"/>
      <c r="AH435" s="333"/>
      <c r="AI435" s="333"/>
      <c r="AJ435" s="333"/>
      <c r="AL435" s="101">
        <f t="shared" si="47"/>
        <v>0</v>
      </c>
      <c r="AM435" s="101">
        <f t="shared" si="42"/>
        <v>0</v>
      </c>
      <c r="AN435" s="101">
        <f t="shared" si="43"/>
        <v>0</v>
      </c>
      <c r="AO435" s="101">
        <f t="shared" si="44"/>
        <v>0</v>
      </c>
      <c r="AP435" s="101">
        <f t="shared" si="45"/>
        <v>1</v>
      </c>
      <c r="AQ435" s="101">
        <f t="shared" si="46"/>
        <v>0</v>
      </c>
      <c r="AR435" s="101">
        <f t="shared" si="48"/>
        <v>0</v>
      </c>
    </row>
    <row r="436" spans="1:44">
      <c r="A436" s="284" t="s">
        <v>867</v>
      </c>
      <c r="B436" s="333"/>
      <c r="C436" s="333"/>
      <c r="D436" s="288"/>
      <c r="E436" s="288"/>
      <c r="F436" s="288"/>
      <c r="G436" s="286"/>
      <c r="H436" s="286"/>
      <c r="I436" s="286"/>
      <c r="J436" s="286"/>
      <c r="K436" s="286"/>
      <c r="L436" s="285"/>
      <c r="M436" s="285"/>
      <c r="N436" s="285"/>
      <c r="O436" s="285"/>
      <c r="P436" s="285"/>
      <c r="Q436" s="286"/>
      <c r="R436" s="286"/>
      <c r="S436" s="286"/>
      <c r="T436" s="286"/>
      <c r="U436" s="286"/>
      <c r="V436" s="285">
        <v>1</v>
      </c>
      <c r="W436" s="285"/>
      <c r="X436" s="285"/>
      <c r="Y436" s="285"/>
      <c r="Z436" s="285"/>
      <c r="AF436" s="333"/>
      <c r="AG436" s="333"/>
      <c r="AH436" s="333"/>
      <c r="AI436" s="333"/>
      <c r="AJ436" s="333"/>
      <c r="AL436" s="101">
        <f t="shared" si="47"/>
        <v>0</v>
      </c>
      <c r="AM436" s="101">
        <f t="shared" si="42"/>
        <v>0</v>
      </c>
      <c r="AN436" s="101">
        <f t="shared" si="43"/>
        <v>0</v>
      </c>
      <c r="AO436" s="101">
        <f t="shared" si="44"/>
        <v>0</v>
      </c>
      <c r="AP436" s="101">
        <f t="shared" si="45"/>
        <v>1</v>
      </c>
      <c r="AQ436" s="101">
        <f t="shared" si="46"/>
        <v>0</v>
      </c>
      <c r="AR436" s="101">
        <f t="shared" si="48"/>
        <v>0</v>
      </c>
    </row>
    <row r="437" spans="1:44">
      <c r="A437" s="284" t="s">
        <v>868</v>
      </c>
      <c r="B437" s="333"/>
      <c r="C437" s="333"/>
      <c r="D437" s="288"/>
      <c r="E437" s="288"/>
      <c r="F437" s="288"/>
      <c r="G437" s="286"/>
      <c r="H437" s="286"/>
      <c r="I437" s="286"/>
      <c r="J437" s="286"/>
      <c r="K437" s="286"/>
      <c r="L437" s="285"/>
      <c r="M437" s="285"/>
      <c r="N437" s="285"/>
      <c r="O437" s="285"/>
      <c r="P437" s="285"/>
      <c r="Q437" s="286"/>
      <c r="R437" s="286"/>
      <c r="S437" s="286"/>
      <c r="T437" s="286"/>
      <c r="U437" s="286"/>
      <c r="V437" s="285"/>
      <c r="W437" s="285"/>
      <c r="X437" s="285"/>
      <c r="Y437" s="285"/>
      <c r="Z437" s="285">
        <v>1</v>
      </c>
      <c r="AF437" s="333"/>
      <c r="AG437" s="333"/>
      <c r="AH437" s="333"/>
      <c r="AI437" s="333"/>
      <c r="AJ437" s="333"/>
      <c r="AL437" s="101">
        <f t="shared" si="47"/>
        <v>0</v>
      </c>
      <c r="AM437" s="101">
        <f t="shared" si="42"/>
        <v>0</v>
      </c>
      <c r="AN437" s="101">
        <f t="shared" si="43"/>
        <v>0</v>
      </c>
      <c r="AO437" s="101">
        <f t="shared" si="44"/>
        <v>0</v>
      </c>
      <c r="AP437" s="101">
        <f t="shared" si="45"/>
        <v>1</v>
      </c>
      <c r="AQ437" s="101">
        <f t="shared" si="46"/>
        <v>0</v>
      </c>
      <c r="AR437" s="101">
        <f t="shared" si="48"/>
        <v>0</v>
      </c>
    </row>
    <row r="438" spans="1:44">
      <c r="A438" s="284" t="s">
        <v>869</v>
      </c>
      <c r="B438" s="333"/>
      <c r="C438" s="333"/>
      <c r="D438" s="288"/>
      <c r="E438" s="288"/>
      <c r="F438" s="288"/>
      <c r="G438" s="286"/>
      <c r="H438" s="286"/>
      <c r="I438" s="286"/>
      <c r="J438" s="286"/>
      <c r="K438" s="286"/>
      <c r="L438" s="285"/>
      <c r="M438" s="285"/>
      <c r="N438" s="285"/>
      <c r="O438" s="285"/>
      <c r="P438" s="285"/>
      <c r="Q438" s="286"/>
      <c r="R438" s="286"/>
      <c r="S438" s="286"/>
      <c r="T438" s="286"/>
      <c r="U438" s="286"/>
      <c r="V438" s="285"/>
      <c r="W438" s="285"/>
      <c r="X438" s="285"/>
      <c r="Y438" s="285"/>
      <c r="Z438" s="285">
        <v>1</v>
      </c>
      <c r="AF438" s="333"/>
      <c r="AG438" s="333"/>
      <c r="AH438" s="333"/>
      <c r="AI438" s="333"/>
      <c r="AJ438" s="333"/>
      <c r="AL438" s="101">
        <f t="shared" si="47"/>
        <v>0</v>
      </c>
      <c r="AM438" s="101">
        <f t="shared" si="42"/>
        <v>0</v>
      </c>
      <c r="AN438" s="101">
        <f t="shared" si="43"/>
        <v>0</v>
      </c>
      <c r="AO438" s="101">
        <f t="shared" si="44"/>
        <v>0</v>
      </c>
      <c r="AP438" s="101">
        <f t="shared" si="45"/>
        <v>1</v>
      </c>
      <c r="AQ438" s="101">
        <f t="shared" si="46"/>
        <v>0</v>
      </c>
      <c r="AR438" s="101">
        <f t="shared" si="48"/>
        <v>0</v>
      </c>
    </row>
    <row r="439" spans="1:44">
      <c r="A439" s="284" t="s">
        <v>870</v>
      </c>
      <c r="B439" s="333"/>
      <c r="C439" s="333"/>
      <c r="D439" s="288"/>
      <c r="E439" s="288"/>
      <c r="F439" s="288"/>
      <c r="G439" s="286"/>
      <c r="H439" s="286"/>
      <c r="I439" s="286"/>
      <c r="J439" s="286"/>
      <c r="K439" s="286"/>
      <c r="L439" s="285"/>
      <c r="M439" s="285"/>
      <c r="N439" s="285"/>
      <c r="O439" s="285"/>
      <c r="P439" s="285"/>
      <c r="Q439" s="286"/>
      <c r="R439" s="286"/>
      <c r="S439" s="286"/>
      <c r="T439" s="286"/>
      <c r="U439" s="286"/>
      <c r="V439" s="285"/>
      <c r="W439" s="285"/>
      <c r="X439" s="285"/>
      <c r="Y439" s="285"/>
      <c r="Z439" s="285"/>
      <c r="AF439" s="333"/>
      <c r="AG439" s="333"/>
      <c r="AH439" s="333"/>
      <c r="AI439" s="333"/>
      <c r="AJ439" s="333"/>
      <c r="AL439" s="101">
        <f t="shared" si="47"/>
        <v>0</v>
      </c>
      <c r="AM439" s="101">
        <f t="shared" si="42"/>
        <v>0</v>
      </c>
      <c r="AN439" s="101">
        <f t="shared" si="43"/>
        <v>0</v>
      </c>
      <c r="AO439" s="101">
        <f t="shared" si="44"/>
        <v>0</v>
      </c>
      <c r="AP439" s="101">
        <f t="shared" si="45"/>
        <v>0</v>
      </c>
      <c r="AQ439" s="101">
        <f t="shared" si="46"/>
        <v>0</v>
      </c>
      <c r="AR439" s="101">
        <f t="shared" si="48"/>
        <v>0</v>
      </c>
    </row>
    <row r="440" spans="1:44">
      <c r="A440" s="284" t="s">
        <v>871</v>
      </c>
      <c r="B440" s="333"/>
      <c r="C440" s="333"/>
      <c r="D440" s="288"/>
      <c r="E440" s="288"/>
      <c r="F440" s="288"/>
      <c r="G440" s="286"/>
      <c r="H440" s="286"/>
      <c r="I440" s="286"/>
      <c r="J440" s="286"/>
      <c r="K440" s="286"/>
      <c r="L440" s="285"/>
      <c r="M440" s="285"/>
      <c r="N440" s="285"/>
      <c r="O440" s="285"/>
      <c r="P440" s="285"/>
      <c r="Q440" s="286"/>
      <c r="R440" s="286"/>
      <c r="S440" s="286"/>
      <c r="T440" s="286"/>
      <c r="U440" s="286"/>
      <c r="V440" s="285"/>
      <c r="W440" s="285"/>
      <c r="X440" s="285"/>
      <c r="Y440" s="285"/>
      <c r="Z440" s="285">
        <v>1</v>
      </c>
      <c r="AF440" s="333"/>
      <c r="AG440" s="333"/>
      <c r="AH440" s="333"/>
      <c r="AI440" s="333"/>
      <c r="AJ440" s="333"/>
      <c r="AL440" s="101">
        <f t="shared" si="47"/>
        <v>0</v>
      </c>
      <c r="AM440" s="101">
        <f t="shared" si="42"/>
        <v>0</v>
      </c>
      <c r="AN440" s="101">
        <f t="shared" si="43"/>
        <v>0</v>
      </c>
      <c r="AO440" s="101">
        <f t="shared" si="44"/>
        <v>0</v>
      </c>
      <c r="AP440" s="101">
        <f t="shared" si="45"/>
        <v>1</v>
      </c>
      <c r="AQ440" s="101">
        <f t="shared" si="46"/>
        <v>0</v>
      </c>
      <c r="AR440" s="101">
        <f t="shared" si="48"/>
        <v>0</v>
      </c>
    </row>
    <row r="441" spans="1:44">
      <c r="A441" s="284" t="s">
        <v>873</v>
      </c>
      <c r="B441" s="333"/>
      <c r="C441" s="333"/>
      <c r="D441" s="288"/>
      <c r="E441" s="288"/>
      <c r="F441" s="288"/>
      <c r="G441" s="286"/>
      <c r="H441" s="286"/>
      <c r="I441" s="286"/>
      <c r="J441" s="286"/>
      <c r="K441" s="286"/>
      <c r="L441" s="285"/>
      <c r="M441" s="285"/>
      <c r="N441" s="285"/>
      <c r="O441" s="285"/>
      <c r="P441" s="285"/>
      <c r="Q441" s="286"/>
      <c r="R441" s="286"/>
      <c r="S441" s="286"/>
      <c r="T441" s="286"/>
      <c r="U441" s="286"/>
      <c r="V441" s="285"/>
      <c r="W441" s="285"/>
      <c r="X441" s="285"/>
      <c r="Y441" s="285"/>
      <c r="Z441" s="285"/>
      <c r="AF441" s="333"/>
      <c r="AG441" s="333"/>
      <c r="AH441" s="333"/>
      <c r="AI441" s="333"/>
      <c r="AJ441" s="333"/>
      <c r="AL441" s="101">
        <f t="shared" si="47"/>
        <v>0</v>
      </c>
      <c r="AM441" s="101">
        <f t="shared" si="42"/>
        <v>0</v>
      </c>
      <c r="AN441" s="101">
        <f t="shared" si="43"/>
        <v>0</v>
      </c>
      <c r="AO441" s="101">
        <f t="shared" si="44"/>
        <v>0</v>
      </c>
      <c r="AP441" s="101">
        <f t="shared" si="45"/>
        <v>0</v>
      </c>
      <c r="AQ441" s="101">
        <f t="shared" si="46"/>
        <v>0</v>
      </c>
      <c r="AR441" s="101">
        <f t="shared" si="48"/>
        <v>0</v>
      </c>
    </row>
    <row r="442" spans="1:44">
      <c r="A442" s="284" t="s">
        <v>874</v>
      </c>
      <c r="B442" s="333"/>
      <c r="C442" s="333"/>
      <c r="D442" s="288"/>
      <c r="E442" s="288"/>
      <c r="F442" s="288"/>
      <c r="G442" s="286"/>
      <c r="H442" s="286"/>
      <c r="I442" s="286"/>
      <c r="J442" s="286"/>
      <c r="K442" s="286"/>
      <c r="L442" s="285"/>
      <c r="M442" s="285"/>
      <c r="N442" s="285"/>
      <c r="O442" s="285">
        <v>1</v>
      </c>
      <c r="P442" s="285"/>
      <c r="Q442" s="286"/>
      <c r="R442" s="286"/>
      <c r="S442" s="286"/>
      <c r="T442" s="286"/>
      <c r="U442" s="286"/>
      <c r="V442" s="285"/>
      <c r="W442" s="285"/>
      <c r="X442" s="285"/>
      <c r="Y442" s="285"/>
      <c r="Z442" s="285"/>
      <c r="AF442" s="333"/>
      <c r="AG442" s="333"/>
      <c r="AH442" s="333"/>
      <c r="AI442" s="333"/>
      <c r="AJ442" s="333"/>
      <c r="AL442" s="101">
        <f t="shared" si="47"/>
        <v>0</v>
      </c>
      <c r="AM442" s="101">
        <f t="shared" si="42"/>
        <v>0</v>
      </c>
      <c r="AN442" s="101">
        <f t="shared" si="43"/>
        <v>1</v>
      </c>
      <c r="AO442" s="101">
        <f t="shared" si="44"/>
        <v>0</v>
      </c>
      <c r="AP442" s="101">
        <f t="shared" si="45"/>
        <v>0</v>
      </c>
      <c r="AQ442" s="101">
        <f t="shared" si="46"/>
        <v>0</v>
      </c>
      <c r="AR442" s="101">
        <f t="shared" si="48"/>
        <v>0</v>
      </c>
    </row>
    <row r="443" spans="1:44">
      <c r="A443" s="284" t="s">
        <v>875</v>
      </c>
      <c r="B443" s="333"/>
      <c r="C443" s="333"/>
      <c r="D443" s="288"/>
      <c r="E443" s="288"/>
      <c r="F443" s="288"/>
      <c r="G443" s="286"/>
      <c r="H443" s="286"/>
      <c r="I443" s="286"/>
      <c r="J443" s="286"/>
      <c r="K443" s="286"/>
      <c r="L443" s="285"/>
      <c r="M443" s="285"/>
      <c r="N443" s="285"/>
      <c r="O443" s="285"/>
      <c r="P443" s="285"/>
      <c r="Q443" s="286"/>
      <c r="R443" s="286"/>
      <c r="S443" s="286"/>
      <c r="T443" s="286"/>
      <c r="U443" s="286"/>
      <c r="V443" s="285"/>
      <c r="W443" s="285"/>
      <c r="X443" s="285"/>
      <c r="Y443" s="285">
        <v>2</v>
      </c>
      <c r="Z443" s="285"/>
      <c r="AF443" s="333"/>
      <c r="AG443" s="333"/>
      <c r="AH443" s="333"/>
      <c r="AI443" s="333"/>
      <c r="AJ443" s="333"/>
      <c r="AL443" s="101">
        <f t="shared" si="47"/>
        <v>0</v>
      </c>
      <c r="AM443" s="101">
        <f t="shared" si="42"/>
        <v>0</v>
      </c>
      <c r="AN443" s="101">
        <f t="shared" si="43"/>
        <v>0</v>
      </c>
      <c r="AO443" s="101">
        <f t="shared" si="44"/>
        <v>0</v>
      </c>
      <c r="AP443" s="101">
        <f t="shared" si="45"/>
        <v>2</v>
      </c>
      <c r="AQ443" s="101">
        <f t="shared" si="46"/>
        <v>0</v>
      </c>
      <c r="AR443" s="101">
        <f t="shared" si="48"/>
        <v>0</v>
      </c>
    </row>
    <row r="444" spans="1:44">
      <c r="A444" s="284" t="s">
        <v>876</v>
      </c>
      <c r="B444" s="333"/>
      <c r="C444" s="333"/>
      <c r="D444" s="288"/>
      <c r="E444" s="288"/>
      <c r="F444" s="288"/>
      <c r="G444" s="286"/>
      <c r="H444" s="286"/>
      <c r="I444" s="286"/>
      <c r="J444" s="286"/>
      <c r="K444" s="286"/>
      <c r="L444" s="285"/>
      <c r="M444" s="285"/>
      <c r="N444" s="285"/>
      <c r="O444" s="285"/>
      <c r="P444" s="285"/>
      <c r="Q444" s="286"/>
      <c r="R444" s="286"/>
      <c r="S444" s="286"/>
      <c r="T444" s="286"/>
      <c r="U444" s="286"/>
      <c r="V444" s="285"/>
      <c r="W444" s="285"/>
      <c r="X444" s="285"/>
      <c r="Y444" s="285"/>
      <c r="Z444" s="285"/>
      <c r="AF444" s="333"/>
      <c r="AG444" s="333"/>
      <c r="AH444" s="333"/>
      <c r="AI444" s="333"/>
      <c r="AJ444" s="333"/>
      <c r="AL444" s="101">
        <f t="shared" si="47"/>
        <v>0</v>
      </c>
      <c r="AM444" s="101">
        <f t="shared" si="42"/>
        <v>0</v>
      </c>
      <c r="AN444" s="101">
        <f t="shared" si="43"/>
        <v>0</v>
      </c>
      <c r="AO444" s="101">
        <f t="shared" si="44"/>
        <v>0</v>
      </c>
      <c r="AP444" s="101">
        <f t="shared" si="45"/>
        <v>0</v>
      </c>
      <c r="AQ444" s="101">
        <f t="shared" si="46"/>
        <v>0</v>
      </c>
      <c r="AR444" s="101">
        <f t="shared" si="48"/>
        <v>0</v>
      </c>
    </row>
    <row r="445" spans="1:44">
      <c r="A445" s="284" t="s">
        <v>883</v>
      </c>
      <c r="B445" s="333"/>
      <c r="C445" s="333"/>
      <c r="D445" s="288"/>
      <c r="E445" s="288"/>
      <c r="F445" s="288"/>
      <c r="G445" s="286"/>
      <c r="H445" s="286"/>
      <c r="I445" s="286"/>
      <c r="J445" s="286"/>
      <c r="K445" s="286"/>
      <c r="L445" s="285"/>
      <c r="M445" s="285"/>
      <c r="N445" s="285"/>
      <c r="O445" s="285"/>
      <c r="P445" s="285"/>
      <c r="Q445" s="286"/>
      <c r="R445" s="286"/>
      <c r="S445" s="286"/>
      <c r="T445" s="286"/>
      <c r="U445" s="286"/>
      <c r="V445" s="285"/>
      <c r="W445" s="285"/>
      <c r="X445" s="285">
        <v>1</v>
      </c>
      <c r="Y445" s="285"/>
      <c r="Z445" s="285"/>
      <c r="AF445" s="333"/>
      <c r="AG445" s="333"/>
      <c r="AH445" s="333"/>
      <c r="AI445" s="333"/>
      <c r="AJ445" s="333"/>
      <c r="AL445" s="101">
        <f t="shared" si="47"/>
        <v>0</v>
      </c>
      <c r="AM445" s="101">
        <f t="shared" si="42"/>
        <v>0</v>
      </c>
      <c r="AN445" s="101">
        <f t="shared" si="43"/>
        <v>0</v>
      </c>
      <c r="AO445" s="101">
        <f t="shared" si="44"/>
        <v>0</v>
      </c>
      <c r="AP445" s="101">
        <f t="shared" si="45"/>
        <v>1</v>
      </c>
      <c r="AQ445" s="101">
        <f t="shared" si="46"/>
        <v>0</v>
      </c>
      <c r="AR445" s="101">
        <f t="shared" si="48"/>
        <v>0</v>
      </c>
    </row>
    <row r="446" spans="1:44">
      <c r="A446" s="284" t="s">
        <v>884</v>
      </c>
      <c r="B446" s="333"/>
      <c r="C446" s="333"/>
      <c r="D446" s="288"/>
      <c r="E446" s="288"/>
      <c r="F446" s="288"/>
      <c r="G446" s="286"/>
      <c r="H446" s="286"/>
      <c r="I446" s="286"/>
      <c r="J446" s="286"/>
      <c r="K446" s="286"/>
      <c r="L446" s="285"/>
      <c r="M446" s="285"/>
      <c r="N446" s="285"/>
      <c r="O446" s="285"/>
      <c r="P446" s="285"/>
      <c r="Q446" s="286"/>
      <c r="R446" s="286"/>
      <c r="S446" s="286"/>
      <c r="T446" s="286"/>
      <c r="U446" s="286"/>
      <c r="V446" s="285"/>
      <c r="W446" s="285"/>
      <c r="X446" s="285"/>
      <c r="Y446" s="285">
        <v>1</v>
      </c>
      <c r="Z446" s="285"/>
      <c r="AF446" s="333"/>
      <c r="AG446" s="333"/>
      <c r="AH446" s="333"/>
      <c r="AI446" s="333"/>
      <c r="AJ446" s="333"/>
      <c r="AL446" s="101">
        <f t="shared" si="47"/>
        <v>0</v>
      </c>
      <c r="AM446" s="101">
        <f t="shared" si="42"/>
        <v>0</v>
      </c>
      <c r="AN446" s="101">
        <f t="shared" si="43"/>
        <v>0</v>
      </c>
      <c r="AO446" s="101">
        <f t="shared" si="44"/>
        <v>0</v>
      </c>
      <c r="AP446" s="101">
        <f t="shared" si="45"/>
        <v>1</v>
      </c>
      <c r="AQ446" s="101">
        <f t="shared" si="46"/>
        <v>0</v>
      </c>
      <c r="AR446" s="101">
        <f t="shared" si="48"/>
        <v>0</v>
      </c>
    </row>
    <row r="447" spans="1:44">
      <c r="A447" s="284" t="s">
        <v>885</v>
      </c>
      <c r="B447" s="333"/>
      <c r="C447" s="333"/>
      <c r="D447" s="288"/>
      <c r="E447" s="288"/>
      <c r="F447" s="288"/>
      <c r="G447" s="286"/>
      <c r="H447" s="286"/>
      <c r="I447" s="286"/>
      <c r="J447" s="286"/>
      <c r="K447" s="286"/>
      <c r="L447" s="285"/>
      <c r="M447" s="285"/>
      <c r="N447" s="285"/>
      <c r="O447" s="285"/>
      <c r="P447" s="285"/>
      <c r="Q447" s="286"/>
      <c r="R447" s="286"/>
      <c r="S447" s="286"/>
      <c r="T447" s="286">
        <v>1</v>
      </c>
      <c r="U447" s="286"/>
      <c r="V447" s="285"/>
      <c r="W447" s="285"/>
      <c r="X447" s="285"/>
      <c r="Y447" s="285"/>
      <c r="Z447" s="285"/>
      <c r="AF447" s="333"/>
      <c r="AG447" s="333"/>
      <c r="AH447" s="333"/>
      <c r="AI447" s="333"/>
      <c r="AJ447" s="333"/>
      <c r="AL447" s="101">
        <f t="shared" si="47"/>
        <v>0</v>
      </c>
      <c r="AM447" s="101">
        <f t="shared" si="42"/>
        <v>0</v>
      </c>
      <c r="AN447" s="101">
        <f t="shared" si="43"/>
        <v>0</v>
      </c>
      <c r="AO447" s="101">
        <f t="shared" si="44"/>
        <v>1</v>
      </c>
      <c r="AP447" s="101">
        <f t="shared" si="45"/>
        <v>0</v>
      </c>
      <c r="AQ447" s="101">
        <f t="shared" si="46"/>
        <v>0</v>
      </c>
      <c r="AR447" s="101">
        <f t="shared" si="48"/>
        <v>0</v>
      </c>
    </row>
    <row r="448" spans="1:44">
      <c r="A448" s="284" t="s">
        <v>891</v>
      </c>
      <c r="B448" s="333"/>
      <c r="C448" s="333"/>
      <c r="D448" s="288"/>
      <c r="E448" s="288"/>
      <c r="F448" s="288"/>
      <c r="G448" s="286"/>
      <c r="H448" s="286"/>
      <c r="I448" s="286"/>
      <c r="J448" s="286"/>
      <c r="K448" s="286"/>
      <c r="L448" s="285"/>
      <c r="M448" s="285"/>
      <c r="N448" s="285"/>
      <c r="O448" s="285"/>
      <c r="P448" s="285"/>
      <c r="Q448" s="286"/>
      <c r="R448" s="286"/>
      <c r="S448" s="286"/>
      <c r="T448" s="286"/>
      <c r="U448" s="286"/>
      <c r="V448" s="285"/>
      <c r="W448" s="285"/>
      <c r="X448" s="285"/>
      <c r="Y448" s="285">
        <v>1</v>
      </c>
      <c r="Z448" s="285"/>
      <c r="AF448" s="333"/>
      <c r="AG448" s="333"/>
      <c r="AH448" s="333"/>
      <c r="AI448" s="333"/>
      <c r="AJ448" s="333"/>
      <c r="AL448" s="101">
        <f t="shared" si="47"/>
        <v>0</v>
      </c>
      <c r="AM448" s="101">
        <f t="shared" si="42"/>
        <v>0</v>
      </c>
      <c r="AN448" s="101">
        <f t="shared" si="43"/>
        <v>0</v>
      </c>
      <c r="AO448" s="101">
        <f t="shared" si="44"/>
        <v>0</v>
      </c>
      <c r="AP448" s="101">
        <f t="shared" si="45"/>
        <v>1</v>
      </c>
      <c r="AQ448" s="101">
        <f t="shared" si="46"/>
        <v>0</v>
      </c>
      <c r="AR448" s="101">
        <f t="shared" si="48"/>
        <v>0</v>
      </c>
    </row>
    <row r="449" spans="1:44">
      <c r="A449" s="284" t="s">
        <v>892</v>
      </c>
      <c r="B449" s="333"/>
      <c r="C449" s="333"/>
      <c r="D449" s="288"/>
      <c r="E449" s="288"/>
      <c r="F449" s="288"/>
      <c r="G449" s="286"/>
      <c r="H449" s="286"/>
      <c r="I449" s="286"/>
      <c r="J449" s="286"/>
      <c r="K449" s="286"/>
      <c r="L449" s="285"/>
      <c r="M449" s="285"/>
      <c r="N449" s="285"/>
      <c r="O449" s="285"/>
      <c r="P449" s="285"/>
      <c r="Q449" s="286"/>
      <c r="R449" s="286"/>
      <c r="S449" s="286"/>
      <c r="T449" s="286"/>
      <c r="U449" s="286"/>
      <c r="V449" s="285"/>
      <c r="W449" s="285"/>
      <c r="X449" s="285"/>
      <c r="Y449" s="285"/>
      <c r="Z449" s="285">
        <v>2</v>
      </c>
      <c r="AF449" s="333"/>
      <c r="AG449" s="333"/>
      <c r="AH449" s="333"/>
      <c r="AI449" s="333"/>
      <c r="AJ449" s="333"/>
      <c r="AL449" s="101">
        <f t="shared" si="47"/>
        <v>0</v>
      </c>
      <c r="AM449" s="101">
        <f t="shared" si="42"/>
        <v>0</v>
      </c>
      <c r="AN449" s="101">
        <f t="shared" si="43"/>
        <v>0</v>
      </c>
      <c r="AO449" s="101">
        <f t="shared" si="44"/>
        <v>0</v>
      </c>
      <c r="AP449" s="101">
        <f t="shared" si="45"/>
        <v>2</v>
      </c>
      <c r="AQ449" s="101">
        <f t="shared" si="46"/>
        <v>0</v>
      </c>
      <c r="AR449" s="101">
        <f t="shared" si="48"/>
        <v>0</v>
      </c>
    </row>
    <row r="450" spans="1:44">
      <c r="A450" s="284" t="s">
        <v>893</v>
      </c>
      <c r="B450" s="333"/>
      <c r="C450" s="333"/>
      <c r="D450" s="288"/>
      <c r="E450" s="288"/>
      <c r="F450" s="288"/>
      <c r="G450" s="286"/>
      <c r="H450" s="286"/>
      <c r="I450" s="286"/>
      <c r="J450" s="286"/>
      <c r="K450" s="286"/>
      <c r="L450" s="285"/>
      <c r="M450" s="285"/>
      <c r="N450" s="285"/>
      <c r="O450" s="285"/>
      <c r="P450" s="285"/>
      <c r="Q450" s="286"/>
      <c r="R450" s="286"/>
      <c r="S450" s="286"/>
      <c r="T450" s="286"/>
      <c r="U450" s="286"/>
      <c r="V450" s="285"/>
      <c r="W450" s="285"/>
      <c r="X450" s="285"/>
      <c r="Y450" s="285"/>
      <c r="Z450" s="285">
        <v>1</v>
      </c>
      <c r="AF450" s="333"/>
      <c r="AG450" s="333"/>
      <c r="AH450" s="333"/>
      <c r="AI450" s="333"/>
      <c r="AJ450" s="333"/>
      <c r="AL450" s="101">
        <f t="shared" si="47"/>
        <v>0</v>
      </c>
      <c r="AM450" s="101">
        <f t="shared" si="42"/>
        <v>0</v>
      </c>
      <c r="AN450" s="101">
        <f t="shared" si="43"/>
        <v>0</v>
      </c>
      <c r="AO450" s="101">
        <f t="shared" si="44"/>
        <v>0</v>
      </c>
      <c r="AP450" s="101">
        <f t="shared" si="45"/>
        <v>1</v>
      </c>
      <c r="AQ450" s="101">
        <f t="shared" si="46"/>
        <v>0</v>
      </c>
      <c r="AR450" s="101">
        <f t="shared" si="48"/>
        <v>0</v>
      </c>
    </row>
    <row r="451" spans="1:44">
      <c r="A451" s="284" t="s">
        <v>894</v>
      </c>
      <c r="B451" s="333"/>
      <c r="C451" s="333"/>
      <c r="D451" s="288"/>
      <c r="E451" s="288"/>
      <c r="F451" s="288"/>
      <c r="G451" s="286"/>
      <c r="H451" s="286"/>
      <c r="I451" s="286"/>
      <c r="J451" s="286"/>
      <c r="K451" s="286"/>
      <c r="L451" s="285"/>
      <c r="M451" s="285"/>
      <c r="N451" s="285"/>
      <c r="O451" s="285"/>
      <c r="P451" s="285"/>
      <c r="Q451" s="286"/>
      <c r="R451" s="286"/>
      <c r="S451" s="286"/>
      <c r="T451" s="286"/>
      <c r="U451" s="286"/>
      <c r="V451" s="285"/>
      <c r="W451" s="285"/>
      <c r="X451" s="285"/>
      <c r="Y451" s="285"/>
      <c r="Z451" s="285">
        <v>1</v>
      </c>
      <c r="AF451" s="333"/>
      <c r="AG451" s="333"/>
      <c r="AH451" s="333"/>
      <c r="AI451" s="333"/>
      <c r="AJ451" s="333"/>
      <c r="AL451" s="101">
        <f t="shared" si="47"/>
        <v>0</v>
      </c>
      <c r="AM451" s="101">
        <f t="shared" si="42"/>
        <v>0</v>
      </c>
      <c r="AN451" s="101">
        <f t="shared" si="43"/>
        <v>0</v>
      </c>
      <c r="AO451" s="101">
        <f t="shared" si="44"/>
        <v>0</v>
      </c>
      <c r="AP451" s="101">
        <f t="shared" si="45"/>
        <v>1</v>
      </c>
      <c r="AQ451" s="101">
        <f t="shared" si="46"/>
        <v>0</v>
      </c>
      <c r="AR451" s="101">
        <f t="shared" si="48"/>
        <v>0</v>
      </c>
    </row>
    <row r="452" spans="1:44">
      <c r="A452" s="284" t="s">
        <v>895</v>
      </c>
      <c r="B452" s="333"/>
      <c r="C452" s="333"/>
      <c r="D452" s="288"/>
      <c r="E452" s="288"/>
      <c r="F452" s="288"/>
      <c r="G452" s="286"/>
      <c r="H452" s="286"/>
      <c r="I452" s="286"/>
      <c r="J452" s="286"/>
      <c r="K452" s="286"/>
      <c r="L452" s="285"/>
      <c r="M452" s="285"/>
      <c r="N452" s="285"/>
      <c r="O452" s="285"/>
      <c r="P452" s="285"/>
      <c r="Q452" s="286"/>
      <c r="R452" s="286"/>
      <c r="S452" s="286"/>
      <c r="T452" s="286"/>
      <c r="U452" s="286"/>
      <c r="V452" s="285"/>
      <c r="W452" s="285"/>
      <c r="X452" s="285"/>
      <c r="Y452" s="285"/>
      <c r="Z452" s="285"/>
      <c r="AF452" s="333"/>
      <c r="AG452" s="333"/>
      <c r="AH452" s="333"/>
      <c r="AI452" s="333"/>
      <c r="AJ452" s="333"/>
      <c r="AL452" s="101">
        <f t="shared" si="47"/>
        <v>0</v>
      </c>
      <c r="AM452" s="101">
        <f t="shared" si="42"/>
        <v>0</v>
      </c>
      <c r="AN452" s="101">
        <f t="shared" si="43"/>
        <v>0</v>
      </c>
      <c r="AO452" s="101">
        <f t="shared" si="44"/>
        <v>0</v>
      </c>
      <c r="AP452" s="101">
        <f t="shared" si="45"/>
        <v>0</v>
      </c>
      <c r="AQ452" s="101">
        <f t="shared" si="46"/>
        <v>0</v>
      </c>
      <c r="AR452" s="101">
        <f t="shared" si="48"/>
        <v>0</v>
      </c>
    </row>
    <row r="453" spans="1:44">
      <c r="A453" s="284" t="s">
        <v>897</v>
      </c>
      <c r="B453" s="333"/>
      <c r="C453" s="333"/>
      <c r="D453" s="288"/>
      <c r="E453" s="288"/>
      <c r="F453" s="288"/>
      <c r="G453" s="286"/>
      <c r="H453" s="286"/>
      <c r="I453" s="286"/>
      <c r="J453" s="286"/>
      <c r="K453" s="286"/>
      <c r="L453" s="285"/>
      <c r="M453" s="285"/>
      <c r="N453" s="285"/>
      <c r="O453" s="285"/>
      <c r="P453" s="285"/>
      <c r="Q453" s="286"/>
      <c r="R453" s="286"/>
      <c r="S453" s="286"/>
      <c r="T453" s="286"/>
      <c r="U453" s="286"/>
      <c r="V453" s="285">
        <v>1</v>
      </c>
      <c r="W453" s="285"/>
      <c r="X453" s="285"/>
      <c r="Y453" s="285"/>
      <c r="Z453" s="285"/>
      <c r="AF453" s="333"/>
      <c r="AG453" s="333"/>
      <c r="AH453" s="333"/>
      <c r="AI453" s="333"/>
      <c r="AJ453" s="333"/>
      <c r="AL453" s="101">
        <f t="shared" si="47"/>
        <v>0</v>
      </c>
      <c r="AM453" s="101">
        <f t="shared" si="42"/>
        <v>0</v>
      </c>
      <c r="AN453" s="101">
        <f t="shared" si="43"/>
        <v>0</v>
      </c>
      <c r="AO453" s="101">
        <f t="shared" si="44"/>
        <v>0</v>
      </c>
      <c r="AP453" s="101">
        <f t="shared" si="45"/>
        <v>1</v>
      </c>
      <c r="AQ453" s="101">
        <f t="shared" si="46"/>
        <v>0</v>
      </c>
      <c r="AR453" s="101">
        <f t="shared" si="48"/>
        <v>0</v>
      </c>
    </row>
    <row r="454" spans="1:44">
      <c r="A454" s="284" t="s">
        <v>898</v>
      </c>
      <c r="B454" s="333"/>
      <c r="C454" s="333"/>
      <c r="D454" s="288"/>
      <c r="E454" s="288"/>
      <c r="F454" s="288"/>
      <c r="G454" s="286"/>
      <c r="H454" s="286"/>
      <c r="I454" s="286"/>
      <c r="J454" s="286"/>
      <c r="K454" s="286"/>
      <c r="L454" s="285"/>
      <c r="M454" s="285"/>
      <c r="N454" s="285"/>
      <c r="O454" s="285"/>
      <c r="P454" s="285"/>
      <c r="Q454" s="286"/>
      <c r="R454" s="286"/>
      <c r="S454" s="286"/>
      <c r="T454" s="286"/>
      <c r="U454" s="286"/>
      <c r="V454" s="285"/>
      <c r="W454" s="285"/>
      <c r="X454" s="285">
        <v>2</v>
      </c>
      <c r="Y454" s="285"/>
      <c r="Z454" s="285"/>
      <c r="AF454" s="333"/>
      <c r="AG454" s="333"/>
      <c r="AH454" s="333"/>
      <c r="AI454" s="333"/>
      <c r="AJ454" s="333"/>
      <c r="AL454" s="101">
        <f t="shared" si="47"/>
        <v>0</v>
      </c>
      <c r="AM454" s="101">
        <f t="shared" si="42"/>
        <v>0</v>
      </c>
      <c r="AN454" s="101">
        <f t="shared" si="43"/>
        <v>0</v>
      </c>
      <c r="AO454" s="101">
        <f t="shared" si="44"/>
        <v>0</v>
      </c>
      <c r="AP454" s="101">
        <f t="shared" si="45"/>
        <v>2</v>
      </c>
      <c r="AQ454" s="101">
        <f t="shared" si="46"/>
        <v>0</v>
      </c>
      <c r="AR454" s="101">
        <f t="shared" si="48"/>
        <v>0</v>
      </c>
    </row>
    <row r="455" spans="1:44">
      <c r="A455" s="284" t="s">
        <v>900</v>
      </c>
      <c r="B455" s="333"/>
      <c r="C455" s="333"/>
      <c r="D455" s="288"/>
      <c r="E455" s="288"/>
      <c r="F455" s="288"/>
      <c r="G455" s="286"/>
      <c r="H455" s="286"/>
      <c r="I455" s="286">
        <v>1</v>
      </c>
      <c r="J455" s="286"/>
      <c r="K455" s="286"/>
      <c r="L455" s="285"/>
      <c r="M455" s="285"/>
      <c r="N455" s="285"/>
      <c r="O455" s="285"/>
      <c r="P455" s="285"/>
      <c r="Q455" s="286"/>
      <c r="R455" s="286"/>
      <c r="S455" s="286"/>
      <c r="T455" s="286"/>
      <c r="U455" s="286"/>
      <c r="V455" s="285"/>
      <c r="W455" s="285"/>
      <c r="X455" s="285"/>
      <c r="Y455" s="285"/>
      <c r="Z455" s="285"/>
      <c r="AF455" s="333"/>
      <c r="AG455" s="333"/>
      <c r="AH455" s="333"/>
      <c r="AI455" s="333"/>
      <c r="AJ455" s="333"/>
      <c r="AL455" s="101">
        <f t="shared" si="47"/>
        <v>0</v>
      </c>
      <c r="AM455" s="101">
        <f t="shared" ref="AM455:AM518" si="49">SUM($G455:$K455)</f>
        <v>1</v>
      </c>
      <c r="AN455" s="101">
        <f t="shared" ref="AN455:AN518" si="50">SUM($L455:$P455)</f>
        <v>0</v>
      </c>
      <c r="AO455" s="101">
        <f t="shared" ref="AO455:AO518" si="51">SUM($Q455:$U455)</f>
        <v>0</v>
      </c>
      <c r="AP455" s="101">
        <f t="shared" ref="AP455:AP518" si="52">SUM($V455:$Z455)</f>
        <v>0</v>
      </c>
      <c r="AQ455" s="101">
        <f t="shared" ref="AQ455:AQ518" si="53">SUM($AA455:$AE455)</f>
        <v>0</v>
      </c>
      <c r="AR455" s="101">
        <f t="shared" si="48"/>
        <v>0</v>
      </c>
    </row>
    <row r="456" spans="1:44">
      <c r="A456" s="284" t="s">
        <v>902</v>
      </c>
      <c r="B456" s="333"/>
      <c r="C456" s="333"/>
      <c r="D456" s="288"/>
      <c r="E456" s="288"/>
      <c r="F456" s="288"/>
      <c r="G456" s="286"/>
      <c r="H456" s="286"/>
      <c r="I456" s="286"/>
      <c r="J456" s="286"/>
      <c r="K456" s="286"/>
      <c r="L456" s="285"/>
      <c r="M456" s="285"/>
      <c r="N456" s="285"/>
      <c r="O456" s="285"/>
      <c r="P456" s="285"/>
      <c r="Q456" s="286"/>
      <c r="R456" s="286"/>
      <c r="S456" s="286"/>
      <c r="T456" s="286"/>
      <c r="U456" s="286"/>
      <c r="V456" s="285"/>
      <c r="W456" s="285"/>
      <c r="X456" s="285"/>
      <c r="Y456" s="285"/>
      <c r="Z456" s="285"/>
      <c r="AF456" s="333"/>
      <c r="AG456" s="333"/>
      <c r="AH456" s="333"/>
      <c r="AI456" s="333"/>
      <c r="AJ456" s="333"/>
      <c r="AL456" s="101">
        <f t="shared" ref="AL456:AL519" si="54">SUM($B456:$F456)</f>
        <v>0</v>
      </c>
      <c r="AM456" s="101">
        <f t="shared" si="49"/>
        <v>0</v>
      </c>
      <c r="AN456" s="101">
        <f t="shared" si="50"/>
        <v>0</v>
      </c>
      <c r="AO456" s="101">
        <f t="shared" si="51"/>
        <v>0</v>
      </c>
      <c r="AP456" s="101">
        <f t="shared" si="52"/>
        <v>0</v>
      </c>
      <c r="AQ456" s="101">
        <f t="shared" si="53"/>
        <v>0</v>
      </c>
      <c r="AR456" s="101">
        <f t="shared" si="48"/>
        <v>0</v>
      </c>
    </row>
    <row r="457" spans="1:44">
      <c r="A457" s="284" t="s">
        <v>905</v>
      </c>
      <c r="B457" s="333"/>
      <c r="C457" s="333"/>
      <c r="D457" s="288"/>
      <c r="E457" s="288"/>
      <c r="F457" s="288"/>
      <c r="G457" s="286"/>
      <c r="H457" s="286"/>
      <c r="I457" s="286"/>
      <c r="J457" s="286"/>
      <c r="K457" s="286"/>
      <c r="L457" s="285"/>
      <c r="M457" s="285"/>
      <c r="N457" s="285"/>
      <c r="O457" s="285"/>
      <c r="P457" s="285"/>
      <c r="Q457" s="286"/>
      <c r="R457" s="286"/>
      <c r="S457" s="286"/>
      <c r="T457" s="286"/>
      <c r="U457" s="286"/>
      <c r="V457" s="285"/>
      <c r="W457" s="285"/>
      <c r="X457" s="285"/>
      <c r="Y457" s="285">
        <v>1</v>
      </c>
      <c r="Z457" s="285"/>
      <c r="AF457" s="333"/>
      <c r="AG457" s="333"/>
      <c r="AH457" s="333"/>
      <c r="AI457" s="333"/>
      <c r="AJ457" s="333"/>
      <c r="AL457" s="101">
        <f t="shared" si="54"/>
        <v>0</v>
      </c>
      <c r="AM457" s="101">
        <f t="shared" si="49"/>
        <v>0</v>
      </c>
      <c r="AN457" s="101">
        <f t="shared" si="50"/>
        <v>0</v>
      </c>
      <c r="AO457" s="101">
        <f t="shared" si="51"/>
        <v>0</v>
      </c>
      <c r="AP457" s="101">
        <f t="shared" si="52"/>
        <v>1</v>
      </c>
      <c r="AQ457" s="101">
        <f t="shared" si="53"/>
        <v>0</v>
      </c>
      <c r="AR457" s="101">
        <f t="shared" si="48"/>
        <v>0</v>
      </c>
    </row>
    <row r="458" spans="1:44">
      <c r="A458" s="284" t="s">
        <v>908</v>
      </c>
      <c r="B458" s="333"/>
      <c r="C458" s="333"/>
      <c r="D458" s="288"/>
      <c r="E458" s="288"/>
      <c r="F458" s="288"/>
      <c r="G458" s="286"/>
      <c r="H458" s="286"/>
      <c r="I458" s="286"/>
      <c r="J458" s="286"/>
      <c r="K458" s="286"/>
      <c r="L458" s="285"/>
      <c r="M458" s="285"/>
      <c r="N458" s="285"/>
      <c r="O458" s="285"/>
      <c r="P458" s="285"/>
      <c r="Q458" s="286"/>
      <c r="R458" s="286"/>
      <c r="S458" s="286"/>
      <c r="T458" s="286"/>
      <c r="U458" s="286"/>
      <c r="V458" s="285">
        <v>1</v>
      </c>
      <c r="W458" s="285"/>
      <c r="X458" s="285"/>
      <c r="Y458" s="285"/>
      <c r="Z458" s="285"/>
      <c r="AF458" s="333"/>
      <c r="AG458" s="333"/>
      <c r="AH458" s="333"/>
      <c r="AI458" s="333"/>
      <c r="AJ458" s="333"/>
      <c r="AL458" s="101">
        <f t="shared" si="54"/>
        <v>0</v>
      </c>
      <c r="AM458" s="101">
        <f t="shared" si="49"/>
        <v>0</v>
      </c>
      <c r="AN458" s="101">
        <f t="shared" si="50"/>
        <v>0</v>
      </c>
      <c r="AO458" s="101">
        <f t="shared" si="51"/>
        <v>0</v>
      </c>
      <c r="AP458" s="101">
        <f t="shared" si="52"/>
        <v>1</v>
      </c>
      <c r="AQ458" s="101">
        <f t="shared" si="53"/>
        <v>0</v>
      </c>
      <c r="AR458" s="101">
        <f t="shared" ref="AR458:AR521" si="55">SUM($AF458:$AJ458)</f>
        <v>0</v>
      </c>
    </row>
    <row r="459" spans="1:44">
      <c r="A459" s="284" t="s">
        <v>909</v>
      </c>
      <c r="B459" s="333"/>
      <c r="C459" s="333"/>
      <c r="D459" s="288"/>
      <c r="E459" s="288"/>
      <c r="F459" s="288"/>
      <c r="G459" s="286"/>
      <c r="H459" s="286"/>
      <c r="I459" s="286"/>
      <c r="J459" s="286"/>
      <c r="K459" s="286"/>
      <c r="L459" s="285"/>
      <c r="M459" s="285"/>
      <c r="N459" s="285"/>
      <c r="O459" s="285"/>
      <c r="P459" s="285"/>
      <c r="Q459" s="286"/>
      <c r="R459" s="286"/>
      <c r="S459" s="286"/>
      <c r="T459" s="286"/>
      <c r="U459" s="286"/>
      <c r="V459" s="285">
        <v>1</v>
      </c>
      <c r="W459" s="285"/>
      <c r="X459" s="285"/>
      <c r="Y459" s="285"/>
      <c r="Z459" s="285"/>
      <c r="AF459" s="333"/>
      <c r="AG459" s="333"/>
      <c r="AH459" s="333"/>
      <c r="AI459" s="333"/>
      <c r="AJ459" s="333"/>
      <c r="AL459" s="101">
        <f t="shared" si="54"/>
        <v>0</v>
      </c>
      <c r="AM459" s="101">
        <f t="shared" si="49"/>
        <v>0</v>
      </c>
      <c r="AN459" s="101">
        <f t="shared" si="50"/>
        <v>0</v>
      </c>
      <c r="AO459" s="101">
        <f t="shared" si="51"/>
        <v>0</v>
      </c>
      <c r="AP459" s="101">
        <f t="shared" si="52"/>
        <v>1</v>
      </c>
      <c r="AQ459" s="101">
        <f t="shared" si="53"/>
        <v>0</v>
      </c>
      <c r="AR459" s="101">
        <f t="shared" si="55"/>
        <v>0</v>
      </c>
    </row>
    <row r="460" spans="1:44">
      <c r="A460" s="284" t="s">
        <v>910</v>
      </c>
      <c r="B460" s="333"/>
      <c r="C460" s="333"/>
      <c r="D460" s="288"/>
      <c r="E460" s="288"/>
      <c r="F460" s="288"/>
      <c r="G460" s="286"/>
      <c r="H460" s="286"/>
      <c r="I460" s="286"/>
      <c r="J460" s="286"/>
      <c r="K460" s="286"/>
      <c r="L460" s="285"/>
      <c r="M460" s="285"/>
      <c r="N460" s="285"/>
      <c r="O460" s="285"/>
      <c r="P460" s="285"/>
      <c r="Q460" s="286"/>
      <c r="R460" s="286"/>
      <c r="S460" s="286"/>
      <c r="T460" s="286"/>
      <c r="U460" s="286"/>
      <c r="V460" s="285"/>
      <c r="W460" s="285"/>
      <c r="X460" s="285"/>
      <c r="Y460" s="285"/>
      <c r="Z460" s="285">
        <v>1</v>
      </c>
      <c r="AF460" s="333"/>
      <c r="AG460" s="333"/>
      <c r="AH460" s="333"/>
      <c r="AI460" s="333"/>
      <c r="AJ460" s="333"/>
      <c r="AL460" s="101">
        <f t="shared" si="54"/>
        <v>0</v>
      </c>
      <c r="AM460" s="101">
        <f t="shared" si="49"/>
        <v>0</v>
      </c>
      <c r="AN460" s="101">
        <f t="shared" si="50"/>
        <v>0</v>
      </c>
      <c r="AO460" s="101">
        <f t="shared" si="51"/>
        <v>0</v>
      </c>
      <c r="AP460" s="101">
        <f t="shared" si="52"/>
        <v>1</v>
      </c>
      <c r="AQ460" s="101">
        <f t="shared" si="53"/>
        <v>0</v>
      </c>
      <c r="AR460" s="101">
        <f t="shared" si="55"/>
        <v>0</v>
      </c>
    </row>
    <row r="461" spans="1:44">
      <c r="A461" s="284" t="s">
        <v>911</v>
      </c>
      <c r="B461" s="333"/>
      <c r="C461" s="333"/>
      <c r="D461" s="288"/>
      <c r="E461" s="288"/>
      <c r="F461" s="288"/>
      <c r="G461" s="286"/>
      <c r="H461" s="286"/>
      <c r="I461" s="286"/>
      <c r="J461" s="286"/>
      <c r="K461" s="286"/>
      <c r="L461" s="285"/>
      <c r="M461" s="285"/>
      <c r="N461" s="285"/>
      <c r="O461" s="285"/>
      <c r="P461" s="285"/>
      <c r="Q461" s="286"/>
      <c r="R461" s="286"/>
      <c r="S461" s="286"/>
      <c r="T461" s="286"/>
      <c r="U461" s="286"/>
      <c r="V461" s="285"/>
      <c r="W461" s="285"/>
      <c r="X461" s="285"/>
      <c r="Y461" s="285"/>
      <c r="Z461" s="285"/>
      <c r="AF461" s="333"/>
      <c r="AG461" s="333"/>
      <c r="AH461" s="333"/>
      <c r="AI461" s="333"/>
      <c r="AJ461" s="333"/>
      <c r="AL461" s="101">
        <f t="shared" si="54"/>
        <v>0</v>
      </c>
      <c r="AM461" s="101">
        <f t="shared" si="49"/>
        <v>0</v>
      </c>
      <c r="AN461" s="101">
        <f t="shared" si="50"/>
        <v>0</v>
      </c>
      <c r="AO461" s="101">
        <f t="shared" si="51"/>
        <v>0</v>
      </c>
      <c r="AP461" s="101">
        <f t="shared" si="52"/>
        <v>0</v>
      </c>
      <c r="AQ461" s="101">
        <f t="shared" si="53"/>
        <v>0</v>
      </c>
      <c r="AR461" s="101">
        <f t="shared" si="55"/>
        <v>0</v>
      </c>
    </row>
    <row r="462" spans="1:44">
      <c r="A462" s="284" t="s">
        <v>912</v>
      </c>
      <c r="B462" s="333"/>
      <c r="C462" s="333"/>
      <c r="D462" s="288"/>
      <c r="E462" s="288"/>
      <c r="F462" s="288"/>
      <c r="G462" s="286"/>
      <c r="H462" s="286"/>
      <c r="I462" s="286"/>
      <c r="J462" s="286"/>
      <c r="K462" s="286"/>
      <c r="L462" s="285"/>
      <c r="M462" s="285"/>
      <c r="N462" s="285"/>
      <c r="O462" s="285"/>
      <c r="P462" s="285"/>
      <c r="Q462" s="286"/>
      <c r="R462" s="286"/>
      <c r="S462" s="286"/>
      <c r="T462" s="286"/>
      <c r="U462" s="286"/>
      <c r="V462" s="285"/>
      <c r="W462" s="285"/>
      <c r="X462" s="285"/>
      <c r="Y462" s="285"/>
      <c r="Z462" s="285"/>
      <c r="AF462" s="333"/>
      <c r="AG462" s="333"/>
      <c r="AH462" s="333"/>
      <c r="AI462" s="333"/>
      <c r="AJ462" s="333"/>
      <c r="AL462" s="101">
        <f t="shared" si="54"/>
        <v>0</v>
      </c>
      <c r="AM462" s="101">
        <f t="shared" si="49"/>
        <v>0</v>
      </c>
      <c r="AN462" s="101">
        <f t="shared" si="50"/>
        <v>0</v>
      </c>
      <c r="AO462" s="101">
        <f t="shared" si="51"/>
        <v>0</v>
      </c>
      <c r="AP462" s="101">
        <f t="shared" si="52"/>
        <v>0</v>
      </c>
      <c r="AQ462" s="101">
        <f t="shared" si="53"/>
        <v>0</v>
      </c>
      <c r="AR462" s="101">
        <f t="shared" si="55"/>
        <v>0</v>
      </c>
    </row>
    <row r="463" spans="1:44">
      <c r="A463" s="284" t="s">
        <v>913</v>
      </c>
      <c r="B463" s="333"/>
      <c r="C463" s="333"/>
      <c r="D463" s="288"/>
      <c r="E463" s="288"/>
      <c r="F463" s="288"/>
      <c r="G463" s="286"/>
      <c r="H463" s="286"/>
      <c r="I463" s="286"/>
      <c r="J463" s="286"/>
      <c r="K463" s="286"/>
      <c r="L463" s="285"/>
      <c r="M463" s="285"/>
      <c r="N463" s="285"/>
      <c r="O463" s="285"/>
      <c r="P463" s="285"/>
      <c r="Q463" s="286"/>
      <c r="R463" s="286"/>
      <c r="S463" s="286"/>
      <c r="T463" s="286"/>
      <c r="U463" s="286"/>
      <c r="V463" s="285"/>
      <c r="W463" s="285"/>
      <c r="X463" s="285"/>
      <c r="Y463" s="285"/>
      <c r="Z463" s="285"/>
      <c r="AF463" s="333"/>
      <c r="AG463" s="333"/>
      <c r="AH463" s="333"/>
      <c r="AI463" s="333"/>
      <c r="AJ463" s="333"/>
      <c r="AL463" s="101">
        <f t="shared" si="54"/>
        <v>0</v>
      </c>
      <c r="AM463" s="101">
        <f t="shared" si="49"/>
        <v>0</v>
      </c>
      <c r="AN463" s="101">
        <f t="shared" si="50"/>
        <v>0</v>
      </c>
      <c r="AO463" s="101">
        <f t="shared" si="51"/>
        <v>0</v>
      </c>
      <c r="AP463" s="101">
        <f t="shared" si="52"/>
        <v>0</v>
      </c>
      <c r="AQ463" s="101">
        <f t="shared" si="53"/>
        <v>0</v>
      </c>
      <c r="AR463" s="101">
        <f t="shared" si="55"/>
        <v>0</v>
      </c>
    </row>
    <row r="464" spans="1:44">
      <c r="A464" s="284" t="s">
        <v>914</v>
      </c>
      <c r="B464" s="333"/>
      <c r="C464" s="333"/>
      <c r="D464" s="288"/>
      <c r="E464" s="288"/>
      <c r="F464" s="288"/>
      <c r="G464" s="286"/>
      <c r="H464" s="286"/>
      <c r="I464" s="286"/>
      <c r="J464" s="286"/>
      <c r="K464" s="286"/>
      <c r="L464" s="285"/>
      <c r="M464" s="285"/>
      <c r="N464" s="285"/>
      <c r="O464" s="285"/>
      <c r="P464" s="285"/>
      <c r="Q464" s="286"/>
      <c r="R464" s="286"/>
      <c r="S464" s="286"/>
      <c r="T464" s="286"/>
      <c r="U464" s="286"/>
      <c r="V464" s="285"/>
      <c r="W464" s="285"/>
      <c r="X464" s="285"/>
      <c r="Y464" s="285"/>
      <c r="Z464" s="285"/>
      <c r="AF464" s="333"/>
      <c r="AG464" s="333"/>
      <c r="AH464" s="333"/>
      <c r="AI464" s="333"/>
      <c r="AJ464" s="333"/>
      <c r="AL464" s="101">
        <f t="shared" si="54"/>
        <v>0</v>
      </c>
      <c r="AM464" s="101">
        <f t="shared" si="49"/>
        <v>0</v>
      </c>
      <c r="AN464" s="101">
        <f t="shared" si="50"/>
        <v>0</v>
      </c>
      <c r="AO464" s="101">
        <f t="shared" si="51"/>
        <v>0</v>
      </c>
      <c r="AP464" s="101">
        <f t="shared" si="52"/>
        <v>0</v>
      </c>
      <c r="AQ464" s="101">
        <f t="shared" si="53"/>
        <v>0</v>
      </c>
      <c r="AR464" s="101">
        <f t="shared" si="55"/>
        <v>0</v>
      </c>
    </row>
    <row r="465" spans="1:44">
      <c r="A465" s="284" t="s">
        <v>915</v>
      </c>
      <c r="B465" s="333"/>
      <c r="C465" s="333"/>
      <c r="D465" s="288"/>
      <c r="E465" s="288"/>
      <c r="F465" s="288"/>
      <c r="G465" s="286"/>
      <c r="H465" s="286"/>
      <c r="I465" s="286"/>
      <c r="J465" s="286"/>
      <c r="K465" s="286"/>
      <c r="L465" s="285"/>
      <c r="M465" s="285"/>
      <c r="N465" s="285"/>
      <c r="O465" s="285"/>
      <c r="P465" s="285"/>
      <c r="Q465" s="286"/>
      <c r="R465" s="286"/>
      <c r="S465" s="286"/>
      <c r="T465" s="286"/>
      <c r="U465" s="286"/>
      <c r="V465" s="285"/>
      <c r="W465" s="285"/>
      <c r="X465" s="285"/>
      <c r="Y465" s="285"/>
      <c r="Z465" s="285">
        <v>1</v>
      </c>
      <c r="AF465" s="333"/>
      <c r="AG465" s="333"/>
      <c r="AH465" s="333"/>
      <c r="AI465" s="333"/>
      <c r="AJ465" s="333"/>
      <c r="AL465" s="101">
        <f t="shared" si="54"/>
        <v>0</v>
      </c>
      <c r="AM465" s="101">
        <f t="shared" si="49"/>
        <v>0</v>
      </c>
      <c r="AN465" s="101">
        <f t="shared" si="50"/>
        <v>0</v>
      </c>
      <c r="AO465" s="101">
        <f t="shared" si="51"/>
        <v>0</v>
      </c>
      <c r="AP465" s="101">
        <f t="shared" si="52"/>
        <v>1</v>
      </c>
      <c r="AQ465" s="101">
        <f t="shared" si="53"/>
        <v>0</v>
      </c>
      <c r="AR465" s="101">
        <f t="shared" si="55"/>
        <v>0</v>
      </c>
    </row>
    <row r="466" spans="1:44">
      <c r="A466" s="284" t="s">
        <v>916</v>
      </c>
      <c r="B466" s="333"/>
      <c r="C466" s="333"/>
      <c r="D466" s="288"/>
      <c r="E466" s="288"/>
      <c r="F466" s="288"/>
      <c r="G466" s="286"/>
      <c r="H466" s="286"/>
      <c r="I466" s="286"/>
      <c r="J466" s="286"/>
      <c r="K466" s="286"/>
      <c r="L466" s="285"/>
      <c r="M466" s="285"/>
      <c r="N466" s="285"/>
      <c r="O466" s="285"/>
      <c r="P466" s="285"/>
      <c r="Q466" s="286"/>
      <c r="R466" s="286"/>
      <c r="S466" s="286"/>
      <c r="T466" s="286"/>
      <c r="U466" s="286"/>
      <c r="V466" s="285"/>
      <c r="W466" s="285"/>
      <c r="X466" s="285"/>
      <c r="Y466" s="285">
        <v>1</v>
      </c>
      <c r="Z466" s="285"/>
      <c r="AF466" s="333"/>
      <c r="AG466" s="333"/>
      <c r="AH466" s="333"/>
      <c r="AI466" s="333"/>
      <c r="AJ466" s="333"/>
      <c r="AL466" s="101">
        <f t="shared" si="54"/>
        <v>0</v>
      </c>
      <c r="AM466" s="101">
        <f t="shared" si="49"/>
        <v>0</v>
      </c>
      <c r="AN466" s="101">
        <f t="shared" si="50"/>
        <v>0</v>
      </c>
      <c r="AO466" s="101">
        <f t="shared" si="51"/>
        <v>0</v>
      </c>
      <c r="AP466" s="101">
        <f t="shared" si="52"/>
        <v>1</v>
      </c>
      <c r="AQ466" s="101">
        <f t="shared" si="53"/>
        <v>0</v>
      </c>
      <c r="AR466" s="101">
        <f t="shared" si="55"/>
        <v>0</v>
      </c>
    </row>
    <row r="467" spans="1:44">
      <c r="A467" s="284" t="s">
        <v>917</v>
      </c>
      <c r="B467" s="333"/>
      <c r="C467" s="333"/>
      <c r="D467" s="288"/>
      <c r="E467" s="288"/>
      <c r="F467" s="288"/>
      <c r="G467" s="286"/>
      <c r="H467" s="286"/>
      <c r="I467" s="286"/>
      <c r="J467" s="286"/>
      <c r="K467" s="286"/>
      <c r="L467" s="285"/>
      <c r="M467" s="285"/>
      <c r="N467" s="285"/>
      <c r="O467" s="285"/>
      <c r="P467" s="285"/>
      <c r="Q467" s="286"/>
      <c r="R467" s="286"/>
      <c r="S467" s="286"/>
      <c r="T467" s="286"/>
      <c r="U467" s="286"/>
      <c r="V467" s="285"/>
      <c r="W467" s="285"/>
      <c r="X467" s="285"/>
      <c r="Y467" s="285">
        <v>1</v>
      </c>
      <c r="Z467" s="285"/>
      <c r="AF467" s="333"/>
      <c r="AG467" s="333"/>
      <c r="AH467" s="333"/>
      <c r="AI467" s="333"/>
      <c r="AJ467" s="333"/>
      <c r="AL467" s="101">
        <f t="shared" si="54"/>
        <v>0</v>
      </c>
      <c r="AM467" s="101">
        <f t="shared" si="49"/>
        <v>0</v>
      </c>
      <c r="AN467" s="101">
        <f t="shared" si="50"/>
        <v>0</v>
      </c>
      <c r="AO467" s="101">
        <f t="shared" si="51"/>
        <v>0</v>
      </c>
      <c r="AP467" s="101">
        <f t="shared" si="52"/>
        <v>1</v>
      </c>
      <c r="AQ467" s="101">
        <f t="shared" si="53"/>
        <v>0</v>
      </c>
      <c r="AR467" s="101">
        <f t="shared" si="55"/>
        <v>0</v>
      </c>
    </row>
    <row r="468" spans="1:44">
      <c r="A468" s="284" t="s">
        <v>918</v>
      </c>
      <c r="B468" s="333"/>
      <c r="C468" s="333"/>
      <c r="D468" s="288"/>
      <c r="E468" s="288"/>
      <c r="F468" s="288"/>
      <c r="G468" s="286"/>
      <c r="H468" s="286"/>
      <c r="I468" s="286"/>
      <c r="J468" s="286"/>
      <c r="K468" s="286"/>
      <c r="L468" s="285"/>
      <c r="M468" s="285"/>
      <c r="N468" s="285"/>
      <c r="O468" s="285"/>
      <c r="P468" s="285"/>
      <c r="Q468" s="286"/>
      <c r="R468" s="286"/>
      <c r="S468" s="286"/>
      <c r="T468" s="286"/>
      <c r="U468" s="286"/>
      <c r="V468" s="285"/>
      <c r="W468" s="285"/>
      <c r="X468" s="285"/>
      <c r="Y468" s="285"/>
      <c r="Z468" s="285">
        <v>1</v>
      </c>
      <c r="AF468" s="333"/>
      <c r="AG468" s="333"/>
      <c r="AH468" s="333"/>
      <c r="AI468" s="333"/>
      <c r="AJ468" s="333"/>
      <c r="AL468" s="101">
        <f t="shared" si="54"/>
        <v>0</v>
      </c>
      <c r="AM468" s="101">
        <f t="shared" si="49"/>
        <v>0</v>
      </c>
      <c r="AN468" s="101">
        <f t="shared" si="50"/>
        <v>0</v>
      </c>
      <c r="AO468" s="101">
        <f t="shared" si="51"/>
        <v>0</v>
      </c>
      <c r="AP468" s="101">
        <f t="shared" si="52"/>
        <v>1</v>
      </c>
      <c r="AQ468" s="101">
        <f t="shared" si="53"/>
        <v>0</v>
      </c>
      <c r="AR468" s="101">
        <f t="shared" si="55"/>
        <v>0</v>
      </c>
    </row>
    <row r="469" spans="1:44">
      <c r="A469" s="284" t="s">
        <v>919</v>
      </c>
      <c r="B469" s="333"/>
      <c r="C469" s="333"/>
      <c r="D469" s="288"/>
      <c r="E469" s="288"/>
      <c r="F469" s="288"/>
      <c r="G469" s="286"/>
      <c r="H469" s="286"/>
      <c r="I469" s="286"/>
      <c r="J469" s="286"/>
      <c r="K469" s="286"/>
      <c r="L469" s="285"/>
      <c r="M469" s="285"/>
      <c r="N469" s="285"/>
      <c r="O469" s="285"/>
      <c r="P469" s="285"/>
      <c r="Q469" s="286"/>
      <c r="R469" s="286"/>
      <c r="S469" s="286"/>
      <c r="T469" s="286"/>
      <c r="U469" s="286"/>
      <c r="V469" s="285"/>
      <c r="W469" s="285"/>
      <c r="X469" s="285"/>
      <c r="Y469" s="285">
        <v>1</v>
      </c>
      <c r="Z469" s="285"/>
      <c r="AF469" s="333"/>
      <c r="AG469" s="333"/>
      <c r="AH469" s="333"/>
      <c r="AI469" s="333"/>
      <c r="AJ469" s="333"/>
      <c r="AL469" s="101">
        <f t="shared" si="54"/>
        <v>0</v>
      </c>
      <c r="AM469" s="101">
        <f t="shared" si="49"/>
        <v>0</v>
      </c>
      <c r="AN469" s="101">
        <f t="shared" si="50"/>
        <v>0</v>
      </c>
      <c r="AO469" s="101">
        <f t="shared" si="51"/>
        <v>0</v>
      </c>
      <c r="AP469" s="101">
        <f t="shared" si="52"/>
        <v>1</v>
      </c>
      <c r="AQ469" s="101">
        <f t="shared" si="53"/>
        <v>0</v>
      </c>
      <c r="AR469" s="101">
        <f t="shared" si="55"/>
        <v>0</v>
      </c>
    </row>
    <row r="470" spans="1:44">
      <c r="A470" s="284" t="s">
        <v>920</v>
      </c>
      <c r="B470" s="333"/>
      <c r="C470" s="333"/>
      <c r="D470" s="288"/>
      <c r="E470" s="288"/>
      <c r="F470" s="288"/>
      <c r="G470" s="286"/>
      <c r="H470" s="286"/>
      <c r="I470" s="286"/>
      <c r="J470" s="286"/>
      <c r="K470" s="286"/>
      <c r="L470" s="285"/>
      <c r="M470" s="285"/>
      <c r="N470" s="285"/>
      <c r="O470" s="285"/>
      <c r="P470" s="285"/>
      <c r="Q470" s="286"/>
      <c r="R470" s="286"/>
      <c r="S470" s="286"/>
      <c r="T470" s="286"/>
      <c r="U470" s="286"/>
      <c r="V470" s="285"/>
      <c r="W470" s="285"/>
      <c r="X470" s="285"/>
      <c r="Y470" s="285"/>
      <c r="Z470" s="285">
        <v>2</v>
      </c>
      <c r="AF470" s="333"/>
      <c r="AG470" s="333"/>
      <c r="AH470" s="333"/>
      <c r="AI470" s="333"/>
      <c r="AJ470" s="333"/>
      <c r="AL470" s="101">
        <f t="shared" si="54"/>
        <v>0</v>
      </c>
      <c r="AM470" s="101">
        <f t="shared" si="49"/>
        <v>0</v>
      </c>
      <c r="AN470" s="101">
        <f t="shared" si="50"/>
        <v>0</v>
      </c>
      <c r="AO470" s="101">
        <f t="shared" si="51"/>
        <v>0</v>
      </c>
      <c r="AP470" s="101">
        <f t="shared" si="52"/>
        <v>2</v>
      </c>
      <c r="AQ470" s="101">
        <f t="shared" si="53"/>
        <v>0</v>
      </c>
      <c r="AR470" s="101">
        <f t="shared" si="55"/>
        <v>0</v>
      </c>
    </row>
    <row r="471" spans="1:44">
      <c r="A471" s="284" t="s">
        <v>922</v>
      </c>
      <c r="B471" s="333"/>
      <c r="C471" s="333"/>
      <c r="D471" s="288"/>
      <c r="E471" s="288"/>
      <c r="F471" s="288"/>
      <c r="G471" s="286"/>
      <c r="H471" s="286"/>
      <c r="I471" s="286"/>
      <c r="J471" s="286"/>
      <c r="K471" s="286"/>
      <c r="L471" s="285"/>
      <c r="M471" s="285"/>
      <c r="N471" s="285"/>
      <c r="O471" s="285"/>
      <c r="P471" s="285"/>
      <c r="Q471" s="286"/>
      <c r="R471" s="286"/>
      <c r="S471" s="286"/>
      <c r="T471" s="286"/>
      <c r="U471" s="286"/>
      <c r="V471" s="285"/>
      <c r="W471" s="285"/>
      <c r="X471" s="285"/>
      <c r="Y471" s="285"/>
      <c r="Z471" s="285">
        <v>2</v>
      </c>
      <c r="AF471" s="333"/>
      <c r="AG471" s="333"/>
      <c r="AH471" s="333"/>
      <c r="AI471" s="333"/>
      <c r="AJ471" s="333"/>
      <c r="AL471" s="101">
        <f t="shared" si="54"/>
        <v>0</v>
      </c>
      <c r="AM471" s="101">
        <f t="shared" si="49"/>
        <v>0</v>
      </c>
      <c r="AN471" s="101">
        <f t="shared" si="50"/>
        <v>0</v>
      </c>
      <c r="AO471" s="101">
        <f t="shared" si="51"/>
        <v>0</v>
      </c>
      <c r="AP471" s="101">
        <f t="shared" si="52"/>
        <v>2</v>
      </c>
      <c r="AQ471" s="101">
        <f t="shared" si="53"/>
        <v>0</v>
      </c>
      <c r="AR471" s="101">
        <f t="shared" si="55"/>
        <v>0</v>
      </c>
    </row>
    <row r="472" spans="1:44">
      <c r="A472" s="284" t="s">
        <v>924</v>
      </c>
      <c r="B472" s="333"/>
      <c r="C472" s="333"/>
      <c r="D472" s="288"/>
      <c r="E472" s="288"/>
      <c r="F472" s="288"/>
      <c r="G472" s="286"/>
      <c r="H472" s="286"/>
      <c r="I472" s="286"/>
      <c r="J472" s="286"/>
      <c r="K472" s="286"/>
      <c r="L472" s="285"/>
      <c r="M472" s="285"/>
      <c r="N472" s="285"/>
      <c r="O472" s="285"/>
      <c r="P472" s="285"/>
      <c r="Q472" s="286"/>
      <c r="R472" s="286"/>
      <c r="S472" s="286"/>
      <c r="T472" s="286"/>
      <c r="U472" s="286"/>
      <c r="V472" s="285"/>
      <c r="W472" s="285"/>
      <c r="X472" s="285"/>
      <c r="Y472" s="285">
        <v>1</v>
      </c>
      <c r="Z472" s="285"/>
      <c r="AF472" s="333"/>
      <c r="AG472" s="333"/>
      <c r="AH472" s="333"/>
      <c r="AI472" s="333"/>
      <c r="AJ472" s="333"/>
      <c r="AL472" s="101">
        <f t="shared" si="54"/>
        <v>0</v>
      </c>
      <c r="AM472" s="101">
        <f t="shared" si="49"/>
        <v>0</v>
      </c>
      <c r="AN472" s="101">
        <f t="shared" si="50"/>
        <v>0</v>
      </c>
      <c r="AO472" s="101">
        <f t="shared" si="51"/>
        <v>0</v>
      </c>
      <c r="AP472" s="101">
        <f t="shared" si="52"/>
        <v>1</v>
      </c>
      <c r="AQ472" s="101">
        <f t="shared" si="53"/>
        <v>0</v>
      </c>
      <c r="AR472" s="101">
        <f t="shared" si="55"/>
        <v>0</v>
      </c>
    </row>
    <row r="473" spans="1:44">
      <c r="A473" s="284" t="s">
        <v>925</v>
      </c>
      <c r="B473" s="333"/>
      <c r="C473" s="333"/>
      <c r="D473" s="288"/>
      <c r="E473" s="288"/>
      <c r="F473" s="288"/>
      <c r="G473" s="286"/>
      <c r="H473" s="286"/>
      <c r="I473" s="286"/>
      <c r="J473" s="286"/>
      <c r="K473" s="286"/>
      <c r="L473" s="285"/>
      <c r="M473" s="285"/>
      <c r="N473" s="285"/>
      <c r="O473" s="285"/>
      <c r="P473" s="285"/>
      <c r="Q473" s="286"/>
      <c r="R473" s="286"/>
      <c r="S473" s="286"/>
      <c r="T473" s="286"/>
      <c r="U473" s="286"/>
      <c r="V473" s="285"/>
      <c r="W473" s="285"/>
      <c r="X473" s="285">
        <v>1</v>
      </c>
      <c r="Y473" s="285"/>
      <c r="Z473" s="285"/>
      <c r="AF473" s="333"/>
      <c r="AG473" s="333"/>
      <c r="AH473" s="333"/>
      <c r="AI473" s="333"/>
      <c r="AJ473" s="333"/>
      <c r="AL473" s="101">
        <f t="shared" si="54"/>
        <v>0</v>
      </c>
      <c r="AM473" s="101">
        <f t="shared" si="49"/>
        <v>0</v>
      </c>
      <c r="AN473" s="101">
        <f t="shared" si="50"/>
        <v>0</v>
      </c>
      <c r="AO473" s="101">
        <f t="shared" si="51"/>
        <v>0</v>
      </c>
      <c r="AP473" s="101">
        <f t="shared" si="52"/>
        <v>1</v>
      </c>
      <c r="AQ473" s="101">
        <f t="shared" si="53"/>
        <v>0</v>
      </c>
      <c r="AR473" s="101">
        <f t="shared" si="55"/>
        <v>0</v>
      </c>
    </row>
    <row r="474" spans="1:44">
      <c r="A474" s="284" t="s">
        <v>926</v>
      </c>
      <c r="B474" s="333"/>
      <c r="C474" s="333"/>
      <c r="D474" s="288"/>
      <c r="E474" s="288"/>
      <c r="F474" s="288"/>
      <c r="G474" s="286"/>
      <c r="H474" s="286"/>
      <c r="I474" s="286"/>
      <c r="J474" s="286"/>
      <c r="K474" s="286"/>
      <c r="L474" s="285"/>
      <c r="M474" s="285"/>
      <c r="N474" s="285"/>
      <c r="O474" s="285"/>
      <c r="P474" s="285"/>
      <c r="Q474" s="286"/>
      <c r="R474" s="286"/>
      <c r="S474" s="286"/>
      <c r="T474" s="286"/>
      <c r="U474" s="286"/>
      <c r="V474" s="285"/>
      <c r="W474" s="285"/>
      <c r="X474" s="285">
        <v>1</v>
      </c>
      <c r="Y474" s="285"/>
      <c r="Z474" s="285"/>
      <c r="AF474" s="333"/>
      <c r="AG474" s="333"/>
      <c r="AH474" s="333"/>
      <c r="AI474" s="333"/>
      <c r="AJ474" s="333"/>
      <c r="AL474" s="101">
        <f t="shared" si="54"/>
        <v>0</v>
      </c>
      <c r="AM474" s="101">
        <f t="shared" si="49"/>
        <v>0</v>
      </c>
      <c r="AN474" s="101">
        <f t="shared" si="50"/>
        <v>0</v>
      </c>
      <c r="AO474" s="101">
        <f t="shared" si="51"/>
        <v>0</v>
      </c>
      <c r="AP474" s="101">
        <f t="shared" si="52"/>
        <v>1</v>
      </c>
      <c r="AQ474" s="101">
        <f t="shared" si="53"/>
        <v>0</v>
      </c>
      <c r="AR474" s="101">
        <f t="shared" si="55"/>
        <v>0</v>
      </c>
    </row>
    <row r="475" spans="1:44">
      <c r="A475" s="284" t="s">
        <v>931</v>
      </c>
      <c r="B475" s="333"/>
      <c r="C475" s="333"/>
      <c r="D475" s="288"/>
      <c r="E475" s="288"/>
      <c r="F475" s="288"/>
      <c r="G475" s="286"/>
      <c r="H475" s="286"/>
      <c r="I475" s="286"/>
      <c r="J475" s="286"/>
      <c r="K475" s="286"/>
      <c r="L475" s="285"/>
      <c r="M475" s="285"/>
      <c r="N475" s="285"/>
      <c r="O475" s="285"/>
      <c r="P475" s="285"/>
      <c r="Q475" s="286"/>
      <c r="R475" s="286"/>
      <c r="S475" s="286">
        <v>1</v>
      </c>
      <c r="T475" s="286"/>
      <c r="U475" s="286"/>
      <c r="V475" s="285"/>
      <c r="W475" s="285"/>
      <c r="X475" s="285"/>
      <c r="Y475" s="285"/>
      <c r="Z475" s="285"/>
      <c r="AF475" s="333"/>
      <c r="AG475" s="333"/>
      <c r="AH475" s="333"/>
      <c r="AI475" s="333"/>
      <c r="AJ475" s="333"/>
      <c r="AL475" s="101">
        <f t="shared" si="54"/>
        <v>0</v>
      </c>
      <c r="AM475" s="101">
        <f t="shared" si="49"/>
        <v>0</v>
      </c>
      <c r="AN475" s="101">
        <f t="shared" si="50"/>
        <v>0</v>
      </c>
      <c r="AO475" s="101">
        <f t="shared" si="51"/>
        <v>1</v>
      </c>
      <c r="AP475" s="101">
        <f t="shared" si="52"/>
        <v>0</v>
      </c>
      <c r="AQ475" s="101">
        <f t="shared" si="53"/>
        <v>0</v>
      </c>
      <c r="AR475" s="101">
        <f t="shared" si="55"/>
        <v>0</v>
      </c>
    </row>
    <row r="476" spans="1:44">
      <c r="A476" s="284" t="s">
        <v>932</v>
      </c>
      <c r="B476" s="333"/>
      <c r="C476" s="333"/>
      <c r="D476" s="288"/>
      <c r="E476" s="288"/>
      <c r="F476" s="288"/>
      <c r="G476" s="286"/>
      <c r="H476" s="286"/>
      <c r="I476" s="286"/>
      <c r="J476" s="286"/>
      <c r="K476" s="286"/>
      <c r="L476" s="285"/>
      <c r="M476" s="285"/>
      <c r="N476" s="285"/>
      <c r="O476" s="285"/>
      <c r="P476" s="285"/>
      <c r="Q476" s="286"/>
      <c r="R476" s="286"/>
      <c r="S476" s="286"/>
      <c r="T476" s="286"/>
      <c r="U476" s="286"/>
      <c r="V476" s="285"/>
      <c r="W476" s="285"/>
      <c r="X476" s="285"/>
      <c r="Y476" s="285"/>
      <c r="Z476" s="285"/>
      <c r="AF476" s="333"/>
      <c r="AG476" s="333"/>
      <c r="AH476" s="333"/>
      <c r="AI476" s="333"/>
      <c r="AJ476" s="333"/>
      <c r="AL476" s="101">
        <f t="shared" si="54"/>
        <v>0</v>
      </c>
      <c r="AM476" s="101">
        <f t="shared" si="49"/>
        <v>0</v>
      </c>
      <c r="AN476" s="101">
        <f t="shared" si="50"/>
        <v>0</v>
      </c>
      <c r="AO476" s="101">
        <f t="shared" si="51"/>
        <v>0</v>
      </c>
      <c r="AP476" s="101">
        <f t="shared" si="52"/>
        <v>0</v>
      </c>
      <c r="AQ476" s="101">
        <f t="shared" si="53"/>
        <v>0</v>
      </c>
      <c r="AR476" s="101">
        <f t="shared" si="55"/>
        <v>0</v>
      </c>
    </row>
    <row r="477" spans="1:44">
      <c r="A477" s="284" t="s">
        <v>933</v>
      </c>
      <c r="B477" s="333"/>
      <c r="C477" s="333"/>
      <c r="D477" s="288"/>
      <c r="E477" s="288"/>
      <c r="F477" s="288"/>
      <c r="G477" s="286"/>
      <c r="H477" s="286"/>
      <c r="I477" s="286"/>
      <c r="J477" s="286"/>
      <c r="K477" s="286"/>
      <c r="L477" s="285"/>
      <c r="M477" s="285"/>
      <c r="N477" s="285"/>
      <c r="O477" s="285"/>
      <c r="P477" s="285"/>
      <c r="Q477" s="286"/>
      <c r="R477" s="286"/>
      <c r="S477" s="286"/>
      <c r="T477" s="286"/>
      <c r="U477" s="286"/>
      <c r="V477" s="285"/>
      <c r="W477" s="285"/>
      <c r="X477" s="285"/>
      <c r="Y477" s="285"/>
      <c r="Z477" s="285">
        <v>1</v>
      </c>
      <c r="AF477" s="333"/>
      <c r="AG477" s="333"/>
      <c r="AH477" s="333"/>
      <c r="AI477" s="333"/>
      <c r="AJ477" s="333"/>
      <c r="AL477" s="101">
        <f t="shared" si="54"/>
        <v>0</v>
      </c>
      <c r="AM477" s="101">
        <f t="shared" si="49"/>
        <v>0</v>
      </c>
      <c r="AN477" s="101">
        <f t="shared" si="50"/>
        <v>0</v>
      </c>
      <c r="AO477" s="101">
        <f t="shared" si="51"/>
        <v>0</v>
      </c>
      <c r="AP477" s="101">
        <f t="shared" si="52"/>
        <v>1</v>
      </c>
      <c r="AQ477" s="101">
        <f t="shared" si="53"/>
        <v>0</v>
      </c>
      <c r="AR477" s="101">
        <f t="shared" si="55"/>
        <v>0</v>
      </c>
    </row>
    <row r="478" spans="1:44">
      <c r="A478" s="284" t="s">
        <v>934</v>
      </c>
      <c r="B478" s="333"/>
      <c r="C478" s="333"/>
      <c r="D478" s="288"/>
      <c r="E478" s="288"/>
      <c r="F478" s="288"/>
      <c r="G478" s="286"/>
      <c r="H478" s="286"/>
      <c r="I478" s="286"/>
      <c r="J478" s="286"/>
      <c r="K478" s="286"/>
      <c r="L478" s="285"/>
      <c r="M478" s="285"/>
      <c r="N478" s="285"/>
      <c r="O478" s="285"/>
      <c r="P478" s="285"/>
      <c r="Q478" s="286"/>
      <c r="R478" s="286"/>
      <c r="S478" s="286"/>
      <c r="T478" s="286"/>
      <c r="U478" s="286"/>
      <c r="V478" s="285"/>
      <c r="W478" s="285"/>
      <c r="X478" s="285"/>
      <c r="Y478" s="285"/>
      <c r="Z478" s="285"/>
      <c r="AF478" s="333"/>
      <c r="AG478" s="333"/>
      <c r="AH478" s="333"/>
      <c r="AI478" s="333"/>
      <c r="AJ478" s="333"/>
      <c r="AL478" s="101">
        <f t="shared" si="54"/>
        <v>0</v>
      </c>
      <c r="AM478" s="101">
        <f t="shared" si="49"/>
        <v>0</v>
      </c>
      <c r="AN478" s="101">
        <f t="shared" si="50"/>
        <v>0</v>
      </c>
      <c r="AO478" s="101">
        <f t="shared" si="51"/>
        <v>0</v>
      </c>
      <c r="AP478" s="101">
        <f t="shared" si="52"/>
        <v>0</v>
      </c>
      <c r="AQ478" s="101">
        <f t="shared" si="53"/>
        <v>0</v>
      </c>
      <c r="AR478" s="101">
        <f t="shared" si="55"/>
        <v>0</v>
      </c>
    </row>
    <row r="479" spans="1:44">
      <c r="A479" s="284" t="s">
        <v>937</v>
      </c>
      <c r="B479" s="333"/>
      <c r="C479" s="333"/>
      <c r="D479" s="288"/>
      <c r="E479" s="288"/>
      <c r="F479" s="288"/>
      <c r="G479" s="286"/>
      <c r="H479" s="286"/>
      <c r="I479" s="286"/>
      <c r="J479" s="286"/>
      <c r="K479" s="286"/>
      <c r="L479" s="285"/>
      <c r="M479" s="285"/>
      <c r="N479" s="285"/>
      <c r="O479" s="285"/>
      <c r="P479" s="285"/>
      <c r="Q479" s="286"/>
      <c r="R479" s="286"/>
      <c r="S479" s="286"/>
      <c r="T479" s="286"/>
      <c r="U479" s="286"/>
      <c r="V479" s="285"/>
      <c r="W479" s="285"/>
      <c r="X479" s="285"/>
      <c r="Y479" s="285"/>
      <c r="Z479" s="285">
        <v>1</v>
      </c>
      <c r="AF479" s="333"/>
      <c r="AG479" s="333"/>
      <c r="AH479" s="333"/>
      <c r="AI479" s="333"/>
      <c r="AJ479" s="333"/>
      <c r="AL479" s="101">
        <f t="shared" si="54"/>
        <v>0</v>
      </c>
      <c r="AM479" s="101">
        <f t="shared" si="49"/>
        <v>0</v>
      </c>
      <c r="AN479" s="101">
        <f t="shared" si="50"/>
        <v>0</v>
      </c>
      <c r="AO479" s="101">
        <f t="shared" si="51"/>
        <v>0</v>
      </c>
      <c r="AP479" s="101">
        <f t="shared" si="52"/>
        <v>1</v>
      </c>
      <c r="AQ479" s="101">
        <f t="shared" si="53"/>
        <v>0</v>
      </c>
      <c r="AR479" s="101">
        <f t="shared" si="55"/>
        <v>0</v>
      </c>
    </row>
    <row r="480" spans="1:44">
      <c r="A480" s="284" t="s">
        <v>938</v>
      </c>
      <c r="B480" s="333"/>
      <c r="C480" s="333"/>
      <c r="D480" s="288"/>
      <c r="E480" s="288"/>
      <c r="F480" s="288"/>
      <c r="G480" s="286"/>
      <c r="H480" s="286"/>
      <c r="I480" s="286"/>
      <c r="J480" s="286"/>
      <c r="K480" s="286"/>
      <c r="L480" s="285"/>
      <c r="M480" s="285"/>
      <c r="N480" s="285"/>
      <c r="O480" s="285"/>
      <c r="P480" s="285"/>
      <c r="Q480" s="286"/>
      <c r="R480" s="286"/>
      <c r="S480" s="286"/>
      <c r="T480" s="286"/>
      <c r="U480" s="286"/>
      <c r="V480" s="285"/>
      <c r="W480" s="285"/>
      <c r="X480" s="285"/>
      <c r="Y480" s="285"/>
      <c r="Z480" s="285"/>
      <c r="AF480" s="333"/>
      <c r="AG480" s="333"/>
      <c r="AH480" s="333"/>
      <c r="AI480" s="333"/>
      <c r="AJ480" s="333"/>
      <c r="AL480" s="101">
        <f t="shared" si="54"/>
        <v>0</v>
      </c>
      <c r="AM480" s="101">
        <f t="shared" si="49"/>
        <v>0</v>
      </c>
      <c r="AN480" s="101">
        <f t="shared" si="50"/>
        <v>0</v>
      </c>
      <c r="AO480" s="101">
        <f t="shared" si="51"/>
        <v>0</v>
      </c>
      <c r="AP480" s="101">
        <f t="shared" si="52"/>
        <v>0</v>
      </c>
      <c r="AQ480" s="101">
        <f t="shared" si="53"/>
        <v>0</v>
      </c>
      <c r="AR480" s="101">
        <f t="shared" si="55"/>
        <v>0</v>
      </c>
    </row>
    <row r="481" spans="1:44">
      <c r="A481" s="284" t="s">
        <v>939</v>
      </c>
      <c r="B481" s="333"/>
      <c r="C481" s="333"/>
      <c r="D481" s="288"/>
      <c r="E481" s="288"/>
      <c r="F481" s="288"/>
      <c r="G481" s="286"/>
      <c r="H481" s="286"/>
      <c r="I481" s="286"/>
      <c r="J481" s="286"/>
      <c r="K481" s="286"/>
      <c r="L481" s="285"/>
      <c r="M481" s="285"/>
      <c r="N481" s="285"/>
      <c r="O481" s="285"/>
      <c r="P481" s="285"/>
      <c r="Q481" s="286"/>
      <c r="R481" s="286"/>
      <c r="S481" s="286"/>
      <c r="T481" s="286"/>
      <c r="U481" s="286"/>
      <c r="V481" s="285"/>
      <c r="W481" s="285"/>
      <c r="X481" s="285"/>
      <c r="Y481" s="285"/>
      <c r="Z481" s="285"/>
      <c r="AF481" s="333"/>
      <c r="AG481" s="333"/>
      <c r="AH481" s="333"/>
      <c r="AI481" s="333"/>
      <c r="AJ481" s="333"/>
      <c r="AL481" s="101">
        <f t="shared" si="54"/>
        <v>0</v>
      </c>
      <c r="AM481" s="101">
        <f t="shared" si="49"/>
        <v>0</v>
      </c>
      <c r="AN481" s="101">
        <f t="shared" si="50"/>
        <v>0</v>
      </c>
      <c r="AO481" s="101">
        <f t="shared" si="51"/>
        <v>0</v>
      </c>
      <c r="AP481" s="101">
        <f t="shared" si="52"/>
        <v>0</v>
      </c>
      <c r="AQ481" s="101">
        <f t="shared" si="53"/>
        <v>0</v>
      </c>
      <c r="AR481" s="101">
        <f t="shared" si="55"/>
        <v>0</v>
      </c>
    </row>
    <row r="482" spans="1:44">
      <c r="A482" s="284" t="s">
        <v>940</v>
      </c>
      <c r="B482" s="333"/>
      <c r="C482" s="333"/>
      <c r="D482" s="288"/>
      <c r="E482" s="288"/>
      <c r="F482" s="288"/>
      <c r="G482" s="286"/>
      <c r="H482" s="286"/>
      <c r="I482" s="286"/>
      <c r="J482" s="286"/>
      <c r="K482" s="286"/>
      <c r="L482" s="285"/>
      <c r="M482" s="285"/>
      <c r="N482" s="285"/>
      <c r="O482" s="285"/>
      <c r="P482" s="285"/>
      <c r="Q482" s="286"/>
      <c r="R482" s="286"/>
      <c r="S482" s="286"/>
      <c r="T482" s="286"/>
      <c r="U482" s="286"/>
      <c r="V482" s="285"/>
      <c r="W482" s="285"/>
      <c r="X482" s="285"/>
      <c r="Y482" s="285">
        <v>2</v>
      </c>
      <c r="Z482" s="285">
        <v>3</v>
      </c>
      <c r="AF482" s="333"/>
      <c r="AG482" s="333"/>
      <c r="AH482" s="333"/>
      <c r="AI482" s="333"/>
      <c r="AJ482" s="333"/>
      <c r="AL482" s="101">
        <f t="shared" si="54"/>
        <v>0</v>
      </c>
      <c r="AM482" s="101">
        <f t="shared" si="49"/>
        <v>0</v>
      </c>
      <c r="AN482" s="101">
        <f t="shared" si="50"/>
        <v>0</v>
      </c>
      <c r="AO482" s="101">
        <f t="shared" si="51"/>
        <v>0</v>
      </c>
      <c r="AP482" s="101">
        <f t="shared" si="52"/>
        <v>5</v>
      </c>
      <c r="AQ482" s="101">
        <f t="shared" si="53"/>
        <v>0</v>
      </c>
      <c r="AR482" s="101">
        <f t="shared" si="55"/>
        <v>0</v>
      </c>
    </row>
    <row r="483" spans="1:44">
      <c r="A483" s="284" t="s">
        <v>941</v>
      </c>
      <c r="B483" s="333"/>
      <c r="C483" s="333"/>
      <c r="D483" s="288"/>
      <c r="E483" s="288"/>
      <c r="F483" s="288"/>
      <c r="G483" s="286"/>
      <c r="H483" s="286"/>
      <c r="I483" s="286"/>
      <c r="J483" s="286"/>
      <c r="K483" s="286"/>
      <c r="L483" s="285"/>
      <c r="M483" s="285"/>
      <c r="N483" s="285"/>
      <c r="O483" s="285"/>
      <c r="P483" s="285"/>
      <c r="Q483" s="286"/>
      <c r="R483" s="286"/>
      <c r="S483" s="286"/>
      <c r="T483" s="286"/>
      <c r="U483" s="286"/>
      <c r="V483" s="285">
        <v>1</v>
      </c>
      <c r="W483" s="285"/>
      <c r="X483" s="285"/>
      <c r="Y483" s="285"/>
      <c r="Z483" s="285"/>
      <c r="AF483" s="333"/>
      <c r="AG483" s="333"/>
      <c r="AH483" s="333"/>
      <c r="AI483" s="333"/>
      <c r="AJ483" s="333"/>
      <c r="AL483" s="101">
        <f t="shared" si="54"/>
        <v>0</v>
      </c>
      <c r="AM483" s="101">
        <f t="shared" si="49"/>
        <v>0</v>
      </c>
      <c r="AN483" s="101">
        <f t="shared" si="50"/>
        <v>0</v>
      </c>
      <c r="AO483" s="101">
        <f t="shared" si="51"/>
        <v>0</v>
      </c>
      <c r="AP483" s="101">
        <f t="shared" si="52"/>
        <v>1</v>
      </c>
      <c r="AQ483" s="101">
        <f t="shared" si="53"/>
        <v>0</v>
      </c>
      <c r="AR483" s="101">
        <f t="shared" si="55"/>
        <v>0</v>
      </c>
    </row>
    <row r="484" spans="1:44">
      <c r="A484" s="284" t="s">
        <v>942</v>
      </c>
      <c r="B484" s="333"/>
      <c r="C484" s="333"/>
      <c r="D484" s="288"/>
      <c r="E484" s="288"/>
      <c r="F484" s="288"/>
      <c r="G484" s="286"/>
      <c r="H484" s="286"/>
      <c r="I484" s="286"/>
      <c r="J484" s="286"/>
      <c r="K484" s="286"/>
      <c r="L484" s="285"/>
      <c r="M484" s="285"/>
      <c r="N484" s="285"/>
      <c r="O484" s="285"/>
      <c r="P484" s="285"/>
      <c r="Q484" s="286"/>
      <c r="R484" s="286"/>
      <c r="S484" s="286"/>
      <c r="T484" s="286"/>
      <c r="U484" s="286"/>
      <c r="V484" s="285"/>
      <c r="W484" s="285"/>
      <c r="X484" s="285"/>
      <c r="Y484" s="285"/>
      <c r="Z484" s="285"/>
      <c r="AF484" s="333"/>
      <c r="AG484" s="333"/>
      <c r="AH484" s="333"/>
      <c r="AI484" s="333"/>
      <c r="AJ484" s="333"/>
      <c r="AL484" s="101">
        <f t="shared" si="54"/>
        <v>0</v>
      </c>
      <c r="AM484" s="101">
        <f t="shared" si="49"/>
        <v>0</v>
      </c>
      <c r="AN484" s="101">
        <f t="shared" si="50"/>
        <v>0</v>
      </c>
      <c r="AO484" s="101">
        <f t="shared" si="51"/>
        <v>0</v>
      </c>
      <c r="AP484" s="101">
        <f t="shared" si="52"/>
        <v>0</v>
      </c>
      <c r="AQ484" s="101">
        <f t="shared" si="53"/>
        <v>0</v>
      </c>
      <c r="AR484" s="101">
        <f t="shared" si="55"/>
        <v>0</v>
      </c>
    </row>
    <row r="485" spans="1:44">
      <c r="A485" s="284" t="s">
        <v>943</v>
      </c>
      <c r="B485" s="333"/>
      <c r="C485" s="333"/>
      <c r="D485" s="288"/>
      <c r="E485" s="288"/>
      <c r="F485" s="288"/>
      <c r="G485" s="286"/>
      <c r="H485" s="286"/>
      <c r="I485" s="286"/>
      <c r="J485" s="286"/>
      <c r="K485" s="286"/>
      <c r="L485" s="285"/>
      <c r="M485" s="285"/>
      <c r="N485" s="285"/>
      <c r="O485" s="285"/>
      <c r="P485" s="285"/>
      <c r="Q485" s="286"/>
      <c r="R485" s="286"/>
      <c r="S485" s="286"/>
      <c r="T485" s="286"/>
      <c r="U485" s="286"/>
      <c r="V485" s="285"/>
      <c r="W485" s="285"/>
      <c r="X485" s="285"/>
      <c r="Y485" s="285"/>
      <c r="Z485" s="285"/>
      <c r="AF485" s="333"/>
      <c r="AG485" s="333"/>
      <c r="AH485" s="333"/>
      <c r="AI485" s="333"/>
      <c r="AJ485" s="333"/>
      <c r="AL485" s="101">
        <f t="shared" si="54"/>
        <v>0</v>
      </c>
      <c r="AM485" s="101">
        <f t="shared" si="49"/>
        <v>0</v>
      </c>
      <c r="AN485" s="101">
        <f t="shared" si="50"/>
        <v>0</v>
      </c>
      <c r="AO485" s="101">
        <f t="shared" si="51"/>
        <v>0</v>
      </c>
      <c r="AP485" s="101">
        <f t="shared" si="52"/>
        <v>0</v>
      </c>
      <c r="AQ485" s="101">
        <f t="shared" si="53"/>
        <v>0</v>
      </c>
      <c r="AR485" s="101">
        <f t="shared" si="55"/>
        <v>0</v>
      </c>
    </row>
    <row r="486" spans="1:44">
      <c r="A486" s="284" t="s">
        <v>944</v>
      </c>
      <c r="B486" s="333"/>
      <c r="C486" s="333"/>
      <c r="D486" s="288"/>
      <c r="E486" s="288"/>
      <c r="F486" s="288"/>
      <c r="G486" s="286"/>
      <c r="H486" s="286"/>
      <c r="I486" s="286"/>
      <c r="J486" s="286"/>
      <c r="K486" s="286"/>
      <c r="L486" s="285"/>
      <c r="M486" s="285"/>
      <c r="N486" s="285"/>
      <c r="O486" s="285"/>
      <c r="P486" s="285"/>
      <c r="Q486" s="286"/>
      <c r="R486" s="286"/>
      <c r="S486" s="286"/>
      <c r="T486" s="286"/>
      <c r="U486" s="286"/>
      <c r="V486" s="285">
        <v>1</v>
      </c>
      <c r="W486" s="285"/>
      <c r="X486" s="285"/>
      <c r="Y486" s="285"/>
      <c r="Z486" s="285"/>
      <c r="AF486" s="333"/>
      <c r="AG486" s="333"/>
      <c r="AH486" s="333"/>
      <c r="AI486" s="333"/>
      <c r="AJ486" s="333"/>
      <c r="AL486" s="101">
        <f t="shared" si="54"/>
        <v>0</v>
      </c>
      <c r="AM486" s="101">
        <f t="shared" si="49"/>
        <v>0</v>
      </c>
      <c r="AN486" s="101">
        <f t="shared" si="50"/>
        <v>0</v>
      </c>
      <c r="AO486" s="101">
        <f t="shared" si="51"/>
        <v>0</v>
      </c>
      <c r="AP486" s="101">
        <f t="shared" si="52"/>
        <v>1</v>
      </c>
      <c r="AQ486" s="101">
        <f t="shared" si="53"/>
        <v>0</v>
      </c>
      <c r="AR486" s="101">
        <f t="shared" si="55"/>
        <v>0</v>
      </c>
    </row>
    <row r="487" spans="1:44">
      <c r="A487" s="284" t="s">
        <v>945</v>
      </c>
      <c r="B487" s="333"/>
      <c r="C487" s="333"/>
      <c r="D487" s="288"/>
      <c r="E487" s="288"/>
      <c r="F487" s="288"/>
      <c r="G487" s="286"/>
      <c r="H487" s="286"/>
      <c r="I487" s="286"/>
      <c r="J487" s="286"/>
      <c r="K487" s="286"/>
      <c r="L487" s="285"/>
      <c r="M487" s="285"/>
      <c r="N487" s="285"/>
      <c r="O487" s="285"/>
      <c r="P487" s="285"/>
      <c r="Q487" s="286"/>
      <c r="R487" s="286"/>
      <c r="S487" s="286"/>
      <c r="T487" s="286"/>
      <c r="U487" s="286"/>
      <c r="V487" s="285"/>
      <c r="W487" s="285">
        <v>1</v>
      </c>
      <c r="X487" s="285"/>
      <c r="Y487" s="285"/>
      <c r="Z487" s="285"/>
      <c r="AF487" s="333"/>
      <c r="AG487" s="333"/>
      <c r="AH487" s="333"/>
      <c r="AI487" s="333"/>
      <c r="AJ487" s="333"/>
      <c r="AL487" s="101">
        <f t="shared" si="54"/>
        <v>0</v>
      </c>
      <c r="AM487" s="101">
        <f t="shared" si="49"/>
        <v>0</v>
      </c>
      <c r="AN487" s="101">
        <f t="shared" si="50"/>
        <v>0</v>
      </c>
      <c r="AO487" s="101">
        <f t="shared" si="51"/>
        <v>0</v>
      </c>
      <c r="AP487" s="101">
        <f t="shared" si="52"/>
        <v>1</v>
      </c>
      <c r="AQ487" s="101">
        <f t="shared" si="53"/>
        <v>0</v>
      </c>
      <c r="AR487" s="101">
        <f t="shared" si="55"/>
        <v>0</v>
      </c>
    </row>
    <row r="488" spans="1:44">
      <c r="A488" s="284" t="s">
        <v>946</v>
      </c>
      <c r="B488" s="333"/>
      <c r="C488" s="333"/>
      <c r="D488" s="288"/>
      <c r="E488" s="288"/>
      <c r="F488" s="288"/>
      <c r="G488" s="286"/>
      <c r="H488" s="286"/>
      <c r="I488" s="286"/>
      <c r="J488" s="286"/>
      <c r="K488" s="286"/>
      <c r="L488" s="285"/>
      <c r="M488" s="285"/>
      <c r="N488" s="285"/>
      <c r="O488" s="285"/>
      <c r="P488" s="285"/>
      <c r="Q488" s="286"/>
      <c r="R488" s="286"/>
      <c r="S488" s="286"/>
      <c r="T488" s="286"/>
      <c r="U488" s="286"/>
      <c r="V488" s="285"/>
      <c r="W488" s="285"/>
      <c r="X488" s="285"/>
      <c r="Y488" s="285"/>
      <c r="Z488" s="285">
        <v>1</v>
      </c>
      <c r="AF488" s="333"/>
      <c r="AG488" s="333"/>
      <c r="AH488" s="333"/>
      <c r="AI488" s="333"/>
      <c r="AJ488" s="333"/>
      <c r="AL488" s="101">
        <f t="shared" si="54"/>
        <v>0</v>
      </c>
      <c r="AM488" s="101">
        <f t="shared" si="49"/>
        <v>0</v>
      </c>
      <c r="AN488" s="101">
        <f t="shared" si="50"/>
        <v>0</v>
      </c>
      <c r="AO488" s="101">
        <f t="shared" si="51"/>
        <v>0</v>
      </c>
      <c r="AP488" s="101">
        <f t="shared" si="52"/>
        <v>1</v>
      </c>
      <c r="AQ488" s="101">
        <f t="shared" si="53"/>
        <v>0</v>
      </c>
      <c r="AR488" s="101">
        <f t="shared" si="55"/>
        <v>0</v>
      </c>
    </row>
    <row r="489" spans="1:44">
      <c r="A489" s="284" t="s">
        <v>947</v>
      </c>
      <c r="B489" s="333"/>
      <c r="C489" s="333"/>
      <c r="D489" s="288"/>
      <c r="E489" s="288"/>
      <c r="F489" s="288"/>
      <c r="G489" s="286"/>
      <c r="H489" s="286"/>
      <c r="I489" s="286"/>
      <c r="J489" s="286"/>
      <c r="K489" s="286"/>
      <c r="L489" s="285"/>
      <c r="M489" s="285"/>
      <c r="N489" s="285"/>
      <c r="O489" s="285"/>
      <c r="P489" s="285"/>
      <c r="Q489" s="286"/>
      <c r="R489" s="286"/>
      <c r="S489" s="286"/>
      <c r="T489" s="286"/>
      <c r="U489" s="286"/>
      <c r="V489" s="285"/>
      <c r="W489" s="285"/>
      <c r="X489" s="285"/>
      <c r="Y489" s="285">
        <v>1</v>
      </c>
      <c r="Z489" s="285"/>
      <c r="AF489" s="333"/>
      <c r="AG489" s="333"/>
      <c r="AH489" s="333"/>
      <c r="AI489" s="333"/>
      <c r="AJ489" s="333"/>
      <c r="AL489" s="101">
        <f t="shared" si="54"/>
        <v>0</v>
      </c>
      <c r="AM489" s="101">
        <f t="shared" si="49"/>
        <v>0</v>
      </c>
      <c r="AN489" s="101">
        <f t="shared" si="50"/>
        <v>0</v>
      </c>
      <c r="AO489" s="101">
        <f t="shared" si="51"/>
        <v>0</v>
      </c>
      <c r="AP489" s="101">
        <f t="shared" si="52"/>
        <v>1</v>
      </c>
      <c r="AQ489" s="101">
        <f t="shared" si="53"/>
        <v>0</v>
      </c>
      <c r="AR489" s="101">
        <f t="shared" si="55"/>
        <v>0</v>
      </c>
    </row>
    <row r="490" spans="1:44">
      <c r="A490" s="284" t="s">
        <v>948</v>
      </c>
      <c r="B490" s="333"/>
      <c r="C490" s="333"/>
      <c r="D490" s="288"/>
      <c r="E490" s="288"/>
      <c r="F490" s="288"/>
      <c r="G490" s="286"/>
      <c r="H490" s="286"/>
      <c r="I490" s="286"/>
      <c r="J490" s="286"/>
      <c r="K490" s="286"/>
      <c r="L490" s="285"/>
      <c r="M490" s="285"/>
      <c r="N490" s="285"/>
      <c r="O490" s="285"/>
      <c r="P490" s="285"/>
      <c r="Q490" s="286"/>
      <c r="R490" s="286"/>
      <c r="S490" s="286"/>
      <c r="T490" s="286"/>
      <c r="U490" s="286"/>
      <c r="V490" s="285"/>
      <c r="W490" s="285"/>
      <c r="X490" s="285"/>
      <c r="Y490" s="285"/>
      <c r="Z490" s="285"/>
      <c r="AF490" s="333"/>
      <c r="AG490" s="333"/>
      <c r="AH490" s="333"/>
      <c r="AI490" s="333"/>
      <c r="AJ490" s="333"/>
      <c r="AL490" s="101">
        <f t="shared" si="54"/>
        <v>0</v>
      </c>
      <c r="AM490" s="101">
        <f t="shared" si="49"/>
        <v>0</v>
      </c>
      <c r="AN490" s="101">
        <f t="shared" si="50"/>
        <v>0</v>
      </c>
      <c r="AO490" s="101">
        <f t="shared" si="51"/>
        <v>0</v>
      </c>
      <c r="AP490" s="101">
        <f t="shared" si="52"/>
        <v>0</v>
      </c>
      <c r="AQ490" s="101">
        <f t="shared" si="53"/>
        <v>0</v>
      </c>
      <c r="AR490" s="101">
        <f t="shared" si="55"/>
        <v>0</v>
      </c>
    </row>
    <row r="491" spans="1:44">
      <c r="A491" s="284" t="s">
        <v>949</v>
      </c>
      <c r="B491" s="333"/>
      <c r="C491" s="333"/>
      <c r="D491" s="288"/>
      <c r="E491" s="288"/>
      <c r="F491" s="288"/>
      <c r="G491" s="286"/>
      <c r="H491" s="286"/>
      <c r="I491" s="286"/>
      <c r="J491" s="286"/>
      <c r="K491" s="286"/>
      <c r="L491" s="285"/>
      <c r="M491" s="285"/>
      <c r="N491" s="285"/>
      <c r="O491" s="285"/>
      <c r="P491" s="285"/>
      <c r="Q491" s="286"/>
      <c r="R491" s="286"/>
      <c r="S491" s="286"/>
      <c r="T491" s="286"/>
      <c r="U491" s="286"/>
      <c r="V491" s="285">
        <v>1</v>
      </c>
      <c r="W491" s="285"/>
      <c r="X491" s="285"/>
      <c r="Y491" s="285"/>
      <c r="Z491" s="285"/>
      <c r="AF491" s="333"/>
      <c r="AG491" s="333"/>
      <c r="AH491" s="333"/>
      <c r="AI491" s="333"/>
      <c r="AJ491" s="333"/>
      <c r="AL491" s="101">
        <f t="shared" si="54"/>
        <v>0</v>
      </c>
      <c r="AM491" s="101">
        <f t="shared" si="49"/>
        <v>0</v>
      </c>
      <c r="AN491" s="101">
        <f t="shared" si="50"/>
        <v>0</v>
      </c>
      <c r="AO491" s="101">
        <f t="shared" si="51"/>
        <v>0</v>
      </c>
      <c r="AP491" s="101">
        <f t="shared" si="52"/>
        <v>1</v>
      </c>
      <c r="AQ491" s="101">
        <f t="shared" si="53"/>
        <v>0</v>
      </c>
      <c r="AR491" s="101">
        <f t="shared" si="55"/>
        <v>0</v>
      </c>
    </row>
    <row r="492" spans="1:44">
      <c r="A492" s="284" t="s">
        <v>951</v>
      </c>
      <c r="B492" s="333"/>
      <c r="C492" s="333"/>
      <c r="D492" s="288"/>
      <c r="E492" s="288"/>
      <c r="F492" s="288"/>
      <c r="G492" s="286"/>
      <c r="H492" s="286"/>
      <c r="I492" s="286"/>
      <c r="J492" s="286"/>
      <c r="K492" s="286"/>
      <c r="L492" s="285"/>
      <c r="M492" s="285"/>
      <c r="N492" s="285"/>
      <c r="O492" s="285"/>
      <c r="P492" s="285"/>
      <c r="Q492" s="286"/>
      <c r="R492" s="286"/>
      <c r="S492" s="286"/>
      <c r="T492" s="286"/>
      <c r="U492" s="286"/>
      <c r="V492" s="285"/>
      <c r="W492" s="285">
        <v>1</v>
      </c>
      <c r="X492" s="285"/>
      <c r="Y492" s="285"/>
      <c r="Z492" s="285"/>
      <c r="AF492" s="333"/>
      <c r="AG492" s="333"/>
      <c r="AH492" s="333"/>
      <c r="AI492" s="333"/>
      <c r="AJ492" s="333"/>
      <c r="AL492" s="101">
        <f t="shared" si="54"/>
        <v>0</v>
      </c>
      <c r="AM492" s="101">
        <f t="shared" si="49"/>
        <v>0</v>
      </c>
      <c r="AN492" s="101">
        <f t="shared" si="50"/>
        <v>0</v>
      </c>
      <c r="AO492" s="101">
        <f t="shared" si="51"/>
        <v>0</v>
      </c>
      <c r="AP492" s="101">
        <f t="shared" si="52"/>
        <v>1</v>
      </c>
      <c r="AQ492" s="101">
        <f t="shared" si="53"/>
        <v>0</v>
      </c>
      <c r="AR492" s="101">
        <f t="shared" si="55"/>
        <v>0</v>
      </c>
    </row>
    <row r="493" spans="1:44">
      <c r="A493" s="284" t="s">
        <v>952</v>
      </c>
      <c r="B493" s="333"/>
      <c r="C493" s="333"/>
      <c r="D493" s="288"/>
      <c r="E493" s="288"/>
      <c r="F493" s="288"/>
      <c r="G493" s="286"/>
      <c r="H493" s="286"/>
      <c r="I493" s="286"/>
      <c r="J493" s="286"/>
      <c r="K493" s="286"/>
      <c r="L493" s="285"/>
      <c r="M493" s="285"/>
      <c r="N493" s="285"/>
      <c r="O493" s="285"/>
      <c r="P493" s="285"/>
      <c r="Q493" s="286"/>
      <c r="R493" s="286"/>
      <c r="S493" s="286"/>
      <c r="T493" s="286"/>
      <c r="U493" s="286"/>
      <c r="V493" s="285">
        <v>3</v>
      </c>
      <c r="W493" s="285"/>
      <c r="X493" s="285"/>
      <c r="Y493" s="285"/>
      <c r="Z493" s="285"/>
      <c r="AF493" s="333"/>
      <c r="AG493" s="333"/>
      <c r="AH493" s="333"/>
      <c r="AI493" s="333"/>
      <c r="AJ493" s="333"/>
      <c r="AL493" s="101">
        <f t="shared" si="54"/>
        <v>0</v>
      </c>
      <c r="AM493" s="101">
        <f t="shared" si="49"/>
        <v>0</v>
      </c>
      <c r="AN493" s="101">
        <f t="shared" si="50"/>
        <v>0</v>
      </c>
      <c r="AO493" s="101">
        <f t="shared" si="51"/>
        <v>0</v>
      </c>
      <c r="AP493" s="101">
        <f t="shared" si="52"/>
        <v>3</v>
      </c>
      <c r="AQ493" s="101">
        <f t="shared" si="53"/>
        <v>0</v>
      </c>
      <c r="AR493" s="101">
        <f t="shared" si="55"/>
        <v>0</v>
      </c>
    </row>
    <row r="494" spans="1:44">
      <c r="A494" s="284" t="s">
        <v>953</v>
      </c>
      <c r="B494" s="333"/>
      <c r="C494" s="333"/>
      <c r="D494" s="288"/>
      <c r="E494" s="288"/>
      <c r="F494" s="288"/>
      <c r="G494" s="286"/>
      <c r="H494" s="286"/>
      <c r="I494" s="286"/>
      <c r="J494" s="286"/>
      <c r="K494" s="286"/>
      <c r="L494" s="285"/>
      <c r="M494" s="285"/>
      <c r="N494" s="285"/>
      <c r="O494" s="285"/>
      <c r="P494" s="285"/>
      <c r="Q494" s="286"/>
      <c r="R494" s="286"/>
      <c r="S494" s="286"/>
      <c r="T494" s="286"/>
      <c r="U494" s="286"/>
      <c r="V494" s="285"/>
      <c r="W494" s="285"/>
      <c r="X494" s="285"/>
      <c r="Y494" s="285"/>
      <c r="Z494" s="285">
        <v>1</v>
      </c>
      <c r="AF494" s="333"/>
      <c r="AG494" s="333"/>
      <c r="AH494" s="333"/>
      <c r="AI494" s="333"/>
      <c r="AJ494" s="333"/>
      <c r="AL494" s="101">
        <f t="shared" si="54"/>
        <v>0</v>
      </c>
      <c r="AM494" s="101">
        <f t="shared" si="49"/>
        <v>0</v>
      </c>
      <c r="AN494" s="101">
        <f t="shared" si="50"/>
        <v>0</v>
      </c>
      <c r="AO494" s="101">
        <f t="shared" si="51"/>
        <v>0</v>
      </c>
      <c r="AP494" s="101">
        <f t="shared" si="52"/>
        <v>1</v>
      </c>
      <c r="AQ494" s="101">
        <f t="shared" si="53"/>
        <v>0</v>
      </c>
      <c r="AR494" s="101">
        <f t="shared" si="55"/>
        <v>0</v>
      </c>
    </row>
    <row r="495" spans="1:44">
      <c r="A495" s="284" t="s">
        <v>958</v>
      </c>
      <c r="B495" s="333"/>
      <c r="C495" s="333"/>
      <c r="D495" s="288"/>
      <c r="E495" s="288"/>
      <c r="F495" s="288"/>
      <c r="G495" s="286"/>
      <c r="H495" s="286"/>
      <c r="I495" s="286"/>
      <c r="J495" s="286"/>
      <c r="K495" s="286"/>
      <c r="L495" s="285"/>
      <c r="M495" s="285"/>
      <c r="N495" s="285"/>
      <c r="O495" s="285"/>
      <c r="P495" s="285"/>
      <c r="Q495" s="286"/>
      <c r="R495" s="286"/>
      <c r="S495" s="286"/>
      <c r="T495" s="286">
        <v>2</v>
      </c>
      <c r="U495" s="286"/>
      <c r="V495" s="285"/>
      <c r="W495" s="285"/>
      <c r="X495" s="285"/>
      <c r="Y495" s="285"/>
      <c r="Z495" s="285"/>
      <c r="AF495" s="333"/>
      <c r="AG495" s="333"/>
      <c r="AH495" s="333"/>
      <c r="AI495" s="333"/>
      <c r="AJ495" s="333"/>
      <c r="AL495" s="101">
        <f t="shared" si="54"/>
        <v>0</v>
      </c>
      <c r="AM495" s="101">
        <f t="shared" si="49"/>
        <v>0</v>
      </c>
      <c r="AN495" s="101">
        <f t="shared" si="50"/>
        <v>0</v>
      </c>
      <c r="AO495" s="101">
        <f t="shared" si="51"/>
        <v>2</v>
      </c>
      <c r="AP495" s="101">
        <f t="shared" si="52"/>
        <v>0</v>
      </c>
      <c r="AQ495" s="101">
        <f t="shared" si="53"/>
        <v>0</v>
      </c>
      <c r="AR495" s="101">
        <f t="shared" si="55"/>
        <v>0</v>
      </c>
    </row>
    <row r="496" spans="1:44">
      <c r="A496" s="284" t="s">
        <v>959</v>
      </c>
      <c r="B496" s="333"/>
      <c r="C496" s="333"/>
      <c r="D496" s="288"/>
      <c r="E496" s="288"/>
      <c r="F496" s="288"/>
      <c r="G496" s="286"/>
      <c r="H496" s="286"/>
      <c r="I496" s="286"/>
      <c r="J496" s="286"/>
      <c r="K496" s="286"/>
      <c r="L496" s="285"/>
      <c r="M496" s="285"/>
      <c r="N496" s="285"/>
      <c r="O496" s="285"/>
      <c r="P496" s="285"/>
      <c r="Q496" s="286"/>
      <c r="R496" s="286"/>
      <c r="S496" s="286"/>
      <c r="T496" s="286"/>
      <c r="U496" s="286"/>
      <c r="V496" s="285"/>
      <c r="W496" s="285"/>
      <c r="X496" s="285"/>
      <c r="Y496" s="285"/>
      <c r="Z496" s="285">
        <v>1</v>
      </c>
      <c r="AF496" s="333"/>
      <c r="AG496" s="333"/>
      <c r="AH496" s="333"/>
      <c r="AI496" s="333"/>
      <c r="AJ496" s="333"/>
      <c r="AL496" s="101">
        <f t="shared" si="54"/>
        <v>0</v>
      </c>
      <c r="AM496" s="101">
        <f t="shared" si="49"/>
        <v>0</v>
      </c>
      <c r="AN496" s="101">
        <f t="shared" si="50"/>
        <v>0</v>
      </c>
      <c r="AO496" s="101">
        <f t="shared" si="51"/>
        <v>0</v>
      </c>
      <c r="AP496" s="101">
        <f t="shared" si="52"/>
        <v>1</v>
      </c>
      <c r="AQ496" s="101">
        <f t="shared" si="53"/>
        <v>0</v>
      </c>
      <c r="AR496" s="101">
        <f t="shared" si="55"/>
        <v>0</v>
      </c>
    </row>
    <row r="497" spans="1:44">
      <c r="A497" s="284" t="s">
        <v>960</v>
      </c>
      <c r="B497" s="333"/>
      <c r="C497" s="333"/>
      <c r="D497" s="288"/>
      <c r="E497" s="288"/>
      <c r="F497" s="288"/>
      <c r="G497" s="286"/>
      <c r="H497" s="286"/>
      <c r="I497" s="286"/>
      <c r="J497" s="286"/>
      <c r="K497" s="286"/>
      <c r="L497" s="285"/>
      <c r="M497" s="285"/>
      <c r="N497" s="285"/>
      <c r="O497" s="285"/>
      <c r="P497" s="285"/>
      <c r="Q497" s="286"/>
      <c r="R497" s="286"/>
      <c r="S497" s="286"/>
      <c r="T497" s="286"/>
      <c r="U497" s="286"/>
      <c r="V497" s="285"/>
      <c r="W497" s="285"/>
      <c r="X497" s="285"/>
      <c r="Y497" s="285">
        <v>1</v>
      </c>
      <c r="Z497" s="285"/>
      <c r="AF497" s="333"/>
      <c r="AG497" s="333"/>
      <c r="AH497" s="333"/>
      <c r="AI497" s="333"/>
      <c r="AJ497" s="333"/>
      <c r="AL497" s="101">
        <f t="shared" si="54"/>
        <v>0</v>
      </c>
      <c r="AM497" s="101">
        <f t="shared" si="49"/>
        <v>0</v>
      </c>
      <c r="AN497" s="101">
        <f t="shared" si="50"/>
        <v>0</v>
      </c>
      <c r="AO497" s="101">
        <f t="shared" si="51"/>
        <v>0</v>
      </c>
      <c r="AP497" s="101">
        <f t="shared" si="52"/>
        <v>1</v>
      </c>
      <c r="AQ497" s="101">
        <f t="shared" si="53"/>
        <v>0</v>
      </c>
      <c r="AR497" s="101">
        <f t="shared" si="55"/>
        <v>0</v>
      </c>
    </row>
    <row r="498" spans="1:44">
      <c r="A498" s="284" t="s">
        <v>961</v>
      </c>
      <c r="B498" s="333"/>
      <c r="C498" s="333"/>
      <c r="D498" s="288"/>
      <c r="E498" s="288"/>
      <c r="F498" s="288"/>
      <c r="G498" s="286"/>
      <c r="H498" s="286"/>
      <c r="I498" s="286"/>
      <c r="J498" s="286"/>
      <c r="K498" s="286"/>
      <c r="L498" s="285"/>
      <c r="M498" s="285"/>
      <c r="N498" s="285"/>
      <c r="O498" s="285"/>
      <c r="P498" s="285"/>
      <c r="Q498" s="286"/>
      <c r="R498" s="286"/>
      <c r="S498" s="286"/>
      <c r="T498" s="286">
        <v>1</v>
      </c>
      <c r="U498" s="286"/>
      <c r="V498" s="285"/>
      <c r="W498" s="285"/>
      <c r="X498" s="285"/>
      <c r="Y498" s="285"/>
      <c r="Z498" s="285"/>
      <c r="AF498" s="333"/>
      <c r="AG498" s="333"/>
      <c r="AH498" s="333"/>
      <c r="AI498" s="333"/>
      <c r="AJ498" s="333"/>
      <c r="AL498" s="101">
        <f t="shared" si="54"/>
        <v>0</v>
      </c>
      <c r="AM498" s="101">
        <f t="shared" si="49"/>
        <v>0</v>
      </c>
      <c r="AN498" s="101">
        <f t="shared" si="50"/>
        <v>0</v>
      </c>
      <c r="AO498" s="101">
        <f t="shared" si="51"/>
        <v>1</v>
      </c>
      <c r="AP498" s="101">
        <f t="shared" si="52"/>
        <v>0</v>
      </c>
      <c r="AQ498" s="101">
        <f t="shared" si="53"/>
        <v>0</v>
      </c>
      <c r="AR498" s="101">
        <f t="shared" si="55"/>
        <v>0</v>
      </c>
    </row>
    <row r="499" spans="1:44">
      <c r="A499" s="284" t="s">
        <v>962</v>
      </c>
      <c r="B499" s="333"/>
      <c r="C499" s="333"/>
      <c r="D499" s="288"/>
      <c r="E499" s="288"/>
      <c r="F499" s="288"/>
      <c r="G499" s="286"/>
      <c r="H499" s="286"/>
      <c r="I499" s="286"/>
      <c r="J499" s="286"/>
      <c r="K499" s="286"/>
      <c r="L499" s="285"/>
      <c r="M499" s="285"/>
      <c r="N499" s="285"/>
      <c r="O499" s="285"/>
      <c r="P499" s="285"/>
      <c r="Q499" s="286"/>
      <c r="R499" s="286"/>
      <c r="S499" s="286"/>
      <c r="T499" s="286"/>
      <c r="U499" s="286"/>
      <c r="V499" s="285"/>
      <c r="W499" s="285"/>
      <c r="X499" s="285"/>
      <c r="Y499" s="285">
        <v>1</v>
      </c>
      <c r="Z499" s="285"/>
      <c r="AF499" s="333"/>
      <c r="AG499" s="333"/>
      <c r="AH499" s="333"/>
      <c r="AI499" s="333"/>
      <c r="AJ499" s="333"/>
      <c r="AL499" s="101">
        <f t="shared" si="54"/>
        <v>0</v>
      </c>
      <c r="AM499" s="101">
        <f t="shared" si="49"/>
        <v>0</v>
      </c>
      <c r="AN499" s="101">
        <f t="shared" si="50"/>
        <v>0</v>
      </c>
      <c r="AO499" s="101">
        <f t="shared" si="51"/>
        <v>0</v>
      </c>
      <c r="AP499" s="101">
        <f t="shared" si="52"/>
        <v>1</v>
      </c>
      <c r="AQ499" s="101">
        <f t="shared" si="53"/>
        <v>0</v>
      </c>
      <c r="AR499" s="101">
        <f t="shared" si="55"/>
        <v>0</v>
      </c>
    </row>
    <row r="500" spans="1:44">
      <c r="A500" s="284" t="s">
        <v>963</v>
      </c>
      <c r="B500" s="333"/>
      <c r="C500" s="333"/>
      <c r="D500" s="288"/>
      <c r="E500" s="288"/>
      <c r="F500" s="288"/>
      <c r="G500" s="286"/>
      <c r="H500" s="286"/>
      <c r="I500" s="286"/>
      <c r="J500" s="286"/>
      <c r="K500" s="286"/>
      <c r="L500" s="285"/>
      <c r="M500" s="285"/>
      <c r="N500" s="285"/>
      <c r="O500" s="285"/>
      <c r="P500" s="285"/>
      <c r="Q500" s="286"/>
      <c r="R500" s="286"/>
      <c r="S500" s="286"/>
      <c r="T500" s="286"/>
      <c r="U500" s="286"/>
      <c r="V500" s="285"/>
      <c r="W500" s="285"/>
      <c r="X500" s="285">
        <v>1</v>
      </c>
      <c r="Y500" s="285"/>
      <c r="Z500" s="285"/>
      <c r="AF500" s="333"/>
      <c r="AG500" s="333"/>
      <c r="AH500" s="333"/>
      <c r="AI500" s="333"/>
      <c r="AJ500" s="333"/>
      <c r="AL500" s="101">
        <f t="shared" si="54"/>
        <v>0</v>
      </c>
      <c r="AM500" s="101">
        <f t="shared" si="49"/>
        <v>0</v>
      </c>
      <c r="AN500" s="101">
        <f t="shared" si="50"/>
        <v>0</v>
      </c>
      <c r="AO500" s="101">
        <f t="shared" si="51"/>
        <v>0</v>
      </c>
      <c r="AP500" s="101">
        <f t="shared" si="52"/>
        <v>1</v>
      </c>
      <c r="AQ500" s="101">
        <f t="shared" si="53"/>
        <v>0</v>
      </c>
      <c r="AR500" s="101">
        <f t="shared" si="55"/>
        <v>0</v>
      </c>
    </row>
    <row r="501" spans="1:44">
      <c r="A501" s="284" t="s">
        <v>964</v>
      </c>
      <c r="B501" s="333"/>
      <c r="C501" s="333"/>
      <c r="D501" s="288"/>
      <c r="E501" s="288"/>
      <c r="F501" s="288"/>
      <c r="G501" s="286"/>
      <c r="H501" s="286"/>
      <c r="I501" s="286"/>
      <c r="J501" s="286"/>
      <c r="K501" s="286"/>
      <c r="L501" s="285"/>
      <c r="M501" s="285"/>
      <c r="N501" s="285"/>
      <c r="O501" s="285"/>
      <c r="P501" s="285"/>
      <c r="Q501" s="286"/>
      <c r="R501" s="286"/>
      <c r="S501" s="286"/>
      <c r="T501" s="286"/>
      <c r="U501" s="286"/>
      <c r="V501" s="285"/>
      <c r="W501" s="285"/>
      <c r="X501" s="285"/>
      <c r="Y501" s="285"/>
      <c r="Z501" s="285">
        <v>1</v>
      </c>
      <c r="AF501" s="333"/>
      <c r="AG501" s="333"/>
      <c r="AH501" s="333"/>
      <c r="AI501" s="333"/>
      <c r="AJ501" s="333"/>
      <c r="AL501" s="101">
        <f t="shared" si="54"/>
        <v>0</v>
      </c>
      <c r="AM501" s="101">
        <f t="shared" si="49"/>
        <v>0</v>
      </c>
      <c r="AN501" s="101">
        <f t="shared" si="50"/>
        <v>0</v>
      </c>
      <c r="AO501" s="101">
        <f t="shared" si="51"/>
        <v>0</v>
      </c>
      <c r="AP501" s="101">
        <f t="shared" si="52"/>
        <v>1</v>
      </c>
      <c r="AQ501" s="101">
        <f t="shared" si="53"/>
        <v>0</v>
      </c>
      <c r="AR501" s="101">
        <f t="shared" si="55"/>
        <v>0</v>
      </c>
    </row>
    <row r="502" spans="1:44">
      <c r="A502" s="284" t="s">
        <v>965</v>
      </c>
      <c r="B502" s="333"/>
      <c r="C502" s="333"/>
      <c r="D502" s="288"/>
      <c r="E502" s="288"/>
      <c r="F502" s="288"/>
      <c r="G502" s="286"/>
      <c r="H502" s="286"/>
      <c r="I502" s="286"/>
      <c r="J502" s="286"/>
      <c r="K502" s="286"/>
      <c r="L502" s="285"/>
      <c r="M502" s="285"/>
      <c r="N502" s="285"/>
      <c r="O502" s="285"/>
      <c r="P502" s="285"/>
      <c r="Q502" s="286"/>
      <c r="R502" s="286"/>
      <c r="S502" s="286"/>
      <c r="T502" s="286"/>
      <c r="U502" s="286"/>
      <c r="V502" s="285"/>
      <c r="W502" s="285"/>
      <c r="X502" s="285"/>
      <c r="Y502" s="285"/>
      <c r="Z502" s="285">
        <v>1</v>
      </c>
      <c r="AF502" s="333"/>
      <c r="AG502" s="333"/>
      <c r="AH502" s="333"/>
      <c r="AI502" s="333"/>
      <c r="AJ502" s="333"/>
      <c r="AL502" s="101">
        <f t="shared" si="54"/>
        <v>0</v>
      </c>
      <c r="AM502" s="101">
        <f t="shared" si="49"/>
        <v>0</v>
      </c>
      <c r="AN502" s="101">
        <f t="shared" si="50"/>
        <v>0</v>
      </c>
      <c r="AO502" s="101">
        <f t="shared" si="51"/>
        <v>0</v>
      </c>
      <c r="AP502" s="101">
        <f t="shared" si="52"/>
        <v>1</v>
      </c>
      <c r="AQ502" s="101">
        <f t="shared" si="53"/>
        <v>0</v>
      </c>
      <c r="AR502" s="101">
        <f t="shared" si="55"/>
        <v>0</v>
      </c>
    </row>
    <row r="503" spans="1:44">
      <c r="A503" s="284" t="s">
        <v>966</v>
      </c>
      <c r="B503" s="333"/>
      <c r="C503" s="333"/>
      <c r="D503" s="288"/>
      <c r="E503" s="288"/>
      <c r="F503" s="288"/>
      <c r="G503" s="286"/>
      <c r="H503" s="286"/>
      <c r="I503" s="286"/>
      <c r="J503" s="286"/>
      <c r="K503" s="286"/>
      <c r="L503" s="285"/>
      <c r="M503" s="285"/>
      <c r="N503" s="285"/>
      <c r="O503" s="285"/>
      <c r="P503" s="285"/>
      <c r="Q503" s="286"/>
      <c r="R503" s="286"/>
      <c r="S503" s="286"/>
      <c r="T503" s="286">
        <v>1</v>
      </c>
      <c r="U503" s="286"/>
      <c r="V503" s="285"/>
      <c r="W503" s="285"/>
      <c r="X503" s="285"/>
      <c r="Y503" s="285"/>
      <c r="Z503" s="285"/>
      <c r="AF503" s="333"/>
      <c r="AG503" s="333"/>
      <c r="AH503" s="333"/>
      <c r="AI503" s="333"/>
      <c r="AJ503" s="333"/>
      <c r="AL503" s="101">
        <f t="shared" si="54"/>
        <v>0</v>
      </c>
      <c r="AM503" s="101">
        <f t="shared" si="49"/>
        <v>0</v>
      </c>
      <c r="AN503" s="101">
        <f t="shared" si="50"/>
        <v>0</v>
      </c>
      <c r="AO503" s="101">
        <f t="shared" si="51"/>
        <v>1</v>
      </c>
      <c r="AP503" s="101">
        <f t="shared" si="52"/>
        <v>0</v>
      </c>
      <c r="AQ503" s="101">
        <f t="shared" si="53"/>
        <v>0</v>
      </c>
      <c r="AR503" s="101">
        <f t="shared" si="55"/>
        <v>0</v>
      </c>
    </row>
    <row r="504" spans="1:44">
      <c r="A504" s="284" t="s">
        <v>967</v>
      </c>
      <c r="B504" s="333"/>
      <c r="C504" s="333"/>
      <c r="D504" s="288"/>
      <c r="E504" s="288"/>
      <c r="F504" s="288"/>
      <c r="G504" s="286"/>
      <c r="H504" s="286"/>
      <c r="I504" s="286"/>
      <c r="J504" s="286"/>
      <c r="K504" s="286"/>
      <c r="L504" s="285"/>
      <c r="M504" s="285"/>
      <c r="N504" s="285"/>
      <c r="O504" s="285"/>
      <c r="P504" s="285"/>
      <c r="Q504" s="286"/>
      <c r="R504" s="286"/>
      <c r="S504" s="286">
        <v>1</v>
      </c>
      <c r="T504" s="286"/>
      <c r="U504" s="286"/>
      <c r="V504" s="285"/>
      <c r="W504" s="285"/>
      <c r="X504" s="285">
        <v>1</v>
      </c>
      <c r="Y504" s="285"/>
      <c r="Z504" s="285"/>
      <c r="AF504" s="333"/>
      <c r="AG504" s="333"/>
      <c r="AH504" s="333"/>
      <c r="AI504" s="333"/>
      <c r="AJ504" s="333"/>
      <c r="AL504" s="101">
        <f t="shared" si="54"/>
        <v>0</v>
      </c>
      <c r="AM504" s="101">
        <f t="shared" si="49"/>
        <v>0</v>
      </c>
      <c r="AN504" s="101">
        <f t="shared" si="50"/>
        <v>0</v>
      </c>
      <c r="AO504" s="101">
        <f t="shared" si="51"/>
        <v>1</v>
      </c>
      <c r="AP504" s="101">
        <f t="shared" si="52"/>
        <v>1</v>
      </c>
      <c r="AQ504" s="101">
        <f t="shared" si="53"/>
        <v>0</v>
      </c>
      <c r="AR504" s="101">
        <f t="shared" si="55"/>
        <v>0</v>
      </c>
    </row>
    <row r="505" spans="1:44">
      <c r="A505" s="284" t="s">
        <v>968</v>
      </c>
      <c r="B505" s="333"/>
      <c r="C505" s="333"/>
      <c r="D505" s="288"/>
      <c r="E505" s="288"/>
      <c r="F505" s="288"/>
      <c r="G505" s="286"/>
      <c r="H505" s="286"/>
      <c r="I505" s="286"/>
      <c r="J505" s="286"/>
      <c r="K505" s="286"/>
      <c r="L505" s="285"/>
      <c r="M505" s="285"/>
      <c r="N505" s="285"/>
      <c r="O505" s="285"/>
      <c r="P505" s="285"/>
      <c r="Q505" s="286"/>
      <c r="R505" s="286"/>
      <c r="S505" s="286"/>
      <c r="T505" s="286"/>
      <c r="U505" s="286"/>
      <c r="V505" s="285">
        <v>1</v>
      </c>
      <c r="W505" s="285"/>
      <c r="X505" s="285"/>
      <c r="Y505" s="285"/>
      <c r="Z505" s="285">
        <v>2</v>
      </c>
      <c r="AF505" s="333"/>
      <c r="AG505" s="333"/>
      <c r="AH505" s="333"/>
      <c r="AI505" s="333"/>
      <c r="AJ505" s="333"/>
      <c r="AL505" s="101">
        <f t="shared" si="54"/>
        <v>0</v>
      </c>
      <c r="AM505" s="101">
        <f t="shared" si="49"/>
        <v>0</v>
      </c>
      <c r="AN505" s="101">
        <f t="shared" si="50"/>
        <v>0</v>
      </c>
      <c r="AO505" s="101">
        <f t="shared" si="51"/>
        <v>0</v>
      </c>
      <c r="AP505" s="101">
        <f t="shared" si="52"/>
        <v>3</v>
      </c>
      <c r="AQ505" s="101">
        <f t="shared" si="53"/>
        <v>0</v>
      </c>
      <c r="AR505" s="101">
        <f t="shared" si="55"/>
        <v>0</v>
      </c>
    </row>
    <row r="506" spans="1:44">
      <c r="A506" s="284" t="s">
        <v>969</v>
      </c>
      <c r="B506" s="333"/>
      <c r="C506" s="333"/>
      <c r="D506" s="288"/>
      <c r="E506" s="288"/>
      <c r="F506" s="288"/>
      <c r="G506" s="286"/>
      <c r="H506" s="286"/>
      <c r="I506" s="286"/>
      <c r="J506" s="286"/>
      <c r="K506" s="286"/>
      <c r="L506" s="285"/>
      <c r="M506" s="285">
        <v>1</v>
      </c>
      <c r="N506" s="285"/>
      <c r="O506" s="285"/>
      <c r="P506" s="285"/>
      <c r="Q506" s="286"/>
      <c r="R506" s="286"/>
      <c r="S506" s="286"/>
      <c r="T506" s="286"/>
      <c r="U506" s="286"/>
      <c r="V506" s="285"/>
      <c r="W506" s="285"/>
      <c r="X506" s="285"/>
      <c r="Y506" s="285"/>
      <c r="Z506" s="285"/>
      <c r="AF506" s="333"/>
      <c r="AG506" s="333"/>
      <c r="AH506" s="333"/>
      <c r="AI506" s="333"/>
      <c r="AJ506" s="333"/>
      <c r="AL506" s="101">
        <f t="shared" si="54"/>
        <v>0</v>
      </c>
      <c r="AM506" s="101">
        <f t="shared" si="49"/>
        <v>0</v>
      </c>
      <c r="AN506" s="101">
        <f t="shared" si="50"/>
        <v>1</v>
      </c>
      <c r="AO506" s="101">
        <f t="shared" si="51"/>
        <v>0</v>
      </c>
      <c r="AP506" s="101">
        <f t="shared" si="52"/>
        <v>0</v>
      </c>
      <c r="AQ506" s="101">
        <f t="shared" si="53"/>
        <v>0</v>
      </c>
      <c r="AR506" s="101">
        <f t="shared" si="55"/>
        <v>0</v>
      </c>
    </row>
    <row r="507" spans="1:44">
      <c r="A507" s="284" t="s">
        <v>970</v>
      </c>
      <c r="B507" s="333"/>
      <c r="C507" s="333"/>
      <c r="D507" s="288"/>
      <c r="E507" s="288"/>
      <c r="F507" s="288"/>
      <c r="G507" s="286"/>
      <c r="H507" s="286"/>
      <c r="I507" s="286"/>
      <c r="J507" s="286"/>
      <c r="K507" s="286"/>
      <c r="L507" s="285"/>
      <c r="M507" s="285"/>
      <c r="N507" s="285"/>
      <c r="O507" s="285"/>
      <c r="P507" s="285"/>
      <c r="Q507" s="286"/>
      <c r="R507" s="286"/>
      <c r="S507" s="286"/>
      <c r="T507" s="286"/>
      <c r="U507" s="286"/>
      <c r="V507" s="285"/>
      <c r="W507" s="285"/>
      <c r="X507" s="285"/>
      <c r="Y507" s="285"/>
      <c r="Z507" s="285">
        <v>1</v>
      </c>
      <c r="AF507" s="333"/>
      <c r="AG507" s="333"/>
      <c r="AH507" s="333"/>
      <c r="AI507" s="333"/>
      <c r="AJ507" s="333"/>
      <c r="AL507" s="101">
        <f t="shared" si="54"/>
        <v>0</v>
      </c>
      <c r="AM507" s="101">
        <f t="shared" si="49"/>
        <v>0</v>
      </c>
      <c r="AN507" s="101">
        <f t="shared" si="50"/>
        <v>0</v>
      </c>
      <c r="AO507" s="101">
        <f t="shared" si="51"/>
        <v>0</v>
      </c>
      <c r="AP507" s="101">
        <f t="shared" si="52"/>
        <v>1</v>
      </c>
      <c r="AQ507" s="101">
        <f t="shared" si="53"/>
        <v>0</v>
      </c>
      <c r="AR507" s="101">
        <f t="shared" si="55"/>
        <v>0</v>
      </c>
    </row>
    <row r="508" spans="1:44">
      <c r="A508" s="284" t="s">
        <v>971</v>
      </c>
      <c r="B508" s="333"/>
      <c r="C508" s="333"/>
      <c r="D508" s="288"/>
      <c r="E508" s="288"/>
      <c r="F508" s="288"/>
      <c r="G508" s="286"/>
      <c r="H508" s="286"/>
      <c r="I508" s="286"/>
      <c r="J508" s="286"/>
      <c r="K508" s="286"/>
      <c r="L508" s="285"/>
      <c r="M508" s="285"/>
      <c r="N508" s="285"/>
      <c r="O508" s="285"/>
      <c r="P508" s="285"/>
      <c r="Q508" s="286"/>
      <c r="R508" s="286">
        <v>1</v>
      </c>
      <c r="S508" s="286"/>
      <c r="T508" s="286"/>
      <c r="U508" s="286"/>
      <c r="V508" s="285"/>
      <c r="W508" s="285"/>
      <c r="X508" s="285"/>
      <c r="Y508" s="285"/>
      <c r="Z508" s="285"/>
      <c r="AF508" s="333"/>
      <c r="AG508" s="333"/>
      <c r="AH508" s="333"/>
      <c r="AI508" s="333"/>
      <c r="AJ508" s="333"/>
      <c r="AL508" s="101">
        <f t="shared" si="54"/>
        <v>0</v>
      </c>
      <c r="AM508" s="101">
        <f t="shared" si="49"/>
        <v>0</v>
      </c>
      <c r="AN508" s="101">
        <f t="shared" si="50"/>
        <v>0</v>
      </c>
      <c r="AO508" s="101">
        <f t="shared" si="51"/>
        <v>1</v>
      </c>
      <c r="AP508" s="101">
        <f t="shared" si="52"/>
        <v>0</v>
      </c>
      <c r="AQ508" s="101">
        <f t="shared" si="53"/>
        <v>0</v>
      </c>
      <c r="AR508" s="101">
        <f t="shared" si="55"/>
        <v>0</v>
      </c>
    </row>
    <row r="509" spans="1:44">
      <c r="A509" s="284" t="s">
        <v>973</v>
      </c>
      <c r="B509" s="333"/>
      <c r="C509" s="333"/>
      <c r="D509" s="288"/>
      <c r="E509" s="288"/>
      <c r="F509" s="288"/>
      <c r="G509" s="286"/>
      <c r="H509" s="286"/>
      <c r="I509" s="286"/>
      <c r="J509" s="286"/>
      <c r="K509" s="286"/>
      <c r="L509" s="285"/>
      <c r="M509" s="285"/>
      <c r="N509" s="285"/>
      <c r="O509" s="285"/>
      <c r="P509" s="285"/>
      <c r="Q509" s="286"/>
      <c r="R509" s="286"/>
      <c r="S509" s="286"/>
      <c r="T509" s="286"/>
      <c r="U509" s="286"/>
      <c r="V509" s="285"/>
      <c r="W509" s="285"/>
      <c r="X509" s="285"/>
      <c r="Y509" s="285"/>
      <c r="Z509" s="285">
        <v>1</v>
      </c>
      <c r="AF509" s="333"/>
      <c r="AG509" s="333"/>
      <c r="AH509" s="333"/>
      <c r="AI509" s="333"/>
      <c r="AJ509" s="333"/>
      <c r="AL509" s="101">
        <f t="shared" si="54"/>
        <v>0</v>
      </c>
      <c r="AM509" s="101">
        <f t="shared" si="49"/>
        <v>0</v>
      </c>
      <c r="AN509" s="101">
        <f t="shared" si="50"/>
        <v>0</v>
      </c>
      <c r="AO509" s="101">
        <f t="shared" si="51"/>
        <v>0</v>
      </c>
      <c r="AP509" s="101">
        <f t="shared" si="52"/>
        <v>1</v>
      </c>
      <c r="AQ509" s="101">
        <f t="shared" si="53"/>
        <v>0</v>
      </c>
      <c r="AR509" s="101">
        <f t="shared" si="55"/>
        <v>0</v>
      </c>
    </row>
    <row r="510" spans="1:44">
      <c r="A510" s="284" t="s">
        <v>974</v>
      </c>
      <c r="B510" s="333"/>
      <c r="C510" s="333"/>
      <c r="D510" s="288"/>
      <c r="E510" s="288"/>
      <c r="F510" s="288"/>
      <c r="G510" s="286"/>
      <c r="H510" s="286"/>
      <c r="I510" s="286"/>
      <c r="J510" s="286"/>
      <c r="K510" s="286"/>
      <c r="L510" s="285"/>
      <c r="M510" s="285"/>
      <c r="N510" s="285"/>
      <c r="O510" s="285">
        <v>1</v>
      </c>
      <c r="P510" s="285"/>
      <c r="Q510" s="286"/>
      <c r="R510" s="286"/>
      <c r="S510" s="286"/>
      <c r="T510" s="286"/>
      <c r="U510" s="286"/>
      <c r="V510" s="285"/>
      <c r="W510" s="285"/>
      <c r="X510" s="285"/>
      <c r="Y510" s="285"/>
      <c r="Z510" s="285"/>
      <c r="AF510" s="333"/>
      <c r="AG510" s="333"/>
      <c r="AH510" s="333"/>
      <c r="AI510" s="333"/>
      <c r="AJ510" s="333"/>
      <c r="AL510" s="101">
        <f t="shared" si="54"/>
        <v>0</v>
      </c>
      <c r="AM510" s="101">
        <f t="shared" si="49"/>
        <v>0</v>
      </c>
      <c r="AN510" s="101">
        <f t="shared" si="50"/>
        <v>1</v>
      </c>
      <c r="AO510" s="101">
        <f t="shared" si="51"/>
        <v>0</v>
      </c>
      <c r="AP510" s="101">
        <f t="shared" si="52"/>
        <v>0</v>
      </c>
      <c r="AQ510" s="101">
        <f t="shared" si="53"/>
        <v>0</v>
      </c>
      <c r="AR510" s="101">
        <f t="shared" si="55"/>
        <v>0</v>
      </c>
    </row>
    <row r="511" spans="1:44">
      <c r="A511" s="284" t="s">
        <v>975</v>
      </c>
      <c r="B511" s="333"/>
      <c r="C511" s="333"/>
      <c r="D511" s="288"/>
      <c r="E511" s="288"/>
      <c r="F511" s="288"/>
      <c r="G511" s="286"/>
      <c r="H511" s="286"/>
      <c r="I511" s="286"/>
      <c r="J511" s="286"/>
      <c r="K511" s="286"/>
      <c r="L511" s="285"/>
      <c r="M511" s="285">
        <v>2</v>
      </c>
      <c r="N511" s="285"/>
      <c r="O511" s="285"/>
      <c r="P511" s="285"/>
      <c r="Q511" s="286"/>
      <c r="R511" s="286"/>
      <c r="S511" s="286"/>
      <c r="T511" s="286"/>
      <c r="U511" s="286">
        <v>1</v>
      </c>
      <c r="V511" s="285"/>
      <c r="W511" s="285">
        <v>1</v>
      </c>
      <c r="X511" s="285"/>
      <c r="Y511" s="285"/>
      <c r="Z511" s="285"/>
      <c r="AF511" s="333"/>
      <c r="AG511" s="333"/>
      <c r="AH511" s="333"/>
      <c r="AI511" s="333"/>
      <c r="AJ511" s="333"/>
      <c r="AL511" s="101">
        <f t="shared" si="54"/>
        <v>0</v>
      </c>
      <c r="AM511" s="101">
        <f t="shared" si="49"/>
        <v>0</v>
      </c>
      <c r="AN511" s="101">
        <f t="shared" si="50"/>
        <v>2</v>
      </c>
      <c r="AO511" s="101">
        <f t="shared" si="51"/>
        <v>1</v>
      </c>
      <c r="AP511" s="101">
        <f t="shared" si="52"/>
        <v>1</v>
      </c>
      <c r="AQ511" s="101">
        <f t="shared" si="53"/>
        <v>0</v>
      </c>
      <c r="AR511" s="101">
        <f t="shared" si="55"/>
        <v>0</v>
      </c>
    </row>
    <row r="512" spans="1:44">
      <c r="A512" s="284" t="s">
        <v>976</v>
      </c>
      <c r="B512" s="333"/>
      <c r="C512" s="333"/>
      <c r="D512" s="288"/>
      <c r="E512" s="288"/>
      <c r="F512" s="288"/>
      <c r="G512" s="286"/>
      <c r="H512" s="286"/>
      <c r="I512" s="286"/>
      <c r="J512" s="286"/>
      <c r="K512" s="286"/>
      <c r="L512" s="285"/>
      <c r="M512" s="285"/>
      <c r="N512" s="285"/>
      <c r="O512" s="285"/>
      <c r="P512" s="285"/>
      <c r="Q512" s="286"/>
      <c r="R512" s="286"/>
      <c r="S512" s="286"/>
      <c r="T512" s="286"/>
      <c r="U512" s="286"/>
      <c r="V512" s="285"/>
      <c r="W512" s="285"/>
      <c r="X512" s="285">
        <v>1</v>
      </c>
      <c r="Y512" s="285"/>
      <c r="Z512" s="285"/>
      <c r="AF512" s="333"/>
      <c r="AG512" s="333"/>
      <c r="AH512" s="333"/>
      <c r="AI512" s="333"/>
      <c r="AJ512" s="333"/>
      <c r="AL512" s="101">
        <f t="shared" si="54"/>
        <v>0</v>
      </c>
      <c r="AM512" s="101">
        <f t="shared" si="49"/>
        <v>0</v>
      </c>
      <c r="AN512" s="101">
        <f t="shared" si="50"/>
        <v>0</v>
      </c>
      <c r="AO512" s="101">
        <f t="shared" si="51"/>
        <v>0</v>
      </c>
      <c r="AP512" s="101">
        <f t="shared" si="52"/>
        <v>1</v>
      </c>
      <c r="AQ512" s="101">
        <f t="shared" si="53"/>
        <v>0</v>
      </c>
      <c r="AR512" s="101">
        <f t="shared" si="55"/>
        <v>0</v>
      </c>
    </row>
    <row r="513" spans="1:44">
      <c r="A513" s="284" t="s">
        <v>977</v>
      </c>
      <c r="B513" s="333"/>
      <c r="C513" s="333"/>
      <c r="D513" s="288"/>
      <c r="E513" s="288"/>
      <c r="F513" s="288"/>
      <c r="G513" s="286"/>
      <c r="H513" s="286"/>
      <c r="I513" s="286"/>
      <c r="J513" s="286"/>
      <c r="K513" s="286"/>
      <c r="L513" s="285"/>
      <c r="M513" s="285"/>
      <c r="N513" s="285"/>
      <c r="O513" s="285"/>
      <c r="P513" s="285"/>
      <c r="Q513" s="286"/>
      <c r="R513" s="286"/>
      <c r="S513" s="286"/>
      <c r="T513" s="286"/>
      <c r="U513" s="286">
        <v>1</v>
      </c>
      <c r="V513" s="285"/>
      <c r="W513" s="285"/>
      <c r="X513" s="285"/>
      <c r="Y513" s="285"/>
      <c r="Z513" s="285"/>
      <c r="AF513" s="333"/>
      <c r="AG513" s="333"/>
      <c r="AH513" s="333"/>
      <c r="AI513" s="333"/>
      <c r="AJ513" s="333"/>
      <c r="AL513" s="101">
        <f t="shared" si="54"/>
        <v>0</v>
      </c>
      <c r="AM513" s="101">
        <f t="shared" si="49"/>
        <v>0</v>
      </c>
      <c r="AN513" s="101">
        <f t="shared" si="50"/>
        <v>0</v>
      </c>
      <c r="AO513" s="101">
        <f t="shared" si="51"/>
        <v>1</v>
      </c>
      <c r="AP513" s="101">
        <f t="shared" si="52"/>
        <v>0</v>
      </c>
      <c r="AQ513" s="101">
        <f t="shared" si="53"/>
        <v>0</v>
      </c>
      <c r="AR513" s="101">
        <f t="shared" si="55"/>
        <v>0</v>
      </c>
    </row>
    <row r="514" spans="1:44">
      <c r="A514" s="284" t="s">
        <v>978</v>
      </c>
      <c r="B514" s="333"/>
      <c r="C514" s="333"/>
      <c r="D514" s="288"/>
      <c r="E514" s="288"/>
      <c r="F514" s="288"/>
      <c r="G514" s="286"/>
      <c r="H514" s="286"/>
      <c r="I514" s="286"/>
      <c r="J514" s="286"/>
      <c r="K514" s="286"/>
      <c r="L514" s="285">
        <v>1</v>
      </c>
      <c r="M514" s="285"/>
      <c r="N514" s="285"/>
      <c r="O514" s="285"/>
      <c r="P514" s="285"/>
      <c r="Q514" s="286"/>
      <c r="R514" s="286"/>
      <c r="S514" s="286"/>
      <c r="T514" s="286"/>
      <c r="U514" s="286"/>
      <c r="V514" s="285"/>
      <c r="W514" s="285"/>
      <c r="X514" s="285"/>
      <c r="Y514" s="285"/>
      <c r="Z514" s="285"/>
      <c r="AF514" s="333"/>
      <c r="AG514" s="333"/>
      <c r="AH514" s="333"/>
      <c r="AI514" s="333"/>
      <c r="AJ514" s="333"/>
      <c r="AL514" s="101">
        <f t="shared" si="54"/>
        <v>0</v>
      </c>
      <c r="AM514" s="101">
        <f t="shared" si="49"/>
        <v>0</v>
      </c>
      <c r="AN514" s="101">
        <f t="shared" si="50"/>
        <v>1</v>
      </c>
      <c r="AO514" s="101">
        <f t="shared" si="51"/>
        <v>0</v>
      </c>
      <c r="AP514" s="101">
        <f t="shared" si="52"/>
        <v>0</v>
      </c>
      <c r="AQ514" s="101">
        <f t="shared" si="53"/>
        <v>0</v>
      </c>
      <c r="AR514" s="101">
        <f t="shared" si="55"/>
        <v>0</v>
      </c>
    </row>
    <row r="515" spans="1:44">
      <c r="A515" s="284" t="s">
        <v>979</v>
      </c>
      <c r="B515" s="333"/>
      <c r="C515" s="333"/>
      <c r="D515" s="288"/>
      <c r="E515" s="288"/>
      <c r="F515" s="288"/>
      <c r="G515" s="286"/>
      <c r="H515" s="286"/>
      <c r="I515" s="286"/>
      <c r="J515" s="286"/>
      <c r="K515" s="286"/>
      <c r="L515" s="285"/>
      <c r="M515" s="285"/>
      <c r="N515" s="285"/>
      <c r="O515" s="285"/>
      <c r="P515" s="285"/>
      <c r="Q515" s="286"/>
      <c r="R515" s="286">
        <v>1</v>
      </c>
      <c r="S515" s="286"/>
      <c r="T515" s="286"/>
      <c r="U515" s="286"/>
      <c r="V515" s="285"/>
      <c r="W515" s="285"/>
      <c r="X515" s="285"/>
      <c r="Y515" s="285"/>
      <c r="Z515" s="285"/>
      <c r="AF515" s="333"/>
      <c r="AG515" s="333"/>
      <c r="AH515" s="333"/>
      <c r="AI515" s="333"/>
      <c r="AJ515" s="333"/>
      <c r="AL515" s="101">
        <f t="shared" si="54"/>
        <v>0</v>
      </c>
      <c r="AM515" s="101">
        <f t="shared" si="49"/>
        <v>0</v>
      </c>
      <c r="AN515" s="101">
        <f t="shared" si="50"/>
        <v>0</v>
      </c>
      <c r="AO515" s="101">
        <f t="shared" si="51"/>
        <v>1</v>
      </c>
      <c r="AP515" s="101">
        <f t="shared" si="52"/>
        <v>0</v>
      </c>
      <c r="AQ515" s="101">
        <f t="shared" si="53"/>
        <v>0</v>
      </c>
      <c r="AR515" s="101">
        <f t="shared" si="55"/>
        <v>0</v>
      </c>
    </row>
    <row r="516" spans="1:44">
      <c r="A516" s="284" t="s">
        <v>980</v>
      </c>
      <c r="B516" s="333"/>
      <c r="C516" s="333"/>
      <c r="D516" s="288"/>
      <c r="E516" s="288"/>
      <c r="F516" s="288"/>
      <c r="G516" s="286"/>
      <c r="H516" s="286"/>
      <c r="I516" s="286"/>
      <c r="J516" s="286"/>
      <c r="K516" s="286"/>
      <c r="L516" s="285"/>
      <c r="M516" s="285"/>
      <c r="N516" s="285"/>
      <c r="O516" s="285"/>
      <c r="P516" s="285"/>
      <c r="Q516" s="286"/>
      <c r="R516" s="286"/>
      <c r="S516" s="286"/>
      <c r="T516" s="286"/>
      <c r="U516" s="286"/>
      <c r="V516" s="285"/>
      <c r="W516" s="285">
        <v>1</v>
      </c>
      <c r="X516" s="285"/>
      <c r="Y516" s="285"/>
      <c r="Z516" s="285"/>
      <c r="AF516" s="333"/>
      <c r="AG516" s="333"/>
      <c r="AH516" s="333"/>
      <c r="AI516" s="333"/>
      <c r="AJ516" s="333"/>
      <c r="AL516" s="101">
        <f t="shared" si="54"/>
        <v>0</v>
      </c>
      <c r="AM516" s="101">
        <f t="shared" si="49"/>
        <v>0</v>
      </c>
      <c r="AN516" s="101">
        <f t="shared" si="50"/>
        <v>0</v>
      </c>
      <c r="AO516" s="101">
        <f t="shared" si="51"/>
        <v>0</v>
      </c>
      <c r="AP516" s="101">
        <f t="shared" si="52"/>
        <v>1</v>
      </c>
      <c r="AQ516" s="101">
        <f t="shared" si="53"/>
        <v>0</v>
      </c>
      <c r="AR516" s="101">
        <f t="shared" si="55"/>
        <v>0</v>
      </c>
    </row>
    <row r="517" spans="1:44">
      <c r="A517" s="284" t="s">
        <v>981</v>
      </c>
      <c r="B517" s="333"/>
      <c r="C517" s="333"/>
      <c r="D517" s="288"/>
      <c r="E517" s="288"/>
      <c r="F517" s="288"/>
      <c r="G517" s="286"/>
      <c r="H517" s="286"/>
      <c r="I517" s="286"/>
      <c r="J517" s="286"/>
      <c r="K517" s="286"/>
      <c r="L517" s="285"/>
      <c r="M517" s="285"/>
      <c r="N517" s="285"/>
      <c r="O517" s="285"/>
      <c r="P517" s="285"/>
      <c r="Q517" s="286">
        <v>1</v>
      </c>
      <c r="R517" s="286"/>
      <c r="S517" s="286"/>
      <c r="T517" s="286"/>
      <c r="U517" s="286"/>
      <c r="V517" s="285"/>
      <c r="W517" s="285"/>
      <c r="X517" s="285"/>
      <c r="Y517" s="285">
        <v>1</v>
      </c>
      <c r="Z517" s="285"/>
      <c r="AF517" s="333"/>
      <c r="AG517" s="333"/>
      <c r="AH517" s="333"/>
      <c r="AI517" s="333"/>
      <c r="AJ517" s="333"/>
      <c r="AL517" s="101">
        <f t="shared" si="54"/>
        <v>0</v>
      </c>
      <c r="AM517" s="101">
        <f t="shared" si="49"/>
        <v>0</v>
      </c>
      <c r="AN517" s="101">
        <f t="shared" si="50"/>
        <v>0</v>
      </c>
      <c r="AO517" s="101">
        <f t="shared" si="51"/>
        <v>1</v>
      </c>
      <c r="AP517" s="101">
        <f t="shared" si="52"/>
        <v>1</v>
      </c>
      <c r="AQ517" s="101">
        <f t="shared" si="53"/>
        <v>0</v>
      </c>
      <c r="AR517" s="101">
        <f t="shared" si="55"/>
        <v>0</v>
      </c>
    </row>
    <row r="518" spans="1:44">
      <c r="A518" s="284" t="s">
        <v>982</v>
      </c>
      <c r="B518" s="333"/>
      <c r="C518" s="333"/>
      <c r="D518" s="288"/>
      <c r="E518" s="288"/>
      <c r="F518" s="288"/>
      <c r="G518" s="286"/>
      <c r="H518" s="286"/>
      <c r="I518" s="286"/>
      <c r="J518" s="286"/>
      <c r="K518" s="286"/>
      <c r="L518" s="285"/>
      <c r="M518" s="285"/>
      <c r="N518" s="285"/>
      <c r="O518" s="285"/>
      <c r="P518" s="285"/>
      <c r="Q518" s="286"/>
      <c r="R518" s="286"/>
      <c r="S518" s="286"/>
      <c r="T518" s="286"/>
      <c r="U518" s="286">
        <v>1</v>
      </c>
      <c r="V518" s="285"/>
      <c r="W518" s="285"/>
      <c r="X518" s="285"/>
      <c r="Y518" s="285"/>
      <c r="Z518" s="285"/>
      <c r="AF518" s="333"/>
      <c r="AG518" s="333"/>
      <c r="AH518" s="333"/>
      <c r="AI518" s="333"/>
      <c r="AJ518" s="333"/>
      <c r="AL518" s="101">
        <f t="shared" si="54"/>
        <v>0</v>
      </c>
      <c r="AM518" s="101">
        <f t="shared" si="49"/>
        <v>0</v>
      </c>
      <c r="AN518" s="101">
        <f t="shared" si="50"/>
        <v>0</v>
      </c>
      <c r="AO518" s="101">
        <f t="shared" si="51"/>
        <v>1</v>
      </c>
      <c r="AP518" s="101">
        <f t="shared" si="52"/>
        <v>0</v>
      </c>
      <c r="AQ518" s="101">
        <f t="shared" si="53"/>
        <v>0</v>
      </c>
      <c r="AR518" s="101">
        <f t="shared" si="55"/>
        <v>0</v>
      </c>
    </row>
    <row r="519" spans="1:44">
      <c r="A519" s="284" t="s">
        <v>983</v>
      </c>
      <c r="B519" s="333"/>
      <c r="C519" s="333"/>
      <c r="D519" s="288"/>
      <c r="E519" s="288"/>
      <c r="F519" s="288"/>
      <c r="G519" s="286"/>
      <c r="H519" s="286"/>
      <c r="I519" s="286"/>
      <c r="J519" s="286"/>
      <c r="K519" s="286"/>
      <c r="L519" s="285"/>
      <c r="M519" s="285"/>
      <c r="N519" s="285"/>
      <c r="O519" s="285"/>
      <c r="P519" s="285"/>
      <c r="Q519" s="286"/>
      <c r="R519" s="286"/>
      <c r="S519" s="286"/>
      <c r="T519" s="286"/>
      <c r="U519" s="286"/>
      <c r="V519" s="285"/>
      <c r="W519" s="285">
        <v>1</v>
      </c>
      <c r="X519" s="285"/>
      <c r="Y519" s="285"/>
      <c r="Z519" s="285"/>
      <c r="AF519" s="333"/>
      <c r="AG519" s="333"/>
      <c r="AH519" s="333"/>
      <c r="AI519" s="333"/>
      <c r="AJ519" s="333"/>
      <c r="AL519" s="101">
        <f t="shared" si="54"/>
        <v>0</v>
      </c>
      <c r="AM519" s="101">
        <f t="shared" ref="AM519:AM582" si="56">SUM($G519:$K519)</f>
        <v>0</v>
      </c>
      <c r="AN519" s="101">
        <f t="shared" ref="AN519:AN582" si="57">SUM($L519:$P519)</f>
        <v>0</v>
      </c>
      <c r="AO519" s="101">
        <f t="shared" ref="AO519:AO582" si="58">SUM($Q519:$U519)</f>
        <v>0</v>
      </c>
      <c r="AP519" s="101">
        <f t="shared" ref="AP519:AP582" si="59">SUM($V519:$Z519)</f>
        <v>1</v>
      </c>
      <c r="AQ519" s="101">
        <f t="shared" ref="AQ519:AQ582" si="60">SUM($AA519:$AE519)</f>
        <v>0</v>
      </c>
      <c r="AR519" s="101">
        <f t="shared" si="55"/>
        <v>0</v>
      </c>
    </row>
    <row r="520" spans="1:44">
      <c r="A520" s="284" t="s">
        <v>984</v>
      </c>
      <c r="B520" s="333"/>
      <c r="C520" s="333"/>
      <c r="D520" s="288"/>
      <c r="E520" s="288"/>
      <c r="F520" s="288"/>
      <c r="G520" s="286"/>
      <c r="H520" s="286"/>
      <c r="I520" s="286"/>
      <c r="J520" s="286"/>
      <c r="K520" s="286"/>
      <c r="L520" s="285"/>
      <c r="M520" s="285"/>
      <c r="N520" s="285"/>
      <c r="O520" s="285"/>
      <c r="P520" s="285"/>
      <c r="Q520" s="286"/>
      <c r="R520" s="286"/>
      <c r="S520" s="286"/>
      <c r="T520" s="286"/>
      <c r="U520" s="286"/>
      <c r="V520" s="285"/>
      <c r="W520" s="285"/>
      <c r="X520" s="285"/>
      <c r="Y520" s="285"/>
      <c r="Z520" s="285"/>
      <c r="AF520" s="333"/>
      <c r="AG520" s="333"/>
      <c r="AH520" s="333"/>
      <c r="AI520" s="333"/>
      <c r="AJ520" s="333"/>
      <c r="AL520" s="101">
        <f t="shared" ref="AL520:AL583" si="61">SUM($B520:$F520)</f>
        <v>0</v>
      </c>
      <c r="AM520" s="101">
        <f t="shared" si="56"/>
        <v>0</v>
      </c>
      <c r="AN520" s="101">
        <f t="shared" si="57"/>
        <v>0</v>
      </c>
      <c r="AO520" s="101">
        <f t="shared" si="58"/>
        <v>0</v>
      </c>
      <c r="AP520" s="101">
        <f t="shared" si="59"/>
        <v>0</v>
      </c>
      <c r="AQ520" s="101">
        <f t="shared" si="60"/>
        <v>0</v>
      </c>
      <c r="AR520" s="101">
        <f t="shared" si="55"/>
        <v>0</v>
      </c>
    </row>
    <row r="521" spans="1:44">
      <c r="A521" s="284" t="s">
        <v>985</v>
      </c>
      <c r="B521" s="333"/>
      <c r="C521" s="333"/>
      <c r="D521" s="288"/>
      <c r="E521" s="288"/>
      <c r="F521" s="288"/>
      <c r="G521" s="286"/>
      <c r="H521" s="286"/>
      <c r="I521" s="286"/>
      <c r="J521" s="286"/>
      <c r="K521" s="286"/>
      <c r="L521" s="285"/>
      <c r="M521" s="285"/>
      <c r="N521" s="285"/>
      <c r="O521" s="285"/>
      <c r="P521" s="285"/>
      <c r="Q521" s="286"/>
      <c r="R521" s="286"/>
      <c r="S521" s="286"/>
      <c r="T521" s="286"/>
      <c r="U521" s="286"/>
      <c r="V521" s="285"/>
      <c r="W521" s="285"/>
      <c r="X521" s="285"/>
      <c r="Y521" s="285"/>
      <c r="Z521" s="285"/>
      <c r="AF521" s="333"/>
      <c r="AG521" s="333"/>
      <c r="AH521" s="333"/>
      <c r="AI521" s="333"/>
      <c r="AJ521" s="333"/>
      <c r="AL521" s="101">
        <f t="shared" si="61"/>
        <v>0</v>
      </c>
      <c r="AM521" s="101">
        <f t="shared" si="56"/>
        <v>0</v>
      </c>
      <c r="AN521" s="101">
        <f t="shared" si="57"/>
        <v>0</v>
      </c>
      <c r="AO521" s="101">
        <f t="shared" si="58"/>
        <v>0</v>
      </c>
      <c r="AP521" s="101">
        <f t="shared" si="59"/>
        <v>0</v>
      </c>
      <c r="AQ521" s="101">
        <f t="shared" si="60"/>
        <v>0</v>
      </c>
      <c r="AR521" s="101">
        <f t="shared" si="55"/>
        <v>0</v>
      </c>
    </row>
    <row r="522" spans="1:44">
      <c r="A522" s="284" t="s">
        <v>986</v>
      </c>
      <c r="B522" s="333"/>
      <c r="C522" s="333"/>
      <c r="D522" s="288"/>
      <c r="E522" s="288"/>
      <c r="F522" s="288"/>
      <c r="G522" s="286"/>
      <c r="H522" s="286"/>
      <c r="I522" s="286"/>
      <c r="J522" s="286"/>
      <c r="K522" s="286"/>
      <c r="L522" s="285"/>
      <c r="M522" s="285"/>
      <c r="N522" s="285"/>
      <c r="O522" s="285"/>
      <c r="P522" s="285"/>
      <c r="Q522" s="286">
        <v>1</v>
      </c>
      <c r="R522" s="286"/>
      <c r="S522" s="286"/>
      <c r="T522" s="286"/>
      <c r="U522" s="286"/>
      <c r="V522" s="285">
        <v>1</v>
      </c>
      <c r="W522" s="285">
        <v>2</v>
      </c>
      <c r="X522" s="285"/>
      <c r="Y522" s="285"/>
      <c r="Z522" s="285">
        <v>1</v>
      </c>
      <c r="AF522" s="333"/>
      <c r="AG522" s="333"/>
      <c r="AH522" s="333"/>
      <c r="AI522" s="333"/>
      <c r="AJ522" s="333"/>
      <c r="AL522" s="101">
        <f t="shared" si="61"/>
        <v>0</v>
      </c>
      <c r="AM522" s="101">
        <f t="shared" si="56"/>
        <v>0</v>
      </c>
      <c r="AN522" s="101">
        <f t="shared" si="57"/>
        <v>0</v>
      </c>
      <c r="AO522" s="101">
        <f t="shared" si="58"/>
        <v>1</v>
      </c>
      <c r="AP522" s="101">
        <f t="shared" si="59"/>
        <v>4</v>
      </c>
      <c r="AQ522" s="101">
        <f t="shared" si="60"/>
        <v>0</v>
      </c>
      <c r="AR522" s="101">
        <f t="shared" ref="AR522:AR585" si="62">SUM($AF522:$AJ522)</f>
        <v>0</v>
      </c>
    </row>
    <row r="523" spans="1:44">
      <c r="A523" s="284" t="s">
        <v>987</v>
      </c>
      <c r="B523" s="333"/>
      <c r="C523" s="333"/>
      <c r="D523" s="288"/>
      <c r="E523" s="288"/>
      <c r="F523" s="288"/>
      <c r="G523" s="286"/>
      <c r="H523" s="286"/>
      <c r="I523" s="286"/>
      <c r="J523" s="286"/>
      <c r="K523" s="286"/>
      <c r="L523" s="285"/>
      <c r="M523" s="285"/>
      <c r="N523" s="285"/>
      <c r="O523" s="285"/>
      <c r="P523" s="285"/>
      <c r="Q523" s="286"/>
      <c r="R523" s="286">
        <v>2</v>
      </c>
      <c r="S523" s="286"/>
      <c r="T523" s="286"/>
      <c r="U523" s="286"/>
      <c r="V523" s="285"/>
      <c r="W523" s="285"/>
      <c r="X523" s="285"/>
      <c r="Y523" s="285">
        <v>2</v>
      </c>
      <c r="Z523" s="285"/>
      <c r="AF523" s="333"/>
      <c r="AG523" s="333"/>
      <c r="AH523" s="333"/>
      <c r="AI523" s="333"/>
      <c r="AJ523" s="333"/>
      <c r="AL523" s="101">
        <f t="shared" si="61"/>
        <v>0</v>
      </c>
      <c r="AM523" s="101">
        <f t="shared" si="56"/>
        <v>0</v>
      </c>
      <c r="AN523" s="101">
        <f t="shared" si="57"/>
        <v>0</v>
      </c>
      <c r="AO523" s="101">
        <f t="shared" si="58"/>
        <v>2</v>
      </c>
      <c r="AP523" s="101">
        <f t="shared" si="59"/>
        <v>2</v>
      </c>
      <c r="AQ523" s="101">
        <f t="shared" si="60"/>
        <v>0</v>
      </c>
      <c r="AR523" s="101">
        <f t="shared" si="62"/>
        <v>0</v>
      </c>
    </row>
    <row r="524" spans="1:44">
      <c r="A524" s="284" t="s">
        <v>988</v>
      </c>
      <c r="B524" s="333"/>
      <c r="C524" s="333"/>
      <c r="D524" s="288"/>
      <c r="E524" s="288"/>
      <c r="F524" s="288"/>
      <c r="G524" s="286"/>
      <c r="H524" s="286"/>
      <c r="I524" s="286">
        <v>1</v>
      </c>
      <c r="J524" s="286"/>
      <c r="K524" s="286"/>
      <c r="L524" s="285"/>
      <c r="M524" s="285"/>
      <c r="N524" s="285">
        <v>1</v>
      </c>
      <c r="O524" s="285"/>
      <c r="P524" s="285"/>
      <c r="Q524" s="286"/>
      <c r="R524" s="286"/>
      <c r="S524" s="286"/>
      <c r="T524" s="286"/>
      <c r="U524" s="286">
        <v>1</v>
      </c>
      <c r="V524" s="285">
        <v>1</v>
      </c>
      <c r="W524" s="285"/>
      <c r="X524" s="285"/>
      <c r="Y524" s="285"/>
      <c r="Z524" s="285">
        <v>1</v>
      </c>
      <c r="AF524" s="333"/>
      <c r="AG524" s="333"/>
      <c r="AH524" s="333"/>
      <c r="AI524" s="333"/>
      <c r="AJ524" s="333"/>
      <c r="AL524" s="101">
        <f t="shared" si="61"/>
        <v>0</v>
      </c>
      <c r="AM524" s="101">
        <f t="shared" si="56"/>
        <v>1</v>
      </c>
      <c r="AN524" s="101">
        <f t="shared" si="57"/>
        <v>1</v>
      </c>
      <c r="AO524" s="101">
        <f t="shared" si="58"/>
        <v>1</v>
      </c>
      <c r="AP524" s="101">
        <f t="shared" si="59"/>
        <v>2</v>
      </c>
      <c r="AQ524" s="101">
        <f t="shared" si="60"/>
        <v>0</v>
      </c>
      <c r="AR524" s="101">
        <f t="shared" si="62"/>
        <v>0</v>
      </c>
    </row>
    <row r="525" spans="1:44">
      <c r="A525" s="284" t="s">
        <v>989</v>
      </c>
      <c r="B525" s="333"/>
      <c r="C525" s="333"/>
      <c r="D525" s="288"/>
      <c r="E525" s="288"/>
      <c r="F525" s="288"/>
      <c r="G525" s="286"/>
      <c r="H525" s="286"/>
      <c r="I525" s="286"/>
      <c r="J525" s="286"/>
      <c r="K525" s="286"/>
      <c r="L525" s="285"/>
      <c r="M525" s="285"/>
      <c r="N525" s="285"/>
      <c r="O525" s="285"/>
      <c r="P525" s="285">
        <v>1</v>
      </c>
      <c r="Q525" s="286"/>
      <c r="R525" s="286"/>
      <c r="S525" s="286"/>
      <c r="T525" s="286"/>
      <c r="U525" s="286"/>
      <c r="V525" s="285">
        <v>1</v>
      </c>
      <c r="W525" s="285"/>
      <c r="X525" s="285">
        <v>1</v>
      </c>
      <c r="Y525" s="285"/>
      <c r="Z525" s="285"/>
      <c r="AF525" s="333"/>
      <c r="AG525" s="333"/>
      <c r="AH525" s="333"/>
      <c r="AI525" s="333"/>
      <c r="AJ525" s="333"/>
      <c r="AL525" s="101">
        <f t="shared" si="61"/>
        <v>0</v>
      </c>
      <c r="AM525" s="101">
        <f t="shared" si="56"/>
        <v>0</v>
      </c>
      <c r="AN525" s="101">
        <f t="shared" si="57"/>
        <v>1</v>
      </c>
      <c r="AO525" s="101">
        <f t="shared" si="58"/>
        <v>0</v>
      </c>
      <c r="AP525" s="101">
        <f t="shared" si="59"/>
        <v>2</v>
      </c>
      <c r="AQ525" s="101">
        <f t="shared" si="60"/>
        <v>0</v>
      </c>
      <c r="AR525" s="101">
        <f t="shared" si="62"/>
        <v>0</v>
      </c>
    </row>
    <row r="526" spans="1:44">
      <c r="A526" s="284" t="s">
        <v>211</v>
      </c>
      <c r="B526" s="333"/>
      <c r="C526" s="333"/>
      <c r="D526" s="288"/>
      <c r="E526" s="288"/>
      <c r="F526" s="288"/>
      <c r="G526" s="286"/>
      <c r="H526" s="286"/>
      <c r="I526" s="286"/>
      <c r="J526" s="286"/>
      <c r="K526" s="286"/>
      <c r="L526" s="285"/>
      <c r="M526" s="285">
        <v>1</v>
      </c>
      <c r="N526" s="285"/>
      <c r="O526" s="285"/>
      <c r="P526" s="285"/>
      <c r="Q526" s="286"/>
      <c r="R526" s="286">
        <v>1</v>
      </c>
      <c r="S526" s="286"/>
      <c r="T526" s="286"/>
      <c r="U526" s="286"/>
      <c r="V526" s="285"/>
      <c r="W526" s="285"/>
      <c r="X526" s="285"/>
      <c r="Y526" s="285"/>
      <c r="Z526" s="285"/>
      <c r="AF526" s="333"/>
      <c r="AG526" s="333"/>
      <c r="AH526" s="333"/>
      <c r="AI526" s="333"/>
      <c r="AJ526" s="333"/>
      <c r="AL526" s="101">
        <f t="shared" si="61"/>
        <v>0</v>
      </c>
      <c r="AM526" s="101">
        <f t="shared" si="56"/>
        <v>0</v>
      </c>
      <c r="AN526" s="101">
        <f t="shared" si="57"/>
        <v>1</v>
      </c>
      <c r="AO526" s="101">
        <f t="shared" si="58"/>
        <v>1</v>
      </c>
      <c r="AP526" s="101">
        <f t="shared" si="59"/>
        <v>0</v>
      </c>
      <c r="AQ526" s="101">
        <f t="shared" si="60"/>
        <v>0</v>
      </c>
      <c r="AR526" s="101">
        <f t="shared" si="62"/>
        <v>0</v>
      </c>
    </row>
    <row r="527" spans="1:44">
      <c r="A527" s="284" t="s">
        <v>990</v>
      </c>
      <c r="B527" s="333"/>
      <c r="C527" s="333"/>
      <c r="D527" s="288"/>
      <c r="E527" s="288"/>
      <c r="F527" s="288"/>
      <c r="G527" s="286"/>
      <c r="H527" s="286"/>
      <c r="I527" s="286"/>
      <c r="J527" s="286"/>
      <c r="K527" s="286"/>
      <c r="L527" s="285"/>
      <c r="M527" s="285"/>
      <c r="N527" s="285"/>
      <c r="O527" s="285"/>
      <c r="P527" s="285"/>
      <c r="Q527" s="286"/>
      <c r="R527" s="286"/>
      <c r="S527" s="286"/>
      <c r="T527" s="286"/>
      <c r="U527" s="286"/>
      <c r="V527" s="285"/>
      <c r="W527" s="285"/>
      <c r="X527" s="285"/>
      <c r="Y527" s="285">
        <v>2</v>
      </c>
      <c r="Z527" s="285"/>
      <c r="AF527" s="333"/>
      <c r="AG527" s="333"/>
      <c r="AH527" s="333"/>
      <c r="AI527" s="333"/>
      <c r="AJ527" s="333"/>
      <c r="AL527" s="101">
        <f t="shared" si="61"/>
        <v>0</v>
      </c>
      <c r="AM527" s="101">
        <f t="shared" si="56"/>
        <v>0</v>
      </c>
      <c r="AN527" s="101">
        <f t="shared" si="57"/>
        <v>0</v>
      </c>
      <c r="AO527" s="101">
        <f t="shared" si="58"/>
        <v>0</v>
      </c>
      <c r="AP527" s="101">
        <f t="shared" si="59"/>
        <v>2</v>
      </c>
      <c r="AQ527" s="101">
        <f t="shared" si="60"/>
        <v>0</v>
      </c>
      <c r="AR527" s="101">
        <f t="shared" si="62"/>
        <v>0</v>
      </c>
    </row>
    <row r="528" spans="1:44">
      <c r="A528" s="284" t="s">
        <v>991</v>
      </c>
      <c r="B528" s="333"/>
      <c r="C528" s="333"/>
      <c r="D528" s="288"/>
      <c r="E528" s="288"/>
      <c r="F528" s="288"/>
      <c r="G528" s="286"/>
      <c r="H528" s="286"/>
      <c r="I528" s="286"/>
      <c r="J528" s="286"/>
      <c r="K528" s="286"/>
      <c r="L528" s="285"/>
      <c r="M528" s="285"/>
      <c r="N528" s="285"/>
      <c r="O528" s="285"/>
      <c r="P528" s="285"/>
      <c r="Q528" s="286"/>
      <c r="R528" s="286"/>
      <c r="S528" s="286"/>
      <c r="T528" s="286"/>
      <c r="U528" s="286"/>
      <c r="V528" s="285"/>
      <c r="W528" s="285"/>
      <c r="X528" s="285"/>
      <c r="Y528" s="285"/>
      <c r="Z528" s="285">
        <v>1</v>
      </c>
      <c r="AF528" s="333"/>
      <c r="AG528" s="333"/>
      <c r="AH528" s="333"/>
      <c r="AI528" s="333"/>
      <c r="AJ528" s="333"/>
      <c r="AL528" s="101">
        <f t="shared" si="61"/>
        <v>0</v>
      </c>
      <c r="AM528" s="101">
        <f t="shared" si="56"/>
        <v>0</v>
      </c>
      <c r="AN528" s="101">
        <f t="shared" si="57"/>
        <v>0</v>
      </c>
      <c r="AO528" s="101">
        <f t="shared" si="58"/>
        <v>0</v>
      </c>
      <c r="AP528" s="101">
        <f t="shared" si="59"/>
        <v>1</v>
      </c>
      <c r="AQ528" s="101">
        <f t="shared" si="60"/>
        <v>0</v>
      </c>
      <c r="AR528" s="101">
        <f t="shared" si="62"/>
        <v>0</v>
      </c>
    </row>
    <row r="529" spans="1:44">
      <c r="A529" s="284" t="s">
        <v>992</v>
      </c>
      <c r="B529" s="333"/>
      <c r="C529" s="333"/>
      <c r="D529" s="288"/>
      <c r="E529" s="288"/>
      <c r="F529" s="288"/>
      <c r="G529" s="286"/>
      <c r="H529" s="286"/>
      <c r="I529" s="286"/>
      <c r="J529" s="286"/>
      <c r="K529" s="286"/>
      <c r="L529" s="285"/>
      <c r="M529" s="285"/>
      <c r="N529" s="285"/>
      <c r="O529" s="285"/>
      <c r="P529" s="285"/>
      <c r="Q529" s="286"/>
      <c r="R529" s="286"/>
      <c r="S529" s="286"/>
      <c r="T529" s="286"/>
      <c r="U529" s="286"/>
      <c r="V529" s="285"/>
      <c r="W529" s="285">
        <v>1</v>
      </c>
      <c r="X529" s="285"/>
      <c r="Y529" s="285"/>
      <c r="Z529" s="285"/>
      <c r="AF529" s="333"/>
      <c r="AG529" s="333"/>
      <c r="AH529" s="333"/>
      <c r="AI529" s="333"/>
      <c r="AJ529" s="333"/>
      <c r="AL529" s="101">
        <f t="shared" si="61"/>
        <v>0</v>
      </c>
      <c r="AM529" s="101">
        <f t="shared" si="56"/>
        <v>0</v>
      </c>
      <c r="AN529" s="101">
        <f t="shared" si="57"/>
        <v>0</v>
      </c>
      <c r="AO529" s="101">
        <f t="shared" si="58"/>
        <v>0</v>
      </c>
      <c r="AP529" s="101">
        <f t="shared" si="59"/>
        <v>1</v>
      </c>
      <c r="AQ529" s="101">
        <f t="shared" si="60"/>
        <v>0</v>
      </c>
      <c r="AR529" s="101">
        <f t="shared" si="62"/>
        <v>0</v>
      </c>
    </row>
    <row r="530" spans="1:44">
      <c r="A530" s="284" t="s">
        <v>225</v>
      </c>
      <c r="B530" s="333"/>
      <c r="C530" s="333"/>
      <c r="D530" s="288"/>
      <c r="E530" s="288"/>
      <c r="F530" s="288"/>
      <c r="G530" s="286">
        <v>1</v>
      </c>
      <c r="H530" s="286"/>
      <c r="I530" s="286"/>
      <c r="J530" s="286"/>
      <c r="K530" s="286">
        <v>1</v>
      </c>
      <c r="L530" s="285"/>
      <c r="M530" s="285"/>
      <c r="N530" s="285"/>
      <c r="O530" s="285"/>
      <c r="P530" s="285">
        <v>1</v>
      </c>
      <c r="Q530" s="286">
        <v>1</v>
      </c>
      <c r="R530" s="286">
        <v>2</v>
      </c>
      <c r="S530" s="286"/>
      <c r="T530" s="286">
        <v>1</v>
      </c>
      <c r="U530" s="286">
        <v>1</v>
      </c>
      <c r="V530" s="285">
        <v>1</v>
      </c>
      <c r="W530" s="285">
        <v>1</v>
      </c>
      <c r="X530" s="285"/>
      <c r="Y530" s="285"/>
      <c r="Z530" s="285"/>
      <c r="AF530" s="333"/>
      <c r="AG530" s="333"/>
      <c r="AH530" s="333"/>
      <c r="AI530" s="333"/>
      <c r="AJ530" s="333"/>
      <c r="AL530" s="101">
        <f t="shared" si="61"/>
        <v>0</v>
      </c>
      <c r="AM530" s="101">
        <f t="shared" si="56"/>
        <v>2</v>
      </c>
      <c r="AN530" s="101">
        <f t="shared" si="57"/>
        <v>1</v>
      </c>
      <c r="AO530" s="101">
        <f t="shared" si="58"/>
        <v>5</v>
      </c>
      <c r="AP530" s="101">
        <f t="shared" si="59"/>
        <v>2</v>
      </c>
      <c r="AQ530" s="101">
        <f t="shared" si="60"/>
        <v>0</v>
      </c>
      <c r="AR530" s="101">
        <f t="shared" si="62"/>
        <v>0</v>
      </c>
    </row>
    <row r="531" spans="1:44">
      <c r="A531" s="284" t="s">
        <v>999</v>
      </c>
      <c r="B531" s="333"/>
      <c r="C531" s="333"/>
      <c r="D531" s="288"/>
      <c r="E531" s="288"/>
      <c r="F531" s="288"/>
      <c r="G531" s="286"/>
      <c r="H531" s="286"/>
      <c r="I531" s="286"/>
      <c r="J531" s="286"/>
      <c r="K531" s="286"/>
      <c r="L531" s="285"/>
      <c r="M531" s="285"/>
      <c r="N531" s="285"/>
      <c r="O531" s="285"/>
      <c r="P531" s="285"/>
      <c r="Q531" s="286"/>
      <c r="R531" s="286"/>
      <c r="S531" s="286"/>
      <c r="T531" s="286"/>
      <c r="U531" s="286"/>
      <c r="V531" s="285">
        <v>1</v>
      </c>
      <c r="W531" s="285"/>
      <c r="X531" s="285"/>
      <c r="Y531" s="285"/>
      <c r="Z531" s="285"/>
      <c r="AF531" s="333"/>
      <c r="AG531" s="333"/>
      <c r="AH531" s="333"/>
      <c r="AI531" s="333"/>
      <c r="AJ531" s="333"/>
      <c r="AL531" s="101">
        <f t="shared" si="61"/>
        <v>0</v>
      </c>
      <c r="AM531" s="101">
        <f t="shared" si="56"/>
        <v>0</v>
      </c>
      <c r="AN531" s="101">
        <f t="shared" si="57"/>
        <v>0</v>
      </c>
      <c r="AO531" s="101">
        <f t="shared" si="58"/>
        <v>0</v>
      </c>
      <c r="AP531" s="101">
        <f t="shared" si="59"/>
        <v>1</v>
      </c>
      <c r="AQ531" s="101">
        <f t="shared" si="60"/>
        <v>0</v>
      </c>
      <c r="AR531" s="101">
        <f t="shared" si="62"/>
        <v>0</v>
      </c>
    </row>
    <row r="532" spans="1:44">
      <c r="A532" s="284" t="s">
        <v>1000</v>
      </c>
      <c r="B532" s="333"/>
      <c r="C532" s="333"/>
      <c r="D532" s="288"/>
      <c r="E532" s="288"/>
      <c r="F532" s="288"/>
      <c r="G532" s="286"/>
      <c r="H532" s="286"/>
      <c r="I532" s="286"/>
      <c r="J532" s="286"/>
      <c r="K532" s="286"/>
      <c r="L532" s="285"/>
      <c r="M532" s="285"/>
      <c r="N532" s="285"/>
      <c r="O532" s="285"/>
      <c r="P532" s="285"/>
      <c r="Q532" s="286"/>
      <c r="R532" s="286"/>
      <c r="S532" s="286"/>
      <c r="T532" s="286"/>
      <c r="U532" s="286"/>
      <c r="V532" s="285"/>
      <c r="W532" s="285"/>
      <c r="X532" s="285"/>
      <c r="Y532" s="285"/>
      <c r="Z532" s="285">
        <v>2</v>
      </c>
      <c r="AF532" s="333"/>
      <c r="AG532" s="333"/>
      <c r="AH532" s="333"/>
      <c r="AI532" s="333"/>
      <c r="AJ532" s="333"/>
      <c r="AL532" s="101">
        <f t="shared" si="61"/>
        <v>0</v>
      </c>
      <c r="AM532" s="101">
        <f t="shared" si="56"/>
        <v>0</v>
      </c>
      <c r="AN532" s="101">
        <f t="shared" si="57"/>
        <v>0</v>
      </c>
      <c r="AO532" s="101">
        <f t="shared" si="58"/>
        <v>0</v>
      </c>
      <c r="AP532" s="101">
        <f t="shared" si="59"/>
        <v>2</v>
      </c>
      <c r="AQ532" s="101">
        <f t="shared" si="60"/>
        <v>0</v>
      </c>
      <c r="AR532" s="101">
        <f t="shared" si="62"/>
        <v>0</v>
      </c>
    </row>
    <row r="533" spans="1:44">
      <c r="A533" s="284" t="s">
        <v>1001</v>
      </c>
      <c r="B533" s="333"/>
      <c r="C533" s="333"/>
      <c r="D533" s="288"/>
      <c r="E533" s="288"/>
      <c r="F533" s="288"/>
      <c r="G533" s="286"/>
      <c r="H533" s="286"/>
      <c r="I533" s="286"/>
      <c r="J533" s="286"/>
      <c r="K533" s="286"/>
      <c r="L533" s="285"/>
      <c r="M533" s="285"/>
      <c r="N533" s="285"/>
      <c r="O533" s="285"/>
      <c r="P533" s="285"/>
      <c r="Q533" s="286"/>
      <c r="R533" s="286"/>
      <c r="S533" s="286"/>
      <c r="T533" s="286"/>
      <c r="U533" s="286"/>
      <c r="V533" s="285"/>
      <c r="W533" s="285"/>
      <c r="X533" s="285"/>
      <c r="Y533" s="285"/>
      <c r="Z533" s="285"/>
      <c r="AF533" s="333"/>
      <c r="AG533" s="333"/>
      <c r="AH533" s="333"/>
      <c r="AI533" s="333"/>
      <c r="AJ533" s="333"/>
      <c r="AL533" s="101">
        <f t="shared" si="61"/>
        <v>0</v>
      </c>
      <c r="AM533" s="101">
        <f t="shared" si="56"/>
        <v>0</v>
      </c>
      <c r="AN533" s="101">
        <f t="shared" si="57"/>
        <v>0</v>
      </c>
      <c r="AO533" s="101">
        <f t="shared" si="58"/>
        <v>0</v>
      </c>
      <c r="AP533" s="101">
        <f t="shared" si="59"/>
        <v>0</v>
      </c>
      <c r="AQ533" s="101">
        <f t="shared" si="60"/>
        <v>0</v>
      </c>
      <c r="AR533" s="101">
        <f t="shared" si="62"/>
        <v>0</v>
      </c>
    </row>
    <row r="534" spans="1:44">
      <c r="A534" s="284" t="s">
        <v>1002</v>
      </c>
      <c r="B534" s="333"/>
      <c r="C534" s="333"/>
      <c r="D534" s="288"/>
      <c r="E534" s="288"/>
      <c r="F534" s="288"/>
      <c r="G534" s="286"/>
      <c r="H534" s="286"/>
      <c r="I534" s="286"/>
      <c r="J534" s="286"/>
      <c r="K534" s="286"/>
      <c r="L534" s="285"/>
      <c r="M534" s="285"/>
      <c r="N534" s="285"/>
      <c r="O534" s="285"/>
      <c r="P534" s="285"/>
      <c r="Q534" s="286"/>
      <c r="R534" s="286"/>
      <c r="S534" s="286"/>
      <c r="T534" s="286"/>
      <c r="U534" s="286"/>
      <c r="V534" s="285"/>
      <c r="W534" s="285"/>
      <c r="X534" s="285"/>
      <c r="Y534" s="285"/>
      <c r="Z534" s="285">
        <v>4</v>
      </c>
      <c r="AF534" s="333"/>
      <c r="AG534" s="333"/>
      <c r="AH534" s="333"/>
      <c r="AI534" s="333"/>
      <c r="AJ534" s="333"/>
      <c r="AL534" s="101">
        <f t="shared" si="61"/>
        <v>0</v>
      </c>
      <c r="AM534" s="101">
        <f t="shared" si="56"/>
        <v>0</v>
      </c>
      <c r="AN534" s="101">
        <f t="shared" si="57"/>
        <v>0</v>
      </c>
      <c r="AO534" s="101">
        <f t="shared" si="58"/>
        <v>0</v>
      </c>
      <c r="AP534" s="101">
        <f t="shared" si="59"/>
        <v>4</v>
      </c>
      <c r="AQ534" s="101">
        <f t="shared" si="60"/>
        <v>0</v>
      </c>
      <c r="AR534" s="101">
        <f t="shared" si="62"/>
        <v>0</v>
      </c>
    </row>
    <row r="535" spans="1:44">
      <c r="A535" s="284" t="s">
        <v>1003</v>
      </c>
      <c r="B535" s="333"/>
      <c r="C535" s="333"/>
      <c r="D535" s="288"/>
      <c r="E535" s="288"/>
      <c r="F535" s="288"/>
      <c r="G535" s="286"/>
      <c r="H535" s="286"/>
      <c r="I535" s="286"/>
      <c r="J535" s="286"/>
      <c r="K535" s="286"/>
      <c r="L535" s="285"/>
      <c r="M535" s="285"/>
      <c r="N535" s="285"/>
      <c r="O535" s="285"/>
      <c r="P535" s="285"/>
      <c r="Q535" s="286"/>
      <c r="R535" s="286"/>
      <c r="S535" s="286"/>
      <c r="T535" s="286"/>
      <c r="U535" s="286"/>
      <c r="V535" s="285"/>
      <c r="W535" s="285"/>
      <c r="X535" s="285">
        <v>2</v>
      </c>
      <c r="Y535" s="285"/>
      <c r="Z535" s="285"/>
      <c r="AF535" s="333"/>
      <c r="AG535" s="333"/>
      <c r="AH535" s="333"/>
      <c r="AI535" s="333"/>
      <c r="AJ535" s="333"/>
      <c r="AL535" s="101">
        <f t="shared" si="61"/>
        <v>0</v>
      </c>
      <c r="AM535" s="101">
        <f t="shared" si="56"/>
        <v>0</v>
      </c>
      <c r="AN535" s="101">
        <f t="shared" si="57"/>
        <v>0</v>
      </c>
      <c r="AO535" s="101">
        <f t="shared" si="58"/>
        <v>0</v>
      </c>
      <c r="AP535" s="101">
        <f t="shared" si="59"/>
        <v>2</v>
      </c>
      <c r="AQ535" s="101">
        <f t="shared" si="60"/>
        <v>0</v>
      </c>
      <c r="AR535" s="101">
        <f t="shared" si="62"/>
        <v>0</v>
      </c>
    </row>
    <row r="536" spans="1:44">
      <c r="A536" s="284" t="s">
        <v>1004</v>
      </c>
      <c r="B536" s="333"/>
      <c r="C536" s="333"/>
      <c r="D536" s="288"/>
      <c r="E536" s="288"/>
      <c r="F536" s="288"/>
      <c r="G536" s="286"/>
      <c r="H536" s="286"/>
      <c r="I536" s="286"/>
      <c r="J536" s="286"/>
      <c r="K536" s="286"/>
      <c r="L536" s="285"/>
      <c r="M536" s="285"/>
      <c r="N536" s="285"/>
      <c r="O536" s="285"/>
      <c r="P536" s="285"/>
      <c r="Q536" s="286"/>
      <c r="R536" s="286"/>
      <c r="S536" s="286"/>
      <c r="T536" s="286">
        <v>1</v>
      </c>
      <c r="U536" s="286"/>
      <c r="V536" s="285"/>
      <c r="W536" s="285"/>
      <c r="X536" s="285"/>
      <c r="Y536" s="285"/>
      <c r="Z536" s="285"/>
      <c r="AF536" s="333"/>
      <c r="AG536" s="333"/>
      <c r="AH536" s="333"/>
      <c r="AI536" s="333"/>
      <c r="AJ536" s="333"/>
      <c r="AL536" s="101">
        <f t="shared" si="61"/>
        <v>0</v>
      </c>
      <c r="AM536" s="101">
        <f t="shared" si="56"/>
        <v>0</v>
      </c>
      <c r="AN536" s="101">
        <f t="shared" si="57"/>
        <v>0</v>
      </c>
      <c r="AO536" s="101">
        <f t="shared" si="58"/>
        <v>1</v>
      </c>
      <c r="AP536" s="101">
        <f t="shared" si="59"/>
        <v>0</v>
      </c>
      <c r="AQ536" s="101">
        <f t="shared" si="60"/>
        <v>0</v>
      </c>
      <c r="AR536" s="101">
        <f t="shared" si="62"/>
        <v>0</v>
      </c>
    </row>
    <row r="537" spans="1:44">
      <c r="A537" s="284" t="s">
        <v>1005</v>
      </c>
      <c r="B537" s="333"/>
      <c r="C537" s="333"/>
      <c r="D537" s="288"/>
      <c r="E537" s="288"/>
      <c r="F537" s="288"/>
      <c r="G537" s="286"/>
      <c r="H537" s="286"/>
      <c r="I537" s="286"/>
      <c r="J537" s="286"/>
      <c r="K537" s="286"/>
      <c r="L537" s="285"/>
      <c r="M537" s="285"/>
      <c r="N537" s="285"/>
      <c r="O537" s="285"/>
      <c r="P537" s="285"/>
      <c r="Q537" s="286"/>
      <c r="R537" s="286"/>
      <c r="S537" s="286"/>
      <c r="T537" s="286"/>
      <c r="U537" s="286">
        <v>1</v>
      </c>
      <c r="V537" s="285"/>
      <c r="W537" s="285"/>
      <c r="X537" s="285"/>
      <c r="Y537" s="285"/>
      <c r="Z537" s="285"/>
      <c r="AF537" s="333"/>
      <c r="AG537" s="333"/>
      <c r="AH537" s="333"/>
      <c r="AI537" s="333"/>
      <c r="AJ537" s="333"/>
      <c r="AL537" s="101">
        <f t="shared" si="61"/>
        <v>0</v>
      </c>
      <c r="AM537" s="101">
        <f t="shared" si="56"/>
        <v>0</v>
      </c>
      <c r="AN537" s="101">
        <f t="shared" si="57"/>
        <v>0</v>
      </c>
      <c r="AO537" s="101">
        <f t="shared" si="58"/>
        <v>1</v>
      </c>
      <c r="AP537" s="101">
        <f t="shared" si="59"/>
        <v>0</v>
      </c>
      <c r="AQ537" s="101">
        <f t="shared" si="60"/>
        <v>0</v>
      </c>
      <c r="AR537" s="101">
        <f t="shared" si="62"/>
        <v>0</v>
      </c>
    </row>
    <row r="538" spans="1:44">
      <c r="A538" s="284" t="s">
        <v>1006</v>
      </c>
      <c r="B538" s="333"/>
      <c r="C538" s="333"/>
      <c r="D538" s="288"/>
      <c r="E538" s="288"/>
      <c r="F538" s="288"/>
      <c r="G538" s="286"/>
      <c r="H538" s="286"/>
      <c r="I538" s="286"/>
      <c r="J538" s="286"/>
      <c r="K538" s="286"/>
      <c r="L538" s="285"/>
      <c r="M538" s="285"/>
      <c r="N538" s="285"/>
      <c r="O538" s="285"/>
      <c r="P538" s="285"/>
      <c r="Q538" s="286"/>
      <c r="R538" s="286"/>
      <c r="S538" s="286"/>
      <c r="T538" s="286"/>
      <c r="U538" s="286"/>
      <c r="V538" s="285">
        <v>1</v>
      </c>
      <c r="W538" s="285"/>
      <c r="X538" s="285"/>
      <c r="Y538" s="285"/>
      <c r="Z538" s="285"/>
      <c r="AF538" s="333"/>
      <c r="AG538" s="333"/>
      <c r="AH538" s="333"/>
      <c r="AI538" s="333"/>
      <c r="AJ538" s="333"/>
      <c r="AL538" s="101">
        <f t="shared" si="61"/>
        <v>0</v>
      </c>
      <c r="AM538" s="101">
        <f t="shared" si="56"/>
        <v>0</v>
      </c>
      <c r="AN538" s="101">
        <f t="shared" si="57"/>
        <v>0</v>
      </c>
      <c r="AO538" s="101">
        <f t="shared" si="58"/>
        <v>0</v>
      </c>
      <c r="AP538" s="101">
        <f t="shared" si="59"/>
        <v>1</v>
      </c>
      <c r="AQ538" s="101">
        <f t="shared" si="60"/>
        <v>0</v>
      </c>
      <c r="AR538" s="101">
        <f t="shared" si="62"/>
        <v>0</v>
      </c>
    </row>
    <row r="539" spans="1:44">
      <c r="A539" s="284" t="s">
        <v>1007</v>
      </c>
      <c r="B539" s="333"/>
      <c r="C539" s="333"/>
      <c r="D539" s="288"/>
      <c r="E539" s="288"/>
      <c r="F539" s="288"/>
      <c r="G539" s="286"/>
      <c r="H539" s="286"/>
      <c r="I539" s="286"/>
      <c r="J539" s="286"/>
      <c r="K539" s="286"/>
      <c r="L539" s="285"/>
      <c r="M539" s="285"/>
      <c r="N539" s="285"/>
      <c r="O539" s="285"/>
      <c r="P539" s="285"/>
      <c r="Q539" s="286"/>
      <c r="R539" s="286"/>
      <c r="S539" s="286"/>
      <c r="T539" s="286"/>
      <c r="U539" s="286"/>
      <c r="V539" s="285"/>
      <c r="W539" s="285"/>
      <c r="X539" s="285"/>
      <c r="Y539" s="285">
        <v>4</v>
      </c>
      <c r="Z539" s="285"/>
      <c r="AF539" s="333"/>
      <c r="AG539" s="333"/>
      <c r="AH539" s="333"/>
      <c r="AI539" s="333"/>
      <c r="AJ539" s="333"/>
      <c r="AL539" s="101">
        <f t="shared" si="61"/>
        <v>0</v>
      </c>
      <c r="AM539" s="101">
        <f t="shared" si="56"/>
        <v>0</v>
      </c>
      <c r="AN539" s="101">
        <f t="shared" si="57"/>
        <v>0</v>
      </c>
      <c r="AO539" s="101">
        <f t="shared" si="58"/>
        <v>0</v>
      </c>
      <c r="AP539" s="101">
        <f t="shared" si="59"/>
        <v>4</v>
      </c>
      <c r="AQ539" s="101">
        <f t="shared" si="60"/>
        <v>0</v>
      </c>
      <c r="AR539" s="101">
        <f t="shared" si="62"/>
        <v>0</v>
      </c>
    </row>
    <row r="540" spans="1:44">
      <c r="A540" s="284" t="s">
        <v>1008</v>
      </c>
      <c r="B540" s="333"/>
      <c r="C540" s="333"/>
      <c r="D540" s="288"/>
      <c r="E540" s="288"/>
      <c r="F540" s="288"/>
      <c r="G540" s="286"/>
      <c r="H540" s="286"/>
      <c r="I540" s="286"/>
      <c r="J540" s="286"/>
      <c r="K540" s="286"/>
      <c r="L540" s="285"/>
      <c r="M540" s="285"/>
      <c r="N540" s="285"/>
      <c r="O540" s="285"/>
      <c r="P540" s="285"/>
      <c r="Q540" s="286"/>
      <c r="R540" s="286"/>
      <c r="S540" s="286"/>
      <c r="T540" s="286"/>
      <c r="U540" s="286"/>
      <c r="V540" s="285"/>
      <c r="W540" s="285"/>
      <c r="X540" s="285"/>
      <c r="Y540" s="285"/>
      <c r="Z540" s="285"/>
      <c r="AF540" s="333"/>
      <c r="AG540" s="333"/>
      <c r="AH540" s="333"/>
      <c r="AI540" s="333"/>
      <c r="AJ540" s="333"/>
      <c r="AL540" s="101">
        <f t="shared" si="61"/>
        <v>0</v>
      </c>
      <c r="AM540" s="101">
        <f t="shared" si="56"/>
        <v>0</v>
      </c>
      <c r="AN540" s="101">
        <f t="shared" si="57"/>
        <v>0</v>
      </c>
      <c r="AO540" s="101">
        <f t="shared" si="58"/>
        <v>0</v>
      </c>
      <c r="AP540" s="101">
        <f t="shared" si="59"/>
        <v>0</v>
      </c>
      <c r="AQ540" s="101">
        <f t="shared" si="60"/>
        <v>0</v>
      </c>
      <c r="AR540" s="101">
        <f t="shared" si="62"/>
        <v>0</v>
      </c>
    </row>
    <row r="541" spans="1:44">
      <c r="A541" s="284" t="s">
        <v>1009</v>
      </c>
      <c r="B541" s="333"/>
      <c r="C541" s="333"/>
      <c r="D541" s="288"/>
      <c r="E541" s="288"/>
      <c r="F541" s="288"/>
      <c r="G541" s="286"/>
      <c r="H541" s="286"/>
      <c r="I541" s="286"/>
      <c r="J541" s="286"/>
      <c r="K541" s="286"/>
      <c r="L541" s="285"/>
      <c r="M541" s="285"/>
      <c r="N541" s="285"/>
      <c r="O541" s="285"/>
      <c r="P541" s="285"/>
      <c r="Q541" s="286"/>
      <c r="R541" s="286"/>
      <c r="S541" s="286"/>
      <c r="T541" s="286"/>
      <c r="U541" s="286"/>
      <c r="V541" s="285"/>
      <c r="W541" s="285"/>
      <c r="X541" s="285"/>
      <c r="Y541" s="285"/>
      <c r="Z541" s="285">
        <v>1</v>
      </c>
      <c r="AF541" s="333"/>
      <c r="AG541" s="333"/>
      <c r="AH541" s="333"/>
      <c r="AI541" s="333"/>
      <c r="AJ541" s="333"/>
      <c r="AL541" s="101">
        <f t="shared" si="61"/>
        <v>0</v>
      </c>
      <c r="AM541" s="101">
        <f t="shared" si="56"/>
        <v>0</v>
      </c>
      <c r="AN541" s="101">
        <f t="shared" si="57"/>
        <v>0</v>
      </c>
      <c r="AO541" s="101">
        <f t="shared" si="58"/>
        <v>0</v>
      </c>
      <c r="AP541" s="101">
        <f t="shared" si="59"/>
        <v>1</v>
      </c>
      <c r="AQ541" s="101">
        <f t="shared" si="60"/>
        <v>0</v>
      </c>
      <c r="AR541" s="101">
        <f t="shared" si="62"/>
        <v>0</v>
      </c>
    </row>
    <row r="542" spans="1:44">
      <c r="A542" s="284" t="s">
        <v>1011</v>
      </c>
      <c r="B542" s="333"/>
      <c r="C542" s="333"/>
      <c r="D542" s="288"/>
      <c r="E542" s="288"/>
      <c r="F542" s="288"/>
      <c r="G542" s="286"/>
      <c r="H542" s="286"/>
      <c r="I542" s="286"/>
      <c r="J542" s="286"/>
      <c r="K542" s="286"/>
      <c r="L542" s="285"/>
      <c r="M542" s="285"/>
      <c r="N542" s="285"/>
      <c r="O542" s="285"/>
      <c r="P542" s="285"/>
      <c r="Q542" s="286"/>
      <c r="R542" s="286"/>
      <c r="S542" s="286"/>
      <c r="T542" s="286"/>
      <c r="U542" s="286"/>
      <c r="V542" s="285"/>
      <c r="W542" s="285"/>
      <c r="X542" s="285"/>
      <c r="Y542" s="285">
        <v>1</v>
      </c>
      <c r="Z542" s="285"/>
      <c r="AF542" s="333"/>
      <c r="AG542" s="333"/>
      <c r="AH542" s="333"/>
      <c r="AI542" s="333"/>
      <c r="AJ542" s="333"/>
      <c r="AL542" s="101">
        <f t="shared" si="61"/>
        <v>0</v>
      </c>
      <c r="AM542" s="101">
        <f t="shared" si="56"/>
        <v>0</v>
      </c>
      <c r="AN542" s="101">
        <f t="shared" si="57"/>
        <v>0</v>
      </c>
      <c r="AO542" s="101">
        <f t="shared" si="58"/>
        <v>0</v>
      </c>
      <c r="AP542" s="101">
        <f t="shared" si="59"/>
        <v>1</v>
      </c>
      <c r="AQ542" s="101">
        <f t="shared" si="60"/>
        <v>0</v>
      </c>
      <c r="AR542" s="101">
        <f t="shared" si="62"/>
        <v>0</v>
      </c>
    </row>
    <row r="543" spans="1:44">
      <c r="A543" s="284" t="s">
        <v>1012</v>
      </c>
      <c r="B543" s="333"/>
      <c r="C543" s="333"/>
      <c r="D543" s="288"/>
      <c r="E543" s="288"/>
      <c r="F543" s="288"/>
      <c r="G543" s="286"/>
      <c r="H543" s="286"/>
      <c r="I543" s="286"/>
      <c r="J543" s="286"/>
      <c r="K543" s="286"/>
      <c r="L543" s="285"/>
      <c r="M543" s="285"/>
      <c r="N543" s="285"/>
      <c r="O543" s="285"/>
      <c r="P543" s="285"/>
      <c r="Q543" s="286"/>
      <c r="R543" s="286"/>
      <c r="S543" s="286"/>
      <c r="T543" s="286"/>
      <c r="U543" s="286"/>
      <c r="V543" s="285"/>
      <c r="W543" s="285"/>
      <c r="X543" s="285"/>
      <c r="Y543" s="285">
        <v>1</v>
      </c>
      <c r="Z543" s="285"/>
      <c r="AF543" s="333"/>
      <c r="AG543" s="333"/>
      <c r="AH543" s="333"/>
      <c r="AI543" s="333"/>
      <c r="AJ543" s="333"/>
      <c r="AL543" s="101">
        <f t="shared" si="61"/>
        <v>0</v>
      </c>
      <c r="AM543" s="101">
        <f t="shared" si="56"/>
        <v>0</v>
      </c>
      <c r="AN543" s="101">
        <f t="shared" si="57"/>
        <v>0</v>
      </c>
      <c r="AO543" s="101">
        <f t="shared" si="58"/>
        <v>0</v>
      </c>
      <c r="AP543" s="101">
        <f t="shared" si="59"/>
        <v>1</v>
      </c>
      <c r="AQ543" s="101">
        <f t="shared" si="60"/>
        <v>0</v>
      </c>
      <c r="AR543" s="101">
        <f t="shared" si="62"/>
        <v>0</v>
      </c>
    </row>
    <row r="544" spans="1:44">
      <c r="A544" s="284" t="s">
        <v>1017</v>
      </c>
      <c r="B544" s="333"/>
      <c r="C544" s="333"/>
      <c r="D544" s="288"/>
      <c r="E544" s="288"/>
      <c r="F544" s="288"/>
      <c r="G544" s="286"/>
      <c r="H544" s="286"/>
      <c r="I544" s="286"/>
      <c r="J544" s="286"/>
      <c r="K544" s="286"/>
      <c r="L544" s="285"/>
      <c r="M544" s="285"/>
      <c r="N544" s="285"/>
      <c r="O544" s="285"/>
      <c r="P544" s="285"/>
      <c r="Q544" s="286"/>
      <c r="R544" s="286"/>
      <c r="S544" s="286"/>
      <c r="T544" s="286"/>
      <c r="U544" s="286"/>
      <c r="V544" s="285"/>
      <c r="W544" s="285"/>
      <c r="X544" s="285"/>
      <c r="Y544" s="285"/>
      <c r="Z544" s="285">
        <v>1</v>
      </c>
      <c r="AF544" s="333"/>
      <c r="AG544" s="333"/>
      <c r="AH544" s="333"/>
      <c r="AI544" s="333"/>
      <c r="AJ544" s="333"/>
      <c r="AL544" s="101">
        <f t="shared" si="61"/>
        <v>0</v>
      </c>
      <c r="AM544" s="101">
        <f t="shared" si="56"/>
        <v>0</v>
      </c>
      <c r="AN544" s="101">
        <f t="shared" si="57"/>
        <v>0</v>
      </c>
      <c r="AO544" s="101">
        <f t="shared" si="58"/>
        <v>0</v>
      </c>
      <c r="AP544" s="101">
        <f t="shared" si="59"/>
        <v>1</v>
      </c>
      <c r="AQ544" s="101">
        <f t="shared" si="60"/>
        <v>0</v>
      </c>
      <c r="AR544" s="101">
        <f t="shared" si="62"/>
        <v>0</v>
      </c>
    </row>
    <row r="545" spans="1:44">
      <c r="A545" s="284" t="s">
        <v>1018</v>
      </c>
      <c r="B545" s="333"/>
      <c r="C545" s="333"/>
      <c r="D545" s="288"/>
      <c r="E545" s="288"/>
      <c r="F545" s="288"/>
      <c r="G545" s="286"/>
      <c r="H545" s="286"/>
      <c r="I545" s="286"/>
      <c r="J545" s="286"/>
      <c r="K545" s="286"/>
      <c r="L545" s="285"/>
      <c r="M545" s="285"/>
      <c r="N545" s="285"/>
      <c r="O545" s="285">
        <v>1</v>
      </c>
      <c r="P545" s="285"/>
      <c r="Q545" s="286"/>
      <c r="R545" s="286"/>
      <c r="S545" s="286"/>
      <c r="T545" s="286"/>
      <c r="U545" s="286"/>
      <c r="V545" s="285"/>
      <c r="W545" s="285"/>
      <c r="X545" s="285"/>
      <c r="Y545" s="285"/>
      <c r="Z545" s="285"/>
      <c r="AF545" s="333"/>
      <c r="AG545" s="333"/>
      <c r="AH545" s="333"/>
      <c r="AI545" s="333"/>
      <c r="AJ545" s="333"/>
      <c r="AL545" s="101">
        <f t="shared" si="61"/>
        <v>0</v>
      </c>
      <c r="AM545" s="101">
        <f t="shared" si="56"/>
        <v>0</v>
      </c>
      <c r="AN545" s="101">
        <f t="shared" si="57"/>
        <v>1</v>
      </c>
      <c r="AO545" s="101">
        <f t="shared" si="58"/>
        <v>0</v>
      </c>
      <c r="AP545" s="101">
        <f t="shared" si="59"/>
        <v>0</v>
      </c>
      <c r="AQ545" s="101">
        <f t="shared" si="60"/>
        <v>0</v>
      </c>
      <c r="AR545" s="101">
        <f t="shared" si="62"/>
        <v>0</v>
      </c>
    </row>
    <row r="546" spans="1:44">
      <c r="A546" s="284" t="s">
        <v>1019</v>
      </c>
      <c r="B546" s="333"/>
      <c r="C546" s="333"/>
      <c r="D546" s="288"/>
      <c r="E546" s="288"/>
      <c r="F546" s="288"/>
      <c r="G546" s="286"/>
      <c r="H546" s="286"/>
      <c r="I546" s="286"/>
      <c r="J546" s="286"/>
      <c r="K546" s="286"/>
      <c r="L546" s="285"/>
      <c r="M546" s="285"/>
      <c r="N546" s="285"/>
      <c r="O546" s="285"/>
      <c r="P546" s="285"/>
      <c r="Q546" s="286"/>
      <c r="R546" s="286"/>
      <c r="S546" s="286"/>
      <c r="T546" s="286"/>
      <c r="U546" s="286"/>
      <c r="V546" s="285"/>
      <c r="W546" s="285"/>
      <c r="X546" s="285"/>
      <c r="Y546" s="285"/>
      <c r="Z546" s="285">
        <v>1</v>
      </c>
      <c r="AF546" s="333"/>
      <c r="AG546" s="333"/>
      <c r="AH546" s="333"/>
      <c r="AI546" s="333"/>
      <c r="AJ546" s="333"/>
      <c r="AL546" s="101">
        <f t="shared" si="61"/>
        <v>0</v>
      </c>
      <c r="AM546" s="101">
        <f t="shared" si="56"/>
        <v>0</v>
      </c>
      <c r="AN546" s="101">
        <f t="shared" si="57"/>
        <v>0</v>
      </c>
      <c r="AO546" s="101">
        <f t="shared" si="58"/>
        <v>0</v>
      </c>
      <c r="AP546" s="101">
        <f t="shared" si="59"/>
        <v>1</v>
      </c>
      <c r="AQ546" s="101">
        <f t="shared" si="60"/>
        <v>0</v>
      </c>
      <c r="AR546" s="101">
        <f t="shared" si="62"/>
        <v>0</v>
      </c>
    </row>
    <row r="547" spans="1:44">
      <c r="A547" s="284" t="s">
        <v>1020</v>
      </c>
      <c r="B547" s="333"/>
      <c r="C547" s="333"/>
      <c r="D547" s="288"/>
      <c r="E547" s="288"/>
      <c r="F547" s="288"/>
      <c r="G547" s="286"/>
      <c r="H547" s="286"/>
      <c r="I547" s="286"/>
      <c r="J547" s="286"/>
      <c r="K547" s="286"/>
      <c r="L547" s="285"/>
      <c r="M547" s="285"/>
      <c r="N547" s="285"/>
      <c r="O547" s="285"/>
      <c r="P547" s="285"/>
      <c r="Q547" s="286"/>
      <c r="R547" s="286"/>
      <c r="S547" s="286"/>
      <c r="T547" s="286"/>
      <c r="U547" s="286"/>
      <c r="V547" s="285"/>
      <c r="W547" s="285"/>
      <c r="X547" s="285">
        <v>1</v>
      </c>
      <c r="Y547" s="285"/>
      <c r="Z547" s="285"/>
      <c r="AF547" s="333"/>
      <c r="AG547" s="333"/>
      <c r="AH547" s="333"/>
      <c r="AI547" s="333"/>
      <c r="AJ547" s="333"/>
      <c r="AL547" s="101">
        <f t="shared" si="61"/>
        <v>0</v>
      </c>
      <c r="AM547" s="101">
        <f t="shared" si="56"/>
        <v>0</v>
      </c>
      <c r="AN547" s="101">
        <f t="shared" si="57"/>
        <v>0</v>
      </c>
      <c r="AO547" s="101">
        <f t="shared" si="58"/>
        <v>0</v>
      </c>
      <c r="AP547" s="101">
        <f t="shared" si="59"/>
        <v>1</v>
      </c>
      <c r="AQ547" s="101">
        <f t="shared" si="60"/>
        <v>0</v>
      </c>
      <c r="AR547" s="101">
        <f t="shared" si="62"/>
        <v>0</v>
      </c>
    </row>
    <row r="548" spans="1:44">
      <c r="A548" s="284" t="s">
        <v>1021</v>
      </c>
      <c r="B548" s="333"/>
      <c r="C548" s="333"/>
      <c r="D548" s="288"/>
      <c r="E548" s="288"/>
      <c r="F548" s="288"/>
      <c r="G548" s="286"/>
      <c r="H548" s="286"/>
      <c r="I548" s="286"/>
      <c r="J548" s="286"/>
      <c r="K548" s="286"/>
      <c r="L548" s="285"/>
      <c r="M548" s="285"/>
      <c r="N548" s="285"/>
      <c r="O548" s="285">
        <v>1</v>
      </c>
      <c r="P548" s="285"/>
      <c r="Q548" s="286"/>
      <c r="R548" s="286"/>
      <c r="S548" s="286"/>
      <c r="T548" s="286"/>
      <c r="U548" s="286"/>
      <c r="V548" s="285"/>
      <c r="W548" s="285"/>
      <c r="X548" s="285"/>
      <c r="Y548" s="285"/>
      <c r="Z548" s="285"/>
      <c r="AF548" s="333"/>
      <c r="AG548" s="333"/>
      <c r="AH548" s="333"/>
      <c r="AI548" s="333"/>
      <c r="AJ548" s="333"/>
      <c r="AL548" s="101">
        <f t="shared" si="61"/>
        <v>0</v>
      </c>
      <c r="AM548" s="101">
        <f t="shared" si="56"/>
        <v>0</v>
      </c>
      <c r="AN548" s="101">
        <f t="shared" si="57"/>
        <v>1</v>
      </c>
      <c r="AO548" s="101">
        <f t="shared" si="58"/>
        <v>0</v>
      </c>
      <c r="AP548" s="101">
        <f t="shared" si="59"/>
        <v>0</v>
      </c>
      <c r="AQ548" s="101">
        <f t="shared" si="60"/>
        <v>0</v>
      </c>
      <c r="AR548" s="101">
        <f t="shared" si="62"/>
        <v>0</v>
      </c>
    </row>
    <row r="549" spans="1:44">
      <c r="A549" s="284" t="s">
        <v>1022</v>
      </c>
      <c r="B549" s="333"/>
      <c r="C549" s="333"/>
      <c r="D549" s="288"/>
      <c r="E549" s="288"/>
      <c r="F549" s="288"/>
      <c r="G549" s="286"/>
      <c r="H549" s="286"/>
      <c r="I549" s="286"/>
      <c r="J549" s="286"/>
      <c r="K549" s="286"/>
      <c r="L549" s="285"/>
      <c r="M549" s="285"/>
      <c r="N549" s="285"/>
      <c r="O549" s="285"/>
      <c r="P549" s="285"/>
      <c r="Q549" s="286"/>
      <c r="R549" s="286"/>
      <c r="S549" s="286"/>
      <c r="T549" s="286"/>
      <c r="U549" s="286"/>
      <c r="V549" s="285"/>
      <c r="W549" s="285"/>
      <c r="X549" s="285">
        <v>1</v>
      </c>
      <c r="Y549" s="285"/>
      <c r="Z549" s="285"/>
      <c r="AF549" s="333"/>
      <c r="AG549" s="333"/>
      <c r="AH549" s="333"/>
      <c r="AI549" s="333"/>
      <c r="AJ549" s="333"/>
      <c r="AL549" s="101">
        <f t="shared" si="61"/>
        <v>0</v>
      </c>
      <c r="AM549" s="101">
        <f t="shared" si="56"/>
        <v>0</v>
      </c>
      <c r="AN549" s="101">
        <f t="shared" si="57"/>
        <v>0</v>
      </c>
      <c r="AO549" s="101">
        <f t="shared" si="58"/>
        <v>0</v>
      </c>
      <c r="AP549" s="101">
        <f t="shared" si="59"/>
        <v>1</v>
      </c>
      <c r="AQ549" s="101">
        <f t="shared" si="60"/>
        <v>0</v>
      </c>
      <c r="AR549" s="101">
        <f t="shared" si="62"/>
        <v>0</v>
      </c>
    </row>
    <row r="550" spans="1:44">
      <c r="A550" s="284" t="s">
        <v>1023</v>
      </c>
      <c r="B550" s="333"/>
      <c r="C550" s="333"/>
      <c r="D550" s="288"/>
      <c r="E550" s="288"/>
      <c r="F550" s="288"/>
      <c r="G550" s="286"/>
      <c r="H550" s="286"/>
      <c r="I550" s="286"/>
      <c r="J550" s="286"/>
      <c r="K550" s="286"/>
      <c r="L550" s="285"/>
      <c r="M550" s="285"/>
      <c r="N550" s="285"/>
      <c r="O550" s="285"/>
      <c r="P550" s="285"/>
      <c r="Q550" s="286"/>
      <c r="R550" s="286"/>
      <c r="S550" s="286"/>
      <c r="T550" s="286"/>
      <c r="U550" s="286"/>
      <c r="V550" s="285"/>
      <c r="W550" s="285"/>
      <c r="X550" s="285"/>
      <c r="Y550" s="285"/>
      <c r="Z550" s="285"/>
      <c r="AF550" s="333"/>
      <c r="AG550" s="333"/>
      <c r="AH550" s="333"/>
      <c r="AI550" s="333"/>
      <c r="AJ550" s="333"/>
      <c r="AL550" s="101">
        <f t="shared" si="61"/>
        <v>0</v>
      </c>
      <c r="AM550" s="101">
        <f t="shared" si="56"/>
        <v>0</v>
      </c>
      <c r="AN550" s="101">
        <f t="shared" si="57"/>
        <v>0</v>
      </c>
      <c r="AO550" s="101">
        <f t="shared" si="58"/>
        <v>0</v>
      </c>
      <c r="AP550" s="101">
        <f t="shared" si="59"/>
        <v>0</v>
      </c>
      <c r="AQ550" s="101">
        <f t="shared" si="60"/>
        <v>0</v>
      </c>
      <c r="AR550" s="101">
        <f t="shared" si="62"/>
        <v>0</v>
      </c>
    </row>
    <row r="551" spans="1:44">
      <c r="A551" s="284" t="s">
        <v>1024</v>
      </c>
      <c r="B551" s="333"/>
      <c r="C551" s="333"/>
      <c r="D551" s="288"/>
      <c r="E551" s="288"/>
      <c r="F551" s="288"/>
      <c r="G551" s="286"/>
      <c r="H551" s="286"/>
      <c r="I551" s="286"/>
      <c r="J551" s="286"/>
      <c r="K551" s="286"/>
      <c r="L551" s="285"/>
      <c r="M551" s="285"/>
      <c r="N551" s="285"/>
      <c r="O551" s="285"/>
      <c r="P551" s="285"/>
      <c r="Q551" s="286"/>
      <c r="R551" s="286"/>
      <c r="S551" s="286"/>
      <c r="T551" s="286"/>
      <c r="U551" s="286"/>
      <c r="V551" s="285"/>
      <c r="W551" s="285">
        <v>1</v>
      </c>
      <c r="X551" s="285"/>
      <c r="Y551" s="285"/>
      <c r="Z551" s="285"/>
      <c r="AF551" s="333"/>
      <c r="AG551" s="333"/>
      <c r="AH551" s="333"/>
      <c r="AI551" s="333"/>
      <c r="AJ551" s="333"/>
      <c r="AL551" s="101">
        <f t="shared" si="61"/>
        <v>0</v>
      </c>
      <c r="AM551" s="101">
        <f t="shared" si="56"/>
        <v>0</v>
      </c>
      <c r="AN551" s="101">
        <f t="shared" si="57"/>
        <v>0</v>
      </c>
      <c r="AO551" s="101">
        <f t="shared" si="58"/>
        <v>0</v>
      </c>
      <c r="AP551" s="101">
        <f t="shared" si="59"/>
        <v>1</v>
      </c>
      <c r="AQ551" s="101">
        <f t="shared" si="60"/>
        <v>0</v>
      </c>
      <c r="AR551" s="101">
        <f t="shared" si="62"/>
        <v>0</v>
      </c>
    </row>
    <row r="552" spans="1:44">
      <c r="A552" s="284" t="s">
        <v>1025</v>
      </c>
      <c r="B552" s="333"/>
      <c r="C552" s="333"/>
      <c r="D552" s="288"/>
      <c r="E552" s="288"/>
      <c r="F552" s="288"/>
      <c r="G552" s="286"/>
      <c r="H552" s="286"/>
      <c r="I552" s="286"/>
      <c r="J552" s="286"/>
      <c r="K552" s="286"/>
      <c r="L552" s="285"/>
      <c r="M552" s="285"/>
      <c r="N552" s="285"/>
      <c r="O552" s="285"/>
      <c r="P552" s="285"/>
      <c r="Q552" s="286"/>
      <c r="R552" s="286"/>
      <c r="S552" s="286"/>
      <c r="T552" s="286"/>
      <c r="U552" s="286"/>
      <c r="V552" s="285"/>
      <c r="W552" s="285"/>
      <c r="X552" s="285"/>
      <c r="Y552" s="285"/>
      <c r="Z552" s="285"/>
      <c r="AF552" s="333"/>
      <c r="AG552" s="333"/>
      <c r="AH552" s="333"/>
      <c r="AI552" s="333"/>
      <c r="AJ552" s="333"/>
      <c r="AL552" s="101">
        <f t="shared" si="61"/>
        <v>0</v>
      </c>
      <c r="AM552" s="101">
        <f t="shared" si="56"/>
        <v>0</v>
      </c>
      <c r="AN552" s="101">
        <f t="shared" si="57"/>
        <v>0</v>
      </c>
      <c r="AO552" s="101">
        <f t="shared" si="58"/>
        <v>0</v>
      </c>
      <c r="AP552" s="101">
        <f t="shared" si="59"/>
        <v>0</v>
      </c>
      <c r="AQ552" s="101">
        <f t="shared" si="60"/>
        <v>0</v>
      </c>
      <c r="AR552" s="101">
        <f t="shared" si="62"/>
        <v>0</v>
      </c>
    </row>
    <row r="553" spans="1:44">
      <c r="A553" s="284" t="s">
        <v>1026</v>
      </c>
      <c r="B553" s="333"/>
      <c r="C553" s="333"/>
      <c r="D553" s="288"/>
      <c r="E553" s="288"/>
      <c r="F553" s="288"/>
      <c r="G553" s="286"/>
      <c r="H553" s="286"/>
      <c r="I553" s="286"/>
      <c r="J553" s="286"/>
      <c r="K553" s="286"/>
      <c r="L553" s="285"/>
      <c r="M553" s="285"/>
      <c r="N553" s="285"/>
      <c r="O553" s="285"/>
      <c r="P553" s="285"/>
      <c r="Q553" s="286"/>
      <c r="R553" s="286"/>
      <c r="S553" s="286"/>
      <c r="T553" s="286"/>
      <c r="U553" s="286"/>
      <c r="V553" s="285"/>
      <c r="W553" s="285">
        <v>1</v>
      </c>
      <c r="X553" s="285"/>
      <c r="Y553" s="285"/>
      <c r="Z553" s="285"/>
      <c r="AF553" s="333"/>
      <c r="AG553" s="333"/>
      <c r="AH553" s="333"/>
      <c r="AI553" s="333"/>
      <c r="AJ553" s="333"/>
      <c r="AL553" s="101">
        <f t="shared" si="61"/>
        <v>0</v>
      </c>
      <c r="AM553" s="101">
        <f t="shared" si="56"/>
        <v>0</v>
      </c>
      <c r="AN553" s="101">
        <f t="shared" si="57"/>
        <v>0</v>
      </c>
      <c r="AO553" s="101">
        <f t="shared" si="58"/>
        <v>0</v>
      </c>
      <c r="AP553" s="101">
        <f t="shared" si="59"/>
        <v>1</v>
      </c>
      <c r="AQ553" s="101">
        <f t="shared" si="60"/>
        <v>0</v>
      </c>
      <c r="AR553" s="101">
        <f t="shared" si="62"/>
        <v>0</v>
      </c>
    </row>
    <row r="554" spans="1:44">
      <c r="A554" s="284" t="s">
        <v>1027</v>
      </c>
      <c r="B554" s="333"/>
      <c r="C554" s="333"/>
      <c r="D554" s="288"/>
      <c r="E554" s="288"/>
      <c r="F554" s="288"/>
      <c r="G554" s="286"/>
      <c r="H554" s="286"/>
      <c r="I554" s="286"/>
      <c r="J554" s="286"/>
      <c r="K554" s="286"/>
      <c r="L554" s="285"/>
      <c r="M554" s="285"/>
      <c r="N554" s="285"/>
      <c r="O554" s="285"/>
      <c r="P554" s="285"/>
      <c r="Q554" s="286"/>
      <c r="R554" s="286"/>
      <c r="S554" s="286"/>
      <c r="T554" s="286"/>
      <c r="U554" s="286"/>
      <c r="V554" s="285"/>
      <c r="W554" s="285">
        <v>1</v>
      </c>
      <c r="X554" s="285"/>
      <c r="Y554" s="285"/>
      <c r="Z554" s="285"/>
      <c r="AF554" s="333"/>
      <c r="AG554" s="333"/>
      <c r="AH554" s="333"/>
      <c r="AI554" s="333"/>
      <c r="AJ554" s="333"/>
      <c r="AL554" s="101">
        <f t="shared" si="61"/>
        <v>0</v>
      </c>
      <c r="AM554" s="101">
        <f t="shared" si="56"/>
        <v>0</v>
      </c>
      <c r="AN554" s="101">
        <f t="shared" si="57"/>
        <v>0</v>
      </c>
      <c r="AO554" s="101">
        <f t="shared" si="58"/>
        <v>0</v>
      </c>
      <c r="AP554" s="101">
        <f t="shared" si="59"/>
        <v>1</v>
      </c>
      <c r="AQ554" s="101">
        <f t="shared" si="60"/>
        <v>0</v>
      </c>
      <c r="AR554" s="101">
        <f t="shared" si="62"/>
        <v>0</v>
      </c>
    </row>
    <row r="555" spans="1:44">
      <c r="A555" s="284" t="s">
        <v>1028</v>
      </c>
      <c r="B555" s="333"/>
      <c r="C555" s="333"/>
      <c r="D555" s="288"/>
      <c r="E555" s="288"/>
      <c r="F555" s="288"/>
      <c r="G555" s="286"/>
      <c r="H555" s="286"/>
      <c r="I555" s="286"/>
      <c r="J555" s="286"/>
      <c r="K555" s="286"/>
      <c r="L555" s="285"/>
      <c r="M555" s="285"/>
      <c r="N555" s="285"/>
      <c r="O555" s="285"/>
      <c r="P555" s="285"/>
      <c r="Q555" s="286"/>
      <c r="R555" s="286"/>
      <c r="S555" s="286"/>
      <c r="T555" s="286"/>
      <c r="U555" s="286"/>
      <c r="V555" s="285"/>
      <c r="W555" s="285"/>
      <c r="X555" s="285"/>
      <c r="Y555" s="285"/>
      <c r="Z555" s="285"/>
      <c r="AF555" s="333"/>
      <c r="AG555" s="333"/>
      <c r="AH555" s="333"/>
      <c r="AI555" s="333"/>
      <c r="AJ555" s="333"/>
      <c r="AL555" s="101">
        <f t="shared" si="61"/>
        <v>0</v>
      </c>
      <c r="AM555" s="101">
        <f t="shared" si="56"/>
        <v>0</v>
      </c>
      <c r="AN555" s="101">
        <f t="shared" si="57"/>
        <v>0</v>
      </c>
      <c r="AO555" s="101">
        <f t="shared" si="58"/>
        <v>0</v>
      </c>
      <c r="AP555" s="101">
        <f t="shared" si="59"/>
        <v>0</v>
      </c>
      <c r="AQ555" s="101">
        <f t="shared" si="60"/>
        <v>0</v>
      </c>
      <c r="AR555" s="101">
        <f t="shared" si="62"/>
        <v>0</v>
      </c>
    </row>
    <row r="556" spans="1:44">
      <c r="A556" s="284" t="s">
        <v>1029</v>
      </c>
      <c r="B556" s="333"/>
      <c r="C556" s="333"/>
      <c r="D556" s="288"/>
      <c r="E556" s="288"/>
      <c r="F556" s="288"/>
      <c r="G556" s="286"/>
      <c r="H556" s="286"/>
      <c r="I556" s="286"/>
      <c r="J556" s="286"/>
      <c r="K556" s="286"/>
      <c r="L556" s="285"/>
      <c r="M556" s="285"/>
      <c r="N556" s="285"/>
      <c r="O556" s="285"/>
      <c r="P556" s="285"/>
      <c r="Q556" s="286"/>
      <c r="R556" s="286"/>
      <c r="S556" s="286"/>
      <c r="T556" s="286"/>
      <c r="U556" s="286"/>
      <c r="V556" s="285"/>
      <c r="W556" s="285"/>
      <c r="X556" s="285"/>
      <c r="Y556" s="285"/>
      <c r="Z556" s="285"/>
      <c r="AF556" s="333"/>
      <c r="AG556" s="333"/>
      <c r="AH556" s="333"/>
      <c r="AI556" s="333"/>
      <c r="AJ556" s="333"/>
      <c r="AL556" s="101">
        <f t="shared" si="61"/>
        <v>0</v>
      </c>
      <c r="AM556" s="101">
        <f t="shared" si="56"/>
        <v>0</v>
      </c>
      <c r="AN556" s="101">
        <f t="shared" si="57"/>
        <v>0</v>
      </c>
      <c r="AO556" s="101">
        <f t="shared" si="58"/>
        <v>0</v>
      </c>
      <c r="AP556" s="101">
        <f t="shared" si="59"/>
        <v>0</v>
      </c>
      <c r="AQ556" s="101">
        <f t="shared" si="60"/>
        <v>0</v>
      </c>
      <c r="AR556" s="101">
        <f t="shared" si="62"/>
        <v>0</v>
      </c>
    </row>
    <row r="557" spans="1:44">
      <c r="A557" s="284" t="s">
        <v>1030</v>
      </c>
      <c r="B557" s="333"/>
      <c r="C557" s="333"/>
      <c r="D557" s="288"/>
      <c r="E557" s="288"/>
      <c r="F557" s="288"/>
      <c r="G557" s="286"/>
      <c r="H557" s="286"/>
      <c r="I557" s="286"/>
      <c r="J557" s="286"/>
      <c r="K557" s="286"/>
      <c r="L557" s="285"/>
      <c r="M557" s="285"/>
      <c r="N557" s="285"/>
      <c r="O557" s="285"/>
      <c r="P557" s="285"/>
      <c r="Q557" s="286"/>
      <c r="R557" s="286"/>
      <c r="S557" s="286"/>
      <c r="T557" s="286"/>
      <c r="U557" s="286"/>
      <c r="V557" s="285">
        <v>1</v>
      </c>
      <c r="W557" s="285"/>
      <c r="X557" s="285"/>
      <c r="Y557" s="285"/>
      <c r="Z557" s="285"/>
      <c r="AF557" s="333"/>
      <c r="AG557" s="333"/>
      <c r="AH557" s="333"/>
      <c r="AI557" s="333"/>
      <c r="AJ557" s="333"/>
      <c r="AL557" s="101">
        <f t="shared" si="61"/>
        <v>0</v>
      </c>
      <c r="AM557" s="101">
        <f t="shared" si="56"/>
        <v>0</v>
      </c>
      <c r="AN557" s="101">
        <f t="shared" si="57"/>
        <v>0</v>
      </c>
      <c r="AO557" s="101">
        <f t="shared" si="58"/>
        <v>0</v>
      </c>
      <c r="AP557" s="101">
        <f t="shared" si="59"/>
        <v>1</v>
      </c>
      <c r="AQ557" s="101">
        <f t="shared" si="60"/>
        <v>0</v>
      </c>
      <c r="AR557" s="101">
        <f t="shared" si="62"/>
        <v>0</v>
      </c>
    </row>
    <row r="558" spans="1:44">
      <c r="A558" s="284" t="s">
        <v>1031</v>
      </c>
      <c r="B558" s="333"/>
      <c r="C558" s="333"/>
      <c r="D558" s="288"/>
      <c r="E558" s="288"/>
      <c r="F558" s="288"/>
      <c r="G558" s="286"/>
      <c r="H558" s="286"/>
      <c r="I558" s="286"/>
      <c r="J558" s="286"/>
      <c r="K558" s="286"/>
      <c r="L558" s="285"/>
      <c r="M558" s="285"/>
      <c r="N558" s="285"/>
      <c r="O558" s="285"/>
      <c r="P558" s="285"/>
      <c r="Q558" s="286"/>
      <c r="R558" s="286"/>
      <c r="S558" s="286"/>
      <c r="T558" s="286"/>
      <c r="U558" s="286"/>
      <c r="V558" s="285">
        <v>1</v>
      </c>
      <c r="W558" s="285"/>
      <c r="X558" s="285"/>
      <c r="Y558" s="285"/>
      <c r="Z558" s="285"/>
      <c r="AF558" s="333"/>
      <c r="AG558" s="333"/>
      <c r="AH558" s="333"/>
      <c r="AI558" s="333"/>
      <c r="AJ558" s="333"/>
      <c r="AL558" s="101">
        <f t="shared" si="61"/>
        <v>0</v>
      </c>
      <c r="AM558" s="101">
        <f t="shared" si="56"/>
        <v>0</v>
      </c>
      <c r="AN558" s="101">
        <f t="shared" si="57"/>
        <v>0</v>
      </c>
      <c r="AO558" s="101">
        <f t="shared" si="58"/>
        <v>0</v>
      </c>
      <c r="AP558" s="101">
        <f t="shared" si="59"/>
        <v>1</v>
      </c>
      <c r="AQ558" s="101">
        <f t="shared" si="60"/>
        <v>0</v>
      </c>
      <c r="AR558" s="101">
        <f t="shared" si="62"/>
        <v>0</v>
      </c>
    </row>
    <row r="559" spans="1:44">
      <c r="A559" s="284" t="s">
        <v>1032</v>
      </c>
      <c r="B559" s="333"/>
      <c r="C559" s="333"/>
      <c r="D559" s="288"/>
      <c r="E559" s="288"/>
      <c r="F559" s="288"/>
      <c r="G559" s="286"/>
      <c r="H559" s="286"/>
      <c r="I559" s="286"/>
      <c r="J559" s="286"/>
      <c r="K559" s="286"/>
      <c r="L559" s="285"/>
      <c r="M559" s="285"/>
      <c r="N559" s="285"/>
      <c r="O559" s="285"/>
      <c r="P559" s="285"/>
      <c r="Q559" s="286"/>
      <c r="R559" s="286"/>
      <c r="S559" s="286"/>
      <c r="T559" s="286"/>
      <c r="U559" s="286"/>
      <c r="V559" s="285"/>
      <c r="W559" s="285"/>
      <c r="X559" s="285"/>
      <c r="Y559" s="285"/>
      <c r="Z559" s="285">
        <v>2</v>
      </c>
      <c r="AF559" s="333"/>
      <c r="AG559" s="333"/>
      <c r="AH559" s="333"/>
      <c r="AI559" s="333"/>
      <c r="AJ559" s="333"/>
      <c r="AL559" s="101">
        <f t="shared" si="61"/>
        <v>0</v>
      </c>
      <c r="AM559" s="101">
        <f t="shared" si="56"/>
        <v>0</v>
      </c>
      <c r="AN559" s="101">
        <f t="shared" si="57"/>
        <v>0</v>
      </c>
      <c r="AO559" s="101">
        <f t="shared" si="58"/>
        <v>0</v>
      </c>
      <c r="AP559" s="101">
        <f t="shared" si="59"/>
        <v>2</v>
      </c>
      <c r="AQ559" s="101">
        <f t="shared" si="60"/>
        <v>0</v>
      </c>
      <c r="AR559" s="101">
        <f t="shared" si="62"/>
        <v>0</v>
      </c>
    </row>
    <row r="560" spans="1:44">
      <c r="A560" s="284" t="s">
        <v>1033</v>
      </c>
      <c r="B560" s="333"/>
      <c r="C560" s="333"/>
      <c r="D560" s="288"/>
      <c r="E560" s="288"/>
      <c r="F560" s="288"/>
      <c r="G560" s="286"/>
      <c r="H560" s="286"/>
      <c r="I560" s="286"/>
      <c r="J560" s="286"/>
      <c r="K560" s="286"/>
      <c r="L560" s="285"/>
      <c r="M560" s="285"/>
      <c r="N560" s="285"/>
      <c r="O560" s="285"/>
      <c r="P560" s="285"/>
      <c r="Q560" s="286"/>
      <c r="R560" s="286"/>
      <c r="S560" s="286"/>
      <c r="T560" s="286"/>
      <c r="U560" s="286"/>
      <c r="V560" s="285"/>
      <c r="W560" s="285"/>
      <c r="X560" s="285"/>
      <c r="Y560" s="285">
        <v>1</v>
      </c>
      <c r="Z560" s="285"/>
      <c r="AF560" s="333"/>
      <c r="AG560" s="333"/>
      <c r="AH560" s="333"/>
      <c r="AI560" s="333"/>
      <c r="AJ560" s="333"/>
      <c r="AL560" s="101">
        <f t="shared" si="61"/>
        <v>0</v>
      </c>
      <c r="AM560" s="101">
        <f t="shared" si="56"/>
        <v>0</v>
      </c>
      <c r="AN560" s="101">
        <f t="shared" si="57"/>
        <v>0</v>
      </c>
      <c r="AO560" s="101">
        <f t="shared" si="58"/>
        <v>0</v>
      </c>
      <c r="AP560" s="101">
        <f t="shared" si="59"/>
        <v>1</v>
      </c>
      <c r="AQ560" s="101">
        <f t="shared" si="60"/>
        <v>0</v>
      </c>
      <c r="AR560" s="101">
        <f t="shared" si="62"/>
        <v>0</v>
      </c>
    </row>
    <row r="561" spans="1:44">
      <c r="A561" s="284" t="s">
        <v>1034</v>
      </c>
      <c r="B561" s="333"/>
      <c r="C561" s="333"/>
      <c r="D561" s="288"/>
      <c r="E561" s="288"/>
      <c r="F561" s="288"/>
      <c r="G561" s="286"/>
      <c r="H561" s="286"/>
      <c r="I561" s="286"/>
      <c r="J561" s="286"/>
      <c r="K561" s="286"/>
      <c r="L561" s="285"/>
      <c r="M561" s="285"/>
      <c r="N561" s="285"/>
      <c r="O561" s="285"/>
      <c r="P561" s="285"/>
      <c r="Q561" s="286"/>
      <c r="R561" s="286"/>
      <c r="S561" s="286"/>
      <c r="T561" s="286"/>
      <c r="U561" s="286"/>
      <c r="V561" s="285"/>
      <c r="W561" s="285"/>
      <c r="X561" s="285"/>
      <c r="Y561" s="285"/>
      <c r="Z561" s="285">
        <v>1</v>
      </c>
      <c r="AF561" s="333"/>
      <c r="AG561" s="333"/>
      <c r="AH561" s="333"/>
      <c r="AI561" s="333"/>
      <c r="AJ561" s="333"/>
      <c r="AL561" s="101">
        <f t="shared" si="61"/>
        <v>0</v>
      </c>
      <c r="AM561" s="101">
        <f t="shared" si="56"/>
        <v>0</v>
      </c>
      <c r="AN561" s="101">
        <f t="shared" si="57"/>
        <v>0</v>
      </c>
      <c r="AO561" s="101">
        <f t="shared" si="58"/>
        <v>0</v>
      </c>
      <c r="AP561" s="101">
        <f t="shared" si="59"/>
        <v>1</v>
      </c>
      <c r="AQ561" s="101">
        <f t="shared" si="60"/>
        <v>0</v>
      </c>
      <c r="AR561" s="101">
        <f t="shared" si="62"/>
        <v>0</v>
      </c>
    </row>
    <row r="562" spans="1:44">
      <c r="A562" s="284" t="s">
        <v>1035</v>
      </c>
      <c r="B562" s="333"/>
      <c r="C562" s="333"/>
      <c r="D562" s="288"/>
      <c r="E562" s="288"/>
      <c r="F562" s="288"/>
      <c r="G562" s="286"/>
      <c r="H562" s="286"/>
      <c r="I562" s="286"/>
      <c r="J562" s="286"/>
      <c r="K562" s="286"/>
      <c r="L562" s="285"/>
      <c r="M562" s="285"/>
      <c r="N562" s="285"/>
      <c r="O562" s="285"/>
      <c r="P562" s="285"/>
      <c r="Q562" s="286"/>
      <c r="R562" s="286"/>
      <c r="S562" s="286"/>
      <c r="T562" s="286"/>
      <c r="U562" s="286"/>
      <c r="V562" s="285"/>
      <c r="W562" s="285"/>
      <c r="X562" s="285"/>
      <c r="Y562" s="285">
        <v>1</v>
      </c>
      <c r="Z562" s="285"/>
      <c r="AF562" s="333"/>
      <c r="AG562" s="333"/>
      <c r="AH562" s="333"/>
      <c r="AI562" s="333"/>
      <c r="AJ562" s="333"/>
      <c r="AL562" s="101">
        <f t="shared" si="61"/>
        <v>0</v>
      </c>
      <c r="AM562" s="101">
        <f t="shared" si="56"/>
        <v>0</v>
      </c>
      <c r="AN562" s="101">
        <f t="shared" si="57"/>
        <v>0</v>
      </c>
      <c r="AO562" s="101">
        <f t="shared" si="58"/>
        <v>0</v>
      </c>
      <c r="AP562" s="101">
        <f t="shared" si="59"/>
        <v>1</v>
      </c>
      <c r="AQ562" s="101">
        <f t="shared" si="60"/>
        <v>0</v>
      </c>
      <c r="AR562" s="101">
        <f t="shared" si="62"/>
        <v>0</v>
      </c>
    </row>
    <row r="563" spans="1:44">
      <c r="A563" s="284" t="s">
        <v>1036</v>
      </c>
      <c r="B563" s="333"/>
      <c r="C563" s="333"/>
      <c r="D563" s="288"/>
      <c r="E563" s="288"/>
      <c r="F563" s="288"/>
      <c r="G563" s="286"/>
      <c r="H563" s="286"/>
      <c r="I563" s="286"/>
      <c r="J563" s="286"/>
      <c r="K563" s="286"/>
      <c r="L563" s="285"/>
      <c r="M563" s="285"/>
      <c r="N563" s="285"/>
      <c r="O563" s="285">
        <v>1</v>
      </c>
      <c r="P563" s="285"/>
      <c r="Q563" s="286"/>
      <c r="R563" s="286"/>
      <c r="S563" s="286"/>
      <c r="T563" s="286"/>
      <c r="U563" s="286"/>
      <c r="V563" s="285"/>
      <c r="W563" s="285"/>
      <c r="X563" s="285"/>
      <c r="Y563" s="285"/>
      <c r="Z563" s="285"/>
      <c r="AF563" s="333"/>
      <c r="AG563" s="333"/>
      <c r="AH563" s="333"/>
      <c r="AI563" s="333"/>
      <c r="AJ563" s="333"/>
      <c r="AL563" s="101">
        <f t="shared" si="61"/>
        <v>0</v>
      </c>
      <c r="AM563" s="101">
        <f t="shared" si="56"/>
        <v>0</v>
      </c>
      <c r="AN563" s="101">
        <f t="shared" si="57"/>
        <v>1</v>
      </c>
      <c r="AO563" s="101">
        <f t="shared" si="58"/>
        <v>0</v>
      </c>
      <c r="AP563" s="101">
        <f t="shared" si="59"/>
        <v>0</v>
      </c>
      <c r="AQ563" s="101">
        <f t="shared" si="60"/>
        <v>0</v>
      </c>
      <c r="AR563" s="101">
        <f t="shared" si="62"/>
        <v>0</v>
      </c>
    </row>
    <row r="564" spans="1:44">
      <c r="A564" s="284" t="s">
        <v>1037</v>
      </c>
      <c r="B564" s="333"/>
      <c r="C564" s="333"/>
      <c r="D564" s="288"/>
      <c r="E564" s="288"/>
      <c r="F564" s="288"/>
      <c r="G564" s="286"/>
      <c r="H564" s="286"/>
      <c r="I564" s="286"/>
      <c r="J564" s="286"/>
      <c r="K564" s="286"/>
      <c r="L564" s="285"/>
      <c r="M564" s="285"/>
      <c r="N564" s="285"/>
      <c r="O564" s="285"/>
      <c r="P564" s="285"/>
      <c r="Q564" s="286"/>
      <c r="R564" s="286"/>
      <c r="S564" s="286"/>
      <c r="T564" s="286">
        <v>1</v>
      </c>
      <c r="U564" s="286"/>
      <c r="V564" s="285"/>
      <c r="W564" s="285"/>
      <c r="X564" s="285"/>
      <c r="Y564" s="285"/>
      <c r="Z564" s="285"/>
      <c r="AF564" s="333"/>
      <c r="AG564" s="333"/>
      <c r="AH564" s="333"/>
      <c r="AI564" s="333"/>
      <c r="AJ564" s="333"/>
      <c r="AL564" s="101">
        <f t="shared" si="61"/>
        <v>0</v>
      </c>
      <c r="AM564" s="101">
        <f t="shared" si="56"/>
        <v>0</v>
      </c>
      <c r="AN564" s="101">
        <f t="shared" si="57"/>
        <v>0</v>
      </c>
      <c r="AO564" s="101">
        <f t="shared" si="58"/>
        <v>1</v>
      </c>
      <c r="AP564" s="101">
        <f t="shared" si="59"/>
        <v>0</v>
      </c>
      <c r="AQ564" s="101">
        <f t="shared" si="60"/>
        <v>0</v>
      </c>
      <c r="AR564" s="101">
        <f t="shared" si="62"/>
        <v>0</v>
      </c>
    </row>
    <row r="565" spans="1:44">
      <c r="A565" s="284" t="s">
        <v>1038</v>
      </c>
      <c r="B565" s="333"/>
      <c r="C565" s="333"/>
      <c r="D565" s="288"/>
      <c r="E565" s="288"/>
      <c r="F565" s="288"/>
      <c r="G565" s="286"/>
      <c r="H565" s="286"/>
      <c r="I565" s="286"/>
      <c r="J565" s="286"/>
      <c r="K565" s="286"/>
      <c r="L565" s="285"/>
      <c r="M565" s="285"/>
      <c r="N565" s="285"/>
      <c r="O565" s="285"/>
      <c r="P565" s="285">
        <v>1</v>
      </c>
      <c r="Q565" s="286"/>
      <c r="R565" s="286"/>
      <c r="S565" s="286"/>
      <c r="T565" s="286"/>
      <c r="U565" s="286"/>
      <c r="V565" s="285"/>
      <c r="W565" s="285"/>
      <c r="X565" s="285"/>
      <c r="Y565" s="285"/>
      <c r="Z565" s="285"/>
      <c r="AF565" s="333"/>
      <c r="AG565" s="333"/>
      <c r="AH565" s="333"/>
      <c r="AI565" s="333"/>
      <c r="AJ565" s="333"/>
      <c r="AL565" s="101">
        <f t="shared" si="61"/>
        <v>0</v>
      </c>
      <c r="AM565" s="101">
        <f t="shared" si="56"/>
        <v>0</v>
      </c>
      <c r="AN565" s="101">
        <f t="shared" si="57"/>
        <v>1</v>
      </c>
      <c r="AO565" s="101">
        <f t="shared" si="58"/>
        <v>0</v>
      </c>
      <c r="AP565" s="101">
        <f t="shared" si="59"/>
        <v>0</v>
      </c>
      <c r="AQ565" s="101">
        <f t="shared" si="60"/>
        <v>0</v>
      </c>
      <c r="AR565" s="101">
        <f t="shared" si="62"/>
        <v>0</v>
      </c>
    </row>
    <row r="566" spans="1:44">
      <c r="A566" s="284" t="s">
        <v>1039</v>
      </c>
      <c r="B566" s="333"/>
      <c r="C566" s="333"/>
      <c r="D566" s="288"/>
      <c r="E566" s="288"/>
      <c r="F566" s="288"/>
      <c r="G566" s="286"/>
      <c r="H566" s="286"/>
      <c r="I566" s="286"/>
      <c r="J566" s="286"/>
      <c r="K566" s="286"/>
      <c r="L566" s="285"/>
      <c r="M566" s="285"/>
      <c r="N566" s="285"/>
      <c r="O566" s="285"/>
      <c r="P566" s="285"/>
      <c r="Q566" s="286"/>
      <c r="R566" s="286"/>
      <c r="S566" s="286"/>
      <c r="T566" s="286"/>
      <c r="U566" s="286"/>
      <c r="V566" s="285"/>
      <c r="W566" s="285"/>
      <c r="X566" s="285"/>
      <c r="Y566" s="285"/>
      <c r="Z566" s="285">
        <v>1</v>
      </c>
      <c r="AF566" s="333"/>
      <c r="AG566" s="333"/>
      <c r="AH566" s="333"/>
      <c r="AI566" s="333"/>
      <c r="AJ566" s="333"/>
      <c r="AL566" s="101">
        <f t="shared" si="61"/>
        <v>0</v>
      </c>
      <c r="AM566" s="101">
        <f t="shared" si="56"/>
        <v>0</v>
      </c>
      <c r="AN566" s="101">
        <f t="shared" si="57"/>
        <v>0</v>
      </c>
      <c r="AO566" s="101">
        <f t="shared" si="58"/>
        <v>0</v>
      </c>
      <c r="AP566" s="101">
        <f t="shared" si="59"/>
        <v>1</v>
      </c>
      <c r="AQ566" s="101">
        <f t="shared" si="60"/>
        <v>0</v>
      </c>
      <c r="AR566" s="101">
        <f t="shared" si="62"/>
        <v>0</v>
      </c>
    </row>
    <row r="567" spans="1:44">
      <c r="A567" s="284" t="s">
        <v>1040</v>
      </c>
      <c r="B567" s="333"/>
      <c r="C567" s="333"/>
      <c r="D567" s="288"/>
      <c r="E567" s="288"/>
      <c r="F567" s="288"/>
      <c r="G567" s="286"/>
      <c r="H567" s="286"/>
      <c r="I567" s="286"/>
      <c r="J567" s="286"/>
      <c r="K567" s="286"/>
      <c r="L567" s="285"/>
      <c r="M567" s="285"/>
      <c r="N567" s="285"/>
      <c r="O567" s="285"/>
      <c r="P567" s="285"/>
      <c r="Q567" s="286"/>
      <c r="R567" s="286"/>
      <c r="S567" s="286"/>
      <c r="T567" s="286"/>
      <c r="U567" s="286"/>
      <c r="V567" s="285"/>
      <c r="W567" s="285"/>
      <c r="X567" s="285"/>
      <c r="Y567" s="285"/>
      <c r="Z567" s="285"/>
      <c r="AF567" s="333"/>
      <c r="AG567" s="333"/>
      <c r="AH567" s="333"/>
      <c r="AI567" s="333"/>
      <c r="AJ567" s="333"/>
      <c r="AL567" s="101">
        <f t="shared" si="61"/>
        <v>0</v>
      </c>
      <c r="AM567" s="101">
        <f t="shared" si="56"/>
        <v>0</v>
      </c>
      <c r="AN567" s="101">
        <f t="shared" si="57"/>
        <v>0</v>
      </c>
      <c r="AO567" s="101">
        <f t="shared" si="58"/>
        <v>0</v>
      </c>
      <c r="AP567" s="101">
        <f t="shared" si="59"/>
        <v>0</v>
      </c>
      <c r="AQ567" s="101">
        <f t="shared" si="60"/>
        <v>0</v>
      </c>
      <c r="AR567" s="101">
        <f t="shared" si="62"/>
        <v>0</v>
      </c>
    </row>
    <row r="568" spans="1:44">
      <c r="A568" s="284" t="s">
        <v>1041</v>
      </c>
      <c r="B568" s="333"/>
      <c r="C568" s="333"/>
      <c r="D568" s="288"/>
      <c r="E568" s="288"/>
      <c r="F568" s="288"/>
      <c r="G568" s="286"/>
      <c r="H568" s="286"/>
      <c r="I568" s="286"/>
      <c r="J568" s="286"/>
      <c r="K568" s="286"/>
      <c r="L568" s="285"/>
      <c r="M568" s="285"/>
      <c r="N568" s="285"/>
      <c r="O568" s="285"/>
      <c r="P568" s="285"/>
      <c r="Q568" s="286"/>
      <c r="R568" s="286"/>
      <c r="S568" s="286"/>
      <c r="T568" s="286"/>
      <c r="U568" s="286">
        <v>1</v>
      </c>
      <c r="V568" s="285"/>
      <c r="W568" s="285"/>
      <c r="X568" s="285"/>
      <c r="Y568" s="285"/>
      <c r="Z568" s="285"/>
      <c r="AF568" s="333"/>
      <c r="AG568" s="333"/>
      <c r="AH568" s="333"/>
      <c r="AI568" s="333"/>
      <c r="AJ568" s="333"/>
      <c r="AL568" s="101">
        <f t="shared" si="61"/>
        <v>0</v>
      </c>
      <c r="AM568" s="101">
        <f t="shared" si="56"/>
        <v>0</v>
      </c>
      <c r="AN568" s="101">
        <f t="shared" si="57"/>
        <v>0</v>
      </c>
      <c r="AO568" s="101">
        <f t="shared" si="58"/>
        <v>1</v>
      </c>
      <c r="AP568" s="101">
        <f t="shared" si="59"/>
        <v>0</v>
      </c>
      <c r="AQ568" s="101">
        <f t="shared" si="60"/>
        <v>0</v>
      </c>
      <c r="AR568" s="101">
        <f t="shared" si="62"/>
        <v>0</v>
      </c>
    </row>
    <row r="569" spans="1:44">
      <c r="A569" s="284" t="s">
        <v>1042</v>
      </c>
      <c r="B569" s="333"/>
      <c r="C569" s="333"/>
      <c r="D569" s="288"/>
      <c r="E569" s="288"/>
      <c r="F569" s="288"/>
      <c r="G569" s="286"/>
      <c r="H569" s="286"/>
      <c r="I569" s="286"/>
      <c r="J569" s="286"/>
      <c r="K569" s="286"/>
      <c r="L569" s="285"/>
      <c r="M569" s="285"/>
      <c r="N569" s="285"/>
      <c r="O569" s="285"/>
      <c r="P569" s="285"/>
      <c r="Q569" s="286"/>
      <c r="R569" s="286"/>
      <c r="S569" s="286"/>
      <c r="T569" s="286"/>
      <c r="U569" s="286"/>
      <c r="V569" s="285"/>
      <c r="W569" s="285"/>
      <c r="X569" s="285"/>
      <c r="Y569" s="285">
        <v>2</v>
      </c>
      <c r="Z569" s="285"/>
      <c r="AF569" s="333"/>
      <c r="AG569" s="333"/>
      <c r="AH569" s="333"/>
      <c r="AI569" s="333"/>
      <c r="AJ569" s="333"/>
      <c r="AL569" s="101">
        <f t="shared" si="61"/>
        <v>0</v>
      </c>
      <c r="AM569" s="101">
        <f t="shared" si="56"/>
        <v>0</v>
      </c>
      <c r="AN569" s="101">
        <f t="shared" si="57"/>
        <v>0</v>
      </c>
      <c r="AO569" s="101">
        <f t="shared" si="58"/>
        <v>0</v>
      </c>
      <c r="AP569" s="101">
        <f t="shared" si="59"/>
        <v>2</v>
      </c>
      <c r="AQ569" s="101">
        <f t="shared" si="60"/>
        <v>0</v>
      </c>
      <c r="AR569" s="101">
        <f t="shared" si="62"/>
        <v>0</v>
      </c>
    </row>
    <row r="570" spans="1:44">
      <c r="A570" s="284" t="s">
        <v>1043</v>
      </c>
      <c r="B570" s="333"/>
      <c r="C570" s="333"/>
      <c r="D570" s="288"/>
      <c r="E570" s="288"/>
      <c r="F570" s="288"/>
      <c r="G570" s="286"/>
      <c r="H570" s="286"/>
      <c r="I570" s="286"/>
      <c r="J570" s="286"/>
      <c r="K570" s="286"/>
      <c r="L570" s="285"/>
      <c r="M570" s="285"/>
      <c r="N570" s="285"/>
      <c r="O570" s="285"/>
      <c r="P570" s="285"/>
      <c r="Q570" s="286"/>
      <c r="R570" s="286"/>
      <c r="S570" s="286"/>
      <c r="T570" s="286"/>
      <c r="U570" s="286"/>
      <c r="V570" s="285"/>
      <c r="W570" s="285">
        <v>1</v>
      </c>
      <c r="X570" s="285"/>
      <c r="Y570" s="285"/>
      <c r="Z570" s="285"/>
      <c r="AF570" s="333"/>
      <c r="AG570" s="333"/>
      <c r="AH570" s="333"/>
      <c r="AI570" s="333"/>
      <c r="AJ570" s="333"/>
      <c r="AL570" s="101">
        <f t="shared" si="61"/>
        <v>0</v>
      </c>
      <c r="AM570" s="101">
        <f t="shared" si="56"/>
        <v>0</v>
      </c>
      <c r="AN570" s="101">
        <f t="shared" si="57"/>
        <v>0</v>
      </c>
      <c r="AO570" s="101">
        <f t="shared" si="58"/>
        <v>0</v>
      </c>
      <c r="AP570" s="101">
        <f t="shared" si="59"/>
        <v>1</v>
      </c>
      <c r="AQ570" s="101">
        <f t="shared" si="60"/>
        <v>0</v>
      </c>
      <c r="AR570" s="101">
        <f t="shared" si="62"/>
        <v>0</v>
      </c>
    </row>
    <row r="571" spans="1:44">
      <c r="A571" s="284" t="s">
        <v>1044</v>
      </c>
      <c r="B571" s="333"/>
      <c r="C571" s="333"/>
      <c r="D571" s="288"/>
      <c r="E571" s="288"/>
      <c r="F571" s="288"/>
      <c r="G571" s="286"/>
      <c r="H571" s="286"/>
      <c r="I571" s="286"/>
      <c r="J571" s="286"/>
      <c r="K571" s="286"/>
      <c r="L571" s="285"/>
      <c r="M571" s="285"/>
      <c r="N571" s="285"/>
      <c r="O571" s="285"/>
      <c r="P571" s="285"/>
      <c r="Q571" s="286"/>
      <c r="R571" s="286"/>
      <c r="S571" s="286"/>
      <c r="T571" s="286"/>
      <c r="U571" s="286">
        <v>1</v>
      </c>
      <c r="V571" s="285"/>
      <c r="W571" s="285"/>
      <c r="X571" s="285"/>
      <c r="Y571" s="285"/>
      <c r="Z571" s="285"/>
      <c r="AF571" s="333"/>
      <c r="AG571" s="333"/>
      <c r="AH571" s="333"/>
      <c r="AI571" s="333"/>
      <c r="AJ571" s="333"/>
      <c r="AL571" s="101">
        <f t="shared" si="61"/>
        <v>0</v>
      </c>
      <c r="AM571" s="101">
        <f t="shared" si="56"/>
        <v>0</v>
      </c>
      <c r="AN571" s="101">
        <f t="shared" si="57"/>
        <v>0</v>
      </c>
      <c r="AO571" s="101">
        <f t="shared" si="58"/>
        <v>1</v>
      </c>
      <c r="AP571" s="101">
        <f t="shared" si="59"/>
        <v>0</v>
      </c>
      <c r="AQ571" s="101">
        <f t="shared" si="60"/>
        <v>0</v>
      </c>
      <c r="AR571" s="101">
        <f t="shared" si="62"/>
        <v>0</v>
      </c>
    </row>
    <row r="572" spans="1:44">
      <c r="A572" s="284" t="s">
        <v>1045</v>
      </c>
      <c r="B572" s="333"/>
      <c r="C572" s="333"/>
      <c r="D572" s="288"/>
      <c r="E572" s="288"/>
      <c r="F572" s="288"/>
      <c r="G572" s="286"/>
      <c r="H572" s="286"/>
      <c r="I572" s="286"/>
      <c r="J572" s="286"/>
      <c r="K572" s="286"/>
      <c r="L572" s="285"/>
      <c r="M572" s="285"/>
      <c r="N572" s="285"/>
      <c r="O572" s="285"/>
      <c r="P572" s="285"/>
      <c r="Q572" s="286"/>
      <c r="R572" s="286"/>
      <c r="S572" s="286"/>
      <c r="T572" s="286">
        <v>1</v>
      </c>
      <c r="U572" s="286"/>
      <c r="V572" s="285"/>
      <c r="W572" s="285"/>
      <c r="X572" s="285"/>
      <c r="Y572" s="285"/>
      <c r="Z572" s="285"/>
      <c r="AF572" s="333"/>
      <c r="AG572" s="333"/>
      <c r="AH572" s="333"/>
      <c r="AI572" s="333"/>
      <c r="AJ572" s="333"/>
      <c r="AL572" s="101">
        <f t="shared" si="61"/>
        <v>0</v>
      </c>
      <c r="AM572" s="101">
        <f t="shared" si="56"/>
        <v>0</v>
      </c>
      <c r="AN572" s="101">
        <f t="shared" si="57"/>
        <v>0</v>
      </c>
      <c r="AO572" s="101">
        <f t="shared" si="58"/>
        <v>1</v>
      </c>
      <c r="AP572" s="101">
        <f t="shared" si="59"/>
        <v>0</v>
      </c>
      <c r="AQ572" s="101">
        <f t="shared" si="60"/>
        <v>0</v>
      </c>
      <c r="AR572" s="101">
        <f t="shared" si="62"/>
        <v>0</v>
      </c>
    </row>
    <row r="573" spans="1:44">
      <c r="A573" s="284" t="s">
        <v>1046</v>
      </c>
      <c r="B573" s="333"/>
      <c r="C573" s="333"/>
      <c r="D573" s="288"/>
      <c r="E573" s="288"/>
      <c r="F573" s="288"/>
      <c r="G573" s="286"/>
      <c r="H573" s="286"/>
      <c r="I573" s="286"/>
      <c r="J573" s="286"/>
      <c r="K573" s="286"/>
      <c r="L573" s="285"/>
      <c r="M573" s="285"/>
      <c r="N573" s="285"/>
      <c r="O573" s="285"/>
      <c r="P573" s="285"/>
      <c r="Q573" s="286"/>
      <c r="R573" s="286"/>
      <c r="S573" s="286"/>
      <c r="T573" s="286"/>
      <c r="U573" s="286"/>
      <c r="V573" s="285"/>
      <c r="W573" s="285"/>
      <c r="X573" s="285"/>
      <c r="Y573" s="285"/>
      <c r="Z573" s="285"/>
      <c r="AF573" s="333"/>
      <c r="AG573" s="333"/>
      <c r="AH573" s="333"/>
      <c r="AI573" s="333"/>
      <c r="AJ573" s="333"/>
      <c r="AL573" s="101">
        <f t="shared" si="61"/>
        <v>0</v>
      </c>
      <c r="AM573" s="101">
        <f t="shared" si="56"/>
        <v>0</v>
      </c>
      <c r="AN573" s="101">
        <f t="shared" si="57"/>
        <v>0</v>
      </c>
      <c r="AO573" s="101">
        <f t="shared" si="58"/>
        <v>0</v>
      </c>
      <c r="AP573" s="101">
        <f t="shared" si="59"/>
        <v>0</v>
      </c>
      <c r="AQ573" s="101">
        <f t="shared" si="60"/>
        <v>0</v>
      </c>
      <c r="AR573" s="101">
        <f t="shared" si="62"/>
        <v>0</v>
      </c>
    </row>
    <row r="574" spans="1:44">
      <c r="A574" s="284" t="s">
        <v>1047</v>
      </c>
      <c r="B574" s="333"/>
      <c r="C574" s="333"/>
      <c r="D574" s="288"/>
      <c r="E574" s="288"/>
      <c r="F574" s="288"/>
      <c r="G574" s="286"/>
      <c r="H574" s="286"/>
      <c r="I574" s="286"/>
      <c r="J574" s="286"/>
      <c r="K574" s="286"/>
      <c r="L574" s="285"/>
      <c r="M574" s="285"/>
      <c r="N574" s="285"/>
      <c r="O574" s="285"/>
      <c r="P574" s="285"/>
      <c r="Q574" s="286"/>
      <c r="R574" s="286"/>
      <c r="S574" s="286"/>
      <c r="T574" s="286"/>
      <c r="U574" s="286"/>
      <c r="V574" s="285"/>
      <c r="W574" s="285"/>
      <c r="X574" s="285"/>
      <c r="Y574" s="285"/>
      <c r="Z574" s="285"/>
      <c r="AF574" s="333"/>
      <c r="AG574" s="333"/>
      <c r="AH574" s="333"/>
      <c r="AI574" s="333"/>
      <c r="AJ574" s="333"/>
      <c r="AL574" s="101">
        <f t="shared" si="61"/>
        <v>0</v>
      </c>
      <c r="AM574" s="101">
        <f t="shared" si="56"/>
        <v>0</v>
      </c>
      <c r="AN574" s="101">
        <f t="shared" si="57"/>
        <v>0</v>
      </c>
      <c r="AO574" s="101">
        <f t="shared" si="58"/>
        <v>0</v>
      </c>
      <c r="AP574" s="101">
        <f t="shared" si="59"/>
        <v>0</v>
      </c>
      <c r="AQ574" s="101">
        <f t="shared" si="60"/>
        <v>0</v>
      </c>
      <c r="AR574" s="101">
        <f t="shared" si="62"/>
        <v>0</v>
      </c>
    </row>
    <row r="575" spans="1:44">
      <c r="A575" s="284" t="s">
        <v>1048</v>
      </c>
      <c r="B575" s="333"/>
      <c r="C575" s="333"/>
      <c r="D575" s="288"/>
      <c r="E575" s="288"/>
      <c r="F575" s="288"/>
      <c r="G575" s="286"/>
      <c r="H575" s="286"/>
      <c r="I575" s="286"/>
      <c r="J575" s="286"/>
      <c r="K575" s="286"/>
      <c r="L575" s="285"/>
      <c r="M575" s="285"/>
      <c r="N575" s="285"/>
      <c r="O575" s="285"/>
      <c r="P575" s="285"/>
      <c r="Q575" s="286"/>
      <c r="R575" s="286"/>
      <c r="S575" s="286"/>
      <c r="T575" s="286"/>
      <c r="U575" s="286"/>
      <c r="V575" s="285"/>
      <c r="W575" s="285"/>
      <c r="X575" s="285"/>
      <c r="Y575" s="285"/>
      <c r="Z575" s="285"/>
      <c r="AF575" s="333"/>
      <c r="AG575" s="333"/>
      <c r="AH575" s="333"/>
      <c r="AI575" s="333"/>
      <c r="AJ575" s="333"/>
      <c r="AL575" s="101">
        <f t="shared" si="61"/>
        <v>0</v>
      </c>
      <c r="AM575" s="101">
        <f t="shared" si="56"/>
        <v>0</v>
      </c>
      <c r="AN575" s="101">
        <f t="shared" si="57"/>
        <v>0</v>
      </c>
      <c r="AO575" s="101">
        <f t="shared" si="58"/>
        <v>0</v>
      </c>
      <c r="AP575" s="101">
        <f t="shared" si="59"/>
        <v>0</v>
      </c>
      <c r="AQ575" s="101">
        <f t="shared" si="60"/>
        <v>0</v>
      </c>
      <c r="AR575" s="101">
        <f t="shared" si="62"/>
        <v>0</v>
      </c>
    </row>
    <row r="576" spans="1:44">
      <c r="A576" s="284" t="s">
        <v>1049</v>
      </c>
      <c r="B576" s="333"/>
      <c r="C576" s="333"/>
      <c r="D576" s="288"/>
      <c r="E576" s="288"/>
      <c r="F576" s="288"/>
      <c r="G576" s="286"/>
      <c r="H576" s="286"/>
      <c r="I576" s="286"/>
      <c r="J576" s="286"/>
      <c r="K576" s="286"/>
      <c r="L576" s="285"/>
      <c r="M576" s="285"/>
      <c r="N576" s="285"/>
      <c r="O576" s="285"/>
      <c r="P576" s="285"/>
      <c r="Q576" s="286"/>
      <c r="R576" s="286"/>
      <c r="S576" s="286"/>
      <c r="T576" s="286"/>
      <c r="U576" s="286"/>
      <c r="V576" s="285"/>
      <c r="W576" s="285"/>
      <c r="X576" s="285"/>
      <c r="Y576" s="285"/>
      <c r="Z576" s="285"/>
      <c r="AF576" s="333"/>
      <c r="AG576" s="333"/>
      <c r="AH576" s="333"/>
      <c r="AI576" s="333"/>
      <c r="AJ576" s="333"/>
      <c r="AL576" s="101">
        <f t="shared" si="61"/>
        <v>0</v>
      </c>
      <c r="AM576" s="101">
        <f t="shared" si="56"/>
        <v>0</v>
      </c>
      <c r="AN576" s="101">
        <f t="shared" si="57"/>
        <v>0</v>
      </c>
      <c r="AO576" s="101">
        <f t="shared" si="58"/>
        <v>0</v>
      </c>
      <c r="AP576" s="101">
        <f t="shared" si="59"/>
        <v>0</v>
      </c>
      <c r="AQ576" s="101">
        <f t="shared" si="60"/>
        <v>0</v>
      </c>
      <c r="AR576" s="101">
        <f t="shared" si="62"/>
        <v>0</v>
      </c>
    </row>
    <row r="577" spans="1:44">
      <c r="A577" s="284" t="s">
        <v>1050</v>
      </c>
      <c r="B577" s="333"/>
      <c r="C577" s="333"/>
      <c r="D577" s="288"/>
      <c r="E577" s="288"/>
      <c r="F577" s="288"/>
      <c r="G577" s="286"/>
      <c r="H577" s="286"/>
      <c r="I577" s="286"/>
      <c r="J577" s="286"/>
      <c r="K577" s="286"/>
      <c r="L577" s="285"/>
      <c r="M577" s="285"/>
      <c r="N577" s="285"/>
      <c r="O577" s="285"/>
      <c r="P577" s="285"/>
      <c r="Q577" s="286">
        <v>1</v>
      </c>
      <c r="R577" s="286"/>
      <c r="S577" s="286"/>
      <c r="T577" s="286"/>
      <c r="U577" s="286"/>
      <c r="V577" s="285"/>
      <c r="W577" s="285"/>
      <c r="X577" s="285"/>
      <c r="Y577" s="285"/>
      <c r="Z577" s="285"/>
      <c r="AF577" s="333"/>
      <c r="AG577" s="333"/>
      <c r="AH577" s="333"/>
      <c r="AI577" s="333"/>
      <c r="AJ577" s="333"/>
      <c r="AL577" s="101">
        <f t="shared" si="61"/>
        <v>0</v>
      </c>
      <c r="AM577" s="101">
        <f t="shared" si="56"/>
        <v>0</v>
      </c>
      <c r="AN577" s="101">
        <f t="shared" si="57"/>
        <v>0</v>
      </c>
      <c r="AO577" s="101">
        <f t="shared" si="58"/>
        <v>1</v>
      </c>
      <c r="AP577" s="101">
        <f t="shared" si="59"/>
        <v>0</v>
      </c>
      <c r="AQ577" s="101">
        <f t="shared" si="60"/>
        <v>0</v>
      </c>
      <c r="AR577" s="101">
        <f t="shared" si="62"/>
        <v>0</v>
      </c>
    </row>
    <row r="578" spans="1:44">
      <c r="A578" s="284" t="s">
        <v>1051</v>
      </c>
      <c r="B578" s="333"/>
      <c r="C578" s="333"/>
      <c r="D578" s="288"/>
      <c r="E578" s="288"/>
      <c r="F578" s="288"/>
      <c r="G578" s="286"/>
      <c r="H578" s="286"/>
      <c r="I578" s="286"/>
      <c r="J578" s="286"/>
      <c r="K578" s="286"/>
      <c r="L578" s="285"/>
      <c r="M578" s="285"/>
      <c r="N578" s="285"/>
      <c r="O578" s="285"/>
      <c r="P578" s="285"/>
      <c r="Q578" s="286"/>
      <c r="R578" s="286"/>
      <c r="S578" s="286"/>
      <c r="T578" s="286"/>
      <c r="U578" s="286"/>
      <c r="V578" s="285"/>
      <c r="W578" s="285"/>
      <c r="X578" s="285"/>
      <c r="Y578" s="285"/>
      <c r="Z578" s="285">
        <v>1</v>
      </c>
      <c r="AF578" s="333"/>
      <c r="AG578" s="333"/>
      <c r="AH578" s="333"/>
      <c r="AI578" s="333"/>
      <c r="AJ578" s="333"/>
      <c r="AL578" s="101">
        <f t="shared" si="61"/>
        <v>0</v>
      </c>
      <c r="AM578" s="101">
        <f t="shared" si="56"/>
        <v>0</v>
      </c>
      <c r="AN578" s="101">
        <f t="shared" si="57"/>
        <v>0</v>
      </c>
      <c r="AO578" s="101">
        <f t="shared" si="58"/>
        <v>0</v>
      </c>
      <c r="AP578" s="101">
        <f t="shared" si="59"/>
        <v>1</v>
      </c>
      <c r="AQ578" s="101">
        <f t="shared" si="60"/>
        <v>0</v>
      </c>
      <c r="AR578" s="101">
        <f t="shared" si="62"/>
        <v>0</v>
      </c>
    </row>
    <row r="579" spans="1:44">
      <c r="A579" s="284" t="s">
        <v>1052</v>
      </c>
      <c r="B579" s="333"/>
      <c r="C579" s="333"/>
      <c r="D579" s="288"/>
      <c r="E579" s="288"/>
      <c r="F579" s="288"/>
      <c r="G579" s="286"/>
      <c r="H579" s="286"/>
      <c r="I579" s="286"/>
      <c r="J579" s="286"/>
      <c r="K579" s="286"/>
      <c r="L579" s="285"/>
      <c r="M579" s="285"/>
      <c r="N579" s="285"/>
      <c r="O579" s="285"/>
      <c r="P579" s="285"/>
      <c r="Q579" s="286"/>
      <c r="R579" s="286"/>
      <c r="S579" s="286"/>
      <c r="T579" s="286"/>
      <c r="U579" s="286"/>
      <c r="V579" s="285"/>
      <c r="W579" s="285"/>
      <c r="X579" s="285"/>
      <c r="Y579" s="285">
        <v>1</v>
      </c>
      <c r="Z579" s="285"/>
      <c r="AF579" s="333"/>
      <c r="AG579" s="333"/>
      <c r="AH579" s="333"/>
      <c r="AI579" s="333"/>
      <c r="AJ579" s="333"/>
      <c r="AL579" s="101">
        <f t="shared" si="61"/>
        <v>0</v>
      </c>
      <c r="AM579" s="101">
        <f t="shared" si="56"/>
        <v>0</v>
      </c>
      <c r="AN579" s="101">
        <f t="shared" si="57"/>
        <v>0</v>
      </c>
      <c r="AO579" s="101">
        <f t="shared" si="58"/>
        <v>0</v>
      </c>
      <c r="AP579" s="101">
        <f t="shared" si="59"/>
        <v>1</v>
      </c>
      <c r="AQ579" s="101">
        <f t="shared" si="60"/>
        <v>0</v>
      </c>
      <c r="AR579" s="101">
        <f t="shared" si="62"/>
        <v>0</v>
      </c>
    </row>
    <row r="580" spans="1:44">
      <c r="A580" s="284" t="s">
        <v>1053</v>
      </c>
      <c r="B580" s="333"/>
      <c r="C580" s="333"/>
      <c r="D580" s="288"/>
      <c r="E580" s="288"/>
      <c r="F580" s="288"/>
      <c r="G580" s="286"/>
      <c r="H580" s="286"/>
      <c r="I580" s="286"/>
      <c r="J580" s="286"/>
      <c r="K580" s="286"/>
      <c r="L580" s="285"/>
      <c r="M580" s="285"/>
      <c r="N580" s="285"/>
      <c r="O580" s="285"/>
      <c r="P580" s="285"/>
      <c r="Q580" s="286"/>
      <c r="R580" s="286">
        <v>1</v>
      </c>
      <c r="S580" s="286"/>
      <c r="T580" s="286"/>
      <c r="U580" s="286"/>
      <c r="V580" s="285"/>
      <c r="W580" s="285"/>
      <c r="X580" s="285"/>
      <c r="Y580" s="285"/>
      <c r="Z580" s="285"/>
      <c r="AF580" s="333"/>
      <c r="AG580" s="333"/>
      <c r="AH580" s="333"/>
      <c r="AI580" s="333"/>
      <c r="AJ580" s="333"/>
      <c r="AL580" s="101">
        <f t="shared" si="61"/>
        <v>0</v>
      </c>
      <c r="AM580" s="101">
        <f t="shared" si="56"/>
        <v>0</v>
      </c>
      <c r="AN580" s="101">
        <f t="shared" si="57"/>
        <v>0</v>
      </c>
      <c r="AO580" s="101">
        <f t="shared" si="58"/>
        <v>1</v>
      </c>
      <c r="AP580" s="101">
        <f t="shared" si="59"/>
        <v>0</v>
      </c>
      <c r="AQ580" s="101">
        <f t="shared" si="60"/>
        <v>0</v>
      </c>
      <c r="AR580" s="101">
        <f t="shared" si="62"/>
        <v>0</v>
      </c>
    </row>
    <row r="581" spans="1:44">
      <c r="A581" s="284" t="s">
        <v>1054</v>
      </c>
      <c r="B581" s="333"/>
      <c r="C581" s="333"/>
      <c r="D581" s="288"/>
      <c r="E581" s="288"/>
      <c r="F581" s="288"/>
      <c r="G581" s="286"/>
      <c r="H581" s="286"/>
      <c r="I581" s="286"/>
      <c r="J581" s="286"/>
      <c r="K581" s="286"/>
      <c r="L581" s="285"/>
      <c r="M581" s="285"/>
      <c r="N581" s="285"/>
      <c r="O581" s="285"/>
      <c r="P581" s="285"/>
      <c r="Q581" s="286"/>
      <c r="R581" s="286"/>
      <c r="S581" s="286"/>
      <c r="T581" s="286"/>
      <c r="U581" s="286"/>
      <c r="V581" s="285"/>
      <c r="W581" s="285"/>
      <c r="X581" s="285"/>
      <c r="Y581" s="285"/>
      <c r="Z581" s="285"/>
      <c r="AF581" s="333"/>
      <c r="AG581" s="333"/>
      <c r="AH581" s="333"/>
      <c r="AI581" s="333"/>
      <c r="AJ581" s="333"/>
      <c r="AL581" s="101">
        <f t="shared" si="61"/>
        <v>0</v>
      </c>
      <c r="AM581" s="101">
        <f t="shared" si="56"/>
        <v>0</v>
      </c>
      <c r="AN581" s="101">
        <f t="shared" si="57"/>
        <v>0</v>
      </c>
      <c r="AO581" s="101">
        <f t="shared" si="58"/>
        <v>0</v>
      </c>
      <c r="AP581" s="101">
        <f t="shared" si="59"/>
        <v>0</v>
      </c>
      <c r="AQ581" s="101">
        <f t="shared" si="60"/>
        <v>0</v>
      </c>
      <c r="AR581" s="101">
        <f t="shared" si="62"/>
        <v>0</v>
      </c>
    </row>
    <row r="582" spans="1:44">
      <c r="A582" s="284" t="s">
        <v>1055</v>
      </c>
      <c r="B582" s="333"/>
      <c r="C582" s="333"/>
      <c r="D582" s="288"/>
      <c r="E582" s="288"/>
      <c r="F582" s="288"/>
      <c r="G582" s="286"/>
      <c r="H582" s="286"/>
      <c r="I582" s="286"/>
      <c r="J582" s="286"/>
      <c r="K582" s="286"/>
      <c r="L582" s="285"/>
      <c r="M582" s="285"/>
      <c r="N582" s="285">
        <v>1</v>
      </c>
      <c r="O582" s="285"/>
      <c r="P582" s="285"/>
      <c r="Q582" s="286"/>
      <c r="R582" s="286"/>
      <c r="S582" s="286"/>
      <c r="T582" s="286"/>
      <c r="U582" s="286"/>
      <c r="V582" s="285"/>
      <c r="W582" s="285"/>
      <c r="X582" s="285"/>
      <c r="Y582" s="285"/>
      <c r="Z582" s="285"/>
      <c r="AF582" s="333"/>
      <c r="AG582" s="333"/>
      <c r="AH582" s="333"/>
      <c r="AI582" s="333"/>
      <c r="AJ582" s="333"/>
      <c r="AL582" s="101">
        <f t="shared" si="61"/>
        <v>0</v>
      </c>
      <c r="AM582" s="101">
        <f t="shared" si="56"/>
        <v>0</v>
      </c>
      <c r="AN582" s="101">
        <f t="shared" si="57"/>
        <v>1</v>
      </c>
      <c r="AO582" s="101">
        <f t="shared" si="58"/>
        <v>0</v>
      </c>
      <c r="AP582" s="101">
        <f t="shared" si="59"/>
        <v>0</v>
      </c>
      <c r="AQ582" s="101">
        <f t="shared" si="60"/>
        <v>0</v>
      </c>
      <c r="AR582" s="101">
        <f t="shared" si="62"/>
        <v>0</v>
      </c>
    </row>
    <row r="583" spans="1:44">
      <c r="A583" s="284" t="s">
        <v>1056</v>
      </c>
      <c r="B583" s="333"/>
      <c r="C583" s="333"/>
      <c r="D583" s="288"/>
      <c r="E583" s="288"/>
      <c r="F583" s="288"/>
      <c r="G583" s="286"/>
      <c r="H583" s="286"/>
      <c r="I583" s="286"/>
      <c r="J583" s="286"/>
      <c r="K583" s="286"/>
      <c r="L583" s="285"/>
      <c r="M583" s="285"/>
      <c r="N583" s="285"/>
      <c r="O583" s="285"/>
      <c r="P583" s="285"/>
      <c r="Q583" s="286">
        <v>1</v>
      </c>
      <c r="R583" s="286"/>
      <c r="S583" s="286"/>
      <c r="T583" s="286"/>
      <c r="U583" s="286"/>
      <c r="V583" s="285"/>
      <c r="W583" s="285"/>
      <c r="X583" s="285"/>
      <c r="Y583" s="285"/>
      <c r="Z583" s="285"/>
      <c r="AF583" s="333"/>
      <c r="AG583" s="333"/>
      <c r="AH583" s="333"/>
      <c r="AI583" s="333"/>
      <c r="AJ583" s="333"/>
      <c r="AL583" s="101">
        <f t="shared" si="61"/>
        <v>0</v>
      </c>
      <c r="AM583" s="101">
        <f t="shared" ref="AM583:AM641" si="63">SUM($G583:$K583)</f>
        <v>0</v>
      </c>
      <c r="AN583" s="101">
        <f t="shared" ref="AN583:AN641" si="64">SUM($L583:$P583)</f>
        <v>0</v>
      </c>
      <c r="AO583" s="101">
        <f t="shared" ref="AO583:AO641" si="65">SUM($Q583:$U583)</f>
        <v>1</v>
      </c>
      <c r="AP583" s="101">
        <f t="shared" ref="AP583:AP641" si="66">SUM($V583:$Z583)</f>
        <v>0</v>
      </c>
      <c r="AQ583" s="101">
        <f t="shared" ref="AQ583:AQ641" si="67">SUM($AA583:$AE583)</f>
        <v>0</v>
      </c>
      <c r="AR583" s="101">
        <f t="shared" si="62"/>
        <v>0</v>
      </c>
    </row>
    <row r="584" spans="1:44">
      <c r="A584" s="284" t="s">
        <v>1057</v>
      </c>
      <c r="B584" s="333"/>
      <c r="C584" s="333"/>
      <c r="D584" s="288"/>
      <c r="E584" s="288"/>
      <c r="F584" s="288"/>
      <c r="G584" s="286"/>
      <c r="H584" s="286"/>
      <c r="I584" s="286"/>
      <c r="J584" s="286"/>
      <c r="K584" s="286"/>
      <c r="L584" s="285"/>
      <c r="M584" s="285"/>
      <c r="N584" s="285"/>
      <c r="O584" s="285"/>
      <c r="P584" s="285"/>
      <c r="Q584" s="286"/>
      <c r="R584" s="286"/>
      <c r="S584" s="286"/>
      <c r="T584" s="286"/>
      <c r="U584" s="286"/>
      <c r="V584" s="285">
        <v>1</v>
      </c>
      <c r="W584" s="285"/>
      <c r="X584" s="285"/>
      <c r="Y584" s="285"/>
      <c r="Z584" s="285"/>
      <c r="AF584" s="333"/>
      <c r="AG584" s="333"/>
      <c r="AH584" s="333"/>
      <c r="AI584" s="333"/>
      <c r="AJ584" s="333"/>
      <c r="AL584" s="101">
        <f t="shared" ref="AL584:AL641" si="68">SUM($B584:$F584)</f>
        <v>0</v>
      </c>
      <c r="AM584" s="101">
        <f t="shared" si="63"/>
        <v>0</v>
      </c>
      <c r="AN584" s="101">
        <f t="shared" si="64"/>
        <v>0</v>
      </c>
      <c r="AO584" s="101">
        <f t="shared" si="65"/>
        <v>0</v>
      </c>
      <c r="AP584" s="101">
        <f t="shared" si="66"/>
        <v>1</v>
      </c>
      <c r="AQ584" s="101">
        <f t="shared" si="67"/>
        <v>0</v>
      </c>
      <c r="AR584" s="101">
        <f t="shared" si="62"/>
        <v>0</v>
      </c>
    </row>
    <row r="585" spans="1:44">
      <c r="A585" s="284" t="s">
        <v>1058</v>
      </c>
      <c r="B585" s="333"/>
      <c r="C585" s="333"/>
      <c r="D585" s="288"/>
      <c r="E585" s="288"/>
      <c r="F585" s="288"/>
      <c r="G585" s="286"/>
      <c r="H585" s="286"/>
      <c r="I585" s="286"/>
      <c r="J585" s="286"/>
      <c r="K585" s="286"/>
      <c r="L585" s="285"/>
      <c r="M585" s="285"/>
      <c r="N585" s="285"/>
      <c r="O585" s="285"/>
      <c r="P585" s="285"/>
      <c r="Q585" s="286"/>
      <c r="R585" s="286"/>
      <c r="S585" s="286"/>
      <c r="T585" s="286"/>
      <c r="U585" s="286"/>
      <c r="V585" s="285"/>
      <c r="W585" s="285"/>
      <c r="X585" s="285"/>
      <c r="Y585" s="285">
        <v>1</v>
      </c>
      <c r="Z585" s="285"/>
      <c r="AF585" s="333"/>
      <c r="AG585" s="333"/>
      <c r="AH585" s="333"/>
      <c r="AI585" s="333"/>
      <c r="AJ585" s="333"/>
      <c r="AL585" s="101">
        <f t="shared" si="68"/>
        <v>0</v>
      </c>
      <c r="AM585" s="101">
        <f t="shared" si="63"/>
        <v>0</v>
      </c>
      <c r="AN585" s="101">
        <f t="shared" si="64"/>
        <v>0</v>
      </c>
      <c r="AO585" s="101">
        <f t="shared" si="65"/>
        <v>0</v>
      </c>
      <c r="AP585" s="101">
        <f t="shared" si="66"/>
        <v>1</v>
      </c>
      <c r="AQ585" s="101">
        <f t="shared" si="67"/>
        <v>0</v>
      </c>
      <c r="AR585" s="101">
        <f t="shared" si="62"/>
        <v>0</v>
      </c>
    </row>
    <row r="586" spans="1:44">
      <c r="A586" s="284" t="s">
        <v>1059</v>
      </c>
      <c r="B586" s="333"/>
      <c r="C586" s="333"/>
      <c r="D586" s="288"/>
      <c r="E586" s="288"/>
      <c r="F586" s="288"/>
      <c r="G586" s="286"/>
      <c r="H586" s="286"/>
      <c r="I586" s="286"/>
      <c r="J586" s="286"/>
      <c r="K586" s="286"/>
      <c r="L586" s="285"/>
      <c r="M586" s="285"/>
      <c r="N586" s="285"/>
      <c r="O586" s="285"/>
      <c r="P586" s="285"/>
      <c r="Q586" s="286">
        <v>1</v>
      </c>
      <c r="R586" s="286"/>
      <c r="S586" s="286"/>
      <c r="T586" s="286"/>
      <c r="U586" s="286"/>
      <c r="V586" s="285"/>
      <c r="W586" s="285"/>
      <c r="X586" s="285"/>
      <c r="Y586" s="285"/>
      <c r="Z586" s="285"/>
      <c r="AF586" s="333"/>
      <c r="AG586" s="333"/>
      <c r="AH586" s="333"/>
      <c r="AI586" s="333"/>
      <c r="AJ586" s="333"/>
      <c r="AL586" s="101">
        <f t="shared" si="68"/>
        <v>0</v>
      </c>
      <c r="AM586" s="101">
        <f t="shared" si="63"/>
        <v>0</v>
      </c>
      <c r="AN586" s="101">
        <f t="shared" si="64"/>
        <v>0</v>
      </c>
      <c r="AO586" s="101">
        <f t="shared" si="65"/>
        <v>1</v>
      </c>
      <c r="AP586" s="101">
        <f t="shared" si="66"/>
        <v>0</v>
      </c>
      <c r="AQ586" s="101">
        <f t="shared" si="67"/>
        <v>0</v>
      </c>
      <c r="AR586" s="101">
        <f t="shared" ref="AR586:AR641" si="69">SUM($AF586:$AJ586)</f>
        <v>0</v>
      </c>
    </row>
    <row r="587" spans="1:44">
      <c r="A587" s="284" t="s">
        <v>1061</v>
      </c>
      <c r="B587" s="333"/>
      <c r="C587" s="333"/>
      <c r="D587" s="288"/>
      <c r="E587" s="288"/>
      <c r="F587" s="288"/>
      <c r="G587" s="286"/>
      <c r="H587" s="286"/>
      <c r="I587" s="286"/>
      <c r="J587" s="286"/>
      <c r="K587" s="286"/>
      <c r="L587" s="285"/>
      <c r="M587" s="285"/>
      <c r="N587" s="285"/>
      <c r="O587" s="285"/>
      <c r="P587" s="285"/>
      <c r="Q587" s="286"/>
      <c r="R587" s="286"/>
      <c r="S587" s="286"/>
      <c r="T587" s="286"/>
      <c r="U587" s="286"/>
      <c r="V587" s="285"/>
      <c r="W587" s="285"/>
      <c r="X587" s="285"/>
      <c r="Y587" s="285"/>
      <c r="Z587" s="285"/>
      <c r="AF587" s="333"/>
      <c r="AG587" s="333"/>
      <c r="AH587" s="333"/>
      <c r="AI587" s="333"/>
      <c r="AJ587" s="333"/>
      <c r="AL587" s="101">
        <f t="shared" si="68"/>
        <v>0</v>
      </c>
      <c r="AM587" s="101">
        <f t="shared" si="63"/>
        <v>0</v>
      </c>
      <c r="AN587" s="101">
        <f t="shared" si="64"/>
        <v>0</v>
      </c>
      <c r="AO587" s="101">
        <f t="shared" si="65"/>
        <v>0</v>
      </c>
      <c r="AP587" s="101">
        <f t="shared" si="66"/>
        <v>0</v>
      </c>
      <c r="AQ587" s="101">
        <f t="shared" si="67"/>
        <v>0</v>
      </c>
      <c r="AR587" s="101">
        <f t="shared" si="69"/>
        <v>0</v>
      </c>
    </row>
    <row r="588" spans="1:44">
      <c r="A588" s="284" t="s">
        <v>1062</v>
      </c>
      <c r="B588" s="333"/>
      <c r="C588" s="333"/>
      <c r="D588" s="288"/>
      <c r="E588" s="288"/>
      <c r="F588" s="288"/>
      <c r="G588" s="286"/>
      <c r="H588" s="286"/>
      <c r="I588" s="286"/>
      <c r="J588" s="286"/>
      <c r="K588" s="286"/>
      <c r="L588" s="285"/>
      <c r="M588" s="285"/>
      <c r="N588" s="285"/>
      <c r="O588" s="285">
        <v>1</v>
      </c>
      <c r="P588" s="285"/>
      <c r="Q588" s="286"/>
      <c r="R588" s="286"/>
      <c r="S588" s="286"/>
      <c r="T588" s="286"/>
      <c r="U588" s="286"/>
      <c r="V588" s="285"/>
      <c r="W588" s="285"/>
      <c r="X588" s="285"/>
      <c r="Y588" s="285"/>
      <c r="Z588" s="285"/>
      <c r="AF588" s="333"/>
      <c r="AG588" s="333"/>
      <c r="AH588" s="333"/>
      <c r="AI588" s="333"/>
      <c r="AJ588" s="333"/>
      <c r="AL588" s="101">
        <f t="shared" si="68"/>
        <v>0</v>
      </c>
      <c r="AM588" s="101">
        <f t="shared" si="63"/>
        <v>0</v>
      </c>
      <c r="AN588" s="101">
        <f t="shared" si="64"/>
        <v>1</v>
      </c>
      <c r="AO588" s="101">
        <f t="shared" si="65"/>
        <v>0</v>
      </c>
      <c r="AP588" s="101">
        <f t="shared" si="66"/>
        <v>0</v>
      </c>
      <c r="AQ588" s="101">
        <f t="shared" si="67"/>
        <v>0</v>
      </c>
      <c r="AR588" s="101">
        <f t="shared" si="69"/>
        <v>0</v>
      </c>
    </row>
    <row r="589" spans="1:44">
      <c r="A589" s="284" t="s">
        <v>1063</v>
      </c>
      <c r="B589" s="333"/>
      <c r="C589" s="333"/>
      <c r="D589" s="288"/>
      <c r="E589" s="288"/>
      <c r="F589" s="288"/>
      <c r="G589" s="286"/>
      <c r="H589" s="286"/>
      <c r="I589" s="286"/>
      <c r="J589" s="286"/>
      <c r="K589" s="286"/>
      <c r="L589" s="285"/>
      <c r="M589" s="285"/>
      <c r="N589" s="285"/>
      <c r="O589" s="285"/>
      <c r="P589" s="285"/>
      <c r="Q589" s="286"/>
      <c r="R589" s="286"/>
      <c r="S589" s="286"/>
      <c r="T589" s="286"/>
      <c r="U589" s="286"/>
      <c r="V589" s="285"/>
      <c r="W589" s="285"/>
      <c r="X589" s="285"/>
      <c r="Y589" s="285"/>
      <c r="Z589" s="285">
        <v>1</v>
      </c>
      <c r="AF589" s="333"/>
      <c r="AG589" s="333"/>
      <c r="AH589" s="333"/>
      <c r="AI589" s="333"/>
      <c r="AJ589" s="333"/>
      <c r="AL589" s="101">
        <f t="shared" si="68"/>
        <v>0</v>
      </c>
      <c r="AM589" s="101">
        <f t="shared" si="63"/>
        <v>0</v>
      </c>
      <c r="AN589" s="101">
        <f t="shared" si="64"/>
        <v>0</v>
      </c>
      <c r="AO589" s="101">
        <f t="shared" si="65"/>
        <v>0</v>
      </c>
      <c r="AP589" s="101">
        <f t="shared" si="66"/>
        <v>1</v>
      </c>
      <c r="AQ589" s="101">
        <f t="shared" si="67"/>
        <v>0</v>
      </c>
      <c r="AR589" s="101">
        <f t="shared" si="69"/>
        <v>0</v>
      </c>
    </row>
    <row r="590" spans="1:44">
      <c r="A590" s="284" t="s">
        <v>1064</v>
      </c>
      <c r="B590" s="333"/>
      <c r="C590" s="333"/>
      <c r="D590" s="288"/>
      <c r="E590" s="288"/>
      <c r="F590" s="288"/>
      <c r="G590" s="286"/>
      <c r="H590" s="286"/>
      <c r="I590" s="286"/>
      <c r="J590" s="286"/>
      <c r="K590" s="286"/>
      <c r="L590" s="285"/>
      <c r="M590" s="285"/>
      <c r="N590" s="285"/>
      <c r="O590" s="285"/>
      <c r="P590" s="285"/>
      <c r="Q590" s="286"/>
      <c r="R590" s="286"/>
      <c r="S590" s="286"/>
      <c r="T590" s="286"/>
      <c r="U590" s="286"/>
      <c r="V590" s="285"/>
      <c r="W590" s="285"/>
      <c r="X590" s="285"/>
      <c r="Y590" s="285"/>
      <c r="Z590" s="285"/>
      <c r="AF590" s="333"/>
      <c r="AG590" s="333"/>
      <c r="AH590" s="333"/>
      <c r="AI590" s="333"/>
      <c r="AJ590" s="333"/>
      <c r="AL590" s="101">
        <f t="shared" si="68"/>
        <v>0</v>
      </c>
      <c r="AM590" s="101">
        <f t="shared" si="63"/>
        <v>0</v>
      </c>
      <c r="AN590" s="101">
        <f t="shared" si="64"/>
        <v>0</v>
      </c>
      <c r="AO590" s="101">
        <f t="shared" si="65"/>
        <v>0</v>
      </c>
      <c r="AP590" s="101">
        <f t="shared" si="66"/>
        <v>0</v>
      </c>
      <c r="AQ590" s="101">
        <f t="shared" si="67"/>
        <v>0</v>
      </c>
      <c r="AR590" s="101">
        <f t="shared" si="69"/>
        <v>0</v>
      </c>
    </row>
    <row r="591" spans="1:44">
      <c r="A591" s="284" t="s">
        <v>1065</v>
      </c>
      <c r="B591" s="333"/>
      <c r="C591" s="333"/>
      <c r="D591" s="288"/>
      <c r="E591" s="288"/>
      <c r="F591" s="288"/>
      <c r="G591" s="286"/>
      <c r="H591" s="286"/>
      <c r="I591" s="286"/>
      <c r="J591" s="286"/>
      <c r="K591" s="286"/>
      <c r="L591" s="285"/>
      <c r="M591" s="285"/>
      <c r="N591" s="285"/>
      <c r="O591" s="285"/>
      <c r="P591" s="285"/>
      <c r="Q591" s="286"/>
      <c r="R591" s="286"/>
      <c r="S591" s="286"/>
      <c r="T591" s="286"/>
      <c r="U591" s="286"/>
      <c r="V591" s="285"/>
      <c r="W591" s="285"/>
      <c r="X591" s="285"/>
      <c r="Y591" s="285">
        <v>1</v>
      </c>
      <c r="Z591" s="285"/>
      <c r="AF591" s="333"/>
      <c r="AG591" s="333"/>
      <c r="AH591" s="333"/>
      <c r="AI591" s="333"/>
      <c r="AJ591" s="333"/>
      <c r="AL591" s="101">
        <f t="shared" si="68"/>
        <v>0</v>
      </c>
      <c r="AM591" s="101">
        <f t="shared" si="63"/>
        <v>0</v>
      </c>
      <c r="AN591" s="101">
        <f t="shared" si="64"/>
        <v>0</v>
      </c>
      <c r="AO591" s="101">
        <f t="shared" si="65"/>
        <v>0</v>
      </c>
      <c r="AP591" s="101">
        <f t="shared" si="66"/>
        <v>1</v>
      </c>
      <c r="AQ591" s="101">
        <f t="shared" si="67"/>
        <v>0</v>
      </c>
      <c r="AR591" s="101">
        <f t="shared" si="69"/>
        <v>0</v>
      </c>
    </row>
    <row r="592" spans="1:44">
      <c r="A592" s="284" t="s">
        <v>1066</v>
      </c>
      <c r="B592" s="333"/>
      <c r="C592" s="333"/>
      <c r="D592" s="288"/>
      <c r="E592" s="288"/>
      <c r="F592" s="288"/>
      <c r="G592" s="286"/>
      <c r="H592" s="286"/>
      <c r="I592" s="286"/>
      <c r="J592" s="286"/>
      <c r="K592" s="286"/>
      <c r="L592" s="285"/>
      <c r="M592" s="285"/>
      <c r="N592" s="285"/>
      <c r="O592" s="285"/>
      <c r="P592" s="285"/>
      <c r="Q592" s="286"/>
      <c r="R592" s="286"/>
      <c r="S592" s="286"/>
      <c r="T592" s="286"/>
      <c r="U592" s="286"/>
      <c r="V592" s="285"/>
      <c r="W592" s="285"/>
      <c r="X592" s="285"/>
      <c r="Y592" s="285"/>
      <c r="Z592" s="285">
        <v>1</v>
      </c>
      <c r="AF592" s="333"/>
      <c r="AG592" s="333"/>
      <c r="AH592" s="333"/>
      <c r="AI592" s="333"/>
      <c r="AJ592" s="333"/>
      <c r="AL592" s="101">
        <f t="shared" si="68"/>
        <v>0</v>
      </c>
      <c r="AM592" s="101">
        <f t="shared" si="63"/>
        <v>0</v>
      </c>
      <c r="AN592" s="101">
        <f t="shared" si="64"/>
        <v>0</v>
      </c>
      <c r="AO592" s="101">
        <f t="shared" si="65"/>
        <v>0</v>
      </c>
      <c r="AP592" s="101">
        <f t="shared" si="66"/>
        <v>1</v>
      </c>
      <c r="AQ592" s="101">
        <f t="shared" si="67"/>
        <v>0</v>
      </c>
      <c r="AR592" s="101">
        <f t="shared" si="69"/>
        <v>0</v>
      </c>
    </row>
    <row r="593" spans="1:44">
      <c r="A593" s="284" t="s">
        <v>1069</v>
      </c>
      <c r="B593" s="333"/>
      <c r="C593" s="333"/>
      <c r="D593" s="288"/>
      <c r="E593" s="288"/>
      <c r="F593" s="288"/>
      <c r="G593" s="286"/>
      <c r="H593" s="286"/>
      <c r="I593" s="286"/>
      <c r="J593" s="286"/>
      <c r="K593" s="286"/>
      <c r="L593" s="285"/>
      <c r="M593" s="285"/>
      <c r="N593" s="285"/>
      <c r="O593" s="285"/>
      <c r="P593" s="285"/>
      <c r="Q593" s="286"/>
      <c r="R593" s="286"/>
      <c r="S593" s="286"/>
      <c r="T593" s="286"/>
      <c r="U593" s="286"/>
      <c r="V593" s="285"/>
      <c r="W593" s="285"/>
      <c r="X593" s="285">
        <v>1</v>
      </c>
      <c r="Y593" s="285"/>
      <c r="Z593" s="285"/>
      <c r="AF593" s="333"/>
      <c r="AG593" s="333"/>
      <c r="AH593" s="333"/>
      <c r="AI593" s="333"/>
      <c r="AJ593" s="333"/>
      <c r="AL593" s="101">
        <f t="shared" si="68"/>
        <v>0</v>
      </c>
      <c r="AM593" s="101">
        <f t="shared" si="63"/>
        <v>0</v>
      </c>
      <c r="AN593" s="101">
        <f t="shared" si="64"/>
        <v>0</v>
      </c>
      <c r="AO593" s="101">
        <f t="shared" si="65"/>
        <v>0</v>
      </c>
      <c r="AP593" s="101">
        <f t="shared" si="66"/>
        <v>1</v>
      </c>
      <c r="AQ593" s="101">
        <f t="shared" si="67"/>
        <v>0</v>
      </c>
      <c r="AR593" s="101">
        <f t="shared" si="69"/>
        <v>0</v>
      </c>
    </row>
    <row r="594" spans="1:44">
      <c r="A594" s="284" t="s">
        <v>1070</v>
      </c>
      <c r="B594" s="333"/>
      <c r="C594" s="333"/>
      <c r="D594" s="288"/>
      <c r="E594" s="288"/>
      <c r="F594" s="288"/>
      <c r="G594" s="286"/>
      <c r="H594" s="286"/>
      <c r="I594" s="286"/>
      <c r="J594" s="286"/>
      <c r="K594" s="286"/>
      <c r="L594" s="285"/>
      <c r="M594" s="285"/>
      <c r="N594" s="285"/>
      <c r="O594" s="285"/>
      <c r="P594" s="285"/>
      <c r="Q594" s="286"/>
      <c r="R594" s="286"/>
      <c r="S594" s="286"/>
      <c r="T594" s="286"/>
      <c r="U594" s="286"/>
      <c r="V594" s="285"/>
      <c r="W594" s="285"/>
      <c r="X594" s="285">
        <v>1</v>
      </c>
      <c r="Y594" s="285"/>
      <c r="Z594" s="285"/>
      <c r="AF594" s="333"/>
      <c r="AG594" s="333"/>
      <c r="AH594" s="333"/>
      <c r="AI594" s="333"/>
      <c r="AJ594" s="333"/>
      <c r="AL594" s="101">
        <f t="shared" si="68"/>
        <v>0</v>
      </c>
      <c r="AM594" s="101">
        <f t="shared" si="63"/>
        <v>0</v>
      </c>
      <c r="AN594" s="101">
        <f t="shared" si="64"/>
        <v>0</v>
      </c>
      <c r="AO594" s="101">
        <f t="shared" si="65"/>
        <v>0</v>
      </c>
      <c r="AP594" s="101">
        <f t="shared" si="66"/>
        <v>1</v>
      </c>
      <c r="AQ594" s="101">
        <f t="shared" si="67"/>
        <v>0</v>
      </c>
      <c r="AR594" s="101">
        <f t="shared" si="69"/>
        <v>0</v>
      </c>
    </row>
    <row r="595" spans="1:44">
      <c r="A595" s="284" t="s">
        <v>1071</v>
      </c>
      <c r="B595" s="333"/>
      <c r="C595" s="333"/>
      <c r="D595" s="288"/>
      <c r="E595" s="288"/>
      <c r="F595" s="288"/>
      <c r="G595" s="286"/>
      <c r="H595" s="286"/>
      <c r="I595" s="286"/>
      <c r="J595" s="286"/>
      <c r="K595" s="286"/>
      <c r="L595" s="285"/>
      <c r="M595" s="285"/>
      <c r="N595" s="285"/>
      <c r="O595" s="285"/>
      <c r="P595" s="285"/>
      <c r="Q595" s="286"/>
      <c r="R595" s="286"/>
      <c r="S595" s="286"/>
      <c r="T595" s="286"/>
      <c r="U595" s="286"/>
      <c r="V595" s="285"/>
      <c r="W595" s="285"/>
      <c r="X595" s="285"/>
      <c r="Y595" s="285"/>
      <c r="Z595" s="285"/>
      <c r="AF595" s="333"/>
      <c r="AG595" s="333"/>
      <c r="AH595" s="333"/>
      <c r="AI595" s="333"/>
      <c r="AJ595" s="333"/>
      <c r="AL595" s="101">
        <f t="shared" si="68"/>
        <v>0</v>
      </c>
      <c r="AM595" s="101">
        <f t="shared" si="63"/>
        <v>0</v>
      </c>
      <c r="AN595" s="101">
        <f t="shared" si="64"/>
        <v>0</v>
      </c>
      <c r="AO595" s="101">
        <f t="shared" si="65"/>
        <v>0</v>
      </c>
      <c r="AP595" s="101">
        <f t="shared" si="66"/>
        <v>0</v>
      </c>
      <c r="AQ595" s="101">
        <f t="shared" si="67"/>
        <v>0</v>
      </c>
      <c r="AR595" s="101">
        <f t="shared" si="69"/>
        <v>0</v>
      </c>
    </row>
    <row r="596" spans="1:44">
      <c r="A596" s="284" t="s">
        <v>1072</v>
      </c>
      <c r="B596" s="333"/>
      <c r="C596" s="333"/>
      <c r="D596" s="288"/>
      <c r="E596" s="288"/>
      <c r="F596" s="288"/>
      <c r="G596" s="286"/>
      <c r="H596" s="286"/>
      <c r="I596" s="286"/>
      <c r="J596" s="286"/>
      <c r="K596" s="286"/>
      <c r="L596" s="285"/>
      <c r="M596" s="285"/>
      <c r="N596" s="285"/>
      <c r="O596" s="285"/>
      <c r="P596" s="285"/>
      <c r="Q596" s="286"/>
      <c r="R596" s="286"/>
      <c r="S596" s="286"/>
      <c r="T596" s="286"/>
      <c r="U596" s="286"/>
      <c r="V596" s="285"/>
      <c r="W596" s="285"/>
      <c r="X596" s="285"/>
      <c r="Y596" s="285"/>
      <c r="Z596" s="285"/>
      <c r="AF596" s="333"/>
      <c r="AG596" s="333"/>
      <c r="AH596" s="333"/>
      <c r="AI596" s="333"/>
      <c r="AJ596" s="333"/>
      <c r="AL596" s="101">
        <f t="shared" si="68"/>
        <v>0</v>
      </c>
      <c r="AM596" s="101">
        <f t="shared" si="63"/>
        <v>0</v>
      </c>
      <c r="AN596" s="101">
        <f t="shared" si="64"/>
        <v>0</v>
      </c>
      <c r="AO596" s="101">
        <f t="shared" si="65"/>
        <v>0</v>
      </c>
      <c r="AP596" s="101">
        <f t="shared" si="66"/>
        <v>0</v>
      </c>
      <c r="AQ596" s="101">
        <f t="shared" si="67"/>
        <v>0</v>
      </c>
      <c r="AR596" s="101">
        <f t="shared" si="69"/>
        <v>0</v>
      </c>
    </row>
    <row r="597" spans="1:44">
      <c r="A597" s="284" t="s">
        <v>1073</v>
      </c>
      <c r="B597" s="333"/>
      <c r="C597" s="333"/>
      <c r="D597" s="288"/>
      <c r="E597" s="288"/>
      <c r="F597" s="288"/>
      <c r="G597" s="286"/>
      <c r="H597" s="286"/>
      <c r="I597" s="286"/>
      <c r="J597" s="286"/>
      <c r="K597" s="286"/>
      <c r="L597" s="285"/>
      <c r="M597" s="285"/>
      <c r="N597" s="285"/>
      <c r="O597" s="285"/>
      <c r="P597" s="285"/>
      <c r="Q597" s="286"/>
      <c r="R597" s="286"/>
      <c r="S597" s="286">
        <v>1</v>
      </c>
      <c r="T597" s="286"/>
      <c r="U597" s="286"/>
      <c r="V597" s="285"/>
      <c r="W597" s="285"/>
      <c r="X597" s="285"/>
      <c r="Y597" s="285"/>
      <c r="Z597" s="285"/>
      <c r="AF597" s="333"/>
      <c r="AG597" s="333"/>
      <c r="AH597" s="333"/>
      <c r="AI597" s="333"/>
      <c r="AJ597" s="333"/>
      <c r="AL597" s="101">
        <f t="shared" si="68"/>
        <v>0</v>
      </c>
      <c r="AM597" s="101">
        <f t="shared" si="63"/>
        <v>0</v>
      </c>
      <c r="AN597" s="101">
        <f t="shared" si="64"/>
        <v>0</v>
      </c>
      <c r="AO597" s="101">
        <f t="shared" si="65"/>
        <v>1</v>
      </c>
      <c r="AP597" s="101">
        <f t="shared" si="66"/>
        <v>0</v>
      </c>
      <c r="AQ597" s="101">
        <f t="shared" si="67"/>
        <v>0</v>
      </c>
      <c r="AR597" s="101">
        <f t="shared" si="69"/>
        <v>0</v>
      </c>
    </row>
    <row r="598" spans="1:44">
      <c r="A598" s="284" t="s">
        <v>1074</v>
      </c>
      <c r="B598" s="333"/>
      <c r="C598" s="333"/>
      <c r="D598" s="288"/>
      <c r="E598" s="288"/>
      <c r="F598" s="288"/>
      <c r="G598" s="286"/>
      <c r="H598" s="286"/>
      <c r="I598" s="286"/>
      <c r="J598" s="286"/>
      <c r="K598" s="286"/>
      <c r="L598" s="285"/>
      <c r="M598" s="285"/>
      <c r="N598" s="285"/>
      <c r="O598" s="285"/>
      <c r="P598" s="285"/>
      <c r="Q598" s="286">
        <v>1</v>
      </c>
      <c r="R598" s="286"/>
      <c r="S598" s="286"/>
      <c r="T598" s="286"/>
      <c r="U598" s="286"/>
      <c r="V598" s="285"/>
      <c r="W598" s="285"/>
      <c r="X598" s="285"/>
      <c r="Y598" s="285"/>
      <c r="Z598" s="285"/>
      <c r="AF598" s="333"/>
      <c r="AG598" s="333"/>
      <c r="AH598" s="333"/>
      <c r="AI598" s="333"/>
      <c r="AJ598" s="333"/>
      <c r="AL598" s="101">
        <f t="shared" si="68"/>
        <v>0</v>
      </c>
      <c r="AM598" s="101">
        <f t="shared" si="63"/>
        <v>0</v>
      </c>
      <c r="AN598" s="101">
        <f t="shared" si="64"/>
        <v>0</v>
      </c>
      <c r="AO598" s="101">
        <f t="shared" si="65"/>
        <v>1</v>
      </c>
      <c r="AP598" s="101">
        <f t="shared" si="66"/>
        <v>0</v>
      </c>
      <c r="AQ598" s="101">
        <f t="shared" si="67"/>
        <v>0</v>
      </c>
      <c r="AR598" s="101">
        <f t="shared" si="69"/>
        <v>0</v>
      </c>
    </row>
    <row r="599" spans="1:44">
      <c r="A599" s="284" t="s">
        <v>1075</v>
      </c>
      <c r="B599" s="333"/>
      <c r="C599" s="333"/>
      <c r="D599" s="288"/>
      <c r="E599" s="288"/>
      <c r="F599" s="288"/>
      <c r="G599" s="286"/>
      <c r="H599" s="286"/>
      <c r="I599" s="286"/>
      <c r="J599" s="286"/>
      <c r="K599" s="286"/>
      <c r="L599" s="285"/>
      <c r="M599" s="285"/>
      <c r="N599" s="285"/>
      <c r="O599" s="285"/>
      <c r="P599" s="285"/>
      <c r="Q599" s="286"/>
      <c r="R599" s="286"/>
      <c r="S599" s="286"/>
      <c r="T599" s="286"/>
      <c r="U599" s="286"/>
      <c r="V599" s="285"/>
      <c r="W599" s="285"/>
      <c r="X599" s="285"/>
      <c r="Y599" s="285"/>
      <c r="Z599" s="285">
        <v>1</v>
      </c>
      <c r="AF599" s="333"/>
      <c r="AG599" s="333"/>
      <c r="AH599" s="333"/>
      <c r="AI599" s="333"/>
      <c r="AJ599" s="333"/>
      <c r="AL599" s="101">
        <f t="shared" si="68"/>
        <v>0</v>
      </c>
      <c r="AM599" s="101">
        <f t="shared" si="63"/>
        <v>0</v>
      </c>
      <c r="AN599" s="101">
        <f t="shared" si="64"/>
        <v>0</v>
      </c>
      <c r="AO599" s="101">
        <f t="shared" si="65"/>
        <v>0</v>
      </c>
      <c r="AP599" s="101">
        <f t="shared" si="66"/>
        <v>1</v>
      </c>
      <c r="AQ599" s="101">
        <f t="shared" si="67"/>
        <v>0</v>
      </c>
      <c r="AR599" s="101">
        <f t="shared" si="69"/>
        <v>0</v>
      </c>
    </row>
    <row r="600" spans="1:44">
      <c r="A600" s="284" t="s">
        <v>1076</v>
      </c>
      <c r="B600" s="333"/>
      <c r="C600" s="333"/>
      <c r="D600" s="288"/>
      <c r="E600" s="288"/>
      <c r="F600" s="288"/>
      <c r="G600" s="286"/>
      <c r="H600" s="286"/>
      <c r="I600" s="286"/>
      <c r="J600" s="286"/>
      <c r="K600" s="286"/>
      <c r="L600" s="285"/>
      <c r="M600" s="285"/>
      <c r="N600" s="285"/>
      <c r="O600" s="285"/>
      <c r="P600" s="285"/>
      <c r="Q600" s="286"/>
      <c r="R600" s="286"/>
      <c r="S600" s="286"/>
      <c r="T600" s="286"/>
      <c r="U600" s="286"/>
      <c r="V600" s="285"/>
      <c r="W600" s="285"/>
      <c r="X600" s="285"/>
      <c r="Y600" s="285">
        <v>1</v>
      </c>
      <c r="Z600" s="285"/>
      <c r="AF600" s="333"/>
      <c r="AG600" s="333"/>
      <c r="AH600" s="333"/>
      <c r="AI600" s="333"/>
      <c r="AJ600" s="333"/>
      <c r="AL600" s="101">
        <f t="shared" si="68"/>
        <v>0</v>
      </c>
      <c r="AM600" s="101">
        <f t="shared" si="63"/>
        <v>0</v>
      </c>
      <c r="AN600" s="101">
        <f t="shared" si="64"/>
        <v>0</v>
      </c>
      <c r="AO600" s="101">
        <f t="shared" si="65"/>
        <v>0</v>
      </c>
      <c r="AP600" s="101">
        <f t="shared" si="66"/>
        <v>1</v>
      </c>
      <c r="AQ600" s="101">
        <f t="shared" si="67"/>
        <v>0</v>
      </c>
      <c r="AR600" s="101">
        <f t="shared" si="69"/>
        <v>0</v>
      </c>
    </row>
    <row r="601" spans="1:44">
      <c r="A601" s="284" t="s">
        <v>1077</v>
      </c>
      <c r="B601" s="333"/>
      <c r="C601" s="333"/>
      <c r="D601" s="288"/>
      <c r="E601" s="288"/>
      <c r="F601" s="288"/>
      <c r="G601" s="286"/>
      <c r="H601" s="286"/>
      <c r="I601" s="286"/>
      <c r="J601" s="286"/>
      <c r="K601" s="286"/>
      <c r="L601" s="285"/>
      <c r="M601" s="285"/>
      <c r="N601" s="285"/>
      <c r="O601" s="285"/>
      <c r="P601" s="285"/>
      <c r="Q601" s="286"/>
      <c r="R601" s="286"/>
      <c r="S601" s="286"/>
      <c r="T601" s="286"/>
      <c r="U601" s="286"/>
      <c r="V601" s="285">
        <v>1</v>
      </c>
      <c r="W601" s="285"/>
      <c r="X601" s="285"/>
      <c r="Y601" s="285"/>
      <c r="Z601" s="285"/>
      <c r="AF601" s="333"/>
      <c r="AG601" s="333"/>
      <c r="AH601" s="333"/>
      <c r="AI601" s="333"/>
      <c r="AJ601" s="333"/>
      <c r="AL601" s="101">
        <f t="shared" si="68"/>
        <v>0</v>
      </c>
      <c r="AM601" s="101">
        <f t="shared" si="63"/>
        <v>0</v>
      </c>
      <c r="AN601" s="101">
        <f t="shared" si="64"/>
        <v>0</v>
      </c>
      <c r="AO601" s="101">
        <f t="shared" si="65"/>
        <v>0</v>
      </c>
      <c r="AP601" s="101">
        <f t="shared" si="66"/>
        <v>1</v>
      </c>
      <c r="AQ601" s="101">
        <f t="shared" si="67"/>
        <v>0</v>
      </c>
      <c r="AR601" s="101">
        <f t="shared" si="69"/>
        <v>0</v>
      </c>
    </row>
    <row r="602" spans="1:44">
      <c r="A602" s="284" t="s">
        <v>1078</v>
      </c>
      <c r="B602" s="333"/>
      <c r="C602" s="333"/>
      <c r="D602" s="288"/>
      <c r="E602" s="288"/>
      <c r="F602" s="288"/>
      <c r="G602" s="286"/>
      <c r="H602" s="286"/>
      <c r="I602" s="286"/>
      <c r="J602" s="286"/>
      <c r="K602" s="286"/>
      <c r="L602" s="285"/>
      <c r="M602" s="285"/>
      <c r="N602" s="285">
        <v>1</v>
      </c>
      <c r="O602" s="285"/>
      <c r="P602" s="285"/>
      <c r="Q602" s="286"/>
      <c r="R602" s="286"/>
      <c r="S602" s="286"/>
      <c r="T602" s="286"/>
      <c r="U602" s="286"/>
      <c r="V602" s="285"/>
      <c r="W602" s="285"/>
      <c r="X602" s="285"/>
      <c r="Y602" s="285"/>
      <c r="Z602" s="285"/>
      <c r="AF602" s="333"/>
      <c r="AG602" s="333"/>
      <c r="AH602" s="333"/>
      <c r="AI602" s="333"/>
      <c r="AJ602" s="333"/>
      <c r="AL602" s="101">
        <f t="shared" si="68"/>
        <v>0</v>
      </c>
      <c r="AM602" s="101">
        <f t="shared" si="63"/>
        <v>0</v>
      </c>
      <c r="AN602" s="101">
        <f t="shared" si="64"/>
        <v>1</v>
      </c>
      <c r="AO602" s="101">
        <f t="shared" si="65"/>
        <v>0</v>
      </c>
      <c r="AP602" s="101">
        <f t="shared" si="66"/>
        <v>0</v>
      </c>
      <c r="AQ602" s="101">
        <f t="shared" si="67"/>
        <v>0</v>
      </c>
      <c r="AR602" s="101">
        <f t="shared" si="69"/>
        <v>0</v>
      </c>
    </row>
    <row r="603" spans="1:44">
      <c r="A603" s="284" t="s">
        <v>1079</v>
      </c>
      <c r="B603" s="333"/>
      <c r="C603" s="333"/>
      <c r="D603" s="288"/>
      <c r="E603" s="288"/>
      <c r="F603" s="288"/>
      <c r="G603" s="286"/>
      <c r="H603" s="286"/>
      <c r="I603" s="286"/>
      <c r="J603" s="286"/>
      <c r="K603" s="286"/>
      <c r="L603" s="285"/>
      <c r="M603" s="285"/>
      <c r="N603" s="285"/>
      <c r="O603" s="285"/>
      <c r="P603" s="285"/>
      <c r="Q603" s="286"/>
      <c r="R603" s="286"/>
      <c r="S603" s="286"/>
      <c r="T603" s="286"/>
      <c r="U603" s="286"/>
      <c r="V603" s="285"/>
      <c r="W603" s="285"/>
      <c r="X603" s="285"/>
      <c r="Y603" s="285"/>
      <c r="Z603" s="285">
        <v>1</v>
      </c>
      <c r="AF603" s="333"/>
      <c r="AG603" s="333"/>
      <c r="AH603" s="333"/>
      <c r="AI603" s="333"/>
      <c r="AJ603" s="333"/>
      <c r="AL603" s="101">
        <f t="shared" si="68"/>
        <v>0</v>
      </c>
      <c r="AM603" s="101">
        <f t="shared" si="63"/>
        <v>0</v>
      </c>
      <c r="AN603" s="101">
        <f t="shared" si="64"/>
        <v>0</v>
      </c>
      <c r="AO603" s="101">
        <f t="shared" si="65"/>
        <v>0</v>
      </c>
      <c r="AP603" s="101">
        <f t="shared" si="66"/>
        <v>1</v>
      </c>
      <c r="AQ603" s="101">
        <f t="shared" si="67"/>
        <v>0</v>
      </c>
      <c r="AR603" s="101">
        <f t="shared" si="69"/>
        <v>0</v>
      </c>
    </row>
    <row r="604" spans="1:44">
      <c r="A604" s="284" t="s">
        <v>1080</v>
      </c>
      <c r="B604" s="333"/>
      <c r="C604" s="333"/>
      <c r="D604" s="288"/>
      <c r="E604" s="288"/>
      <c r="F604" s="288"/>
      <c r="G604" s="286"/>
      <c r="H604" s="286"/>
      <c r="I604" s="286"/>
      <c r="J604" s="286"/>
      <c r="K604" s="286"/>
      <c r="L604" s="285"/>
      <c r="M604" s="285"/>
      <c r="N604" s="285"/>
      <c r="O604" s="285"/>
      <c r="P604" s="285"/>
      <c r="Q604" s="286"/>
      <c r="R604" s="286">
        <v>1</v>
      </c>
      <c r="S604" s="286"/>
      <c r="T604" s="286"/>
      <c r="U604" s="286"/>
      <c r="V604" s="285"/>
      <c r="W604" s="285"/>
      <c r="X604" s="285"/>
      <c r="Y604" s="285"/>
      <c r="Z604" s="285"/>
      <c r="AF604" s="333"/>
      <c r="AG604" s="333"/>
      <c r="AH604" s="333"/>
      <c r="AI604" s="333"/>
      <c r="AJ604" s="333"/>
      <c r="AL604" s="101">
        <f t="shared" si="68"/>
        <v>0</v>
      </c>
      <c r="AM604" s="101">
        <f t="shared" si="63"/>
        <v>0</v>
      </c>
      <c r="AN604" s="101">
        <f t="shared" si="64"/>
        <v>0</v>
      </c>
      <c r="AO604" s="101">
        <f t="shared" si="65"/>
        <v>1</v>
      </c>
      <c r="AP604" s="101">
        <f t="shared" si="66"/>
        <v>0</v>
      </c>
      <c r="AQ604" s="101">
        <f t="shared" si="67"/>
        <v>0</v>
      </c>
      <c r="AR604" s="101">
        <f t="shared" si="69"/>
        <v>0</v>
      </c>
    </row>
    <row r="605" spans="1:44">
      <c r="A605" s="284" t="s">
        <v>1081</v>
      </c>
      <c r="B605" s="333"/>
      <c r="C605" s="333"/>
      <c r="D605" s="288"/>
      <c r="E605" s="288"/>
      <c r="F605" s="288"/>
      <c r="G605" s="286"/>
      <c r="H605" s="286"/>
      <c r="I605" s="286"/>
      <c r="J605" s="286"/>
      <c r="K605" s="286"/>
      <c r="L605" s="285"/>
      <c r="M605" s="285"/>
      <c r="N605" s="285"/>
      <c r="O605" s="285"/>
      <c r="P605" s="285"/>
      <c r="Q605" s="286"/>
      <c r="R605" s="286"/>
      <c r="S605" s="286"/>
      <c r="T605" s="286"/>
      <c r="U605" s="286"/>
      <c r="V605" s="285"/>
      <c r="W605" s="285"/>
      <c r="X605" s="285"/>
      <c r="Y605" s="285"/>
      <c r="Z605" s="285">
        <v>3</v>
      </c>
      <c r="AF605" s="333"/>
      <c r="AG605" s="333"/>
      <c r="AH605" s="333"/>
      <c r="AI605" s="333"/>
      <c r="AJ605" s="333"/>
      <c r="AL605" s="101">
        <f t="shared" si="68"/>
        <v>0</v>
      </c>
      <c r="AM605" s="101">
        <f t="shared" si="63"/>
        <v>0</v>
      </c>
      <c r="AN605" s="101">
        <f t="shared" si="64"/>
        <v>0</v>
      </c>
      <c r="AO605" s="101">
        <f t="shared" si="65"/>
        <v>0</v>
      </c>
      <c r="AP605" s="101">
        <f t="shared" si="66"/>
        <v>3</v>
      </c>
      <c r="AQ605" s="101">
        <f t="shared" si="67"/>
        <v>0</v>
      </c>
      <c r="AR605" s="101">
        <f t="shared" si="69"/>
        <v>0</v>
      </c>
    </row>
    <row r="606" spans="1:44">
      <c r="A606" s="284" t="s">
        <v>1082</v>
      </c>
      <c r="B606" s="333"/>
      <c r="C606" s="333"/>
      <c r="D606" s="288"/>
      <c r="E606" s="288"/>
      <c r="F606" s="288"/>
      <c r="G606" s="286"/>
      <c r="H606" s="286"/>
      <c r="I606" s="286"/>
      <c r="J606" s="286"/>
      <c r="K606" s="286"/>
      <c r="L606" s="285"/>
      <c r="M606" s="285"/>
      <c r="N606" s="285"/>
      <c r="O606" s="285"/>
      <c r="P606" s="285"/>
      <c r="Q606" s="286"/>
      <c r="R606" s="286"/>
      <c r="S606" s="286"/>
      <c r="T606" s="286"/>
      <c r="U606" s="286"/>
      <c r="V606" s="285"/>
      <c r="W606" s="285"/>
      <c r="X606" s="285">
        <v>1</v>
      </c>
      <c r="Y606" s="285"/>
      <c r="Z606" s="285"/>
      <c r="AF606" s="333"/>
      <c r="AG606" s="333"/>
      <c r="AH606" s="333"/>
      <c r="AI606" s="333"/>
      <c r="AJ606" s="333"/>
      <c r="AL606" s="101">
        <f t="shared" si="68"/>
        <v>0</v>
      </c>
      <c r="AM606" s="101">
        <f t="shared" si="63"/>
        <v>0</v>
      </c>
      <c r="AN606" s="101">
        <f t="shared" si="64"/>
        <v>0</v>
      </c>
      <c r="AO606" s="101">
        <f t="shared" si="65"/>
        <v>0</v>
      </c>
      <c r="AP606" s="101">
        <f t="shared" si="66"/>
        <v>1</v>
      </c>
      <c r="AQ606" s="101">
        <f t="shared" si="67"/>
        <v>0</v>
      </c>
      <c r="AR606" s="101">
        <f t="shared" si="69"/>
        <v>0</v>
      </c>
    </row>
    <row r="607" spans="1:44">
      <c r="A607" s="284" t="s">
        <v>1083</v>
      </c>
      <c r="B607" s="333"/>
      <c r="C607" s="333"/>
      <c r="D607" s="288"/>
      <c r="E607" s="288"/>
      <c r="F607" s="288"/>
      <c r="G607" s="286"/>
      <c r="H607" s="286"/>
      <c r="I607" s="286"/>
      <c r="J607" s="286"/>
      <c r="K607" s="286"/>
      <c r="L607" s="285"/>
      <c r="M607" s="285"/>
      <c r="N607" s="285"/>
      <c r="O607" s="285"/>
      <c r="P607" s="285"/>
      <c r="Q607" s="286"/>
      <c r="R607" s="286">
        <v>1</v>
      </c>
      <c r="S607" s="286"/>
      <c r="T607" s="286"/>
      <c r="U607" s="286"/>
      <c r="V607" s="285"/>
      <c r="W607" s="285"/>
      <c r="X607" s="285"/>
      <c r="Y607" s="285"/>
      <c r="Z607" s="285"/>
      <c r="AF607" s="333"/>
      <c r="AG607" s="333"/>
      <c r="AH607" s="333"/>
      <c r="AI607" s="333"/>
      <c r="AJ607" s="333"/>
      <c r="AL607" s="101">
        <f t="shared" si="68"/>
        <v>0</v>
      </c>
      <c r="AM607" s="101">
        <f t="shared" si="63"/>
        <v>0</v>
      </c>
      <c r="AN607" s="101">
        <f t="shared" si="64"/>
        <v>0</v>
      </c>
      <c r="AO607" s="101">
        <f t="shared" si="65"/>
        <v>1</v>
      </c>
      <c r="AP607" s="101">
        <f t="shared" si="66"/>
        <v>0</v>
      </c>
      <c r="AQ607" s="101">
        <f t="shared" si="67"/>
        <v>0</v>
      </c>
      <c r="AR607" s="101">
        <f t="shared" si="69"/>
        <v>0</v>
      </c>
    </row>
    <row r="608" spans="1:44">
      <c r="A608" s="284" t="s">
        <v>1084</v>
      </c>
      <c r="B608" s="333"/>
      <c r="C608" s="333"/>
      <c r="D608" s="288"/>
      <c r="E608" s="288"/>
      <c r="F608" s="288"/>
      <c r="G608" s="286"/>
      <c r="H608" s="286"/>
      <c r="I608" s="286"/>
      <c r="J608" s="286"/>
      <c r="K608" s="286"/>
      <c r="L608" s="285"/>
      <c r="M608" s="285"/>
      <c r="N608" s="285"/>
      <c r="O608" s="285"/>
      <c r="P608" s="285"/>
      <c r="Q608" s="286"/>
      <c r="R608" s="286"/>
      <c r="S608" s="286"/>
      <c r="T608" s="286"/>
      <c r="U608" s="286"/>
      <c r="V608" s="285"/>
      <c r="W608" s="285">
        <v>1</v>
      </c>
      <c r="X608" s="285"/>
      <c r="Y608" s="285"/>
      <c r="Z608" s="285"/>
      <c r="AF608" s="333"/>
      <c r="AG608" s="333"/>
      <c r="AH608" s="333"/>
      <c r="AI608" s="333"/>
      <c r="AJ608" s="333"/>
      <c r="AL608" s="101">
        <f t="shared" si="68"/>
        <v>0</v>
      </c>
      <c r="AM608" s="101">
        <f t="shared" si="63"/>
        <v>0</v>
      </c>
      <c r="AN608" s="101">
        <f t="shared" si="64"/>
        <v>0</v>
      </c>
      <c r="AO608" s="101">
        <f t="shared" si="65"/>
        <v>0</v>
      </c>
      <c r="AP608" s="101">
        <f t="shared" si="66"/>
        <v>1</v>
      </c>
      <c r="AQ608" s="101">
        <f t="shared" si="67"/>
        <v>0</v>
      </c>
      <c r="AR608" s="101">
        <f t="shared" si="69"/>
        <v>0</v>
      </c>
    </row>
    <row r="609" spans="1:44">
      <c r="A609" s="284" t="s">
        <v>1085</v>
      </c>
      <c r="B609" s="333"/>
      <c r="C609" s="333"/>
      <c r="D609" s="288"/>
      <c r="E609" s="288"/>
      <c r="F609" s="288"/>
      <c r="G609" s="286"/>
      <c r="H609" s="286"/>
      <c r="I609" s="286"/>
      <c r="J609" s="286"/>
      <c r="K609" s="286"/>
      <c r="L609" s="285"/>
      <c r="M609" s="285"/>
      <c r="N609" s="285"/>
      <c r="O609" s="285"/>
      <c r="P609" s="285"/>
      <c r="Q609" s="286"/>
      <c r="R609" s="286"/>
      <c r="S609" s="286"/>
      <c r="T609" s="286"/>
      <c r="U609" s="286">
        <v>2</v>
      </c>
      <c r="V609" s="285"/>
      <c r="W609" s="285">
        <v>4</v>
      </c>
      <c r="X609" s="285"/>
      <c r="Y609" s="285"/>
      <c r="Z609" s="285"/>
      <c r="AF609" s="333"/>
      <c r="AG609" s="333"/>
      <c r="AH609" s="333"/>
      <c r="AI609" s="333"/>
      <c r="AJ609" s="333"/>
      <c r="AL609" s="101">
        <f t="shared" si="68"/>
        <v>0</v>
      </c>
      <c r="AM609" s="101">
        <f t="shared" si="63"/>
        <v>0</v>
      </c>
      <c r="AN609" s="101">
        <f t="shared" si="64"/>
        <v>0</v>
      </c>
      <c r="AO609" s="101">
        <f t="shared" si="65"/>
        <v>2</v>
      </c>
      <c r="AP609" s="101">
        <f t="shared" si="66"/>
        <v>4</v>
      </c>
      <c r="AQ609" s="101">
        <f t="shared" si="67"/>
        <v>0</v>
      </c>
      <c r="AR609" s="101">
        <f t="shared" si="69"/>
        <v>0</v>
      </c>
    </row>
    <row r="610" spans="1:44">
      <c r="A610" s="284" t="s">
        <v>267</v>
      </c>
      <c r="B610" s="333"/>
      <c r="C610" s="333"/>
      <c r="D610" s="288"/>
      <c r="E610" s="288"/>
      <c r="F610" s="288"/>
      <c r="G610" s="286"/>
      <c r="H610" s="286"/>
      <c r="I610" s="286"/>
      <c r="J610" s="286"/>
      <c r="K610" s="286"/>
      <c r="L610" s="285"/>
      <c r="M610" s="285"/>
      <c r="N610" s="285"/>
      <c r="O610" s="285"/>
      <c r="P610" s="285"/>
      <c r="Q610" s="286"/>
      <c r="R610" s="286"/>
      <c r="S610" s="286"/>
      <c r="T610" s="286"/>
      <c r="U610" s="286"/>
      <c r="V610" s="285"/>
      <c r="W610" s="285"/>
      <c r="X610" s="285"/>
      <c r="Y610" s="285">
        <v>8</v>
      </c>
      <c r="Z610" s="285">
        <v>3</v>
      </c>
      <c r="AF610" s="333"/>
      <c r="AG610" s="333"/>
      <c r="AH610" s="333"/>
      <c r="AI610" s="333"/>
      <c r="AJ610" s="333"/>
      <c r="AL610" s="101">
        <f t="shared" si="68"/>
        <v>0</v>
      </c>
      <c r="AM610" s="101">
        <f t="shared" si="63"/>
        <v>0</v>
      </c>
      <c r="AN610" s="101">
        <f t="shared" si="64"/>
        <v>0</v>
      </c>
      <c r="AO610" s="101">
        <f t="shared" si="65"/>
        <v>0</v>
      </c>
      <c r="AP610" s="101">
        <f t="shared" si="66"/>
        <v>11</v>
      </c>
      <c r="AQ610" s="101">
        <f t="shared" si="67"/>
        <v>0</v>
      </c>
      <c r="AR610" s="101">
        <f t="shared" si="69"/>
        <v>0</v>
      </c>
    </row>
    <row r="611" spans="1:44">
      <c r="A611" s="284" t="s">
        <v>1086</v>
      </c>
      <c r="B611" s="333"/>
      <c r="C611" s="333"/>
      <c r="D611" s="288"/>
      <c r="E611" s="288"/>
      <c r="F611" s="288"/>
      <c r="G611" s="286"/>
      <c r="H611" s="286"/>
      <c r="I611" s="286"/>
      <c r="J611" s="286"/>
      <c r="K611" s="286"/>
      <c r="L611" s="285"/>
      <c r="M611" s="285"/>
      <c r="N611" s="285"/>
      <c r="O611" s="285"/>
      <c r="P611" s="285"/>
      <c r="Q611" s="286"/>
      <c r="R611" s="286"/>
      <c r="S611" s="286"/>
      <c r="T611" s="286"/>
      <c r="U611" s="286"/>
      <c r="V611" s="285"/>
      <c r="W611" s="285"/>
      <c r="X611" s="285">
        <v>1</v>
      </c>
      <c r="Y611" s="285"/>
      <c r="Z611" s="285"/>
      <c r="AF611" s="333"/>
      <c r="AG611" s="333"/>
      <c r="AH611" s="333"/>
      <c r="AI611" s="333"/>
      <c r="AJ611" s="333"/>
      <c r="AL611" s="101">
        <f t="shared" si="68"/>
        <v>0</v>
      </c>
      <c r="AM611" s="101">
        <f t="shared" si="63"/>
        <v>0</v>
      </c>
      <c r="AN611" s="101">
        <f t="shared" si="64"/>
        <v>0</v>
      </c>
      <c r="AO611" s="101">
        <f t="shared" si="65"/>
        <v>0</v>
      </c>
      <c r="AP611" s="101">
        <f t="shared" si="66"/>
        <v>1</v>
      </c>
      <c r="AQ611" s="101">
        <f t="shared" si="67"/>
        <v>0</v>
      </c>
      <c r="AR611" s="101">
        <f t="shared" si="69"/>
        <v>0</v>
      </c>
    </row>
    <row r="612" spans="1:44">
      <c r="A612" s="284" t="s">
        <v>1087</v>
      </c>
      <c r="B612" s="333"/>
      <c r="C612" s="333"/>
      <c r="D612" s="288"/>
      <c r="E612" s="288"/>
      <c r="F612" s="288"/>
      <c r="G612" s="286"/>
      <c r="H612" s="286"/>
      <c r="I612" s="286"/>
      <c r="J612" s="286"/>
      <c r="K612" s="286"/>
      <c r="L612" s="285"/>
      <c r="M612" s="285"/>
      <c r="N612" s="285"/>
      <c r="O612" s="285"/>
      <c r="P612" s="285"/>
      <c r="Q612" s="286"/>
      <c r="R612" s="286"/>
      <c r="S612" s="286"/>
      <c r="T612" s="286"/>
      <c r="U612" s="286"/>
      <c r="V612" s="285"/>
      <c r="W612" s="285"/>
      <c r="X612" s="285">
        <v>2</v>
      </c>
      <c r="Y612" s="285"/>
      <c r="Z612" s="285"/>
      <c r="AF612" s="333"/>
      <c r="AG612" s="333"/>
      <c r="AH612" s="333"/>
      <c r="AI612" s="333"/>
      <c r="AJ612" s="333"/>
      <c r="AL612" s="101">
        <f t="shared" si="68"/>
        <v>0</v>
      </c>
      <c r="AM612" s="101">
        <f t="shared" si="63"/>
        <v>0</v>
      </c>
      <c r="AN612" s="101">
        <f t="shared" si="64"/>
        <v>0</v>
      </c>
      <c r="AO612" s="101">
        <f t="shared" si="65"/>
        <v>0</v>
      </c>
      <c r="AP612" s="101">
        <f t="shared" si="66"/>
        <v>2</v>
      </c>
      <c r="AQ612" s="101">
        <f t="shared" si="67"/>
        <v>0</v>
      </c>
      <c r="AR612" s="101">
        <f t="shared" si="69"/>
        <v>0</v>
      </c>
    </row>
    <row r="613" spans="1:44">
      <c r="A613" s="284" t="s">
        <v>1088</v>
      </c>
      <c r="B613" s="333"/>
      <c r="C613" s="333"/>
      <c r="D613" s="288"/>
      <c r="E613" s="288"/>
      <c r="F613" s="288"/>
      <c r="G613" s="286"/>
      <c r="H613" s="286"/>
      <c r="I613" s="286"/>
      <c r="J613" s="286"/>
      <c r="K613" s="286"/>
      <c r="L613" s="285"/>
      <c r="M613" s="285"/>
      <c r="N613" s="285"/>
      <c r="O613" s="285"/>
      <c r="P613" s="285"/>
      <c r="Q613" s="286"/>
      <c r="R613" s="286"/>
      <c r="S613" s="286"/>
      <c r="T613" s="286"/>
      <c r="U613" s="286"/>
      <c r="V613" s="285"/>
      <c r="W613" s="285">
        <v>1</v>
      </c>
      <c r="X613" s="285"/>
      <c r="Y613" s="285"/>
      <c r="Z613" s="285"/>
      <c r="AF613" s="333"/>
      <c r="AG613" s="333"/>
      <c r="AH613" s="333"/>
      <c r="AI613" s="333"/>
      <c r="AJ613" s="333"/>
      <c r="AL613" s="101">
        <f t="shared" si="68"/>
        <v>0</v>
      </c>
      <c r="AM613" s="101">
        <f t="shared" si="63"/>
        <v>0</v>
      </c>
      <c r="AN613" s="101">
        <f t="shared" si="64"/>
        <v>0</v>
      </c>
      <c r="AO613" s="101">
        <f t="shared" si="65"/>
        <v>0</v>
      </c>
      <c r="AP613" s="101">
        <f t="shared" si="66"/>
        <v>1</v>
      </c>
      <c r="AQ613" s="101">
        <f t="shared" si="67"/>
        <v>0</v>
      </c>
      <c r="AR613" s="101">
        <f t="shared" si="69"/>
        <v>0</v>
      </c>
    </row>
    <row r="614" spans="1:44">
      <c r="A614" s="284" t="s">
        <v>1089</v>
      </c>
      <c r="B614" s="333"/>
      <c r="C614" s="333"/>
      <c r="D614" s="288"/>
      <c r="E614" s="288"/>
      <c r="F614" s="288"/>
      <c r="G614" s="286"/>
      <c r="H614" s="286">
        <v>1</v>
      </c>
      <c r="I614" s="286"/>
      <c r="J614" s="286"/>
      <c r="K614" s="286"/>
      <c r="L614" s="285"/>
      <c r="M614" s="285"/>
      <c r="N614" s="285"/>
      <c r="O614" s="285"/>
      <c r="P614" s="285"/>
      <c r="Q614" s="286"/>
      <c r="R614" s="286"/>
      <c r="S614" s="286"/>
      <c r="T614" s="286"/>
      <c r="U614" s="286"/>
      <c r="V614" s="285"/>
      <c r="W614" s="285"/>
      <c r="X614" s="285"/>
      <c r="Y614" s="285"/>
      <c r="Z614" s="285"/>
      <c r="AF614" s="333"/>
      <c r="AG614" s="333"/>
      <c r="AH614" s="333"/>
      <c r="AI614" s="333"/>
      <c r="AJ614" s="333"/>
      <c r="AL614" s="101">
        <f t="shared" si="68"/>
        <v>0</v>
      </c>
      <c r="AM614" s="101">
        <f t="shared" si="63"/>
        <v>1</v>
      </c>
      <c r="AN614" s="101">
        <f t="shared" si="64"/>
        <v>0</v>
      </c>
      <c r="AO614" s="101">
        <f t="shared" si="65"/>
        <v>0</v>
      </c>
      <c r="AP614" s="101">
        <f t="shared" si="66"/>
        <v>0</v>
      </c>
      <c r="AQ614" s="101">
        <f t="shared" si="67"/>
        <v>0</v>
      </c>
      <c r="AR614" s="101">
        <f t="shared" si="69"/>
        <v>0</v>
      </c>
    </row>
    <row r="615" spans="1:44">
      <c r="A615" s="284" t="s">
        <v>1090</v>
      </c>
      <c r="B615" s="333"/>
      <c r="C615" s="333"/>
      <c r="D615" s="288"/>
      <c r="E615" s="288"/>
      <c r="F615" s="288"/>
      <c r="G615" s="286"/>
      <c r="H615" s="286"/>
      <c r="I615" s="286"/>
      <c r="J615" s="286"/>
      <c r="K615" s="286"/>
      <c r="L615" s="285"/>
      <c r="M615" s="285"/>
      <c r="N615" s="285"/>
      <c r="O615" s="285"/>
      <c r="P615" s="285"/>
      <c r="Q615" s="286"/>
      <c r="R615" s="286"/>
      <c r="S615" s="286"/>
      <c r="T615" s="286"/>
      <c r="U615" s="286"/>
      <c r="V615" s="285"/>
      <c r="W615" s="285"/>
      <c r="X615" s="285"/>
      <c r="Y615" s="285"/>
      <c r="Z615" s="285"/>
      <c r="AF615" s="333"/>
      <c r="AG615" s="333"/>
      <c r="AH615" s="333"/>
      <c r="AI615" s="333"/>
      <c r="AJ615" s="333"/>
      <c r="AL615" s="101">
        <f t="shared" si="68"/>
        <v>0</v>
      </c>
      <c r="AM615" s="101">
        <f t="shared" si="63"/>
        <v>0</v>
      </c>
      <c r="AN615" s="101">
        <f t="shared" si="64"/>
        <v>0</v>
      </c>
      <c r="AO615" s="101">
        <f t="shared" si="65"/>
        <v>0</v>
      </c>
      <c r="AP615" s="101">
        <f t="shared" si="66"/>
        <v>0</v>
      </c>
      <c r="AQ615" s="101">
        <f t="shared" si="67"/>
        <v>0</v>
      </c>
      <c r="AR615" s="101">
        <f t="shared" si="69"/>
        <v>0</v>
      </c>
    </row>
    <row r="616" spans="1:44">
      <c r="A616" s="284" t="s">
        <v>1091</v>
      </c>
      <c r="B616" s="333"/>
      <c r="C616" s="333"/>
      <c r="D616" s="288"/>
      <c r="E616" s="288"/>
      <c r="F616" s="288"/>
      <c r="G616" s="286"/>
      <c r="H616" s="286"/>
      <c r="I616" s="286"/>
      <c r="J616" s="286"/>
      <c r="K616" s="286"/>
      <c r="L616" s="285"/>
      <c r="M616" s="285"/>
      <c r="N616" s="285"/>
      <c r="O616" s="285"/>
      <c r="P616" s="285"/>
      <c r="Q616" s="286"/>
      <c r="R616" s="286"/>
      <c r="S616" s="286"/>
      <c r="T616" s="286"/>
      <c r="U616" s="286"/>
      <c r="V616" s="285"/>
      <c r="W616" s="285"/>
      <c r="X616" s="285"/>
      <c r="Y616" s="285">
        <v>1</v>
      </c>
      <c r="Z616" s="285"/>
      <c r="AF616" s="333"/>
      <c r="AG616" s="333"/>
      <c r="AH616" s="333"/>
      <c r="AI616" s="333"/>
      <c r="AJ616" s="333"/>
      <c r="AL616" s="101">
        <f t="shared" si="68"/>
        <v>0</v>
      </c>
      <c r="AM616" s="101">
        <f t="shared" si="63"/>
        <v>0</v>
      </c>
      <c r="AN616" s="101">
        <f t="shared" si="64"/>
        <v>0</v>
      </c>
      <c r="AO616" s="101">
        <f t="shared" si="65"/>
        <v>0</v>
      </c>
      <c r="AP616" s="101">
        <f t="shared" si="66"/>
        <v>1</v>
      </c>
      <c r="AQ616" s="101">
        <f t="shared" si="67"/>
        <v>0</v>
      </c>
      <c r="AR616" s="101">
        <f t="shared" si="69"/>
        <v>0</v>
      </c>
    </row>
    <row r="617" spans="1:44">
      <c r="A617" s="284" t="s">
        <v>1092</v>
      </c>
      <c r="B617" s="333"/>
      <c r="C617" s="333"/>
      <c r="D617" s="288"/>
      <c r="E617" s="288"/>
      <c r="F617" s="288"/>
      <c r="G617" s="286"/>
      <c r="H617" s="286"/>
      <c r="I617" s="286"/>
      <c r="J617" s="286"/>
      <c r="K617" s="286"/>
      <c r="L617" s="285"/>
      <c r="M617" s="285"/>
      <c r="N617" s="285"/>
      <c r="O617" s="285"/>
      <c r="P617" s="285"/>
      <c r="Q617" s="286"/>
      <c r="R617" s="286"/>
      <c r="S617" s="286"/>
      <c r="T617" s="286"/>
      <c r="U617" s="286"/>
      <c r="V617" s="285"/>
      <c r="W617" s="285">
        <v>2</v>
      </c>
      <c r="X617" s="285"/>
      <c r="Y617" s="285"/>
      <c r="Z617" s="285"/>
      <c r="AF617" s="333"/>
      <c r="AG617" s="333"/>
      <c r="AH617" s="333"/>
      <c r="AI617" s="333"/>
      <c r="AJ617" s="333"/>
      <c r="AL617" s="101">
        <f t="shared" si="68"/>
        <v>0</v>
      </c>
      <c r="AM617" s="101">
        <f t="shared" si="63"/>
        <v>0</v>
      </c>
      <c r="AN617" s="101">
        <f t="shared" si="64"/>
        <v>0</v>
      </c>
      <c r="AO617" s="101">
        <f t="shared" si="65"/>
        <v>0</v>
      </c>
      <c r="AP617" s="101">
        <f t="shared" si="66"/>
        <v>2</v>
      </c>
      <c r="AQ617" s="101">
        <f t="shared" si="67"/>
        <v>0</v>
      </c>
      <c r="AR617" s="101">
        <f t="shared" si="69"/>
        <v>0</v>
      </c>
    </row>
    <row r="618" spans="1:44">
      <c r="A618" s="284" t="s">
        <v>1093</v>
      </c>
      <c r="B618" s="333"/>
      <c r="C618" s="333"/>
      <c r="D618" s="288"/>
      <c r="E618" s="288"/>
      <c r="F618" s="288"/>
      <c r="G618" s="286"/>
      <c r="H618" s="286"/>
      <c r="I618" s="286"/>
      <c r="J618" s="286"/>
      <c r="K618" s="286"/>
      <c r="L618" s="285"/>
      <c r="M618" s="285"/>
      <c r="N618" s="285"/>
      <c r="O618" s="285"/>
      <c r="P618" s="285"/>
      <c r="Q618" s="286"/>
      <c r="R618" s="286"/>
      <c r="S618" s="286"/>
      <c r="T618" s="286"/>
      <c r="U618" s="286"/>
      <c r="V618" s="285"/>
      <c r="W618" s="285"/>
      <c r="X618" s="285"/>
      <c r="Y618" s="285">
        <v>1</v>
      </c>
      <c r="Z618" s="285"/>
      <c r="AF618" s="333"/>
      <c r="AG618" s="333"/>
      <c r="AH618" s="333"/>
      <c r="AI618" s="333"/>
      <c r="AJ618" s="333"/>
      <c r="AL618" s="101">
        <f t="shared" si="68"/>
        <v>0</v>
      </c>
      <c r="AM618" s="101">
        <f t="shared" si="63"/>
        <v>0</v>
      </c>
      <c r="AN618" s="101">
        <f t="shared" si="64"/>
        <v>0</v>
      </c>
      <c r="AO618" s="101">
        <f t="shared" si="65"/>
        <v>0</v>
      </c>
      <c r="AP618" s="101">
        <f t="shared" si="66"/>
        <v>1</v>
      </c>
      <c r="AQ618" s="101">
        <f t="shared" si="67"/>
        <v>0</v>
      </c>
      <c r="AR618" s="101">
        <f t="shared" si="69"/>
        <v>0</v>
      </c>
    </row>
    <row r="619" spans="1:44">
      <c r="A619" s="284" t="s">
        <v>1094</v>
      </c>
      <c r="B619" s="333"/>
      <c r="C619" s="333"/>
      <c r="D619" s="288"/>
      <c r="E619" s="288"/>
      <c r="F619" s="288"/>
      <c r="G619" s="286"/>
      <c r="H619" s="286"/>
      <c r="I619" s="286"/>
      <c r="J619" s="286"/>
      <c r="K619" s="286"/>
      <c r="L619" s="285"/>
      <c r="M619" s="285"/>
      <c r="N619" s="285"/>
      <c r="O619" s="285"/>
      <c r="P619" s="285"/>
      <c r="Q619" s="286"/>
      <c r="R619" s="286"/>
      <c r="S619" s="286"/>
      <c r="T619" s="286"/>
      <c r="U619" s="286"/>
      <c r="V619" s="285"/>
      <c r="W619" s="285">
        <v>1</v>
      </c>
      <c r="X619" s="285"/>
      <c r="Y619" s="285"/>
      <c r="Z619" s="285"/>
      <c r="AF619" s="333"/>
      <c r="AG619" s="333"/>
      <c r="AH619" s="333"/>
      <c r="AI619" s="333"/>
      <c r="AJ619" s="333"/>
      <c r="AL619" s="101">
        <f t="shared" si="68"/>
        <v>0</v>
      </c>
      <c r="AM619" s="101">
        <f t="shared" si="63"/>
        <v>0</v>
      </c>
      <c r="AN619" s="101">
        <f t="shared" si="64"/>
        <v>0</v>
      </c>
      <c r="AO619" s="101">
        <f t="shared" si="65"/>
        <v>0</v>
      </c>
      <c r="AP619" s="101">
        <f t="shared" si="66"/>
        <v>1</v>
      </c>
      <c r="AQ619" s="101">
        <f t="shared" si="67"/>
        <v>0</v>
      </c>
      <c r="AR619" s="101">
        <f t="shared" si="69"/>
        <v>0</v>
      </c>
    </row>
    <row r="620" spans="1:44">
      <c r="A620" s="284" t="s">
        <v>1095</v>
      </c>
      <c r="B620" s="333"/>
      <c r="C620" s="333"/>
      <c r="D620" s="288"/>
      <c r="E620" s="288"/>
      <c r="F620" s="288"/>
      <c r="G620" s="286"/>
      <c r="H620" s="286"/>
      <c r="I620" s="286"/>
      <c r="J620" s="286"/>
      <c r="K620" s="286"/>
      <c r="L620" s="285"/>
      <c r="M620" s="285"/>
      <c r="N620" s="285"/>
      <c r="O620" s="285"/>
      <c r="P620" s="285"/>
      <c r="Q620" s="286"/>
      <c r="R620" s="286"/>
      <c r="S620" s="286"/>
      <c r="T620" s="286"/>
      <c r="U620" s="286"/>
      <c r="V620" s="285"/>
      <c r="W620" s="285"/>
      <c r="X620" s="285"/>
      <c r="Y620" s="285"/>
      <c r="Z620" s="285">
        <v>1</v>
      </c>
      <c r="AF620" s="333"/>
      <c r="AG620" s="333"/>
      <c r="AH620" s="333"/>
      <c r="AI620" s="333"/>
      <c r="AJ620" s="333"/>
      <c r="AL620" s="101">
        <f t="shared" si="68"/>
        <v>0</v>
      </c>
      <c r="AM620" s="101">
        <f t="shared" si="63"/>
        <v>0</v>
      </c>
      <c r="AN620" s="101">
        <f t="shared" si="64"/>
        <v>0</v>
      </c>
      <c r="AO620" s="101">
        <f t="shared" si="65"/>
        <v>0</v>
      </c>
      <c r="AP620" s="101">
        <f t="shared" si="66"/>
        <v>1</v>
      </c>
      <c r="AQ620" s="101">
        <f t="shared" si="67"/>
        <v>0</v>
      </c>
      <c r="AR620" s="101">
        <f t="shared" si="69"/>
        <v>0</v>
      </c>
    </row>
    <row r="621" spans="1:44">
      <c r="A621" s="284" t="s">
        <v>1096</v>
      </c>
      <c r="B621" s="333"/>
      <c r="C621" s="333"/>
      <c r="D621" s="288"/>
      <c r="E621" s="288"/>
      <c r="F621" s="288"/>
      <c r="G621" s="286"/>
      <c r="H621" s="286"/>
      <c r="I621" s="286"/>
      <c r="J621" s="286"/>
      <c r="K621" s="286"/>
      <c r="L621" s="285"/>
      <c r="M621" s="285"/>
      <c r="N621" s="285"/>
      <c r="O621" s="285"/>
      <c r="P621" s="285"/>
      <c r="Q621" s="286"/>
      <c r="R621" s="286"/>
      <c r="S621" s="286"/>
      <c r="T621" s="286"/>
      <c r="U621" s="286"/>
      <c r="V621" s="285"/>
      <c r="W621" s="285"/>
      <c r="X621" s="285"/>
      <c r="Y621" s="285">
        <v>2</v>
      </c>
      <c r="Z621" s="285"/>
      <c r="AF621" s="333"/>
      <c r="AG621" s="333"/>
      <c r="AH621" s="333"/>
      <c r="AI621" s="333"/>
      <c r="AJ621" s="333"/>
      <c r="AL621" s="101">
        <f t="shared" si="68"/>
        <v>0</v>
      </c>
      <c r="AM621" s="101">
        <f t="shared" si="63"/>
        <v>0</v>
      </c>
      <c r="AN621" s="101">
        <f t="shared" si="64"/>
        <v>0</v>
      </c>
      <c r="AO621" s="101">
        <f t="shared" si="65"/>
        <v>0</v>
      </c>
      <c r="AP621" s="101">
        <f t="shared" si="66"/>
        <v>2</v>
      </c>
      <c r="AQ621" s="101">
        <f t="shared" si="67"/>
        <v>0</v>
      </c>
      <c r="AR621" s="101">
        <f t="shared" si="69"/>
        <v>0</v>
      </c>
    </row>
    <row r="622" spans="1:44">
      <c r="A622" s="284" t="s">
        <v>1097</v>
      </c>
      <c r="B622" s="333"/>
      <c r="C622" s="333"/>
      <c r="D622" s="288"/>
      <c r="E622" s="288"/>
      <c r="F622" s="288"/>
      <c r="G622" s="286"/>
      <c r="H622" s="286"/>
      <c r="I622" s="286"/>
      <c r="J622" s="286"/>
      <c r="K622" s="286"/>
      <c r="L622" s="285"/>
      <c r="M622" s="285"/>
      <c r="N622" s="285"/>
      <c r="O622" s="285"/>
      <c r="P622" s="285"/>
      <c r="Q622" s="286"/>
      <c r="R622" s="286"/>
      <c r="S622" s="286"/>
      <c r="T622" s="286">
        <v>1</v>
      </c>
      <c r="U622" s="286"/>
      <c r="V622" s="285"/>
      <c r="W622" s="285"/>
      <c r="X622" s="285"/>
      <c r="Y622" s="285"/>
      <c r="Z622" s="285"/>
      <c r="AF622" s="333"/>
      <c r="AG622" s="333"/>
      <c r="AH622" s="333"/>
      <c r="AI622" s="333"/>
      <c r="AJ622" s="333"/>
      <c r="AL622" s="101">
        <f t="shared" si="68"/>
        <v>0</v>
      </c>
      <c r="AM622" s="101">
        <f t="shared" si="63"/>
        <v>0</v>
      </c>
      <c r="AN622" s="101">
        <f t="shared" si="64"/>
        <v>0</v>
      </c>
      <c r="AO622" s="101">
        <f t="shared" si="65"/>
        <v>1</v>
      </c>
      <c r="AP622" s="101">
        <f t="shared" si="66"/>
        <v>0</v>
      </c>
      <c r="AQ622" s="101">
        <f t="shared" si="67"/>
        <v>0</v>
      </c>
      <c r="AR622" s="101">
        <f t="shared" si="69"/>
        <v>0</v>
      </c>
    </row>
    <row r="623" spans="1:44">
      <c r="A623" s="284" t="s">
        <v>1098</v>
      </c>
      <c r="B623" s="333"/>
      <c r="C623" s="333"/>
      <c r="D623" s="288"/>
      <c r="E623" s="288"/>
      <c r="F623" s="288"/>
      <c r="G623" s="286"/>
      <c r="H623" s="286"/>
      <c r="I623" s="286"/>
      <c r="J623" s="286"/>
      <c r="K623" s="286"/>
      <c r="L623" s="285"/>
      <c r="M623" s="285"/>
      <c r="N623" s="285"/>
      <c r="O623" s="285"/>
      <c r="P623" s="285"/>
      <c r="Q623" s="286"/>
      <c r="R623" s="286"/>
      <c r="S623" s="286"/>
      <c r="T623" s="286"/>
      <c r="U623" s="286"/>
      <c r="V623" s="285">
        <v>1</v>
      </c>
      <c r="W623" s="285"/>
      <c r="X623" s="285"/>
      <c r="Y623" s="285"/>
      <c r="Z623" s="285"/>
      <c r="AF623" s="333"/>
      <c r="AG623" s="333"/>
      <c r="AH623" s="333"/>
      <c r="AI623" s="333"/>
      <c r="AJ623" s="333"/>
      <c r="AL623" s="101">
        <f t="shared" si="68"/>
        <v>0</v>
      </c>
      <c r="AM623" s="101">
        <f t="shared" si="63"/>
        <v>0</v>
      </c>
      <c r="AN623" s="101">
        <f t="shared" si="64"/>
        <v>0</v>
      </c>
      <c r="AO623" s="101">
        <f t="shared" si="65"/>
        <v>0</v>
      </c>
      <c r="AP623" s="101">
        <f t="shared" si="66"/>
        <v>1</v>
      </c>
      <c r="AQ623" s="101">
        <f t="shared" si="67"/>
        <v>0</v>
      </c>
      <c r="AR623" s="101">
        <f t="shared" si="69"/>
        <v>0</v>
      </c>
    </row>
    <row r="624" spans="1:44">
      <c r="A624" s="284" t="s">
        <v>1099</v>
      </c>
      <c r="B624" s="333"/>
      <c r="C624" s="333"/>
      <c r="D624" s="288"/>
      <c r="E624" s="288"/>
      <c r="F624" s="288"/>
      <c r="G624" s="286"/>
      <c r="H624" s="286"/>
      <c r="I624" s="286"/>
      <c r="J624" s="286"/>
      <c r="K624" s="286"/>
      <c r="L624" s="285"/>
      <c r="M624" s="285"/>
      <c r="N624" s="285"/>
      <c r="O624" s="285"/>
      <c r="P624" s="285"/>
      <c r="Q624" s="286"/>
      <c r="R624" s="286"/>
      <c r="S624" s="286"/>
      <c r="T624" s="286"/>
      <c r="U624" s="286"/>
      <c r="V624" s="285"/>
      <c r="W624" s="285"/>
      <c r="X624" s="285"/>
      <c r="Y624" s="285">
        <v>1</v>
      </c>
      <c r="Z624" s="285"/>
      <c r="AF624" s="333"/>
      <c r="AG624" s="333"/>
      <c r="AH624" s="333"/>
      <c r="AI624" s="333"/>
      <c r="AJ624" s="333"/>
      <c r="AL624" s="101">
        <f t="shared" si="68"/>
        <v>0</v>
      </c>
      <c r="AM624" s="101">
        <f t="shared" si="63"/>
        <v>0</v>
      </c>
      <c r="AN624" s="101">
        <f t="shared" si="64"/>
        <v>0</v>
      </c>
      <c r="AO624" s="101">
        <f t="shared" si="65"/>
        <v>0</v>
      </c>
      <c r="AP624" s="101">
        <f t="shared" si="66"/>
        <v>1</v>
      </c>
      <c r="AQ624" s="101">
        <f t="shared" si="67"/>
        <v>0</v>
      </c>
      <c r="AR624" s="101">
        <f t="shared" si="69"/>
        <v>0</v>
      </c>
    </row>
    <row r="625" spans="1:44">
      <c r="A625" s="284" t="s">
        <v>1100</v>
      </c>
      <c r="B625" s="333"/>
      <c r="C625" s="333"/>
      <c r="D625" s="288"/>
      <c r="E625" s="288"/>
      <c r="F625" s="288"/>
      <c r="G625" s="286"/>
      <c r="H625" s="286"/>
      <c r="I625" s="286"/>
      <c r="J625" s="286"/>
      <c r="K625" s="286"/>
      <c r="L625" s="285"/>
      <c r="M625" s="285"/>
      <c r="N625" s="285"/>
      <c r="O625" s="285"/>
      <c r="P625" s="285">
        <v>1</v>
      </c>
      <c r="Q625" s="286"/>
      <c r="R625" s="286"/>
      <c r="S625" s="286"/>
      <c r="T625" s="286"/>
      <c r="U625" s="286"/>
      <c r="V625" s="285"/>
      <c r="W625" s="285"/>
      <c r="X625" s="285"/>
      <c r="Y625" s="285"/>
      <c r="Z625" s="285"/>
      <c r="AF625" s="333"/>
      <c r="AG625" s="333"/>
      <c r="AH625" s="333"/>
      <c r="AI625" s="333"/>
      <c r="AJ625" s="333"/>
      <c r="AL625" s="101">
        <f t="shared" si="68"/>
        <v>0</v>
      </c>
      <c r="AM625" s="101">
        <f t="shared" si="63"/>
        <v>0</v>
      </c>
      <c r="AN625" s="101">
        <f t="shared" si="64"/>
        <v>1</v>
      </c>
      <c r="AO625" s="101">
        <f t="shared" si="65"/>
        <v>0</v>
      </c>
      <c r="AP625" s="101">
        <f t="shared" si="66"/>
        <v>0</v>
      </c>
      <c r="AQ625" s="101">
        <f t="shared" si="67"/>
        <v>0</v>
      </c>
      <c r="AR625" s="101">
        <f t="shared" si="69"/>
        <v>0</v>
      </c>
    </row>
    <row r="626" spans="1:44">
      <c r="A626" s="284" t="s">
        <v>1101</v>
      </c>
      <c r="B626" s="333"/>
      <c r="C626" s="333"/>
      <c r="D626" s="288"/>
      <c r="E626" s="288"/>
      <c r="F626" s="288"/>
      <c r="G626" s="286"/>
      <c r="H626" s="286"/>
      <c r="I626" s="286"/>
      <c r="J626" s="286"/>
      <c r="K626" s="286"/>
      <c r="L626" s="285"/>
      <c r="M626" s="285"/>
      <c r="N626" s="285"/>
      <c r="O626" s="285"/>
      <c r="P626" s="285"/>
      <c r="Q626" s="286"/>
      <c r="R626" s="286"/>
      <c r="S626" s="286"/>
      <c r="T626" s="286">
        <v>1</v>
      </c>
      <c r="U626" s="286"/>
      <c r="V626" s="285"/>
      <c r="W626" s="285"/>
      <c r="X626" s="285"/>
      <c r="Y626" s="285"/>
      <c r="Z626" s="285"/>
      <c r="AF626" s="333"/>
      <c r="AG626" s="333"/>
      <c r="AH626" s="333"/>
      <c r="AI626" s="333"/>
      <c r="AJ626" s="333"/>
      <c r="AL626" s="101">
        <f t="shared" si="68"/>
        <v>0</v>
      </c>
      <c r="AM626" s="101">
        <f t="shared" si="63"/>
        <v>0</v>
      </c>
      <c r="AN626" s="101">
        <f t="shared" si="64"/>
        <v>0</v>
      </c>
      <c r="AO626" s="101">
        <f t="shared" si="65"/>
        <v>1</v>
      </c>
      <c r="AP626" s="101">
        <f t="shared" si="66"/>
        <v>0</v>
      </c>
      <c r="AQ626" s="101">
        <f t="shared" si="67"/>
        <v>0</v>
      </c>
      <c r="AR626" s="101">
        <f t="shared" si="69"/>
        <v>0</v>
      </c>
    </row>
    <row r="627" spans="1:44">
      <c r="A627" s="284" t="s">
        <v>1102</v>
      </c>
      <c r="B627" s="333"/>
      <c r="C627" s="333"/>
      <c r="D627" s="288"/>
      <c r="E627" s="288"/>
      <c r="F627" s="288"/>
      <c r="G627" s="286"/>
      <c r="H627" s="286"/>
      <c r="I627" s="286"/>
      <c r="J627" s="286"/>
      <c r="K627" s="286"/>
      <c r="L627" s="285"/>
      <c r="M627" s="285"/>
      <c r="N627" s="285"/>
      <c r="O627" s="285"/>
      <c r="P627" s="285"/>
      <c r="Q627" s="286"/>
      <c r="R627" s="286"/>
      <c r="S627" s="286"/>
      <c r="T627" s="286"/>
      <c r="U627" s="286"/>
      <c r="V627" s="285"/>
      <c r="W627" s="285"/>
      <c r="X627" s="285"/>
      <c r="Y627" s="285"/>
      <c r="Z627" s="285">
        <v>1</v>
      </c>
      <c r="AF627" s="333"/>
      <c r="AG627" s="333"/>
      <c r="AH627" s="333"/>
      <c r="AI627" s="333"/>
      <c r="AJ627" s="333"/>
      <c r="AL627" s="101">
        <f t="shared" si="68"/>
        <v>0</v>
      </c>
      <c r="AM627" s="101">
        <f t="shared" si="63"/>
        <v>0</v>
      </c>
      <c r="AN627" s="101">
        <f t="shared" si="64"/>
        <v>0</v>
      </c>
      <c r="AO627" s="101">
        <f t="shared" si="65"/>
        <v>0</v>
      </c>
      <c r="AP627" s="101">
        <f t="shared" si="66"/>
        <v>1</v>
      </c>
      <c r="AQ627" s="101">
        <f t="shared" si="67"/>
        <v>0</v>
      </c>
      <c r="AR627" s="101">
        <f t="shared" si="69"/>
        <v>0</v>
      </c>
    </row>
    <row r="628" spans="1:44">
      <c r="A628" s="284" t="s">
        <v>1103</v>
      </c>
      <c r="B628" s="333"/>
      <c r="C628" s="333"/>
      <c r="D628" s="288"/>
      <c r="E628" s="288"/>
      <c r="F628" s="288"/>
      <c r="G628" s="286"/>
      <c r="H628" s="286"/>
      <c r="I628" s="286"/>
      <c r="J628" s="286"/>
      <c r="K628" s="286"/>
      <c r="L628" s="285"/>
      <c r="M628" s="285"/>
      <c r="N628" s="285"/>
      <c r="O628" s="285"/>
      <c r="P628" s="285"/>
      <c r="Q628" s="286"/>
      <c r="R628" s="286"/>
      <c r="S628" s="286"/>
      <c r="T628" s="286"/>
      <c r="U628" s="286"/>
      <c r="V628" s="285"/>
      <c r="W628" s="285"/>
      <c r="X628" s="285"/>
      <c r="Y628" s="285"/>
      <c r="Z628" s="285">
        <v>1</v>
      </c>
      <c r="AF628" s="333"/>
      <c r="AG628" s="333"/>
      <c r="AH628" s="333"/>
      <c r="AI628" s="333"/>
      <c r="AJ628" s="333"/>
      <c r="AL628" s="101">
        <f t="shared" si="68"/>
        <v>0</v>
      </c>
      <c r="AM628" s="101">
        <f t="shared" si="63"/>
        <v>0</v>
      </c>
      <c r="AN628" s="101">
        <f t="shared" si="64"/>
        <v>0</v>
      </c>
      <c r="AO628" s="101">
        <f t="shared" si="65"/>
        <v>0</v>
      </c>
      <c r="AP628" s="101">
        <f t="shared" si="66"/>
        <v>1</v>
      </c>
      <c r="AQ628" s="101">
        <f t="shared" si="67"/>
        <v>0</v>
      </c>
      <c r="AR628" s="101">
        <f t="shared" si="69"/>
        <v>0</v>
      </c>
    </row>
    <row r="629" spans="1:44">
      <c r="A629" s="284" t="s">
        <v>1104</v>
      </c>
      <c r="B629" s="333"/>
      <c r="C629" s="333"/>
      <c r="D629" s="288"/>
      <c r="E629" s="288"/>
      <c r="F629" s="288"/>
      <c r="G629" s="286"/>
      <c r="H629" s="286"/>
      <c r="I629" s="286"/>
      <c r="J629" s="286"/>
      <c r="K629" s="286"/>
      <c r="L629" s="285"/>
      <c r="M629" s="285"/>
      <c r="N629" s="285"/>
      <c r="O629" s="285"/>
      <c r="P629" s="285"/>
      <c r="Q629" s="286"/>
      <c r="R629" s="286"/>
      <c r="S629" s="286"/>
      <c r="T629" s="286"/>
      <c r="U629" s="286"/>
      <c r="V629" s="285"/>
      <c r="W629" s="285"/>
      <c r="X629" s="285"/>
      <c r="Y629" s="285">
        <v>1</v>
      </c>
      <c r="Z629" s="285"/>
      <c r="AF629" s="333"/>
      <c r="AG629" s="333"/>
      <c r="AH629" s="333"/>
      <c r="AI629" s="333"/>
      <c r="AJ629" s="333"/>
      <c r="AL629" s="101">
        <f t="shared" si="68"/>
        <v>0</v>
      </c>
      <c r="AM629" s="101">
        <f t="shared" si="63"/>
        <v>0</v>
      </c>
      <c r="AN629" s="101">
        <f t="shared" si="64"/>
        <v>0</v>
      </c>
      <c r="AO629" s="101">
        <f t="shared" si="65"/>
        <v>0</v>
      </c>
      <c r="AP629" s="101">
        <f t="shared" si="66"/>
        <v>1</v>
      </c>
      <c r="AQ629" s="101">
        <f t="shared" si="67"/>
        <v>0</v>
      </c>
      <c r="AR629" s="101">
        <f t="shared" si="69"/>
        <v>0</v>
      </c>
    </row>
    <row r="630" spans="1:44">
      <c r="A630" s="284" t="s">
        <v>1105</v>
      </c>
      <c r="B630" s="333"/>
      <c r="C630" s="333"/>
      <c r="D630" s="288"/>
      <c r="E630" s="288"/>
      <c r="F630" s="288"/>
      <c r="G630" s="286"/>
      <c r="H630" s="286"/>
      <c r="I630" s="286"/>
      <c r="J630" s="286"/>
      <c r="K630" s="286"/>
      <c r="L630" s="285"/>
      <c r="M630" s="285"/>
      <c r="N630" s="285"/>
      <c r="O630" s="285"/>
      <c r="P630" s="285"/>
      <c r="Q630" s="286"/>
      <c r="R630" s="286"/>
      <c r="S630" s="286"/>
      <c r="T630" s="286"/>
      <c r="U630" s="286"/>
      <c r="V630" s="285"/>
      <c r="W630" s="285"/>
      <c r="X630" s="285"/>
      <c r="Y630" s="285">
        <v>1</v>
      </c>
      <c r="Z630" s="285"/>
      <c r="AF630" s="333"/>
      <c r="AG630" s="333"/>
      <c r="AH630" s="333"/>
      <c r="AI630" s="333"/>
      <c r="AJ630" s="333"/>
      <c r="AL630" s="101">
        <f t="shared" si="68"/>
        <v>0</v>
      </c>
      <c r="AM630" s="101">
        <f t="shared" si="63"/>
        <v>0</v>
      </c>
      <c r="AN630" s="101">
        <f t="shared" si="64"/>
        <v>0</v>
      </c>
      <c r="AO630" s="101">
        <f t="shared" si="65"/>
        <v>0</v>
      </c>
      <c r="AP630" s="101">
        <f t="shared" si="66"/>
        <v>1</v>
      </c>
      <c r="AQ630" s="101">
        <f t="shared" si="67"/>
        <v>0</v>
      </c>
      <c r="AR630" s="101">
        <f t="shared" si="69"/>
        <v>0</v>
      </c>
    </row>
    <row r="631" spans="1:44">
      <c r="A631" s="284" t="s">
        <v>1106</v>
      </c>
      <c r="B631" s="333"/>
      <c r="C631" s="333"/>
      <c r="D631" s="288"/>
      <c r="E631" s="288"/>
      <c r="F631" s="288"/>
      <c r="G631" s="286"/>
      <c r="H631" s="286"/>
      <c r="I631" s="286"/>
      <c r="J631" s="286"/>
      <c r="K631" s="286"/>
      <c r="L631" s="285"/>
      <c r="M631" s="285"/>
      <c r="N631" s="285"/>
      <c r="O631" s="285"/>
      <c r="P631" s="285"/>
      <c r="Q631" s="286"/>
      <c r="R631" s="286"/>
      <c r="S631" s="286"/>
      <c r="T631" s="286"/>
      <c r="U631" s="286"/>
      <c r="V631" s="285"/>
      <c r="W631" s="285"/>
      <c r="X631" s="285"/>
      <c r="Y631" s="285"/>
      <c r="Z631" s="285">
        <v>1</v>
      </c>
      <c r="AF631" s="333"/>
      <c r="AG631" s="333"/>
      <c r="AH631" s="333"/>
      <c r="AI631" s="333"/>
      <c r="AJ631" s="333"/>
      <c r="AL631" s="101">
        <f t="shared" si="68"/>
        <v>0</v>
      </c>
      <c r="AM631" s="101">
        <f t="shared" si="63"/>
        <v>0</v>
      </c>
      <c r="AN631" s="101">
        <f t="shared" si="64"/>
        <v>0</v>
      </c>
      <c r="AO631" s="101">
        <f t="shared" si="65"/>
        <v>0</v>
      </c>
      <c r="AP631" s="101">
        <f t="shared" si="66"/>
        <v>1</v>
      </c>
      <c r="AQ631" s="101">
        <f t="shared" si="67"/>
        <v>0</v>
      </c>
      <c r="AR631" s="101">
        <f t="shared" si="69"/>
        <v>0</v>
      </c>
    </row>
    <row r="632" spans="1:44">
      <c r="A632" s="284" t="s">
        <v>1107</v>
      </c>
      <c r="B632" s="333"/>
      <c r="C632" s="333"/>
      <c r="D632" s="288"/>
      <c r="E632" s="288"/>
      <c r="F632" s="288"/>
      <c r="G632" s="286"/>
      <c r="H632" s="286"/>
      <c r="I632" s="286"/>
      <c r="J632" s="286"/>
      <c r="K632" s="286"/>
      <c r="L632" s="285"/>
      <c r="M632" s="285"/>
      <c r="N632" s="285"/>
      <c r="O632" s="285"/>
      <c r="P632" s="285"/>
      <c r="Q632" s="286"/>
      <c r="R632" s="286"/>
      <c r="S632" s="286"/>
      <c r="T632" s="286">
        <v>1</v>
      </c>
      <c r="U632" s="286"/>
      <c r="V632" s="285"/>
      <c r="W632" s="285">
        <v>1</v>
      </c>
      <c r="X632" s="285"/>
      <c r="Y632" s="285"/>
      <c r="Z632" s="285"/>
      <c r="AF632" s="333"/>
      <c r="AG632" s="333"/>
      <c r="AH632" s="333"/>
      <c r="AI632" s="333"/>
      <c r="AJ632" s="333"/>
      <c r="AL632" s="101">
        <f t="shared" si="68"/>
        <v>0</v>
      </c>
      <c r="AM632" s="101">
        <f t="shared" si="63"/>
        <v>0</v>
      </c>
      <c r="AN632" s="101">
        <f t="shared" si="64"/>
        <v>0</v>
      </c>
      <c r="AO632" s="101">
        <f t="shared" si="65"/>
        <v>1</v>
      </c>
      <c r="AP632" s="101">
        <f t="shared" si="66"/>
        <v>1</v>
      </c>
      <c r="AQ632" s="101">
        <f t="shared" si="67"/>
        <v>0</v>
      </c>
      <c r="AR632" s="101">
        <f t="shared" si="69"/>
        <v>0</v>
      </c>
    </row>
    <row r="633" spans="1:44">
      <c r="A633" s="284" t="s">
        <v>1108</v>
      </c>
      <c r="B633" s="333"/>
      <c r="C633" s="333"/>
      <c r="D633" s="288"/>
      <c r="E633" s="288"/>
      <c r="F633" s="288"/>
      <c r="G633" s="286"/>
      <c r="H633" s="286"/>
      <c r="I633" s="286"/>
      <c r="J633" s="286"/>
      <c r="K633" s="286"/>
      <c r="L633" s="285"/>
      <c r="M633" s="285"/>
      <c r="N633" s="285"/>
      <c r="O633" s="285"/>
      <c r="P633" s="285"/>
      <c r="Q633" s="286"/>
      <c r="R633" s="286"/>
      <c r="S633" s="286"/>
      <c r="T633" s="286"/>
      <c r="U633" s="286">
        <v>1</v>
      </c>
      <c r="V633" s="285"/>
      <c r="W633" s="285"/>
      <c r="X633" s="285"/>
      <c r="Y633" s="285"/>
      <c r="Z633" s="285"/>
      <c r="AF633" s="333"/>
      <c r="AG633" s="333"/>
      <c r="AH633" s="333"/>
      <c r="AI633" s="333"/>
      <c r="AJ633" s="333"/>
      <c r="AL633" s="101">
        <f t="shared" si="68"/>
        <v>0</v>
      </c>
      <c r="AM633" s="101">
        <f t="shared" si="63"/>
        <v>0</v>
      </c>
      <c r="AN633" s="101">
        <f t="shared" si="64"/>
        <v>0</v>
      </c>
      <c r="AO633" s="101">
        <f t="shared" si="65"/>
        <v>1</v>
      </c>
      <c r="AP633" s="101">
        <f t="shared" si="66"/>
        <v>0</v>
      </c>
      <c r="AQ633" s="101">
        <f t="shared" si="67"/>
        <v>0</v>
      </c>
      <c r="AR633" s="101">
        <f t="shared" si="69"/>
        <v>0</v>
      </c>
    </row>
    <row r="634" spans="1:44">
      <c r="A634" s="284" t="s">
        <v>1109</v>
      </c>
      <c r="B634" s="333"/>
      <c r="C634" s="333"/>
      <c r="D634" s="288"/>
      <c r="E634" s="288"/>
      <c r="F634" s="288"/>
      <c r="G634" s="286"/>
      <c r="H634" s="286"/>
      <c r="I634" s="286"/>
      <c r="J634" s="286"/>
      <c r="K634" s="286"/>
      <c r="L634" s="285"/>
      <c r="M634" s="285"/>
      <c r="N634" s="285"/>
      <c r="O634" s="285"/>
      <c r="P634" s="285"/>
      <c r="Q634" s="286"/>
      <c r="R634" s="286"/>
      <c r="S634" s="286"/>
      <c r="T634" s="286"/>
      <c r="U634" s="286"/>
      <c r="V634" s="285"/>
      <c r="W634" s="285"/>
      <c r="X634" s="285"/>
      <c r="Y634" s="285"/>
      <c r="Z634" s="285">
        <v>1</v>
      </c>
      <c r="AF634" s="333"/>
      <c r="AG634" s="333"/>
      <c r="AH634" s="333"/>
      <c r="AI634" s="333"/>
      <c r="AJ634" s="333"/>
      <c r="AL634" s="101">
        <f t="shared" si="68"/>
        <v>0</v>
      </c>
      <c r="AM634" s="101">
        <f t="shared" si="63"/>
        <v>0</v>
      </c>
      <c r="AN634" s="101">
        <f t="shared" si="64"/>
        <v>0</v>
      </c>
      <c r="AO634" s="101">
        <f t="shared" si="65"/>
        <v>0</v>
      </c>
      <c r="AP634" s="101">
        <f t="shared" si="66"/>
        <v>1</v>
      </c>
      <c r="AQ634" s="101">
        <f t="shared" si="67"/>
        <v>0</v>
      </c>
      <c r="AR634" s="101">
        <f t="shared" si="69"/>
        <v>0</v>
      </c>
    </row>
    <row r="635" spans="1:44">
      <c r="A635" s="284" t="s">
        <v>1110</v>
      </c>
      <c r="B635" s="333"/>
      <c r="C635" s="333"/>
      <c r="D635" s="288"/>
      <c r="E635" s="288"/>
      <c r="F635" s="288"/>
      <c r="G635" s="286"/>
      <c r="H635" s="286"/>
      <c r="I635" s="286"/>
      <c r="J635" s="286"/>
      <c r="K635" s="286"/>
      <c r="L635" s="285"/>
      <c r="M635" s="285"/>
      <c r="N635" s="285"/>
      <c r="O635" s="285"/>
      <c r="P635" s="285"/>
      <c r="Q635" s="286"/>
      <c r="R635" s="286"/>
      <c r="S635" s="286"/>
      <c r="T635" s="286"/>
      <c r="U635" s="286"/>
      <c r="V635" s="285"/>
      <c r="W635" s="285"/>
      <c r="X635" s="285"/>
      <c r="Y635" s="285">
        <v>1</v>
      </c>
      <c r="Z635" s="285"/>
      <c r="AF635" s="333"/>
      <c r="AG635" s="333"/>
      <c r="AH635" s="333"/>
      <c r="AI635" s="333"/>
      <c r="AJ635" s="333"/>
      <c r="AL635" s="101">
        <f t="shared" si="68"/>
        <v>0</v>
      </c>
      <c r="AM635" s="101">
        <f t="shared" si="63"/>
        <v>0</v>
      </c>
      <c r="AN635" s="101">
        <f t="shared" si="64"/>
        <v>0</v>
      </c>
      <c r="AO635" s="101">
        <f t="shared" si="65"/>
        <v>0</v>
      </c>
      <c r="AP635" s="101">
        <f t="shared" si="66"/>
        <v>1</v>
      </c>
      <c r="AQ635" s="101">
        <f t="shared" si="67"/>
        <v>0</v>
      </c>
      <c r="AR635" s="101">
        <f t="shared" si="69"/>
        <v>0</v>
      </c>
    </row>
    <row r="636" spans="1:44">
      <c r="A636" s="284" t="s">
        <v>1111</v>
      </c>
      <c r="B636" s="333"/>
      <c r="C636" s="333"/>
      <c r="D636" s="288"/>
      <c r="E636" s="288"/>
      <c r="F636" s="288"/>
      <c r="G636" s="286"/>
      <c r="H636" s="286"/>
      <c r="I636" s="286"/>
      <c r="J636" s="286"/>
      <c r="K636" s="286"/>
      <c r="L636" s="285">
        <v>1</v>
      </c>
      <c r="M636" s="285"/>
      <c r="N636" s="285"/>
      <c r="O636" s="285"/>
      <c r="P636" s="285"/>
      <c r="Q636" s="286"/>
      <c r="R636" s="286"/>
      <c r="S636" s="286"/>
      <c r="T636" s="286"/>
      <c r="U636" s="286"/>
      <c r="V636" s="285"/>
      <c r="W636" s="285"/>
      <c r="X636" s="285"/>
      <c r="Y636" s="285"/>
      <c r="Z636" s="285"/>
      <c r="AF636" s="333"/>
      <c r="AG636" s="333"/>
      <c r="AH636" s="333"/>
      <c r="AI636" s="333"/>
      <c r="AJ636" s="333"/>
      <c r="AL636" s="101">
        <f t="shared" si="68"/>
        <v>0</v>
      </c>
      <c r="AM636" s="101">
        <f t="shared" si="63"/>
        <v>0</v>
      </c>
      <c r="AN636" s="101">
        <f t="shared" si="64"/>
        <v>1</v>
      </c>
      <c r="AO636" s="101">
        <f t="shared" si="65"/>
        <v>0</v>
      </c>
      <c r="AP636" s="101">
        <f t="shared" si="66"/>
        <v>0</v>
      </c>
      <c r="AQ636" s="101">
        <f t="shared" si="67"/>
        <v>0</v>
      </c>
      <c r="AR636" s="101">
        <f t="shared" si="69"/>
        <v>0</v>
      </c>
    </row>
    <row r="637" spans="1:44">
      <c r="A637" s="284" t="s">
        <v>1112</v>
      </c>
      <c r="B637" s="333"/>
      <c r="C637" s="333"/>
      <c r="D637" s="288"/>
      <c r="E637" s="288"/>
      <c r="F637" s="288"/>
      <c r="G637" s="286"/>
      <c r="H637" s="286"/>
      <c r="I637" s="286"/>
      <c r="J637" s="286"/>
      <c r="K637" s="286"/>
      <c r="L637" s="285"/>
      <c r="M637" s="285"/>
      <c r="N637" s="285"/>
      <c r="O637" s="285"/>
      <c r="P637" s="285"/>
      <c r="Q637" s="286"/>
      <c r="R637" s="286"/>
      <c r="S637" s="286"/>
      <c r="T637" s="286"/>
      <c r="U637" s="286"/>
      <c r="V637" s="285"/>
      <c r="W637" s="285"/>
      <c r="X637" s="285"/>
      <c r="Y637" s="285"/>
      <c r="Z637" s="285"/>
      <c r="AF637" s="333"/>
      <c r="AG637" s="333"/>
      <c r="AH637" s="333"/>
      <c r="AI637" s="333"/>
      <c r="AJ637" s="333"/>
      <c r="AL637" s="101">
        <f t="shared" si="68"/>
        <v>0</v>
      </c>
      <c r="AM637" s="101">
        <f t="shared" si="63"/>
        <v>0</v>
      </c>
      <c r="AN637" s="101">
        <f t="shared" si="64"/>
        <v>0</v>
      </c>
      <c r="AO637" s="101">
        <f t="shared" si="65"/>
        <v>0</v>
      </c>
      <c r="AP637" s="101">
        <f t="shared" si="66"/>
        <v>0</v>
      </c>
      <c r="AQ637" s="101">
        <f t="shared" si="67"/>
        <v>0</v>
      </c>
      <c r="AR637" s="101">
        <f t="shared" si="69"/>
        <v>0</v>
      </c>
    </row>
    <row r="638" spans="1:44">
      <c r="A638" s="284" t="s">
        <v>1113</v>
      </c>
      <c r="B638" s="333"/>
      <c r="C638" s="333"/>
      <c r="D638" s="288"/>
      <c r="E638" s="288"/>
      <c r="F638" s="288"/>
      <c r="G638" s="286"/>
      <c r="H638" s="286"/>
      <c r="I638" s="286"/>
      <c r="J638" s="286"/>
      <c r="K638" s="286"/>
      <c r="L638" s="285"/>
      <c r="M638" s="285"/>
      <c r="N638" s="285"/>
      <c r="O638" s="285">
        <v>1</v>
      </c>
      <c r="P638" s="285"/>
      <c r="Q638" s="286"/>
      <c r="R638" s="286">
        <v>1</v>
      </c>
      <c r="S638" s="286"/>
      <c r="T638" s="286"/>
      <c r="U638" s="286"/>
      <c r="V638" s="285"/>
      <c r="W638" s="285"/>
      <c r="X638" s="285"/>
      <c r="Y638" s="285"/>
      <c r="Z638" s="285"/>
      <c r="AF638" s="333"/>
      <c r="AG638" s="333"/>
      <c r="AH638" s="333"/>
      <c r="AI638" s="333"/>
      <c r="AJ638" s="333"/>
      <c r="AL638" s="101">
        <f t="shared" si="68"/>
        <v>0</v>
      </c>
      <c r="AM638" s="101">
        <f t="shared" si="63"/>
        <v>0</v>
      </c>
      <c r="AN638" s="101">
        <f t="shared" si="64"/>
        <v>1</v>
      </c>
      <c r="AO638" s="101">
        <f t="shared" si="65"/>
        <v>1</v>
      </c>
      <c r="AP638" s="101">
        <f t="shared" si="66"/>
        <v>0</v>
      </c>
      <c r="AQ638" s="101">
        <f t="shared" si="67"/>
        <v>0</v>
      </c>
      <c r="AR638" s="101">
        <f t="shared" si="69"/>
        <v>0</v>
      </c>
    </row>
    <row r="639" spans="1:44">
      <c r="A639" s="284" t="s">
        <v>1114</v>
      </c>
      <c r="B639" s="333"/>
      <c r="C639" s="333"/>
      <c r="D639" s="288"/>
      <c r="E639" s="288"/>
      <c r="F639" s="288"/>
      <c r="G639" s="286"/>
      <c r="H639" s="286"/>
      <c r="I639" s="286"/>
      <c r="J639" s="286"/>
      <c r="K639" s="286"/>
      <c r="L639" s="285"/>
      <c r="M639" s="285"/>
      <c r="N639" s="285"/>
      <c r="O639" s="285"/>
      <c r="P639" s="285"/>
      <c r="Q639" s="286"/>
      <c r="R639" s="286"/>
      <c r="S639" s="286"/>
      <c r="T639" s="286">
        <v>1</v>
      </c>
      <c r="U639" s="286"/>
      <c r="V639" s="285"/>
      <c r="W639" s="285"/>
      <c r="X639" s="285"/>
      <c r="Y639" s="285"/>
      <c r="Z639" s="285"/>
      <c r="AF639" s="333"/>
      <c r="AG639" s="333"/>
      <c r="AH639" s="333"/>
      <c r="AI639" s="333"/>
      <c r="AJ639" s="333"/>
      <c r="AL639" s="101">
        <f t="shared" si="68"/>
        <v>0</v>
      </c>
      <c r="AM639" s="101">
        <f t="shared" si="63"/>
        <v>0</v>
      </c>
      <c r="AN639" s="101">
        <f t="shared" si="64"/>
        <v>0</v>
      </c>
      <c r="AO639" s="101">
        <f t="shared" si="65"/>
        <v>1</v>
      </c>
      <c r="AP639" s="101">
        <f t="shared" si="66"/>
        <v>0</v>
      </c>
      <c r="AQ639" s="101">
        <f t="shared" si="67"/>
        <v>0</v>
      </c>
      <c r="AR639" s="101">
        <f t="shared" si="69"/>
        <v>0</v>
      </c>
    </row>
    <row r="640" spans="1:44">
      <c r="A640" s="284" t="s">
        <v>1115</v>
      </c>
      <c r="B640" s="333"/>
      <c r="C640" s="333"/>
      <c r="D640" s="288"/>
      <c r="E640" s="288"/>
      <c r="F640" s="288"/>
      <c r="G640" s="286"/>
      <c r="H640" s="286"/>
      <c r="I640" s="286"/>
      <c r="J640" s="286"/>
      <c r="K640" s="286"/>
      <c r="L640" s="285"/>
      <c r="M640" s="285"/>
      <c r="N640" s="285"/>
      <c r="O640" s="285"/>
      <c r="P640" s="285"/>
      <c r="Q640" s="286"/>
      <c r="R640" s="286"/>
      <c r="S640" s="286"/>
      <c r="T640" s="286"/>
      <c r="U640" s="286"/>
      <c r="V640" s="285"/>
      <c r="W640" s="285"/>
      <c r="X640" s="285">
        <v>1</v>
      </c>
      <c r="Y640" s="285"/>
      <c r="Z640" s="285"/>
      <c r="AF640" s="333"/>
      <c r="AG640" s="333"/>
      <c r="AH640" s="333"/>
      <c r="AI640" s="333"/>
      <c r="AJ640" s="333"/>
      <c r="AL640" s="101">
        <f t="shared" si="68"/>
        <v>0</v>
      </c>
      <c r="AM640" s="101">
        <f t="shared" si="63"/>
        <v>0</v>
      </c>
      <c r="AN640" s="101">
        <f t="shared" si="64"/>
        <v>0</v>
      </c>
      <c r="AO640" s="101">
        <f t="shared" si="65"/>
        <v>0</v>
      </c>
      <c r="AP640" s="101">
        <f t="shared" si="66"/>
        <v>1</v>
      </c>
      <c r="AQ640" s="101">
        <f t="shared" si="67"/>
        <v>0</v>
      </c>
      <c r="AR640" s="101">
        <f t="shared" si="69"/>
        <v>0</v>
      </c>
    </row>
    <row r="641" spans="1:44" ht="18" thickBot="1">
      <c r="A641" s="284" t="s">
        <v>1127</v>
      </c>
      <c r="B641" s="333"/>
      <c r="C641" s="333"/>
      <c r="D641" s="288"/>
      <c r="E641" s="288"/>
      <c r="F641" s="288"/>
      <c r="G641" s="286"/>
      <c r="H641" s="286"/>
      <c r="I641" s="286"/>
      <c r="J641" s="286"/>
      <c r="K641" s="286"/>
      <c r="L641" s="285"/>
      <c r="M641" s="285"/>
      <c r="N641" s="285"/>
      <c r="O641" s="285"/>
      <c r="P641" s="285"/>
      <c r="Q641" s="286">
        <v>1</v>
      </c>
      <c r="R641" s="286"/>
      <c r="S641" s="286"/>
      <c r="T641" s="286"/>
      <c r="U641" s="286"/>
      <c r="V641" s="285"/>
      <c r="W641" s="285"/>
      <c r="X641" s="285"/>
      <c r="Y641" s="285"/>
      <c r="Z641" s="285"/>
      <c r="AF641" s="333"/>
      <c r="AG641" s="333"/>
      <c r="AH641" s="333"/>
      <c r="AI641" s="333"/>
      <c r="AJ641" s="333"/>
      <c r="AL641" s="101">
        <f t="shared" si="68"/>
        <v>0</v>
      </c>
      <c r="AM641" s="101">
        <f t="shared" si="63"/>
        <v>0</v>
      </c>
      <c r="AN641" s="101">
        <f t="shared" si="64"/>
        <v>0</v>
      </c>
      <c r="AO641" s="101">
        <f t="shared" si="65"/>
        <v>1</v>
      </c>
      <c r="AP641" s="101">
        <f t="shared" si="66"/>
        <v>0</v>
      </c>
      <c r="AQ641" s="101">
        <f t="shared" si="67"/>
        <v>0</v>
      </c>
      <c r="AR641" s="101">
        <f t="shared" si="69"/>
        <v>0</v>
      </c>
    </row>
    <row r="642" spans="1:44">
      <c r="AK642" s="34" t="s">
        <v>104</v>
      </c>
      <c r="AL642" s="262">
        <f>COUNTIF(AL6:AL641,"&gt;0")</f>
        <v>1</v>
      </c>
      <c r="AM642" s="262">
        <f t="shared" ref="AM642:AR642" si="70">COUNTIF(AM6:AM641,"&gt;0")</f>
        <v>17</v>
      </c>
      <c r="AN642" s="262">
        <f t="shared" si="70"/>
        <v>42</v>
      </c>
      <c r="AO642" s="262">
        <f t="shared" si="70"/>
        <v>100</v>
      </c>
      <c r="AP642" s="262">
        <f t="shared" si="70"/>
        <v>357</v>
      </c>
      <c r="AQ642" s="262">
        <f t="shared" si="70"/>
        <v>0</v>
      </c>
      <c r="AR642" s="262">
        <f t="shared" si="70"/>
        <v>0</v>
      </c>
    </row>
    <row r="643" spans="1:44" ht="18" thickBot="1">
      <c r="AK643" s="263" t="s">
        <v>105</v>
      </c>
      <c r="AL643" s="264">
        <f>SUM(AL6:AL641)</f>
        <v>1</v>
      </c>
      <c r="AM643" s="264">
        <f t="shared" ref="AM643:AR643" si="71">SUM(AM6:AM641)</f>
        <v>18</v>
      </c>
      <c r="AN643" s="264">
        <f t="shared" si="71"/>
        <v>49</v>
      </c>
      <c r="AO643" s="264">
        <f t="shared" si="71"/>
        <v>119</v>
      </c>
      <c r="AP643" s="264">
        <f t="shared" si="71"/>
        <v>615</v>
      </c>
      <c r="AQ643" s="264">
        <f t="shared" si="71"/>
        <v>0</v>
      </c>
      <c r="AR643" s="264">
        <f t="shared" si="71"/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4"/>
  <sheetViews>
    <sheetView zoomScale="40" zoomScaleNormal="40" workbookViewId="0">
      <selection activeCell="AL54" sqref="AL53:AR54"/>
    </sheetView>
  </sheetViews>
  <sheetFormatPr defaultRowHeight="17.399999999999999"/>
  <cols>
    <col min="1" max="1" width="25.59765625" style="249" customWidth="1"/>
    <col min="2" max="5" width="9" style="249" customWidth="1"/>
    <col min="6" max="6" width="9" style="189" customWidth="1"/>
    <col min="7" max="10" width="9" style="249" customWidth="1"/>
    <col min="11" max="11" width="9" style="189" customWidth="1"/>
    <col min="12" max="15" width="9" style="249" customWidth="1"/>
    <col min="16" max="16" width="9" style="189" customWidth="1"/>
    <col min="17" max="20" width="9" style="249" customWidth="1"/>
    <col min="21" max="21" width="9" style="189" customWidth="1"/>
    <col min="22" max="22" width="9" style="249" customWidth="1"/>
    <col min="23" max="25" width="8.796875" style="249"/>
    <col min="26" max="26" width="8.796875" style="189"/>
    <col min="27" max="16384" width="8.796875" style="249"/>
  </cols>
  <sheetData>
    <row r="1" spans="1:44">
      <c r="A1" s="100" t="s">
        <v>113</v>
      </c>
      <c r="B1" s="97"/>
      <c r="C1" s="97"/>
      <c r="D1" s="97"/>
      <c r="E1" s="97"/>
      <c r="F1" s="206"/>
      <c r="G1" s="97"/>
      <c r="H1" s="97"/>
      <c r="I1" s="97"/>
      <c r="J1" s="97"/>
      <c r="K1" s="206"/>
      <c r="L1" s="97"/>
      <c r="M1" s="97"/>
      <c r="N1" s="97"/>
      <c r="O1" s="97"/>
      <c r="P1" s="56"/>
      <c r="Q1" s="97"/>
      <c r="R1" s="97"/>
      <c r="S1" s="97"/>
      <c r="T1" s="97"/>
      <c r="U1" s="56"/>
      <c r="V1" s="97"/>
      <c r="W1" s="97"/>
      <c r="X1" s="97"/>
      <c r="Y1" s="97"/>
      <c r="Z1" s="102"/>
      <c r="AA1" s="98"/>
      <c r="AB1" s="98"/>
      <c r="AC1" s="98"/>
      <c r="AD1" s="98"/>
      <c r="AE1" s="98"/>
      <c r="AF1" s="98"/>
      <c r="AG1" s="98"/>
      <c r="AH1" s="98"/>
      <c r="AI1" s="98"/>
      <c r="AJ1" s="98"/>
    </row>
    <row r="2" spans="1:44">
      <c r="A2" s="100"/>
      <c r="B2" s="207" t="s">
        <v>114</v>
      </c>
      <c r="C2" s="97"/>
      <c r="D2" s="97"/>
      <c r="E2" s="97"/>
      <c r="F2" s="206"/>
      <c r="G2" s="97"/>
      <c r="H2" s="97"/>
      <c r="I2" s="97"/>
      <c r="J2" s="97"/>
      <c r="K2" s="206"/>
      <c r="L2" s="97"/>
      <c r="M2" s="97"/>
      <c r="N2" s="97"/>
      <c r="O2" s="97"/>
      <c r="P2" s="56"/>
      <c r="Q2" s="97"/>
      <c r="R2" s="97"/>
      <c r="S2" s="97"/>
      <c r="T2" s="97"/>
      <c r="U2" s="56"/>
      <c r="V2" s="97"/>
      <c r="W2" s="97"/>
      <c r="X2" s="97"/>
      <c r="Y2" s="97"/>
      <c r="Z2" s="102"/>
      <c r="AA2" s="98"/>
      <c r="AB2" s="98"/>
      <c r="AC2" s="98"/>
      <c r="AD2" s="98"/>
      <c r="AE2" s="98"/>
      <c r="AF2" s="98"/>
      <c r="AG2" s="98"/>
      <c r="AH2" s="98"/>
      <c r="AI2" s="98"/>
      <c r="AJ2" s="98"/>
    </row>
    <row r="3" spans="1:44">
      <c r="A3" s="100"/>
      <c r="B3" s="207" t="s">
        <v>115</v>
      </c>
      <c r="C3" s="97"/>
      <c r="D3" s="97"/>
      <c r="E3" s="97"/>
      <c r="F3" s="206"/>
      <c r="G3" s="97"/>
      <c r="H3" s="97"/>
      <c r="I3" s="97"/>
      <c r="J3" s="97"/>
      <c r="K3" s="206"/>
      <c r="L3" s="97"/>
      <c r="M3" s="97"/>
      <c r="N3" s="97"/>
      <c r="O3" s="97"/>
      <c r="P3" s="56"/>
      <c r="Q3" s="97"/>
      <c r="R3" s="97"/>
      <c r="S3" s="97"/>
      <c r="T3" s="97"/>
      <c r="U3" s="56"/>
      <c r="V3" s="97"/>
      <c r="W3" s="97"/>
      <c r="X3" s="97"/>
      <c r="Y3" s="97"/>
      <c r="Z3" s="102"/>
      <c r="AA3" s="98"/>
      <c r="AB3" s="98"/>
      <c r="AC3" s="98"/>
      <c r="AD3" s="98"/>
      <c r="AE3" s="98"/>
      <c r="AF3" s="98"/>
      <c r="AG3" s="98"/>
      <c r="AH3" s="98"/>
      <c r="AI3" s="98"/>
      <c r="AJ3" s="98"/>
    </row>
    <row r="4" spans="1:44">
      <c r="A4" s="100"/>
      <c r="B4" s="207" t="s">
        <v>137</v>
      </c>
      <c r="C4" s="97"/>
      <c r="D4" s="97"/>
      <c r="E4" s="97"/>
      <c r="F4" s="206"/>
      <c r="G4" s="97"/>
      <c r="H4" s="97"/>
      <c r="I4" s="97"/>
      <c r="J4" s="97"/>
      <c r="K4" s="206"/>
      <c r="L4" s="97"/>
      <c r="M4" s="97"/>
      <c r="N4" s="97"/>
      <c r="O4" s="97"/>
      <c r="P4" s="56"/>
      <c r="Q4" s="97"/>
      <c r="R4" s="97"/>
      <c r="S4" s="97"/>
      <c r="T4" s="97"/>
      <c r="U4" s="56"/>
      <c r="V4" s="97"/>
      <c r="W4" s="97"/>
      <c r="X4" s="97"/>
      <c r="Y4" s="97"/>
      <c r="Z4" s="102"/>
      <c r="AA4" s="98"/>
      <c r="AB4" s="98"/>
      <c r="AC4" s="98"/>
      <c r="AD4" s="98"/>
      <c r="AE4" s="98"/>
      <c r="AF4" s="98"/>
      <c r="AG4" s="98"/>
      <c r="AH4" s="98"/>
      <c r="AI4" s="98"/>
      <c r="AJ4" s="98"/>
    </row>
    <row r="5" spans="1:44">
      <c r="A5" s="99" t="s">
        <v>1272</v>
      </c>
      <c r="B5" s="254">
        <v>92</v>
      </c>
      <c r="C5" s="254">
        <v>93</v>
      </c>
      <c r="D5" s="254">
        <v>94</v>
      </c>
      <c r="E5" s="254">
        <v>95</v>
      </c>
      <c r="F5" s="255">
        <v>96</v>
      </c>
      <c r="G5" s="91">
        <v>97</v>
      </c>
      <c r="H5" s="91">
        <v>98</v>
      </c>
      <c r="I5" s="91">
        <v>99</v>
      </c>
      <c r="J5" s="200" t="s">
        <v>197</v>
      </c>
      <c r="K5" s="201" t="s">
        <v>198</v>
      </c>
      <c r="L5" s="257" t="s">
        <v>272</v>
      </c>
      <c r="M5" s="257" t="s">
        <v>199</v>
      </c>
      <c r="N5" s="257" t="s">
        <v>200</v>
      </c>
      <c r="O5" s="257" t="s">
        <v>201</v>
      </c>
      <c r="P5" s="258" t="s">
        <v>212</v>
      </c>
      <c r="Q5" s="204" t="s">
        <v>273</v>
      </c>
      <c r="R5" s="204" t="s">
        <v>202</v>
      </c>
      <c r="S5" s="204" t="s">
        <v>203</v>
      </c>
      <c r="T5" s="200" t="s">
        <v>204</v>
      </c>
      <c r="U5" s="201" t="s">
        <v>205</v>
      </c>
      <c r="V5" s="256" t="s">
        <v>206</v>
      </c>
      <c r="W5" s="257" t="s">
        <v>207</v>
      </c>
      <c r="X5" s="256" t="s">
        <v>208</v>
      </c>
      <c r="Y5" s="257" t="s">
        <v>209</v>
      </c>
      <c r="Z5" s="256" t="s">
        <v>210</v>
      </c>
      <c r="AA5" s="200"/>
      <c r="AB5" s="204"/>
      <c r="AC5" s="200"/>
      <c r="AD5" s="204"/>
      <c r="AE5" s="200"/>
      <c r="AF5" s="360"/>
      <c r="AG5" s="360"/>
      <c r="AH5" s="360"/>
      <c r="AI5" s="360"/>
      <c r="AJ5" s="360"/>
      <c r="AK5" s="202"/>
      <c r="AL5" s="203" t="s">
        <v>117</v>
      </c>
      <c r="AM5" s="57" t="s">
        <v>118</v>
      </c>
      <c r="AN5" s="57" t="s">
        <v>119</v>
      </c>
      <c r="AO5" s="57" t="s">
        <v>120</v>
      </c>
      <c r="AP5" s="57" t="s">
        <v>121</v>
      </c>
      <c r="AQ5" s="57" t="s">
        <v>122</v>
      </c>
      <c r="AR5" s="57" t="s">
        <v>123</v>
      </c>
    </row>
    <row r="6" spans="1:44">
      <c r="A6" s="287" t="s">
        <v>283</v>
      </c>
      <c r="B6" s="288"/>
      <c r="C6" s="288"/>
      <c r="D6" s="288"/>
      <c r="E6" s="285"/>
      <c r="F6" s="285"/>
      <c r="G6" s="286"/>
      <c r="H6" s="289"/>
      <c r="I6" s="289"/>
      <c r="J6" s="289"/>
      <c r="K6" s="289"/>
      <c r="L6" s="288"/>
      <c r="M6" s="288"/>
      <c r="N6" s="288"/>
      <c r="O6" s="288"/>
      <c r="P6" s="288"/>
      <c r="Q6" s="289"/>
      <c r="R6" s="289"/>
      <c r="S6" s="289"/>
      <c r="T6" s="289"/>
      <c r="U6" s="289"/>
      <c r="V6" s="288"/>
      <c r="W6" s="288"/>
      <c r="X6" s="288">
        <v>1</v>
      </c>
      <c r="Y6" s="288"/>
      <c r="Z6" s="288"/>
      <c r="AA6" s="286"/>
      <c r="AB6" s="286"/>
      <c r="AC6" s="286"/>
      <c r="AD6" s="286"/>
      <c r="AE6" s="286"/>
      <c r="AF6" s="361"/>
      <c r="AG6" s="361"/>
      <c r="AH6" s="361"/>
      <c r="AI6" s="361"/>
      <c r="AJ6" s="362"/>
      <c r="AL6" s="101">
        <f>SUM($B6:$F6)</f>
        <v>0</v>
      </c>
      <c r="AM6" s="101">
        <f>SUM($G6:$K6)</f>
        <v>0</v>
      </c>
      <c r="AN6" s="101">
        <f>SUM($L6:$P6)</f>
        <v>0</v>
      </c>
      <c r="AO6" s="101">
        <f>SUM($Q6:$U6)</f>
        <v>0</v>
      </c>
      <c r="AP6" s="101">
        <f>SUM($V6:$Z6)</f>
        <v>1</v>
      </c>
      <c r="AQ6" s="101">
        <f>SUM($AA6:$AE6)</f>
        <v>0</v>
      </c>
      <c r="AR6" s="101">
        <f t="shared" ref="AR6:AR52" si="0">SUM($AF6:$AJ6)</f>
        <v>0</v>
      </c>
    </row>
    <row r="7" spans="1:44">
      <c r="A7" s="287" t="s">
        <v>286</v>
      </c>
      <c r="B7" s="288"/>
      <c r="C7" s="288"/>
      <c r="D7" s="288"/>
      <c r="E7" s="285"/>
      <c r="F7" s="285"/>
      <c r="G7" s="286"/>
      <c r="H7" s="289"/>
      <c r="I7" s="289"/>
      <c r="J7" s="289">
        <v>1</v>
      </c>
      <c r="K7" s="289"/>
      <c r="L7" s="288"/>
      <c r="M7" s="288"/>
      <c r="N7" s="288"/>
      <c r="O7" s="288"/>
      <c r="P7" s="288"/>
      <c r="Q7" s="289"/>
      <c r="R7" s="289"/>
      <c r="S7" s="289"/>
      <c r="T7" s="289"/>
      <c r="U7" s="289"/>
      <c r="V7" s="288"/>
      <c r="W7" s="288"/>
      <c r="X7" s="288"/>
      <c r="Y7" s="288"/>
      <c r="Z7" s="288"/>
      <c r="AA7" s="286"/>
      <c r="AB7" s="286"/>
      <c r="AC7" s="286"/>
      <c r="AD7" s="286"/>
      <c r="AE7" s="286"/>
      <c r="AF7" s="361"/>
      <c r="AG7" s="361"/>
      <c r="AH7" s="361"/>
      <c r="AI7" s="361"/>
      <c r="AJ7" s="362"/>
      <c r="AL7" s="101">
        <f>SUM($B7:$F7)</f>
        <v>0</v>
      </c>
      <c r="AM7" s="101">
        <f t="shared" ref="AM7:AM52" si="1">SUM($G7:$K7)</f>
        <v>1</v>
      </c>
      <c r="AN7" s="101">
        <f t="shared" ref="AN7:AN52" si="2">SUM($L7:$P7)</f>
        <v>0</v>
      </c>
      <c r="AO7" s="101">
        <f t="shared" ref="AO7:AO52" si="3">SUM($Q7:$U7)</f>
        <v>0</v>
      </c>
      <c r="AP7" s="101">
        <f t="shared" ref="AP7:AP52" si="4">SUM($V7:$Z7)</f>
        <v>0</v>
      </c>
      <c r="AQ7" s="101">
        <f t="shared" ref="AQ7:AQ52" si="5">SUM($AA7:$AE7)</f>
        <v>0</v>
      </c>
      <c r="AR7" s="101">
        <f t="shared" si="0"/>
        <v>0</v>
      </c>
    </row>
    <row r="8" spans="1:44">
      <c r="A8" s="287" t="s">
        <v>240</v>
      </c>
      <c r="B8" s="288"/>
      <c r="C8" s="288"/>
      <c r="D8" s="288"/>
      <c r="E8" s="285"/>
      <c r="F8" s="285"/>
      <c r="G8" s="286"/>
      <c r="H8" s="289"/>
      <c r="I8" s="289"/>
      <c r="J8" s="289"/>
      <c r="K8" s="289"/>
      <c r="L8" s="288"/>
      <c r="M8" s="288"/>
      <c r="N8" s="288"/>
      <c r="O8" s="288"/>
      <c r="P8" s="288">
        <v>2</v>
      </c>
      <c r="Q8" s="289">
        <v>1</v>
      </c>
      <c r="R8" s="289"/>
      <c r="S8" s="289"/>
      <c r="T8" s="289"/>
      <c r="U8" s="289"/>
      <c r="V8" s="288"/>
      <c r="W8" s="288"/>
      <c r="X8" s="288"/>
      <c r="Y8" s="288"/>
      <c r="Z8" s="288"/>
      <c r="AA8" s="286"/>
      <c r="AB8" s="286"/>
      <c r="AC8" s="286"/>
      <c r="AD8" s="286"/>
      <c r="AE8" s="286"/>
      <c r="AF8" s="361"/>
      <c r="AG8" s="361"/>
      <c r="AH8" s="361"/>
      <c r="AI8" s="361"/>
      <c r="AJ8" s="362"/>
      <c r="AL8" s="101">
        <f t="shared" ref="AL8:AL52" si="6">SUM($B8:$F8)</f>
        <v>0</v>
      </c>
      <c r="AM8" s="101">
        <f t="shared" si="1"/>
        <v>0</v>
      </c>
      <c r="AN8" s="101">
        <f t="shared" si="2"/>
        <v>2</v>
      </c>
      <c r="AO8" s="101">
        <f t="shared" si="3"/>
        <v>1</v>
      </c>
      <c r="AP8" s="101">
        <f t="shared" si="4"/>
        <v>0</v>
      </c>
      <c r="AQ8" s="101">
        <f t="shared" si="5"/>
        <v>0</v>
      </c>
      <c r="AR8" s="101">
        <f t="shared" si="0"/>
        <v>0</v>
      </c>
    </row>
    <row r="9" spans="1:44">
      <c r="A9" s="287" t="s">
        <v>295</v>
      </c>
      <c r="B9" s="288"/>
      <c r="C9" s="288"/>
      <c r="D9" s="288"/>
      <c r="E9" s="285"/>
      <c r="F9" s="285"/>
      <c r="G9" s="286"/>
      <c r="H9" s="289"/>
      <c r="I9" s="289"/>
      <c r="J9" s="289"/>
      <c r="K9" s="289"/>
      <c r="L9" s="288"/>
      <c r="M9" s="288">
        <v>2</v>
      </c>
      <c r="N9" s="288"/>
      <c r="O9" s="288"/>
      <c r="P9" s="288"/>
      <c r="Q9" s="289"/>
      <c r="R9" s="289"/>
      <c r="S9" s="289"/>
      <c r="T9" s="289"/>
      <c r="U9" s="289"/>
      <c r="V9" s="288"/>
      <c r="W9" s="288"/>
      <c r="X9" s="288"/>
      <c r="Y9" s="288"/>
      <c r="Z9" s="288"/>
      <c r="AA9" s="286"/>
      <c r="AB9" s="286"/>
      <c r="AC9" s="286"/>
      <c r="AD9" s="286"/>
      <c r="AE9" s="286"/>
      <c r="AF9" s="361"/>
      <c r="AG9" s="361"/>
      <c r="AH9" s="361"/>
      <c r="AI9" s="361"/>
      <c r="AJ9" s="362"/>
      <c r="AL9" s="101">
        <f t="shared" si="6"/>
        <v>0</v>
      </c>
      <c r="AM9" s="101">
        <f t="shared" si="1"/>
        <v>0</v>
      </c>
      <c r="AN9" s="101">
        <f t="shared" si="2"/>
        <v>2</v>
      </c>
      <c r="AO9" s="101">
        <f t="shared" si="3"/>
        <v>0</v>
      </c>
      <c r="AP9" s="101">
        <f t="shared" si="4"/>
        <v>0</v>
      </c>
      <c r="AQ9" s="101">
        <f t="shared" si="5"/>
        <v>0</v>
      </c>
      <c r="AR9" s="101">
        <f t="shared" si="0"/>
        <v>0</v>
      </c>
    </row>
    <row r="10" spans="1:44">
      <c r="A10" s="287" t="s">
        <v>297</v>
      </c>
      <c r="B10" s="288"/>
      <c r="C10" s="288"/>
      <c r="D10" s="288"/>
      <c r="E10" s="285"/>
      <c r="F10" s="285"/>
      <c r="G10" s="286"/>
      <c r="H10" s="289">
        <v>1</v>
      </c>
      <c r="I10" s="289"/>
      <c r="J10" s="289"/>
      <c r="K10" s="289"/>
      <c r="L10" s="288"/>
      <c r="M10" s="288"/>
      <c r="N10" s="288"/>
      <c r="O10" s="288"/>
      <c r="P10" s="288"/>
      <c r="Q10" s="289"/>
      <c r="R10" s="289"/>
      <c r="S10" s="289"/>
      <c r="T10" s="289"/>
      <c r="U10" s="289"/>
      <c r="V10" s="288"/>
      <c r="W10" s="288"/>
      <c r="X10" s="288"/>
      <c r="Y10" s="288"/>
      <c r="Z10" s="288"/>
      <c r="AA10" s="286"/>
      <c r="AB10" s="286"/>
      <c r="AC10" s="286"/>
      <c r="AD10" s="286"/>
      <c r="AE10" s="286"/>
      <c r="AF10" s="361"/>
      <c r="AG10" s="361"/>
      <c r="AH10" s="361"/>
      <c r="AI10" s="361"/>
      <c r="AJ10" s="362"/>
      <c r="AL10" s="101">
        <f t="shared" si="6"/>
        <v>0</v>
      </c>
      <c r="AM10" s="101">
        <f t="shared" si="1"/>
        <v>1</v>
      </c>
      <c r="AN10" s="101">
        <f t="shared" si="2"/>
        <v>0</v>
      </c>
      <c r="AO10" s="101">
        <f t="shared" si="3"/>
        <v>0</v>
      </c>
      <c r="AP10" s="101">
        <f t="shared" si="4"/>
        <v>0</v>
      </c>
      <c r="AQ10" s="101">
        <f t="shared" si="5"/>
        <v>0</v>
      </c>
      <c r="AR10" s="101">
        <f t="shared" si="0"/>
        <v>0</v>
      </c>
    </row>
    <row r="11" spans="1:44">
      <c r="A11" s="287" t="s">
        <v>299</v>
      </c>
      <c r="B11" s="288"/>
      <c r="C11" s="288"/>
      <c r="D11" s="288"/>
      <c r="E11" s="285"/>
      <c r="F11" s="285"/>
      <c r="G11" s="286"/>
      <c r="H11" s="289"/>
      <c r="I11" s="289"/>
      <c r="J11" s="289"/>
      <c r="K11" s="289"/>
      <c r="L11" s="288">
        <v>1</v>
      </c>
      <c r="M11" s="288"/>
      <c r="N11" s="288"/>
      <c r="O11" s="288"/>
      <c r="P11" s="288"/>
      <c r="Q11" s="289"/>
      <c r="R11" s="289"/>
      <c r="S11" s="289"/>
      <c r="T11" s="289"/>
      <c r="U11" s="289"/>
      <c r="V11" s="288"/>
      <c r="W11" s="288"/>
      <c r="X11" s="288"/>
      <c r="Y11" s="288"/>
      <c r="Z11" s="288"/>
      <c r="AA11" s="286"/>
      <c r="AB11" s="286"/>
      <c r="AC11" s="286"/>
      <c r="AD11" s="286"/>
      <c r="AE11" s="286"/>
      <c r="AF11" s="361"/>
      <c r="AG11" s="361"/>
      <c r="AH11" s="361"/>
      <c r="AI11" s="361"/>
      <c r="AJ11" s="362"/>
      <c r="AL11" s="101">
        <f t="shared" si="6"/>
        <v>0</v>
      </c>
      <c r="AM11" s="101">
        <f t="shared" si="1"/>
        <v>0</v>
      </c>
      <c r="AN11" s="101">
        <f t="shared" si="2"/>
        <v>1</v>
      </c>
      <c r="AO11" s="101">
        <f t="shared" si="3"/>
        <v>0</v>
      </c>
      <c r="AP11" s="101">
        <f t="shared" si="4"/>
        <v>0</v>
      </c>
      <c r="AQ11" s="101">
        <f t="shared" si="5"/>
        <v>0</v>
      </c>
      <c r="AR11" s="101">
        <f t="shared" si="0"/>
        <v>0</v>
      </c>
    </row>
    <row r="12" spans="1:44">
      <c r="A12" s="287" t="s">
        <v>321</v>
      </c>
      <c r="B12" s="288"/>
      <c r="C12" s="288"/>
      <c r="D12" s="288"/>
      <c r="E12" s="285"/>
      <c r="F12" s="285"/>
      <c r="G12" s="286"/>
      <c r="H12" s="289"/>
      <c r="I12" s="289"/>
      <c r="J12" s="289"/>
      <c r="K12" s="289"/>
      <c r="L12" s="288"/>
      <c r="M12" s="288"/>
      <c r="N12" s="288"/>
      <c r="O12" s="288"/>
      <c r="P12" s="288"/>
      <c r="Q12" s="289"/>
      <c r="R12" s="289"/>
      <c r="S12" s="289"/>
      <c r="T12" s="289"/>
      <c r="U12" s="289"/>
      <c r="V12" s="288"/>
      <c r="W12" s="288"/>
      <c r="X12" s="288"/>
      <c r="Y12" s="288"/>
      <c r="Z12" s="288">
        <v>1</v>
      </c>
      <c r="AA12" s="286"/>
      <c r="AB12" s="286"/>
      <c r="AC12" s="286"/>
      <c r="AD12" s="286"/>
      <c r="AE12" s="286"/>
      <c r="AF12" s="361"/>
      <c r="AG12" s="361"/>
      <c r="AH12" s="361"/>
      <c r="AI12" s="361"/>
      <c r="AJ12" s="362"/>
      <c r="AL12" s="101">
        <f t="shared" si="6"/>
        <v>0</v>
      </c>
      <c r="AM12" s="101">
        <f t="shared" si="1"/>
        <v>0</v>
      </c>
      <c r="AN12" s="101">
        <f t="shared" si="2"/>
        <v>0</v>
      </c>
      <c r="AO12" s="101">
        <f t="shared" si="3"/>
        <v>0</v>
      </c>
      <c r="AP12" s="101">
        <f t="shared" si="4"/>
        <v>1</v>
      </c>
      <c r="AQ12" s="101">
        <f t="shared" si="5"/>
        <v>0</v>
      </c>
      <c r="AR12" s="101">
        <f t="shared" si="0"/>
        <v>0</v>
      </c>
    </row>
    <row r="13" spans="1:44">
      <c r="A13" s="287" t="s">
        <v>345</v>
      </c>
      <c r="B13" s="288"/>
      <c r="C13" s="288"/>
      <c r="D13" s="288"/>
      <c r="E13" s="285"/>
      <c r="F13" s="285"/>
      <c r="G13" s="286"/>
      <c r="H13" s="289"/>
      <c r="I13" s="289"/>
      <c r="J13" s="289"/>
      <c r="K13" s="289"/>
      <c r="L13" s="288"/>
      <c r="M13" s="288"/>
      <c r="N13" s="288"/>
      <c r="O13" s="288"/>
      <c r="P13" s="288"/>
      <c r="Q13" s="289"/>
      <c r="R13" s="289"/>
      <c r="S13" s="289"/>
      <c r="T13" s="289"/>
      <c r="U13" s="289"/>
      <c r="V13" s="288"/>
      <c r="W13" s="288"/>
      <c r="X13" s="288">
        <v>1</v>
      </c>
      <c r="Y13" s="288"/>
      <c r="Z13" s="288"/>
      <c r="AA13" s="286"/>
      <c r="AB13" s="286"/>
      <c r="AC13" s="286"/>
      <c r="AD13" s="286"/>
      <c r="AE13" s="286"/>
      <c r="AF13" s="361"/>
      <c r="AG13" s="361"/>
      <c r="AH13" s="361"/>
      <c r="AI13" s="361"/>
      <c r="AJ13" s="362"/>
      <c r="AL13" s="101">
        <f t="shared" si="6"/>
        <v>0</v>
      </c>
      <c r="AM13" s="101">
        <f t="shared" si="1"/>
        <v>0</v>
      </c>
      <c r="AN13" s="101">
        <f t="shared" si="2"/>
        <v>0</v>
      </c>
      <c r="AO13" s="101">
        <f t="shared" si="3"/>
        <v>0</v>
      </c>
      <c r="AP13" s="101">
        <f t="shared" si="4"/>
        <v>1</v>
      </c>
      <c r="AQ13" s="101">
        <f t="shared" si="5"/>
        <v>0</v>
      </c>
      <c r="AR13" s="101">
        <f t="shared" si="0"/>
        <v>0</v>
      </c>
    </row>
    <row r="14" spans="1:44">
      <c r="A14" s="287" t="s">
        <v>347</v>
      </c>
      <c r="B14" s="288"/>
      <c r="C14" s="288"/>
      <c r="D14" s="288"/>
      <c r="E14" s="285"/>
      <c r="F14" s="285"/>
      <c r="G14" s="286"/>
      <c r="H14" s="289"/>
      <c r="I14" s="289"/>
      <c r="J14" s="289"/>
      <c r="K14" s="289"/>
      <c r="L14" s="288"/>
      <c r="M14" s="288"/>
      <c r="N14" s="288"/>
      <c r="O14" s="288"/>
      <c r="P14" s="288"/>
      <c r="Q14" s="289"/>
      <c r="R14" s="289"/>
      <c r="S14" s="289"/>
      <c r="T14" s="289"/>
      <c r="U14" s="289"/>
      <c r="V14" s="288"/>
      <c r="W14" s="288"/>
      <c r="X14" s="288"/>
      <c r="Y14" s="288"/>
      <c r="Z14" s="288"/>
      <c r="AA14" s="286"/>
      <c r="AB14" s="286"/>
      <c r="AC14" s="286"/>
      <c r="AD14" s="286"/>
      <c r="AE14" s="286"/>
      <c r="AF14" s="361"/>
      <c r="AG14" s="361"/>
      <c r="AH14" s="361"/>
      <c r="AI14" s="361"/>
      <c r="AJ14" s="362"/>
      <c r="AL14" s="101">
        <f t="shared" si="6"/>
        <v>0</v>
      </c>
      <c r="AM14" s="101">
        <f t="shared" si="1"/>
        <v>0</v>
      </c>
      <c r="AN14" s="101">
        <f t="shared" si="2"/>
        <v>0</v>
      </c>
      <c r="AO14" s="101">
        <f t="shared" si="3"/>
        <v>0</v>
      </c>
      <c r="AP14" s="101">
        <f t="shared" si="4"/>
        <v>0</v>
      </c>
      <c r="AQ14" s="101">
        <f t="shared" si="5"/>
        <v>0</v>
      </c>
      <c r="AR14" s="101">
        <f t="shared" si="0"/>
        <v>0</v>
      </c>
    </row>
    <row r="15" spans="1:44">
      <c r="A15" s="287" t="s">
        <v>269</v>
      </c>
      <c r="B15" s="288"/>
      <c r="C15" s="288"/>
      <c r="D15" s="288"/>
      <c r="E15" s="285"/>
      <c r="F15" s="285"/>
      <c r="G15" s="286"/>
      <c r="H15" s="289"/>
      <c r="I15" s="289"/>
      <c r="J15" s="289"/>
      <c r="K15" s="289"/>
      <c r="L15" s="288"/>
      <c r="M15" s="288"/>
      <c r="N15" s="288"/>
      <c r="O15" s="288"/>
      <c r="P15" s="288">
        <v>1</v>
      </c>
      <c r="Q15" s="289"/>
      <c r="R15" s="289"/>
      <c r="S15" s="289"/>
      <c r="T15" s="289"/>
      <c r="U15" s="289">
        <v>1</v>
      </c>
      <c r="V15" s="288"/>
      <c r="W15" s="288"/>
      <c r="X15" s="288">
        <v>1</v>
      </c>
      <c r="Y15" s="288"/>
      <c r="Z15" s="288"/>
      <c r="AA15" s="286"/>
      <c r="AB15" s="286"/>
      <c r="AC15" s="286"/>
      <c r="AD15" s="286"/>
      <c r="AE15" s="286"/>
      <c r="AF15" s="361"/>
      <c r="AG15" s="361"/>
      <c r="AH15" s="361"/>
      <c r="AI15" s="361"/>
      <c r="AJ15" s="362"/>
      <c r="AL15" s="101">
        <f t="shared" si="6"/>
        <v>0</v>
      </c>
      <c r="AM15" s="101">
        <f t="shared" si="1"/>
        <v>0</v>
      </c>
      <c r="AN15" s="101">
        <f t="shared" si="2"/>
        <v>1</v>
      </c>
      <c r="AO15" s="101">
        <f t="shared" si="3"/>
        <v>1</v>
      </c>
      <c r="AP15" s="101">
        <f t="shared" si="4"/>
        <v>1</v>
      </c>
      <c r="AQ15" s="101">
        <f t="shared" si="5"/>
        <v>0</v>
      </c>
      <c r="AR15" s="101">
        <f t="shared" si="0"/>
        <v>0</v>
      </c>
    </row>
    <row r="16" spans="1:44">
      <c r="A16" s="287" t="s">
        <v>350</v>
      </c>
      <c r="B16" s="288"/>
      <c r="C16" s="288"/>
      <c r="D16" s="288"/>
      <c r="E16" s="285"/>
      <c r="F16" s="285"/>
      <c r="G16" s="286"/>
      <c r="H16" s="289"/>
      <c r="I16" s="289"/>
      <c r="J16" s="289"/>
      <c r="K16" s="289"/>
      <c r="L16" s="288"/>
      <c r="M16" s="288"/>
      <c r="N16" s="288"/>
      <c r="O16" s="288"/>
      <c r="P16" s="288"/>
      <c r="Q16" s="289"/>
      <c r="R16" s="289"/>
      <c r="S16" s="289"/>
      <c r="T16" s="289"/>
      <c r="U16" s="289"/>
      <c r="V16" s="288"/>
      <c r="W16" s="288"/>
      <c r="X16" s="288">
        <v>1</v>
      </c>
      <c r="Y16" s="288"/>
      <c r="Z16" s="288"/>
      <c r="AA16" s="286"/>
      <c r="AB16" s="286"/>
      <c r="AC16" s="286"/>
      <c r="AD16" s="286"/>
      <c r="AE16" s="286"/>
      <c r="AF16" s="361"/>
      <c r="AG16" s="361"/>
      <c r="AH16" s="361"/>
      <c r="AI16" s="361"/>
      <c r="AJ16" s="362"/>
      <c r="AL16" s="101">
        <f t="shared" si="6"/>
        <v>0</v>
      </c>
      <c r="AM16" s="101">
        <f t="shared" si="1"/>
        <v>0</v>
      </c>
      <c r="AN16" s="101">
        <f t="shared" si="2"/>
        <v>0</v>
      </c>
      <c r="AO16" s="101">
        <f t="shared" si="3"/>
        <v>0</v>
      </c>
      <c r="AP16" s="101">
        <f t="shared" si="4"/>
        <v>1</v>
      </c>
      <c r="AQ16" s="101">
        <f t="shared" si="5"/>
        <v>0</v>
      </c>
      <c r="AR16" s="101">
        <f t="shared" si="0"/>
        <v>0</v>
      </c>
    </row>
    <row r="17" spans="1:44">
      <c r="A17" s="287" t="s">
        <v>270</v>
      </c>
      <c r="B17" s="288"/>
      <c r="C17" s="288"/>
      <c r="D17" s="288"/>
      <c r="E17" s="285"/>
      <c r="F17" s="285"/>
      <c r="G17" s="286"/>
      <c r="H17" s="289"/>
      <c r="I17" s="289"/>
      <c r="J17" s="289"/>
      <c r="K17" s="289"/>
      <c r="L17" s="288"/>
      <c r="M17" s="288"/>
      <c r="N17" s="288"/>
      <c r="O17" s="288"/>
      <c r="P17" s="288"/>
      <c r="Q17" s="289"/>
      <c r="R17" s="289"/>
      <c r="S17" s="289"/>
      <c r="T17" s="289"/>
      <c r="U17" s="289"/>
      <c r="V17" s="288"/>
      <c r="W17" s="288"/>
      <c r="X17" s="288"/>
      <c r="Y17" s="288">
        <v>1</v>
      </c>
      <c r="Z17" s="288">
        <v>2</v>
      </c>
      <c r="AA17" s="286"/>
      <c r="AB17" s="286"/>
      <c r="AC17" s="286"/>
      <c r="AD17" s="286"/>
      <c r="AE17" s="286"/>
      <c r="AF17" s="361"/>
      <c r="AG17" s="361"/>
      <c r="AH17" s="361"/>
      <c r="AI17" s="361"/>
      <c r="AJ17" s="362"/>
      <c r="AL17" s="101">
        <f t="shared" si="6"/>
        <v>0</v>
      </c>
      <c r="AM17" s="101">
        <f t="shared" si="1"/>
        <v>0</v>
      </c>
      <c r="AN17" s="101">
        <f t="shared" si="2"/>
        <v>0</v>
      </c>
      <c r="AO17" s="101">
        <f t="shared" si="3"/>
        <v>0</v>
      </c>
      <c r="AP17" s="101">
        <f t="shared" si="4"/>
        <v>3</v>
      </c>
      <c r="AQ17" s="101">
        <f t="shared" si="5"/>
        <v>0</v>
      </c>
      <c r="AR17" s="101">
        <f t="shared" si="0"/>
        <v>0</v>
      </c>
    </row>
    <row r="18" spans="1:44">
      <c r="A18" s="287" t="s">
        <v>412</v>
      </c>
      <c r="B18" s="288"/>
      <c r="C18" s="288"/>
      <c r="D18" s="288"/>
      <c r="E18" s="285"/>
      <c r="F18" s="285"/>
      <c r="G18" s="286"/>
      <c r="H18" s="289"/>
      <c r="I18" s="289">
        <v>1</v>
      </c>
      <c r="J18" s="289"/>
      <c r="K18" s="289"/>
      <c r="L18" s="288"/>
      <c r="M18" s="288"/>
      <c r="N18" s="288"/>
      <c r="O18" s="288"/>
      <c r="P18" s="288"/>
      <c r="Q18" s="289"/>
      <c r="R18" s="289"/>
      <c r="S18" s="289"/>
      <c r="T18" s="289"/>
      <c r="U18" s="289"/>
      <c r="V18" s="288"/>
      <c r="W18" s="288"/>
      <c r="X18" s="288"/>
      <c r="Y18" s="288"/>
      <c r="Z18" s="288"/>
      <c r="AA18" s="286"/>
      <c r="AB18" s="286"/>
      <c r="AC18" s="286"/>
      <c r="AD18" s="286"/>
      <c r="AE18" s="286"/>
      <c r="AF18" s="361"/>
      <c r="AG18" s="361"/>
      <c r="AH18" s="361"/>
      <c r="AI18" s="361"/>
      <c r="AJ18" s="362"/>
      <c r="AL18" s="101">
        <f t="shared" si="6"/>
        <v>0</v>
      </c>
      <c r="AM18" s="101">
        <f t="shared" si="1"/>
        <v>1</v>
      </c>
      <c r="AN18" s="101">
        <f t="shared" si="2"/>
        <v>0</v>
      </c>
      <c r="AO18" s="101">
        <f t="shared" si="3"/>
        <v>0</v>
      </c>
      <c r="AP18" s="101">
        <f t="shared" si="4"/>
        <v>0</v>
      </c>
      <c r="AQ18" s="101">
        <f t="shared" si="5"/>
        <v>0</v>
      </c>
      <c r="AR18" s="101">
        <f t="shared" si="0"/>
        <v>0</v>
      </c>
    </row>
    <row r="19" spans="1:44">
      <c r="A19" s="287" t="s">
        <v>227</v>
      </c>
      <c r="B19" s="288"/>
      <c r="C19" s="288"/>
      <c r="D19" s="288"/>
      <c r="E19" s="285"/>
      <c r="F19" s="285"/>
      <c r="G19" s="286"/>
      <c r="H19" s="289">
        <v>2</v>
      </c>
      <c r="I19" s="289"/>
      <c r="J19" s="289"/>
      <c r="K19" s="289"/>
      <c r="L19" s="288"/>
      <c r="M19" s="288"/>
      <c r="N19" s="288"/>
      <c r="O19" s="288"/>
      <c r="P19" s="288">
        <v>1</v>
      </c>
      <c r="Q19" s="289">
        <v>3</v>
      </c>
      <c r="R19" s="289">
        <v>2</v>
      </c>
      <c r="S19" s="289">
        <v>2</v>
      </c>
      <c r="T19" s="289"/>
      <c r="U19" s="289"/>
      <c r="V19" s="288"/>
      <c r="W19" s="288"/>
      <c r="X19" s="288"/>
      <c r="Y19" s="288"/>
      <c r="Z19" s="288"/>
      <c r="AA19" s="286"/>
      <c r="AB19" s="286"/>
      <c r="AC19" s="286"/>
      <c r="AD19" s="286"/>
      <c r="AE19" s="286"/>
      <c r="AF19" s="361"/>
      <c r="AG19" s="361"/>
      <c r="AH19" s="361"/>
      <c r="AI19" s="361"/>
      <c r="AJ19" s="362"/>
      <c r="AL19" s="101">
        <f t="shared" si="6"/>
        <v>0</v>
      </c>
      <c r="AM19" s="101">
        <f t="shared" si="1"/>
        <v>2</v>
      </c>
      <c r="AN19" s="101">
        <f t="shared" si="2"/>
        <v>1</v>
      </c>
      <c r="AO19" s="101">
        <f t="shared" si="3"/>
        <v>7</v>
      </c>
      <c r="AP19" s="101">
        <f t="shared" si="4"/>
        <v>0</v>
      </c>
      <c r="AQ19" s="101">
        <f t="shared" si="5"/>
        <v>0</v>
      </c>
      <c r="AR19" s="101">
        <f t="shared" si="0"/>
        <v>0</v>
      </c>
    </row>
    <row r="20" spans="1:44">
      <c r="A20" s="287" t="s">
        <v>229</v>
      </c>
      <c r="B20" s="288"/>
      <c r="C20" s="288"/>
      <c r="D20" s="288"/>
      <c r="E20" s="285"/>
      <c r="F20" s="285"/>
      <c r="G20" s="286"/>
      <c r="H20" s="289"/>
      <c r="I20" s="289"/>
      <c r="J20" s="289"/>
      <c r="K20" s="289"/>
      <c r="L20" s="288"/>
      <c r="M20" s="288"/>
      <c r="N20" s="288"/>
      <c r="O20" s="288"/>
      <c r="P20" s="288"/>
      <c r="Q20" s="289"/>
      <c r="R20" s="289"/>
      <c r="S20" s="289">
        <v>1</v>
      </c>
      <c r="T20" s="289"/>
      <c r="U20" s="289"/>
      <c r="V20" s="288">
        <v>1</v>
      </c>
      <c r="W20" s="288"/>
      <c r="X20" s="288"/>
      <c r="Y20" s="288"/>
      <c r="Z20" s="288"/>
      <c r="AA20" s="286"/>
      <c r="AB20" s="286"/>
      <c r="AC20" s="286"/>
      <c r="AD20" s="286"/>
      <c r="AE20" s="286"/>
      <c r="AF20" s="361"/>
      <c r="AG20" s="361"/>
      <c r="AH20" s="361"/>
      <c r="AI20" s="361"/>
      <c r="AJ20" s="362"/>
      <c r="AL20" s="101">
        <f t="shared" si="6"/>
        <v>0</v>
      </c>
      <c r="AM20" s="101">
        <f t="shared" si="1"/>
        <v>0</v>
      </c>
      <c r="AN20" s="101">
        <f t="shared" si="2"/>
        <v>0</v>
      </c>
      <c r="AO20" s="101">
        <f t="shared" si="3"/>
        <v>1</v>
      </c>
      <c r="AP20" s="101">
        <f t="shared" si="4"/>
        <v>1</v>
      </c>
      <c r="AQ20" s="101">
        <f t="shared" si="5"/>
        <v>0</v>
      </c>
      <c r="AR20" s="101">
        <f t="shared" si="0"/>
        <v>0</v>
      </c>
    </row>
    <row r="21" spans="1:44">
      <c r="A21" s="287" t="s">
        <v>444</v>
      </c>
      <c r="B21" s="288"/>
      <c r="C21" s="288"/>
      <c r="D21" s="288"/>
      <c r="E21" s="285"/>
      <c r="F21" s="285"/>
      <c r="G21" s="286"/>
      <c r="H21" s="289"/>
      <c r="I21" s="289"/>
      <c r="J21" s="289"/>
      <c r="K21" s="289"/>
      <c r="L21" s="288"/>
      <c r="M21" s="288"/>
      <c r="N21" s="288"/>
      <c r="O21" s="288">
        <v>1</v>
      </c>
      <c r="P21" s="288"/>
      <c r="Q21" s="289"/>
      <c r="R21" s="289"/>
      <c r="S21" s="289"/>
      <c r="T21" s="289"/>
      <c r="U21" s="289"/>
      <c r="V21" s="288"/>
      <c r="W21" s="288"/>
      <c r="X21" s="288"/>
      <c r="Y21" s="288"/>
      <c r="Z21" s="288"/>
      <c r="AA21" s="286"/>
      <c r="AB21" s="286"/>
      <c r="AC21" s="286"/>
      <c r="AD21" s="286"/>
      <c r="AE21" s="286"/>
      <c r="AF21" s="361"/>
      <c r="AG21" s="361"/>
      <c r="AH21" s="361"/>
      <c r="AI21" s="361"/>
      <c r="AJ21" s="362"/>
      <c r="AL21" s="101">
        <f t="shared" si="6"/>
        <v>0</v>
      </c>
      <c r="AM21" s="101">
        <f t="shared" si="1"/>
        <v>0</v>
      </c>
      <c r="AN21" s="101">
        <f t="shared" si="2"/>
        <v>1</v>
      </c>
      <c r="AO21" s="101">
        <f t="shared" si="3"/>
        <v>0</v>
      </c>
      <c r="AP21" s="101">
        <f t="shared" si="4"/>
        <v>0</v>
      </c>
      <c r="AQ21" s="101">
        <f t="shared" si="5"/>
        <v>0</v>
      </c>
      <c r="AR21" s="101">
        <f t="shared" si="0"/>
        <v>0</v>
      </c>
    </row>
    <row r="22" spans="1:44">
      <c r="A22" s="287" t="s">
        <v>445</v>
      </c>
      <c r="B22" s="288"/>
      <c r="C22" s="288"/>
      <c r="D22" s="288"/>
      <c r="E22" s="285"/>
      <c r="F22" s="285"/>
      <c r="G22" s="286"/>
      <c r="H22" s="289"/>
      <c r="I22" s="289"/>
      <c r="J22" s="289"/>
      <c r="K22" s="289"/>
      <c r="L22" s="288">
        <v>1</v>
      </c>
      <c r="M22" s="288"/>
      <c r="N22" s="288"/>
      <c r="O22" s="288"/>
      <c r="P22" s="288"/>
      <c r="Q22" s="289"/>
      <c r="R22" s="289"/>
      <c r="S22" s="289"/>
      <c r="T22" s="289"/>
      <c r="U22" s="289"/>
      <c r="V22" s="288"/>
      <c r="W22" s="288"/>
      <c r="X22" s="288"/>
      <c r="Y22" s="288"/>
      <c r="Z22" s="288"/>
      <c r="AA22" s="286"/>
      <c r="AB22" s="286"/>
      <c r="AC22" s="286"/>
      <c r="AD22" s="286"/>
      <c r="AE22" s="286"/>
      <c r="AF22" s="361"/>
      <c r="AG22" s="361"/>
      <c r="AH22" s="361"/>
      <c r="AI22" s="361"/>
      <c r="AJ22" s="362"/>
      <c r="AL22" s="101">
        <f t="shared" si="6"/>
        <v>0</v>
      </c>
      <c r="AM22" s="101">
        <f t="shared" si="1"/>
        <v>0</v>
      </c>
      <c r="AN22" s="101">
        <f t="shared" si="2"/>
        <v>1</v>
      </c>
      <c r="AO22" s="101">
        <f t="shared" si="3"/>
        <v>0</v>
      </c>
      <c r="AP22" s="101">
        <f t="shared" si="4"/>
        <v>0</v>
      </c>
      <c r="AQ22" s="101">
        <f t="shared" si="5"/>
        <v>0</v>
      </c>
      <c r="AR22" s="101">
        <f t="shared" si="0"/>
        <v>0</v>
      </c>
    </row>
    <row r="23" spans="1:44">
      <c r="A23" s="287" t="s">
        <v>450</v>
      </c>
      <c r="B23" s="288"/>
      <c r="C23" s="288"/>
      <c r="D23" s="288"/>
      <c r="E23" s="285"/>
      <c r="F23" s="285"/>
      <c r="G23" s="286"/>
      <c r="H23" s="289"/>
      <c r="I23" s="289"/>
      <c r="J23" s="289"/>
      <c r="K23" s="289"/>
      <c r="L23" s="288"/>
      <c r="M23" s="288"/>
      <c r="N23" s="288"/>
      <c r="O23" s="288"/>
      <c r="P23" s="288"/>
      <c r="Q23" s="289"/>
      <c r="R23" s="289"/>
      <c r="S23" s="289"/>
      <c r="T23" s="289"/>
      <c r="U23" s="289"/>
      <c r="V23" s="288"/>
      <c r="W23" s="288"/>
      <c r="X23" s="288">
        <v>1</v>
      </c>
      <c r="Y23" s="288"/>
      <c r="Z23" s="288"/>
      <c r="AA23" s="286"/>
      <c r="AB23" s="286"/>
      <c r="AC23" s="286"/>
      <c r="AD23" s="286"/>
      <c r="AE23" s="286"/>
      <c r="AF23" s="361"/>
      <c r="AG23" s="361"/>
      <c r="AH23" s="361"/>
      <c r="AI23" s="361"/>
      <c r="AJ23" s="362"/>
      <c r="AL23" s="101">
        <f t="shared" si="6"/>
        <v>0</v>
      </c>
      <c r="AM23" s="101">
        <f t="shared" si="1"/>
        <v>0</v>
      </c>
      <c r="AN23" s="101">
        <f t="shared" si="2"/>
        <v>0</v>
      </c>
      <c r="AO23" s="101">
        <f t="shared" si="3"/>
        <v>0</v>
      </c>
      <c r="AP23" s="101">
        <f t="shared" si="4"/>
        <v>1</v>
      </c>
      <c r="AQ23" s="101">
        <f t="shared" si="5"/>
        <v>0</v>
      </c>
      <c r="AR23" s="101">
        <f t="shared" si="0"/>
        <v>0</v>
      </c>
    </row>
    <row r="24" spans="1:44">
      <c r="A24" s="287" t="s">
        <v>455</v>
      </c>
      <c r="B24" s="288"/>
      <c r="C24" s="288"/>
      <c r="D24" s="288"/>
      <c r="E24" s="285"/>
      <c r="F24" s="285"/>
      <c r="G24" s="286"/>
      <c r="H24" s="289"/>
      <c r="I24" s="289"/>
      <c r="J24" s="289"/>
      <c r="K24" s="289"/>
      <c r="L24" s="288"/>
      <c r="M24" s="288"/>
      <c r="N24" s="288"/>
      <c r="O24" s="288"/>
      <c r="P24" s="288"/>
      <c r="Q24" s="289"/>
      <c r="R24" s="289"/>
      <c r="S24" s="289"/>
      <c r="T24" s="289"/>
      <c r="U24" s="289"/>
      <c r="V24" s="288"/>
      <c r="W24" s="288"/>
      <c r="X24" s="288">
        <v>1</v>
      </c>
      <c r="Y24" s="288"/>
      <c r="Z24" s="288"/>
      <c r="AA24" s="286"/>
      <c r="AB24" s="286"/>
      <c r="AC24" s="286"/>
      <c r="AD24" s="286"/>
      <c r="AE24" s="286"/>
      <c r="AF24" s="361"/>
      <c r="AG24" s="361"/>
      <c r="AH24" s="361"/>
      <c r="AI24" s="361"/>
      <c r="AJ24" s="362"/>
      <c r="AL24" s="101">
        <f t="shared" si="6"/>
        <v>0</v>
      </c>
      <c r="AM24" s="101">
        <f t="shared" si="1"/>
        <v>0</v>
      </c>
      <c r="AN24" s="101">
        <f t="shared" si="2"/>
        <v>0</v>
      </c>
      <c r="AO24" s="101">
        <f t="shared" si="3"/>
        <v>0</v>
      </c>
      <c r="AP24" s="101">
        <f t="shared" si="4"/>
        <v>1</v>
      </c>
      <c r="AQ24" s="101">
        <f t="shared" si="5"/>
        <v>0</v>
      </c>
      <c r="AR24" s="101">
        <f t="shared" si="0"/>
        <v>0</v>
      </c>
    </row>
    <row r="25" spans="1:44">
      <c r="A25" s="287" t="s">
        <v>520</v>
      </c>
      <c r="B25" s="288"/>
      <c r="C25" s="288"/>
      <c r="D25" s="288"/>
      <c r="E25" s="285"/>
      <c r="F25" s="285"/>
      <c r="G25" s="286"/>
      <c r="H25" s="289"/>
      <c r="I25" s="289"/>
      <c r="J25" s="289"/>
      <c r="K25" s="289"/>
      <c r="L25" s="288"/>
      <c r="M25" s="288"/>
      <c r="N25" s="288"/>
      <c r="O25" s="288">
        <v>1</v>
      </c>
      <c r="P25" s="288"/>
      <c r="Q25" s="289"/>
      <c r="R25" s="289"/>
      <c r="S25" s="289"/>
      <c r="T25" s="289"/>
      <c r="U25" s="289"/>
      <c r="V25" s="288"/>
      <c r="W25" s="288"/>
      <c r="X25" s="288"/>
      <c r="Y25" s="288"/>
      <c r="Z25" s="288"/>
      <c r="AA25" s="286"/>
      <c r="AB25" s="286"/>
      <c r="AC25" s="286"/>
      <c r="AD25" s="286"/>
      <c r="AE25" s="286"/>
      <c r="AF25" s="361"/>
      <c r="AG25" s="361"/>
      <c r="AH25" s="361"/>
      <c r="AI25" s="361"/>
      <c r="AJ25" s="362"/>
      <c r="AL25" s="101">
        <f t="shared" si="6"/>
        <v>0</v>
      </c>
      <c r="AM25" s="101">
        <f t="shared" si="1"/>
        <v>0</v>
      </c>
      <c r="AN25" s="101">
        <f t="shared" si="2"/>
        <v>1</v>
      </c>
      <c r="AO25" s="101">
        <f t="shared" si="3"/>
        <v>0</v>
      </c>
      <c r="AP25" s="101">
        <f t="shared" si="4"/>
        <v>0</v>
      </c>
      <c r="AQ25" s="101">
        <f t="shared" si="5"/>
        <v>0</v>
      </c>
      <c r="AR25" s="101">
        <f t="shared" si="0"/>
        <v>0</v>
      </c>
    </row>
    <row r="26" spans="1:44">
      <c r="A26" s="287" t="s">
        <v>524</v>
      </c>
      <c r="B26" s="288"/>
      <c r="C26" s="288"/>
      <c r="D26" s="288"/>
      <c r="E26" s="285"/>
      <c r="F26" s="285"/>
      <c r="G26" s="286"/>
      <c r="H26" s="289"/>
      <c r="I26" s="289"/>
      <c r="J26" s="289"/>
      <c r="K26" s="289"/>
      <c r="L26" s="288">
        <v>1</v>
      </c>
      <c r="M26" s="288"/>
      <c r="N26" s="288"/>
      <c r="O26" s="288"/>
      <c r="P26" s="288"/>
      <c r="Q26" s="289"/>
      <c r="R26" s="289"/>
      <c r="S26" s="289"/>
      <c r="T26" s="289"/>
      <c r="U26" s="289"/>
      <c r="V26" s="288"/>
      <c r="W26" s="288"/>
      <c r="X26" s="288"/>
      <c r="Y26" s="288"/>
      <c r="Z26" s="288"/>
      <c r="AA26" s="286"/>
      <c r="AB26" s="286"/>
      <c r="AC26" s="286"/>
      <c r="AD26" s="286"/>
      <c r="AE26" s="286"/>
      <c r="AF26" s="361"/>
      <c r="AG26" s="361"/>
      <c r="AH26" s="361"/>
      <c r="AI26" s="361"/>
      <c r="AJ26" s="362"/>
      <c r="AL26" s="101">
        <f t="shared" si="6"/>
        <v>0</v>
      </c>
      <c r="AM26" s="101">
        <f t="shared" si="1"/>
        <v>0</v>
      </c>
      <c r="AN26" s="101">
        <f t="shared" si="2"/>
        <v>1</v>
      </c>
      <c r="AO26" s="101">
        <f t="shared" si="3"/>
        <v>0</v>
      </c>
      <c r="AP26" s="101">
        <f t="shared" si="4"/>
        <v>0</v>
      </c>
      <c r="AQ26" s="101">
        <f t="shared" si="5"/>
        <v>0</v>
      </c>
      <c r="AR26" s="101">
        <f t="shared" si="0"/>
        <v>0</v>
      </c>
    </row>
    <row r="27" spans="1:44">
      <c r="A27" s="287" t="s">
        <v>534</v>
      </c>
      <c r="B27" s="288"/>
      <c r="C27" s="288"/>
      <c r="D27" s="288"/>
      <c r="E27" s="285"/>
      <c r="F27" s="285"/>
      <c r="G27" s="286"/>
      <c r="H27" s="289"/>
      <c r="I27" s="289"/>
      <c r="J27" s="289"/>
      <c r="K27" s="289"/>
      <c r="L27" s="288"/>
      <c r="M27" s="288"/>
      <c r="N27" s="288"/>
      <c r="O27" s="288">
        <v>1</v>
      </c>
      <c r="P27" s="288"/>
      <c r="Q27" s="289"/>
      <c r="R27" s="289"/>
      <c r="S27" s="289"/>
      <c r="T27" s="289"/>
      <c r="U27" s="289"/>
      <c r="V27" s="288"/>
      <c r="W27" s="288"/>
      <c r="X27" s="288"/>
      <c r="Y27" s="288"/>
      <c r="Z27" s="288"/>
      <c r="AA27" s="286"/>
      <c r="AB27" s="286"/>
      <c r="AC27" s="286"/>
      <c r="AD27" s="286"/>
      <c r="AE27" s="286"/>
      <c r="AF27" s="361"/>
      <c r="AG27" s="361"/>
      <c r="AH27" s="361"/>
      <c r="AI27" s="361"/>
      <c r="AJ27" s="362"/>
      <c r="AL27" s="101">
        <f t="shared" si="6"/>
        <v>0</v>
      </c>
      <c r="AM27" s="101">
        <f t="shared" si="1"/>
        <v>0</v>
      </c>
      <c r="AN27" s="101">
        <f t="shared" si="2"/>
        <v>1</v>
      </c>
      <c r="AO27" s="101">
        <f t="shared" si="3"/>
        <v>0</v>
      </c>
      <c r="AP27" s="101">
        <f t="shared" si="4"/>
        <v>0</v>
      </c>
      <c r="AQ27" s="101">
        <f t="shared" si="5"/>
        <v>0</v>
      </c>
      <c r="AR27" s="101">
        <f t="shared" si="0"/>
        <v>0</v>
      </c>
    </row>
    <row r="28" spans="1:44">
      <c r="A28" s="287" t="s">
        <v>231</v>
      </c>
      <c r="B28" s="288"/>
      <c r="C28" s="288"/>
      <c r="D28" s="288"/>
      <c r="E28" s="285"/>
      <c r="F28" s="285"/>
      <c r="G28" s="286"/>
      <c r="H28" s="289"/>
      <c r="I28" s="289"/>
      <c r="J28" s="289"/>
      <c r="K28" s="289"/>
      <c r="L28" s="288"/>
      <c r="M28" s="288"/>
      <c r="N28" s="288"/>
      <c r="O28" s="288"/>
      <c r="P28" s="288"/>
      <c r="Q28" s="289"/>
      <c r="R28" s="289"/>
      <c r="S28" s="289"/>
      <c r="T28" s="289">
        <v>1</v>
      </c>
      <c r="U28" s="289">
        <v>1</v>
      </c>
      <c r="V28" s="288"/>
      <c r="W28" s="288"/>
      <c r="X28" s="288"/>
      <c r="Y28" s="288"/>
      <c r="Z28" s="288"/>
      <c r="AA28" s="286"/>
      <c r="AB28" s="286"/>
      <c r="AC28" s="286"/>
      <c r="AD28" s="286"/>
      <c r="AE28" s="286"/>
      <c r="AF28" s="361"/>
      <c r="AG28" s="361"/>
      <c r="AH28" s="361"/>
      <c r="AI28" s="361"/>
      <c r="AJ28" s="362"/>
      <c r="AL28" s="101">
        <f t="shared" si="6"/>
        <v>0</v>
      </c>
      <c r="AM28" s="101">
        <f t="shared" si="1"/>
        <v>0</v>
      </c>
      <c r="AN28" s="101">
        <f t="shared" si="2"/>
        <v>0</v>
      </c>
      <c r="AO28" s="101">
        <f t="shared" si="3"/>
        <v>2</v>
      </c>
      <c r="AP28" s="101">
        <f t="shared" si="4"/>
        <v>0</v>
      </c>
      <c r="AQ28" s="101">
        <f t="shared" si="5"/>
        <v>0</v>
      </c>
      <c r="AR28" s="101">
        <f t="shared" si="0"/>
        <v>0</v>
      </c>
    </row>
    <row r="29" spans="1:44">
      <c r="A29" s="287" t="s">
        <v>271</v>
      </c>
      <c r="B29" s="288"/>
      <c r="C29" s="288"/>
      <c r="D29" s="288"/>
      <c r="E29" s="285"/>
      <c r="F29" s="285"/>
      <c r="G29" s="286"/>
      <c r="H29" s="289"/>
      <c r="I29" s="289"/>
      <c r="J29" s="289"/>
      <c r="K29" s="289"/>
      <c r="L29" s="288"/>
      <c r="M29" s="288"/>
      <c r="N29" s="288"/>
      <c r="O29" s="288"/>
      <c r="P29" s="288"/>
      <c r="Q29" s="289"/>
      <c r="R29" s="289"/>
      <c r="S29" s="289"/>
      <c r="T29" s="289"/>
      <c r="U29" s="289"/>
      <c r="V29" s="288"/>
      <c r="W29" s="288"/>
      <c r="X29" s="288"/>
      <c r="Y29" s="288"/>
      <c r="Z29" s="288"/>
      <c r="AA29" s="286"/>
      <c r="AB29" s="286"/>
      <c r="AC29" s="286"/>
      <c r="AD29" s="286"/>
      <c r="AE29" s="286"/>
      <c r="AF29" s="361"/>
      <c r="AG29" s="361"/>
      <c r="AH29" s="361"/>
      <c r="AI29" s="361"/>
      <c r="AJ29" s="362"/>
      <c r="AL29" s="101">
        <f t="shared" si="6"/>
        <v>0</v>
      </c>
      <c r="AM29" s="101">
        <f t="shared" si="1"/>
        <v>0</v>
      </c>
      <c r="AN29" s="101">
        <f t="shared" si="2"/>
        <v>0</v>
      </c>
      <c r="AO29" s="101">
        <f t="shared" si="3"/>
        <v>0</v>
      </c>
      <c r="AP29" s="101">
        <f t="shared" si="4"/>
        <v>0</v>
      </c>
      <c r="AQ29" s="101">
        <f t="shared" si="5"/>
        <v>0</v>
      </c>
      <c r="AR29" s="101">
        <f t="shared" si="0"/>
        <v>0</v>
      </c>
    </row>
    <row r="30" spans="1:44">
      <c r="A30" s="287" t="s">
        <v>561</v>
      </c>
      <c r="B30" s="288"/>
      <c r="C30" s="288"/>
      <c r="D30" s="288"/>
      <c r="E30" s="285"/>
      <c r="F30" s="285"/>
      <c r="G30" s="286"/>
      <c r="H30" s="289"/>
      <c r="I30" s="289"/>
      <c r="J30" s="289"/>
      <c r="K30" s="289"/>
      <c r="L30" s="288"/>
      <c r="M30" s="288"/>
      <c r="N30" s="288"/>
      <c r="O30" s="288"/>
      <c r="P30" s="288"/>
      <c r="Q30" s="289"/>
      <c r="R30" s="289"/>
      <c r="S30" s="289"/>
      <c r="T30" s="289"/>
      <c r="U30" s="289"/>
      <c r="V30" s="288"/>
      <c r="W30" s="288">
        <v>1</v>
      </c>
      <c r="X30" s="288"/>
      <c r="Y30" s="288"/>
      <c r="Z30" s="288"/>
      <c r="AA30" s="286"/>
      <c r="AB30" s="286"/>
      <c r="AC30" s="286"/>
      <c r="AD30" s="286"/>
      <c r="AE30" s="286"/>
      <c r="AF30" s="361"/>
      <c r="AG30" s="361"/>
      <c r="AH30" s="361"/>
      <c r="AI30" s="361"/>
      <c r="AJ30" s="362"/>
      <c r="AL30" s="101">
        <f t="shared" si="6"/>
        <v>0</v>
      </c>
      <c r="AM30" s="101">
        <f t="shared" si="1"/>
        <v>0</v>
      </c>
      <c r="AN30" s="101">
        <f t="shared" si="2"/>
        <v>0</v>
      </c>
      <c r="AO30" s="101">
        <f t="shared" si="3"/>
        <v>0</v>
      </c>
      <c r="AP30" s="101">
        <f t="shared" si="4"/>
        <v>1</v>
      </c>
      <c r="AQ30" s="101">
        <f t="shared" si="5"/>
        <v>0</v>
      </c>
      <c r="AR30" s="101">
        <f t="shared" si="0"/>
        <v>0</v>
      </c>
    </row>
    <row r="31" spans="1:44">
      <c r="A31" s="287" t="s">
        <v>564</v>
      </c>
      <c r="B31" s="288"/>
      <c r="C31" s="288"/>
      <c r="D31" s="288"/>
      <c r="E31" s="285"/>
      <c r="F31" s="285"/>
      <c r="G31" s="286"/>
      <c r="H31" s="289"/>
      <c r="I31" s="289"/>
      <c r="J31" s="289"/>
      <c r="K31" s="289"/>
      <c r="L31" s="288"/>
      <c r="M31" s="288"/>
      <c r="N31" s="288"/>
      <c r="O31" s="288"/>
      <c r="P31" s="288"/>
      <c r="Q31" s="289"/>
      <c r="R31" s="289"/>
      <c r="S31" s="289"/>
      <c r="T31" s="289"/>
      <c r="U31" s="289"/>
      <c r="V31" s="288"/>
      <c r="W31" s="288"/>
      <c r="X31" s="288"/>
      <c r="Y31" s="288"/>
      <c r="Z31" s="288"/>
      <c r="AA31" s="286"/>
      <c r="AB31" s="286"/>
      <c r="AC31" s="286"/>
      <c r="AD31" s="286"/>
      <c r="AE31" s="286"/>
      <c r="AF31" s="361"/>
      <c r="AG31" s="361"/>
      <c r="AH31" s="361"/>
      <c r="AI31" s="361"/>
      <c r="AJ31" s="362"/>
      <c r="AL31" s="101">
        <f t="shared" si="6"/>
        <v>0</v>
      </c>
      <c r="AM31" s="101">
        <f t="shared" si="1"/>
        <v>0</v>
      </c>
      <c r="AN31" s="101">
        <f t="shared" si="2"/>
        <v>0</v>
      </c>
      <c r="AO31" s="101">
        <f t="shared" si="3"/>
        <v>0</v>
      </c>
      <c r="AP31" s="101">
        <f t="shared" si="4"/>
        <v>0</v>
      </c>
      <c r="AQ31" s="101">
        <f t="shared" si="5"/>
        <v>0</v>
      </c>
      <c r="AR31" s="101">
        <f t="shared" si="0"/>
        <v>0</v>
      </c>
    </row>
    <row r="32" spans="1:44">
      <c r="A32" s="287" t="s">
        <v>592</v>
      </c>
      <c r="B32" s="288"/>
      <c r="C32" s="288"/>
      <c r="D32" s="288"/>
      <c r="E32" s="285"/>
      <c r="F32" s="285"/>
      <c r="G32" s="286"/>
      <c r="H32" s="289"/>
      <c r="I32" s="289"/>
      <c r="J32" s="289">
        <v>1</v>
      </c>
      <c r="K32" s="289"/>
      <c r="L32" s="288"/>
      <c r="M32" s="288"/>
      <c r="N32" s="288"/>
      <c r="O32" s="288"/>
      <c r="P32" s="288"/>
      <c r="Q32" s="289"/>
      <c r="R32" s="289"/>
      <c r="S32" s="289"/>
      <c r="T32" s="289"/>
      <c r="U32" s="289"/>
      <c r="V32" s="288"/>
      <c r="W32" s="288"/>
      <c r="X32" s="288"/>
      <c r="Y32" s="288"/>
      <c r="Z32" s="288"/>
      <c r="AA32" s="286"/>
      <c r="AB32" s="286"/>
      <c r="AC32" s="286"/>
      <c r="AD32" s="286"/>
      <c r="AE32" s="286"/>
      <c r="AF32" s="361"/>
      <c r="AG32" s="361"/>
      <c r="AH32" s="361"/>
      <c r="AI32" s="361"/>
      <c r="AJ32" s="362"/>
      <c r="AL32" s="101">
        <f t="shared" si="6"/>
        <v>0</v>
      </c>
      <c r="AM32" s="101">
        <f t="shared" si="1"/>
        <v>1</v>
      </c>
      <c r="AN32" s="101">
        <f t="shared" si="2"/>
        <v>0</v>
      </c>
      <c r="AO32" s="101">
        <f t="shared" si="3"/>
        <v>0</v>
      </c>
      <c r="AP32" s="101">
        <f t="shared" si="4"/>
        <v>0</v>
      </c>
      <c r="AQ32" s="101">
        <f t="shared" si="5"/>
        <v>0</v>
      </c>
      <c r="AR32" s="101">
        <f t="shared" si="0"/>
        <v>0</v>
      </c>
    </row>
    <row r="33" spans="1:44">
      <c r="A33" s="287" t="s">
        <v>596</v>
      </c>
      <c r="B33" s="288"/>
      <c r="C33" s="288"/>
      <c r="D33" s="288"/>
      <c r="E33" s="285"/>
      <c r="F33" s="285"/>
      <c r="G33" s="286"/>
      <c r="H33" s="289"/>
      <c r="I33" s="289"/>
      <c r="J33" s="289"/>
      <c r="K33" s="289"/>
      <c r="L33" s="288"/>
      <c r="M33" s="288"/>
      <c r="N33" s="288">
        <v>1</v>
      </c>
      <c r="O33" s="288"/>
      <c r="P33" s="288"/>
      <c r="Q33" s="289"/>
      <c r="R33" s="289">
        <v>1</v>
      </c>
      <c r="S33" s="289"/>
      <c r="T33" s="289"/>
      <c r="U33" s="289"/>
      <c r="V33" s="288"/>
      <c r="W33" s="288"/>
      <c r="X33" s="288"/>
      <c r="Y33" s="288"/>
      <c r="Z33" s="288"/>
      <c r="AA33" s="286"/>
      <c r="AB33" s="286"/>
      <c r="AC33" s="286"/>
      <c r="AD33" s="286"/>
      <c r="AE33" s="286"/>
      <c r="AF33" s="361"/>
      <c r="AG33" s="361"/>
      <c r="AH33" s="361"/>
      <c r="AI33" s="361"/>
      <c r="AJ33" s="362"/>
      <c r="AL33" s="101">
        <f t="shared" si="6"/>
        <v>0</v>
      </c>
      <c r="AM33" s="101">
        <f t="shared" si="1"/>
        <v>0</v>
      </c>
      <c r="AN33" s="101">
        <f t="shared" si="2"/>
        <v>1</v>
      </c>
      <c r="AO33" s="101">
        <f t="shared" si="3"/>
        <v>1</v>
      </c>
      <c r="AP33" s="101">
        <f t="shared" si="4"/>
        <v>0</v>
      </c>
      <c r="AQ33" s="101">
        <f t="shared" si="5"/>
        <v>0</v>
      </c>
      <c r="AR33" s="101">
        <f t="shared" si="0"/>
        <v>0</v>
      </c>
    </row>
    <row r="34" spans="1:44">
      <c r="A34" s="287" t="s">
        <v>599</v>
      </c>
      <c r="B34" s="288"/>
      <c r="C34" s="288"/>
      <c r="D34" s="288"/>
      <c r="E34" s="285"/>
      <c r="F34" s="285"/>
      <c r="G34" s="286"/>
      <c r="H34" s="289"/>
      <c r="I34" s="289"/>
      <c r="J34" s="289">
        <v>1</v>
      </c>
      <c r="K34" s="289"/>
      <c r="L34" s="288"/>
      <c r="M34" s="288"/>
      <c r="N34" s="288"/>
      <c r="O34" s="288"/>
      <c r="P34" s="288"/>
      <c r="Q34" s="289"/>
      <c r="R34" s="289"/>
      <c r="S34" s="289"/>
      <c r="T34" s="289"/>
      <c r="U34" s="289"/>
      <c r="V34" s="288"/>
      <c r="W34" s="288"/>
      <c r="X34" s="288"/>
      <c r="Y34" s="288"/>
      <c r="Z34" s="288"/>
      <c r="AA34" s="286"/>
      <c r="AB34" s="286"/>
      <c r="AC34" s="286"/>
      <c r="AD34" s="286"/>
      <c r="AE34" s="286"/>
      <c r="AF34" s="361"/>
      <c r="AG34" s="361"/>
      <c r="AH34" s="361"/>
      <c r="AI34" s="361"/>
      <c r="AJ34" s="362"/>
      <c r="AL34" s="101">
        <f t="shared" si="6"/>
        <v>0</v>
      </c>
      <c r="AM34" s="101">
        <f t="shared" si="1"/>
        <v>1</v>
      </c>
      <c r="AN34" s="101">
        <f t="shared" si="2"/>
        <v>0</v>
      </c>
      <c r="AO34" s="101">
        <f t="shared" si="3"/>
        <v>0</v>
      </c>
      <c r="AP34" s="101">
        <f t="shared" si="4"/>
        <v>0</v>
      </c>
      <c r="AQ34" s="101">
        <f t="shared" si="5"/>
        <v>0</v>
      </c>
      <c r="AR34" s="101">
        <f t="shared" si="0"/>
        <v>0</v>
      </c>
    </row>
    <row r="35" spans="1:44">
      <c r="A35" s="287" t="s">
        <v>635</v>
      </c>
      <c r="B35" s="288"/>
      <c r="C35" s="288"/>
      <c r="D35" s="288"/>
      <c r="E35" s="285"/>
      <c r="F35" s="285"/>
      <c r="G35" s="286"/>
      <c r="H35" s="289"/>
      <c r="I35" s="289"/>
      <c r="J35" s="289"/>
      <c r="K35" s="289"/>
      <c r="L35" s="288"/>
      <c r="M35" s="288"/>
      <c r="N35" s="288"/>
      <c r="O35" s="288"/>
      <c r="P35" s="288"/>
      <c r="Q35" s="289"/>
      <c r="R35" s="289"/>
      <c r="S35" s="289"/>
      <c r="T35" s="289"/>
      <c r="U35" s="289"/>
      <c r="V35" s="288"/>
      <c r="W35" s="288"/>
      <c r="X35" s="288">
        <v>1</v>
      </c>
      <c r="Y35" s="288"/>
      <c r="Z35" s="288"/>
      <c r="AA35" s="286"/>
      <c r="AB35" s="286"/>
      <c r="AC35" s="286"/>
      <c r="AD35" s="286"/>
      <c r="AE35" s="286"/>
      <c r="AF35" s="361"/>
      <c r="AG35" s="361"/>
      <c r="AH35" s="361"/>
      <c r="AI35" s="361"/>
      <c r="AJ35" s="362"/>
      <c r="AL35" s="101">
        <f t="shared" si="6"/>
        <v>0</v>
      </c>
      <c r="AM35" s="101">
        <f t="shared" si="1"/>
        <v>0</v>
      </c>
      <c r="AN35" s="101">
        <f t="shared" si="2"/>
        <v>0</v>
      </c>
      <c r="AO35" s="101">
        <f t="shared" si="3"/>
        <v>0</v>
      </c>
      <c r="AP35" s="101">
        <f t="shared" si="4"/>
        <v>1</v>
      </c>
      <c r="AQ35" s="101">
        <f t="shared" si="5"/>
        <v>0</v>
      </c>
      <c r="AR35" s="101">
        <f t="shared" si="0"/>
        <v>0</v>
      </c>
    </row>
    <row r="36" spans="1:44">
      <c r="A36" s="287" t="s">
        <v>264</v>
      </c>
      <c r="B36" s="288"/>
      <c r="C36" s="288"/>
      <c r="D36" s="288"/>
      <c r="E36" s="285"/>
      <c r="F36" s="285"/>
      <c r="G36" s="286"/>
      <c r="H36" s="289"/>
      <c r="I36" s="289"/>
      <c r="J36" s="289"/>
      <c r="K36" s="289"/>
      <c r="L36" s="288"/>
      <c r="M36" s="288"/>
      <c r="N36" s="288"/>
      <c r="O36" s="288">
        <v>1</v>
      </c>
      <c r="P36" s="288"/>
      <c r="Q36" s="289"/>
      <c r="R36" s="289"/>
      <c r="S36" s="289"/>
      <c r="T36" s="289"/>
      <c r="U36" s="289"/>
      <c r="V36" s="288"/>
      <c r="W36" s="288"/>
      <c r="X36" s="288"/>
      <c r="Y36" s="288"/>
      <c r="Z36" s="288"/>
      <c r="AA36" s="286"/>
      <c r="AB36" s="286"/>
      <c r="AC36" s="286"/>
      <c r="AD36" s="286"/>
      <c r="AE36" s="286"/>
      <c r="AF36" s="361"/>
      <c r="AG36" s="361"/>
      <c r="AH36" s="361"/>
      <c r="AI36" s="361"/>
      <c r="AJ36" s="362"/>
      <c r="AL36" s="101">
        <f t="shared" si="6"/>
        <v>0</v>
      </c>
      <c r="AM36" s="101">
        <f t="shared" si="1"/>
        <v>0</v>
      </c>
      <c r="AN36" s="101">
        <f t="shared" si="2"/>
        <v>1</v>
      </c>
      <c r="AO36" s="101">
        <f t="shared" si="3"/>
        <v>0</v>
      </c>
      <c r="AP36" s="101">
        <f t="shared" si="4"/>
        <v>0</v>
      </c>
      <c r="AQ36" s="101">
        <f t="shared" si="5"/>
        <v>0</v>
      </c>
      <c r="AR36" s="101">
        <f t="shared" si="0"/>
        <v>0</v>
      </c>
    </row>
    <row r="37" spans="1:44">
      <c r="A37" s="287" t="s">
        <v>694</v>
      </c>
      <c r="B37" s="288"/>
      <c r="C37" s="288"/>
      <c r="D37" s="288"/>
      <c r="E37" s="285"/>
      <c r="F37" s="285"/>
      <c r="G37" s="286"/>
      <c r="H37" s="289"/>
      <c r="I37" s="289"/>
      <c r="J37" s="289"/>
      <c r="K37" s="289"/>
      <c r="L37" s="288"/>
      <c r="M37" s="288"/>
      <c r="N37" s="288"/>
      <c r="O37" s="288"/>
      <c r="P37" s="288"/>
      <c r="Q37" s="289"/>
      <c r="R37" s="289"/>
      <c r="S37" s="289"/>
      <c r="T37" s="289"/>
      <c r="U37" s="289"/>
      <c r="V37" s="288"/>
      <c r="W37" s="288"/>
      <c r="X37" s="288"/>
      <c r="Y37" s="288"/>
      <c r="Z37" s="288"/>
      <c r="AA37" s="286"/>
      <c r="AB37" s="286"/>
      <c r="AC37" s="286"/>
      <c r="AD37" s="286"/>
      <c r="AE37" s="286"/>
      <c r="AF37" s="361"/>
      <c r="AG37" s="361"/>
      <c r="AH37" s="361"/>
      <c r="AI37" s="361"/>
      <c r="AJ37" s="362"/>
      <c r="AL37" s="101">
        <f t="shared" si="6"/>
        <v>0</v>
      </c>
      <c r="AM37" s="101">
        <f t="shared" si="1"/>
        <v>0</v>
      </c>
      <c r="AN37" s="101">
        <f t="shared" si="2"/>
        <v>0</v>
      </c>
      <c r="AO37" s="101">
        <f t="shared" si="3"/>
        <v>0</v>
      </c>
      <c r="AP37" s="101">
        <f t="shared" si="4"/>
        <v>0</v>
      </c>
      <c r="AQ37" s="101">
        <f t="shared" si="5"/>
        <v>0</v>
      </c>
      <c r="AR37" s="101">
        <f t="shared" si="0"/>
        <v>0</v>
      </c>
    </row>
    <row r="38" spans="1:44">
      <c r="A38" s="287" t="s">
        <v>236</v>
      </c>
      <c r="B38" s="288"/>
      <c r="C38" s="288"/>
      <c r="D38" s="288"/>
      <c r="E38" s="285"/>
      <c r="F38" s="285"/>
      <c r="G38" s="286"/>
      <c r="H38" s="289"/>
      <c r="I38" s="289"/>
      <c r="J38" s="289"/>
      <c r="K38" s="289">
        <v>1</v>
      </c>
      <c r="L38" s="288">
        <v>1</v>
      </c>
      <c r="M38" s="288">
        <v>1</v>
      </c>
      <c r="N38" s="288">
        <v>1</v>
      </c>
      <c r="O38" s="288"/>
      <c r="P38" s="288"/>
      <c r="Q38" s="289">
        <v>1</v>
      </c>
      <c r="R38" s="289">
        <v>2</v>
      </c>
      <c r="S38" s="289"/>
      <c r="T38" s="289"/>
      <c r="U38" s="289"/>
      <c r="V38" s="288"/>
      <c r="W38" s="288"/>
      <c r="X38" s="288"/>
      <c r="Y38" s="288"/>
      <c r="Z38" s="288"/>
      <c r="AA38" s="286"/>
      <c r="AB38" s="286"/>
      <c r="AC38" s="286"/>
      <c r="AD38" s="286"/>
      <c r="AE38" s="286"/>
      <c r="AF38" s="361"/>
      <c r="AG38" s="361"/>
      <c r="AH38" s="361"/>
      <c r="AI38" s="361"/>
      <c r="AJ38" s="362"/>
      <c r="AL38" s="101">
        <f t="shared" si="6"/>
        <v>0</v>
      </c>
      <c r="AM38" s="101">
        <f t="shared" si="1"/>
        <v>1</v>
      </c>
      <c r="AN38" s="101">
        <f t="shared" si="2"/>
        <v>3</v>
      </c>
      <c r="AO38" s="101">
        <f t="shared" si="3"/>
        <v>3</v>
      </c>
      <c r="AP38" s="101">
        <f t="shared" si="4"/>
        <v>0</v>
      </c>
      <c r="AQ38" s="101">
        <f t="shared" si="5"/>
        <v>0</v>
      </c>
      <c r="AR38" s="101">
        <f t="shared" si="0"/>
        <v>0</v>
      </c>
    </row>
    <row r="39" spans="1:44">
      <c r="A39" s="287" t="s">
        <v>775</v>
      </c>
      <c r="B39" s="288"/>
      <c r="C39" s="288"/>
      <c r="D39" s="288"/>
      <c r="E39" s="285"/>
      <c r="F39" s="285"/>
      <c r="G39" s="286"/>
      <c r="H39" s="289"/>
      <c r="I39" s="289"/>
      <c r="J39" s="289"/>
      <c r="K39" s="289"/>
      <c r="L39" s="288"/>
      <c r="M39" s="288"/>
      <c r="N39" s="288"/>
      <c r="O39" s="288"/>
      <c r="P39" s="288"/>
      <c r="Q39" s="289"/>
      <c r="R39" s="289"/>
      <c r="S39" s="289"/>
      <c r="T39" s="289">
        <v>1</v>
      </c>
      <c r="U39" s="289"/>
      <c r="V39" s="288"/>
      <c r="W39" s="288"/>
      <c r="X39" s="288"/>
      <c r="Y39" s="288"/>
      <c r="Z39" s="288"/>
      <c r="AA39" s="286"/>
      <c r="AB39" s="286"/>
      <c r="AC39" s="286"/>
      <c r="AD39" s="286"/>
      <c r="AE39" s="286"/>
      <c r="AF39" s="361"/>
      <c r="AG39" s="361"/>
      <c r="AH39" s="361"/>
      <c r="AI39" s="361"/>
      <c r="AJ39" s="362"/>
      <c r="AL39" s="101">
        <f t="shared" si="6"/>
        <v>0</v>
      </c>
      <c r="AM39" s="101">
        <f t="shared" si="1"/>
        <v>0</v>
      </c>
      <c r="AN39" s="101">
        <f t="shared" si="2"/>
        <v>0</v>
      </c>
      <c r="AO39" s="101">
        <f t="shared" si="3"/>
        <v>1</v>
      </c>
      <c r="AP39" s="101">
        <f t="shared" si="4"/>
        <v>0</v>
      </c>
      <c r="AQ39" s="101">
        <f t="shared" si="5"/>
        <v>0</v>
      </c>
      <c r="AR39" s="101">
        <f t="shared" si="0"/>
        <v>0</v>
      </c>
    </row>
    <row r="40" spans="1:44">
      <c r="A40" s="287" t="s">
        <v>777</v>
      </c>
      <c r="B40" s="288"/>
      <c r="C40" s="288"/>
      <c r="D40" s="288"/>
      <c r="E40" s="285"/>
      <c r="F40" s="285"/>
      <c r="G40" s="286"/>
      <c r="H40" s="289"/>
      <c r="I40" s="289"/>
      <c r="J40" s="289"/>
      <c r="K40" s="289"/>
      <c r="L40" s="288"/>
      <c r="M40" s="288"/>
      <c r="N40" s="288"/>
      <c r="O40" s="288"/>
      <c r="P40" s="288"/>
      <c r="Q40" s="289"/>
      <c r="R40" s="289"/>
      <c r="S40" s="289"/>
      <c r="T40" s="289"/>
      <c r="U40" s="289"/>
      <c r="V40" s="288"/>
      <c r="W40" s="288"/>
      <c r="X40" s="288"/>
      <c r="Y40" s="288"/>
      <c r="Z40" s="288">
        <v>1</v>
      </c>
      <c r="AA40" s="286"/>
      <c r="AB40" s="286"/>
      <c r="AC40" s="286"/>
      <c r="AD40" s="286"/>
      <c r="AE40" s="286"/>
      <c r="AF40" s="361"/>
      <c r="AG40" s="361"/>
      <c r="AH40" s="361"/>
      <c r="AI40" s="361"/>
      <c r="AJ40" s="362"/>
      <c r="AL40" s="101">
        <f t="shared" si="6"/>
        <v>0</v>
      </c>
      <c r="AM40" s="101">
        <f t="shared" si="1"/>
        <v>0</v>
      </c>
      <c r="AN40" s="101">
        <f t="shared" si="2"/>
        <v>0</v>
      </c>
      <c r="AO40" s="101">
        <f t="shared" si="3"/>
        <v>0</v>
      </c>
      <c r="AP40" s="101">
        <f t="shared" si="4"/>
        <v>1</v>
      </c>
      <c r="AQ40" s="101">
        <f t="shared" si="5"/>
        <v>0</v>
      </c>
      <c r="AR40" s="101">
        <f t="shared" si="0"/>
        <v>0</v>
      </c>
    </row>
    <row r="41" spans="1:44">
      <c r="A41" s="287" t="s">
        <v>782</v>
      </c>
      <c r="B41" s="288"/>
      <c r="C41" s="288"/>
      <c r="D41" s="288"/>
      <c r="E41" s="285"/>
      <c r="F41" s="285"/>
      <c r="G41" s="286"/>
      <c r="H41" s="289"/>
      <c r="I41" s="289"/>
      <c r="J41" s="289"/>
      <c r="K41" s="289"/>
      <c r="L41" s="288"/>
      <c r="M41" s="288"/>
      <c r="N41" s="288"/>
      <c r="O41" s="288"/>
      <c r="P41" s="288"/>
      <c r="Q41" s="289"/>
      <c r="R41" s="289"/>
      <c r="S41" s="289"/>
      <c r="T41" s="289"/>
      <c r="U41" s="289"/>
      <c r="V41" s="288">
        <v>1</v>
      </c>
      <c r="W41" s="288"/>
      <c r="X41" s="288"/>
      <c r="Y41" s="288"/>
      <c r="Z41" s="288"/>
      <c r="AA41" s="286"/>
      <c r="AB41" s="286"/>
      <c r="AC41" s="286"/>
      <c r="AD41" s="286"/>
      <c r="AE41" s="286"/>
      <c r="AF41" s="361"/>
      <c r="AG41" s="361"/>
      <c r="AH41" s="361"/>
      <c r="AI41" s="361"/>
      <c r="AJ41" s="362"/>
      <c r="AL41" s="101">
        <f t="shared" si="6"/>
        <v>0</v>
      </c>
      <c r="AM41" s="101">
        <f t="shared" si="1"/>
        <v>0</v>
      </c>
      <c r="AN41" s="101">
        <f t="shared" si="2"/>
        <v>0</v>
      </c>
      <c r="AO41" s="101">
        <f t="shared" si="3"/>
        <v>0</v>
      </c>
      <c r="AP41" s="101">
        <f t="shared" si="4"/>
        <v>1</v>
      </c>
      <c r="AQ41" s="101">
        <f t="shared" si="5"/>
        <v>0</v>
      </c>
      <c r="AR41" s="101">
        <f t="shared" si="0"/>
        <v>0</v>
      </c>
    </row>
    <row r="42" spans="1:44">
      <c r="A42" s="287" t="s">
        <v>238</v>
      </c>
      <c r="B42" s="288"/>
      <c r="C42" s="288"/>
      <c r="D42" s="288"/>
      <c r="E42" s="285"/>
      <c r="F42" s="285"/>
      <c r="G42" s="286"/>
      <c r="H42" s="289"/>
      <c r="I42" s="289"/>
      <c r="J42" s="289"/>
      <c r="K42" s="289"/>
      <c r="L42" s="288"/>
      <c r="M42" s="288">
        <v>1</v>
      </c>
      <c r="N42" s="288"/>
      <c r="O42" s="288"/>
      <c r="P42" s="288"/>
      <c r="Q42" s="289"/>
      <c r="R42" s="289"/>
      <c r="S42" s="289"/>
      <c r="T42" s="289"/>
      <c r="U42" s="289"/>
      <c r="V42" s="288"/>
      <c r="W42" s="288">
        <v>1</v>
      </c>
      <c r="X42" s="288"/>
      <c r="Y42" s="288">
        <v>1</v>
      </c>
      <c r="Z42" s="288"/>
      <c r="AA42" s="286"/>
      <c r="AB42" s="286"/>
      <c r="AC42" s="286"/>
      <c r="AD42" s="286"/>
      <c r="AE42" s="286"/>
      <c r="AF42" s="361"/>
      <c r="AG42" s="361"/>
      <c r="AH42" s="361"/>
      <c r="AI42" s="361"/>
      <c r="AJ42" s="362"/>
      <c r="AL42" s="101">
        <f t="shared" si="6"/>
        <v>0</v>
      </c>
      <c r="AM42" s="101">
        <f t="shared" si="1"/>
        <v>0</v>
      </c>
      <c r="AN42" s="101">
        <f t="shared" si="2"/>
        <v>1</v>
      </c>
      <c r="AO42" s="101">
        <f t="shared" si="3"/>
        <v>0</v>
      </c>
      <c r="AP42" s="101">
        <f t="shared" si="4"/>
        <v>2</v>
      </c>
      <c r="AQ42" s="101">
        <f t="shared" si="5"/>
        <v>0</v>
      </c>
      <c r="AR42" s="101">
        <f t="shared" si="0"/>
        <v>0</v>
      </c>
    </row>
    <row r="43" spans="1:44">
      <c r="A43" s="287" t="s">
        <v>836</v>
      </c>
      <c r="B43" s="288"/>
      <c r="C43" s="288"/>
      <c r="D43" s="288"/>
      <c r="E43" s="285"/>
      <c r="F43" s="285"/>
      <c r="G43" s="286"/>
      <c r="H43" s="289"/>
      <c r="I43" s="289"/>
      <c r="J43" s="289"/>
      <c r="K43" s="289"/>
      <c r="L43" s="288"/>
      <c r="M43" s="288"/>
      <c r="N43" s="288">
        <v>1</v>
      </c>
      <c r="O43" s="288"/>
      <c r="P43" s="288"/>
      <c r="Q43" s="289"/>
      <c r="R43" s="289"/>
      <c r="S43" s="289"/>
      <c r="T43" s="289"/>
      <c r="U43" s="289"/>
      <c r="V43" s="288"/>
      <c r="W43" s="288"/>
      <c r="X43" s="288"/>
      <c r="Y43" s="288"/>
      <c r="Z43" s="288"/>
      <c r="AA43" s="286"/>
      <c r="AB43" s="286"/>
      <c r="AC43" s="286"/>
      <c r="AD43" s="286"/>
      <c r="AE43" s="286"/>
      <c r="AF43" s="361"/>
      <c r="AG43" s="361"/>
      <c r="AH43" s="361"/>
      <c r="AI43" s="361"/>
      <c r="AJ43" s="362"/>
      <c r="AL43" s="101">
        <f t="shared" si="6"/>
        <v>0</v>
      </c>
      <c r="AM43" s="101">
        <f t="shared" si="1"/>
        <v>0</v>
      </c>
      <c r="AN43" s="101">
        <f t="shared" si="2"/>
        <v>1</v>
      </c>
      <c r="AO43" s="101">
        <f t="shared" si="3"/>
        <v>0</v>
      </c>
      <c r="AP43" s="101">
        <f t="shared" si="4"/>
        <v>0</v>
      </c>
      <c r="AQ43" s="101">
        <f t="shared" si="5"/>
        <v>0</v>
      </c>
      <c r="AR43" s="101">
        <f t="shared" si="0"/>
        <v>0</v>
      </c>
    </row>
    <row r="44" spans="1:44">
      <c r="A44" s="287" t="s">
        <v>840</v>
      </c>
      <c r="B44" s="288"/>
      <c r="C44" s="288"/>
      <c r="D44" s="288"/>
      <c r="E44" s="285"/>
      <c r="F44" s="285"/>
      <c r="G44" s="286"/>
      <c r="H44" s="289"/>
      <c r="I44" s="289"/>
      <c r="J44" s="289"/>
      <c r="K44" s="289"/>
      <c r="L44" s="288"/>
      <c r="M44" s="288"/>
      <c r="N44" s="288"/>
      <c r="O44" s="288"/>
      <c r="P44" s="288"/>
      <c r="Q44" s="289"/>
      <c r="R44" s="289"/>
      <c r="S44" s="289"/>
      <c r="T44" s="289"/>
      <c r="U44" s="289"/>
      <c r="V44" s="288"/>
      <c r="W44" s="288"/>
      <c r="X44" s="288">
        <v>1</v>
      </c>
      <c r="Y44" s="288"/>
      <c r="Z44" s="288"/>
      <c r="AA44" s="286"/>
      <c r="AB44" s="286"/>
      <c r="AC44" s="286"/>
      <c r="AD44" s="286"/>
      <c r="AE44" s="286"/>
      <c r="AF44" s="361"/>
      <c r="AG44" s="361"/>
      <c r="AH44" s="361"/>
      <c r="AI44" s="361"/>
      <c r="AJ44" s="362"/>
      <c r="AL44" s="101">
        <f t="shared" si="6"/>
        <v>0</v>
      </c>
      <c r="AM44" s="101">
        <f t="shared" si="1"/>
        <v>0</v>
      </c>
      <c r="AN44" s="101">
        <f t="shared" si="2"/>
        <v>0</v>
      </c>
      <c r="AO44" s="101">
        <f t="shared" si="3"/>
        <v>0</v>
      </c>
      <c r="AP44" s="101">
        <f t="shared" si="4"/>
        <v>1</v>
      </c>
      <c r="AQ44" s="101">
        <f t="shared" si="5"/>
        <v>0</v>
      </c>
      <c r="AR44" s="101">
        <f t="shared" si="0"/>
        <v>0</v>
      </c>
    </row>
    <row r="45" spans="1:44">
      <c r="A45" s="287" t="s">
        <v>860</v>
      </c>
      <c r="B45" s="288"/>
      <c r="C45" s="288"/>
      <c r="D45" s="288"/>
      <c r="E45" s="285"/>
      <c r="F45" s="285"/>
      <c r="G45" s="286"/>
      <c r="H45" s="289"/>
      <c r="I45" s="289"/>
      <c r="J45" s="289"/>
      <c r="K45" s="289"/>
      <c r="L45" s="288"/>
      <c r="M45" s="288"/>
      <c r="N45" s="288"/>
      <c r="O45" s="288"/>
      <c r="P45" s="288"/>
      <c r="Q45" s="289"/>
      <c r="R45" s="289"/>
      <c r="S45" s="289"/>
      <c r="T45" s="289"/>
      <c r="U45" s="289"/>
      <c r="V45" s="288">
        <v>1</v>
      </c>
      <c r="W45" s="288"/>
      <c r="X45" s="288"/>
      <c r="Y45" s="288"/>
      <c r="Z45" s="288"/>
      <c r="AA45" s="286"/>
      <c r="AB45" s="286"/>
      <c r="AC45" s="286"/>
      <c r="AD45" s="286"/>
      <c r="AE45" s="286"/>
      <c r="AF45" s="361"/>
      <c r="AG45" s="361"/>
      <c r="AH45" s="361"/>
      <c r="AI45" s="361"/>
      <c r="AJ45" s="362"/>
      <c r="AL45" s="101">
        <f t="shared" si="6"/>
        <v>0</v>
      </c>
      <c r="AM45" s="101">
        <f t="shared" si="1"/>
        <v>0</v>
      </c>
      <c r="AN45" s="101">
        <f t="shared" si="2"/>
        <v>0</v>
      </c>
      <c r="AO45" s="101">
        <f t="shared" si="3"/>
        <v>0</v>
      </c>
      <c r="AP45" s="101">
        <f t="shared" si="4"/>
        <v>1</v>
      </c>
      <c r="AQ45" s="101">
        <f t="shared" si="5"/>
        <v>0</v>
      </c>
      <c r="AR45" s="101">
        <f t="shared" si="0"/>
        <v>0</v>
      </c>
    </row>
    <row r="46" spans="1:44">
      <c r="A46" s="287" t="s">
        <v>887</v>
      </c>
      <c r="B46" s="288"/>
      <c r="C46" s="288"/>
      <c r="D46" s="288"/>
      <c r="E46" s="285"/>
      <c r="F46" s="285"/>
      <c r="G46" s="286"/>
      <c r="H46" s="289"/>
      <c r="I46" s="289"/>
      <c r="J46" s="289"/>
      <c r="K46" s="289"/>
      <c r="L46" s="288"/>
      <c r="M46" s="288"/>
      <c r="N46" s="288"/>
      <c r="O46" s="288"/>
      <c r="P46" s="288"/>
      <c r="Q46" s="289"/>
      <c r="R46" s="289"/>
      <c r="S46" s="289"/>
      <c r="T46" s="289">
        <v>1</v>
      </c>
      <c r="U46" s="289"/>
      <c r="V46" s="288"/>
      <c r="W46" s="288"/>
      <c r="X46" s="288"/>
      <c r="Y46" s="288"/>
      <c r="Z46" s="288"/>
      <c r="AA46" s="286"/>
      <c r="AB46" s="286"/>
      <c r="AC46" s="286"/>
      <c r="AD46" s="286"/>
      <c r="AE46" s="286"/>
      <c r="AF46" s="361"/>
      <c r="AG46" s="361"/>
      <c r="AH46" s="361"/>
      <c r="AI46" s="361"/>
      <c r="AJ46" s="362"/>
      <c r="AL46" s="101">
        <f t="shared" si="6"/>
        <v>0</v>
      </c>
      <c r="AM46" s="101">
        <f t="shared" si="1"/>
        <v>0</v>
      </c>
      <c r="AN46" s="101">
        <f t="shared" si="2"/>
        <v>0</v>
      </c>
      <c r="AO46" s="101">
        <f t="shared" si="3"/>
        <v>1</v>
      </c>
      <c r="AP46" s="101">
        <f t="shared" si="4"/>
        <v>0</v>
      </c>
      <c r="AQ46" s="101">
        <f t="shared" si="5"/>
        <v>0</v>
      </c>
      <c r="AR46" s="101">
        <f t="shared" si="0"/>
        <v>0</v>
      </c>
    </row>
    <row r="47" spans="1:44">
      <c r="A47" s="287" t="s">
        <v>888</v>
      </c>
      <c r="B47" s="288"/>
      <c r="C47" s="288"/>
      <c r="D47" s="288"/>
      <c r="E47" s="285"/>
      <c r="F47" s="285"/>
      <c r="G47" s="286"/>
      <c r="H47" s="289"/>
      <c r="I47" s="289"/>
      <c r="J47" s="289"/>
      <c r="K47" s="289"/>
      <c r="L47" s="288">
        <v>1</v>
      </c>
      <c r="M47" s="288"/>
      <c r="N47" s="288"/>
      <c r="O47" s="288"/>
      <c r="P47" s="288"/>
      <c r="Q47" s="289"/>
      <c r="R47" s="289"/>
      <c r="S47" s="289"/>
      <c r="T47" s="289"/>
      <c r="U47" s="289"/>
      <c r="V47" s="288"/>
      <c r="W47" s="288"/>
      <c r="X47" s="288"/>
      <c r="Y47" s="288"/>
      <c r="Z47" s="288"/>
      <c r="AA47" s="286"/>
      <c r="AB47" s="286"/>
      <c r="AC47" s="286"/>
      <c r="AD47" s="286"/>
      <c r="AE47" s="286"/>
      <c r="AF47" s="361"/>
      <c r="AG47" s="361"/>
      <c r="AH47" s="361"/>
      <c r="AI47" s="361"/>
      <c r="AJ47" s="362"/>
      <c r="AL47" s="101">
        <f t="shared" si="6"/>
        <v>0</v>
      </c>
      <c r="AM47" s="101">
        <f t="shared" si="1"/>
        <v>0</v>
      </c>
      <c r="AN47" s="101">
        <f t="shared" si="2"/>
        <v>1</v>
      </c>
      <c r="AO47" s="101">
        <f t="shared" si="3"/>
        <v>0</v>
      </c>
      <c r="AP47" s="101">
        <f t="shared" si="4"/>
        <v>0</v>
      </c>
      <c r="AQ47" s="101">
        <f t="shared" si="5"/>
        <v>0</v>
      </c>
      <c r="AR47" s="101">
        <f t="shared" si="0"/>
        <v>0</v>
      </c>
    </row>
    <row r="48" spans="1:44">
      <c r="A48" s="287" t="s">
        <v>901</v>
      </c>
      <c r="B48" s="288"/>
      <c r="C48" s="288"/>
      <c r="D48" s="288"/>
      <c r="E48" s="285"/>
      <c r="F48" s="285"/>
      <c r="G48" s="286"/>
      <c r="H48" s="289"/>
      <c r="I48" s="289"/>
      <c r="J48" s="289"/>
      <c r="K48" s="289"/>
      <c r="L48" s="288"/>
      <c r="M48" s="288"/>
      <c r="N48" s="288"/>
      <c r="O48" s="288"/>
      <c r="P48" s="288"/>
      <c r="Q48" s="289"/>
      <c r="R48" s="289"/>
      <c r="S48" s="289"/>
      <c r="T48" s="289"/>
      <c r="U48" s="289"/>
      <c r="V48" s="288"/>
      <c r="W48" s="288"/>
      <c r="X48" s="288"/>
      <c r="Y48" s="288"/>
      <c r="Z48" s="288"/>
      <c r="AA48" s="286"/>
      <c r="AB48" s="286"/>
      <c r="AC48" s="286"/>
      <c r="AD48" s="286"/>
      <c r="AE48" s="286"/>
      <c r="AF48" s="361"/>
      <c r="AG48" s="361"/>
      <c r="AH48" s="361"/>
      <c r="AI48" s="361"/>
      <c r="AJ48" s="362"/>
      <c r="AL48" s="101">
        <f t="shared" si="6"/>
        <v>0</v>
      </c>
      <c r="AM48" s="101">
        <f t="shared" si="1"/>
        <v>0</v>
      </c>
      <c r="AN48" s="101">
        <f t="shared" si="2"/>
        <v>0</v>
      </c>
      <c r="AO48" s="101">
        <f t="shared" si="3"/>
        <v>0</v>
      </c>
      <c r="AP48" s="101">
        <f t="shared" si="4"/>
        <v>0</v>
      </c>
      <c r="AQ48" s="101">
        <f t="shared" si="5"/>
        <v>0</v>
      </c>
      <c r="AR48" s="101">
        <f t="shared" si="0"/>
        <v>0</v>
      </c>
    </row>
    <row r="49" spans="1:44">
      <c r="A49" s="287" t="s">
        <v>929</v>
      </c>
      <c r="B49" s="288"/>
      <c r="C49" s="288"/>
      <c r="D49" s="288"/>
      <c r="E49" s="285"/>
      <c r="F49" s="285"/>
      <c r="G49" s="286"/>
      <c r="H49" s="289"/>
      <c r="I49" s="289"/>
      <c r="J49" s="289"/>
      <c r="K49" s="289"/>
      <c r="L49" s="288"/>
      <c r="M49" s="288"/>
      <c r="N49" s="288"/>
      <c r="O49" s="288"/>
      <c r="P49" s="288"/>
      <c r="Q49" s="289"/>
      <c r="R49" s="289"/>
      <c r="S49" s="289"/>
      <c r="T49" s="289">
        <v>1</v>
      </c>
      <c r="U49" s="289"/>
      <c r="V49" s="288"/>
      <c r="W49" s="288"/>
      <c r="X49" s="288"/>
      <c r="Y49" s="288"/>
      <c r="Z49" s="288"/>
      <c r="AA49" s="286"/>
      <c r="AB49" s="286"/>
      <c r="AC49" s="286"/>
      <c r="AD49" s="286"/>
      <c r="AE49" s="286"/>
      <c r="AF49" s="361"/>
      <c r="AG49" s="361"/>
      <c r="AH49" s="361"/>
      <c r="AI49" s="361"/>
      <c r="AJ49" s="362"/>
      <c r="AL49" s="101">
        <f t="shared" si="6"/>
        <v>0</v>
      </c>
      <c r="AM49" s="101">
        <f t="shared" si="1"/>
        <v>0</v>
      </c>
      <c r="AN49" s="101">
        <f t="shared" si="2"/>
        <v>0</v>
      </c>
      <c r="AO49" s="101">
        <f t="shared" si="3"/>
        <v>1</v>
      </c>
      <c r="AP49" s="101">
        <f t="shared" si="4"/>
        <v>0</v>
      </c>
      <c r="AQ49" s="101">
        <f t="shared" si="5"/>
        <v>0</v>
      </c>
      <c r="AR49" s="101">
        <f t="shared" si="0"/>
        <v>0</v>
      </c>
    </row>
    <row r="50" spans="1:44">
      <c r="A50" s="287" t="s">
        <v>225</v>
      </c>
      <c r="B50" s="288"/>
      <c r="C50" s="288"/>
      <c r="D50" s="288"/>
      <c r="E50" s="285"/>
      <c r="F50" s="285"/>
      <c r="G50" s="286"/>
      <c r="H50" s="289">
        <v>1</v>
      </c>
      <c r="I50" s="289"/>
      <c r="J50" s="289"/>
      <c r="K50" s="289"/>
      <c r="L50" s="288"/>
      <c r="M50" s="288"/>
      <c r="N50" s="288"/>
      <c r="O50" s="288"/>
      <c r="P50" s="288"/>
      <c r="Q50" s="289"/>
      <c r="R50" s="289">
        <v>2</v>
      </c>
      <c r="S50" s="289"/>
      <c r="T50" s="289"/>
      <c r="U50" s="289">
        <v>3</v>
      </c>
      <c r="V50" s="288">
        <v>2</v>
      </c>
      <c r="W50" s="288"/>
      <c r="X50" s="288"/>
      <c r="Y50" s="288"/>
      <c r="Z50" s="288">
        <v>2</v>
      </c>
      <c r="AA50" s="286"/>
      <c r="AB50" s="286"/>
      <c r="AC50" s="286"/>
      <c r="AD50" s="286"/>
      <c r="AE50" s="286"/>
      <c r="AF50" s="361"/>
      <c r="AG50" s="361"/>
      <c r="AH50" s="361"/>
      <c r="AI50" s="361"/>
      <c r="AJ50" s="362"/>
      <c r="AL50" s="101">
        <f t="shared" si="6"/>
        <v>0</v>
      </c>
      <c r="AM50" s="101">
        <f t="shared" si="1"/>
        <v>1</v>
      </c>
      <c r="AN50" s="101">
        <f t="shared" si="2"/>
        <v>0</v>
      </c>
      <c r="AO50" s="101">
        <f t="shared" si="3"/>
        <v>5</v>
      </c>
      <c r="AP50" s="101">
        <f t="shared" si="4"/>
        <v>4</v>
      </c>
      <c r="AQ50" s="101">
        <f t="shared" si="5"/>
        <v>0</v>
      </c>
      <c r="AR50" s="101">
        <f t="shared" si="0"/>
        <v>0</v>
      </c>
    </row>
    <row r="51" spans="1:44">
      <c r="A51" s="287" t="s">
        <v>994</v>
      </c>
      <c r="B51" s="288"/>
      <c r="C51" s="288"/>
      <c r="D51" s="288"/>
      <c r="E51" s="285"/>
      <c r="F51" s="285"/>
      <c r="G51" s="286"/>
      <c r="H51" s="289"/>
      <c r="I51" s="289"/>
      <c r="J51" s="289"/>
      <c r="K51" s="289"/>
      <c r="L51" s="288"/>
      <c r="M51" s="288">
        <v>1</v>
      </c>
      <c r="N51" s="288"/>
      <c r="O51" s="288"/>
      <c r="P51" s="288"/>
      <c r="Q51" s="289"/>
      <c r="R51" s="289"/>
      <c r="S51" s="289"/>
      <c r="T51" s="289"/>
      <c r="U51" s="289"/>
      <c r="V51" s="288"/>
      <c r="W51" s="288"/>
      <c r="X51" s="288"/>
      <c r="Y51" s="288"/>
      <c r="Z51" s="288"/>
      <c r="AA51" s="286"/>
      <c r="AB51" s="286"/>
      <c r="AC51" s="286"/>
      <c r="AD51" s="286"/>
      <c r="AE51" s="286"/>
      <c r="AF51" s="361"/>
      <c r="AG51" s="361"/>
      <c r="AH51" s="361"/>
      <c r="AI51" s="361"/>
      <c r="AJ51" s="362"/>
      <c r="AL51" s="101">
        <f t="shared" si="6"/>
        <v>0</v>
      </c>
      <c r="AM51" s="101">
        <f t="shared" si="1"/>
        <v>0</v>
      </c>
      <c r="AN51" s="101">
        <f t="shared" si="2"/>
        <v>1</v>
      </c>
      <c r="AO51" s="101">
        <f t="shared" si="3"/>
        <v>0</v>
      </c>
      <c r="AP51" s="101">
        <f t="shared" si="4"/>
        <v>0</v>
      </c>
      <c r="AQ51" s="101">
        <f t="shared" si="5"/>
        <v>0</v>
      </c>
      <c r="AR51" s="101">
        <f t="shared" si="0"/>
        <v>0</v>
      </c>
    </row>
    <row r="52" spans="1:44" ht="18" thickBot="1">
      <c r="A52" s="287" t="s">
        <v>998</v>
      </c>
      <c r="B52" s="288"/>
      <c r="C52" s="288"/>
      <c r="D52" s="288"/>
      <c r="E52" s="285"/>
      <c r="F52" s="285"/>
      <c r="G52" s="286"/>
      <c r="H52" s="289"/>
      <c r="I52" s="289"/>
      <c r="J52" s="289"/>
      <c r="K52" s="289"/>
      <c r="L52" s="288"/>
      <c r="M52" s="288">
        <v>1</v>
      </c>
      <c r="N52" s="288"/>
      <c r="O52" s="288"/>
      <c r="P52" s="288"/>
      <c r="Q52" s="289"/>
      <c r="R52" s="289"/>
      <c r="S52" s="289"/>
      <c r="T52" s="289"/>
      <c r="U52" s="289"/>
      <c r="V52" s="288"/>
      <c r="W52" s="288"/>
      <c r="X52" s="288"/>
      <c r="Y52" s="288"/>
      <c r="Z52" s="288"/>
      <c r="AA52" s="286"/>
      <c r="AB52" s="286"/>
      <c r="AC52" s="286"/>
      <c r="AD52" s="286"/>
      <c r="AE52" s="286"/>
      <c r="AF52" s="361"/>
      <c r="AG52" s="361"/>
      <c r="AH52" s="361"/>
      <c r="AI52" s="361"/>
      <c r="AJ52" s="362"/>
      <c r="AL52" s="101">
        <f t="shared" si="6"/>
        <v>0</v>
      </c>
      <c r="AM52" s="101">
        <f t="shared" si="1"/>
        <v>0</v>
      </c>
      <c r="AN52" s="101">
        <f t="shared" si="2"/>
        <v>1</v>
      </c>
      <c r="AO52" s="101">
        <f t="shared" si="3"/>
        <v>0</v>
      </c>
      <c r="AP52" s="101">
        <f t="shared" si="4"/>
        <v>0</v>
      </c>
      <c r="AQ52" s="101">
        <f t="shared" si="5"/>
        <v>0</v>
      </c>
      <c r="AR52" s="101">
        <f t="shared" si="0"/>
        <v>0</v>
      </c>
    </row>
    <row r="53" spans="1:44">
      <c r="AK53" s="34" t="s">
        <v>104</v>
      </c>
      <c r="AL53" s="262">
        <f>COUNTIF(AL6:AL52,"&gt;0")</f>
        <v>0</v>
      </c>
      <c r="AM53" s="262">
        <f t="shared" ref="AM53:AR53" si="7">COUNTIF(AM6:AM52,"&gt;0")</f>
        <v>8</v>
      </c>
      <c r="AN53" s="262">
        <f t="shared" si="7"/>
        <v>18</v>
      </c>
      <c r="AO53" s="262">
        <f t="shared" si="7"/>
        <v>11</v>
      </c>
      <c r="AP53" s="262">
        <f t="shared" si="7"/>
        <v>17</v>
      </c>
      <c r="AQ53" s="262">
        <f t="shared" si="7"/>
        <v>0</v>
      </c>
      <c r="AR53" s="262">
        <f t="shared" si="7"/>
        <v>0</v>
      </c>
    </row>
    <row r="54" spans="1:44" ht="18" thickBot="1">
      <c r="AK54" s="263" t="s">
        <v>105</v>
      </c>
      <c r="AL54" s="264">
        <f>SUM(AL6:AL52)</f>
        <v>0</v>
      </c>
      <c r="AM54" s="264">
        <f t="shared" ref="AM54:AR54" si="8">SUM(AM6:AM52)</f>
        <v>9</v>
      </c>
      <c r="AN54" s="264">
        <f t="shared" si="8"/>
        <v>22</v>
      </c>
      <c r="AO54" s="264">
        <f t="shared" si="8"/>
        <v>24</v>
      </c>
      <c r="AP54" s="264">
        <f t="shared" si="8"/>
        <v>23</v>
      </c>
      <c r="AQ54" s="264">
        <f t="shared" si="8"/>
        <v>0</v>
      </c>
      <c r="AR54" s="264">
        <f t="shared" si="8"/>
        <v>0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zoomScale="85" zoomScaleNormal="85" workbookViewId="0">
      <selection activeCell="A5" sqref="A5"/>
    </sheetView>
  </sheetViews>
  <sheetFormatPr defaultRowHeight="17.399999999999999"/>
  <cols>
    <col min="1" max="2" width="10.59765625" customWidth="1"/>
    <col min="6" max="8" width="9" style="92"/>
  </cols>
  <sheetData>
    <row r="1" spans="1:8">
      <c r="A1" s="5" t="s">
        <v>16</v>
      </c>
    </row>
    <row r="2" spans="1:8" ht="18" thickBot="1"/>
    <row r="3" spans="1:8">
      <c r="A3" s="1"/>
      <c r="B3" s="6" t="s">
        <v>17</v>
      </c>
    </row>
    <row r="4" spans="1:8" ht="18" thickBot="1">
      <c r="A4" s="7" t="s">
        <v>147</v>
      </c>
      <c r="B4" s="4" t="s">
        <v>18</v>
      </c>
    </row>
    <row r="7" spans="1:8">
      <c r="C7" s="337" t="s">
        <v>31</v>
      </c>
      <c r="D7" s="337" t="s">
        <v>156</v>
      </c>
      <c r="E7" s="337" t="s">
        <v>157</v>
      </c>
      <c r="F7" s="337" t="s">
        <v>1208</v>
      </c>
      <c r="G7" s="337"/>
      <c r="H7" s="337"/>
    </row>
    <row r="8" spans="1:8">
      <c r="C8" s="379" t="s">
        <v>73</v>
      </c>
      <c r="D8" s="336">
        <v>1</v>
      </c>
      <c r="E8" s="336">
        <v>0</v>
      </c>
      <c r="F8" s="336">
        <v>2</v>
      </c>
      <c r="G8" s="336"/>
      <c r="H8" s="336"/>
    </row>
    <row r="9" spans="1:8">
      <c r="C9" s="379" t="s">
        <v>74</v>
      </c>
      <c r="D9" s="336">
        <v>0</v>
      </c>
      <c r="E9" s="336">
        <v>0</v>
      </c>
      <c r="F9" s="336">
        <v>6</v>
      </c>
      <c r="G9" s="336"/>
      <c r="H9" s="336"/>
    </row>
    <row r="10" spans="1:8">
      <c r="C10" s="379" t="s">
        <v>75</v>
      </c>
      <c r="D10" s="336">
        <v>0</v>
      </c>
      <c r="E10" s="336">
        <v>0</v>
      </c>
      <c r="F10" s="336">
        <v>0</v>
      </c>
      <c r="G10" s="336"/>
      <c r="H10" s="336"/>
    </row>
    <row r="11" spans="1:8">
      <c r="C11" s="379" t="s">
        <v>76</v>
      </c>
      <c r="D11" s="336">
        <v>0</v>
      </c>
      <c r="E11" s="336">
        <v>0</v>
      </c>
      <c r="F11" s="336">
        <v>0</v>
      </c>
      <c r="G11" s="336"/>
      <c r="H11" s="336"/>
    </row>
    <row r="12" spans="1:8">
      <c r="C12" s="379" t="s">
        <v>77</v>
      </c>
      <c r="D12" s="336">
        <v>0</v>
      </c>
      <c r="E12" s="336">
        <v>0</v>
      </c>
      <c r="F12" s="336">
        <v>5</v>
      </c>
      <c r="G12" s="336"/>
      <c r="H12" s="336"/>
    </row>
    <row r="13" spans="1:8">
      <c r="C13" s="379" t="s">
        <v>78</v>
      </c>
      <c r="D13" s="336">
        <v>3</v>
      </c>
      <c r="E13" s="336">
        <v>0</v>
      </c>
      <c r="F13" s="336">
        <v>1</v>
      </c>
      <c r="G13" s="336"/>
      <c r="H13" s="336"/>
    </row>
    <row r="14" spans="1:8">
      <c r="C14" s="379" t="s">
        <v>79</v>
      </c>
      <c r="D14" s="336">
        <v>4</v>
      </c>
      <c r="E14" s="336">
        <v>1</v>
      </c>
      <c r="F14" s="336">
        <v>3</v>
      </c>
      <c r="G14" s="336"/>
      <c r="H14" s="336"/>
    </row>
    <row r="15" spans="1:8">
      <c r="C15" s="379" t="s">
        <v>80</v>
      </c>
      <c r="D15" s="336">
        <v>8</v>
      </c>
      <c r="E15" s="336">
        <v>2</v>
      </c>
      <c r="F15" s="336">
        <v>6</v>
      </c>
      <c r="G15" s="336"/>
      <c r="H15" s="336"/>
    </row>
    <row r="16" spans="1:8">
      <c r="C16" s="379" t="s">
        <v>81</v>
      </c>
      <c r="D16" s="336">
        <v>17</v>
      </c>
      <c r="E16" s="336">
        <v>1</v>
      </c>
      <c r="F16" s="336">
        <v>12</v>
      </c>
      <c r="G16" s="336"/>
      <c r="H16" s="336"/>
    </row>
    <row r="17" spans="3:8">
      <c r="C17" s="379" t="s">
        <v>72</v>
      </c>
      <c r="D17" s="336">
        <v>14</v>
      </c>
      <c r="E17" s="336">
        <v>1</v>
      </c>
      <c r="F17" s="336">
        <v>16</v>
      </c>
      <c r="G17" s="336"/>
      <c r="H17" s="336"/>
    </row>
    <row r="18" spans="3:8">
      <c r="C18" s="379" t="s">
        <v>82</v>
      </c>
      <c r="D18" s="336">
        <v>19</v>
      </c>
      <c r="E18" s="336">
        <v>2</v>
      </c>
      <c r="F18" s="336">
        <v>7</v>
      </c>
      <c r="G18" s="336"/>
      <c r="H18" s="336"/>
    </row>
    <row r="19" spans="3:8">
      <c r="C19" s="367" t="s">
        <v>83</v>
      </c>
      <c r="D19" s="336">
        <v>18</v>
      </c>
      <c r="E19" s="336">
        <v>9</v>
      </c>
      <c r="F19" s="336">
        <v>13</v>
      </c>
      <c r="G19" s="336"/>
      <c r="H19" s="336"/>
    </row>
    <row r="20" spans="3:8">
      <c r="C20" s="367" t="s">
        <v>84</v>
      </c>
      <c r="D20" s="336">
        <v>19</v>
      </c>
      <c r="E20" s="336">
        <v>7</v>
      </c>
      <c r="F20" s="336">
        <v>12</v>
      </c>
      <c r="G20" s="336"/>
      <c r="H20" s="336"/>
    </row>
    <row r="21" spans="3:8">
      <c r="C21" s="367" t="s">
        <v>34</v>
      </c>
      <c r="D21" s="336">
        <v>25</v>
      </c>
      <c r="E21" s="336">
        <v>6</v>
      </c>
      <c r="F21" s="336">
        <v>15</v>
      </c>
      <c r="G21" s="336"/>
      <c r="H21" s="336"/>
    </row>
    <row r="22" spans="3:8">
      <c r="C22" s="367" t="s">
        <v>35</v>
      </c>
      <c r="D22" s="336">
        <v>17</v>
      </c>
      <c r="E22" s="336">
        <v>9</v>
      </c>
      <c r="F22" s="336">
        <v>13</v>
      </c>
      <c r="G22" s="336"/>
      <c r="H22" s="336"/>
    </row>
    <row r="23" spans="3:8">
      <c r="C23" s="367" t="s">
        <v>36</v>
      </c>
      <c r="D23" s="336">
        <v>19</v>
      </c>
      <c r="E23" s="336">
        <v>9</v>
      </c>
      <c r="F23" s="336">
        <v>11</v>
      </c>
      <c r="G23" s="336"/>
      <c r="H23" s="336"/>
    </row>
    <row r="24" spans="3:8">
      <c r="C24" s="367" t="s">
        <v>37</v>
      </c>
      <c r="D24" s="336">
        <v>18</v>
      </c>
      <c r="E24" s="336">
        <v>7</v>
      </c>
      <c r="F24" s="336">
        <v>30</v>
      </c>
      <c r="G24" s="336"/>
      <c r="H24" s="336"/>
    </row>
    <row r="25" spans="3:8">
      <c r="C25" s="367" t="s">
        <v>38</v>
      </c>
      <c r="D25" s="336">
        <v>25</v>
      </c>
      <c r="E25" s="336">
        <v>13</v>
      </c>
      <c r="F25" s="336">
        <v>22</v>
      </c>
      <c r="G25" s="336"/>
      <c r="H25" s="336"/>
    </row>
    <row r="26" spans="3:8">
      <c r="C26" s="367" t="s">
        <v>39</v>
      </c>
      <c r="D26" s="336">
        <v>27</v>
      </c>
      <c r="E26" s="336">
        <v>15</v>
      </c>
      <c r="F26" s="336">
        <v>13</v>
      </c>
      <c r="G26" s="336"/>
      <c r="H26" s="336"/>
    </row>
    <row r="27" spans="3:8" s="191" customFormat="1">
      <c r="C27" s="367" t="s">
        <v>40</v>
      </c>
      <c r="D27" s="336">
        <v>23</v>
      </c>
      <c r="E27" s="336">
        <v>14</v>
      </c>
      <c r="F27" s="336">
        <v>10</v>
      </c>
      <c r="G27" s="336"/>
      <c r="H27" s="336"/>
    </row>
    <row r="28" spans="3:8" s="191" customFormat="1">
      <c r="C28" s="367" t="s">
        <v>41</v>
      </c>
      <c r="D28" s="336">
        <v>14</v>
      </c>
      <c r="E28" s="336">
        <v>12</v>
      </c>
      <c r="F28" s="336">
        <v>24</v>
      </c>
      <c r="G28" s="336"/>
      <c r="H28" s="336"/>
    </row>
    <row r="29" spans="3:8" s="191" customFormat="1">
      <c r="C29" s="367" t="s">
        <v>42</v>
      </c>
      <c r="D29" s="336">
        <v>19</v>
      </c>
      <c r="E29" s="336">
        <v>21</v>
      </c>
      <c r="F29" s="336">
        <v>24</v>
      </c>
      <c r="G29" s="336"/>
      <c r="H29" s="336"/>
    </row>
    <row r="30" spans="3:8" s="191" customFormat="1">
      <c r="C30" s="367" t="s">
        <v>43</v>
      </c>
      <c r="D30" s="336">
        <v>36</v>
      </c>
      <c r="E30" s="336">
        <v>22</v>
      </c>
      <c r="F30" s="336">
        <v>29</v>
      </c>
      <c r="G30" s="336"/>
      <c r="H30" s="336"/>
    </row>
    <row r="31" spans="3:8" s="191" customFormat="1">
      <c r="C31" s="367" t="s">
        <v>44</v>
      </c>
      <c r="D31" s="336">
        <v>51</v>
      </c>
      <c r="E31" s="336">
        <v>18</v>
      </c>
      <c r="F31" s="336">
        <v>43</v>
      </c>
      <c r="G31" s="336"/>
      <c r="H31" s="336"/>
    </row>
    <row r="32" spans="3:8" s="191" customFormat="1">
      <c r="C32" s="367" t="s">
        <v>45</v>
      </c>
      <c r="D32" s="336">
        <v>46</v>
      </c>
      <c r="E32" s="336">
        <v>129</v>
      </c>
      <c r="F32" s="336">
        <v>51</v>
      </c>
      <c r="G32" s="336"/>
      <c r="H32" s="336"/>
    </row>
    <row r="33" spans="3:9" s="191" customFormat="1">
      <c r="C33" s="367" t="s">
        <v>46</v>
      </c>
      <c r="D33" s="336">
        <v>52</v>
      </c>
      <c r="E33" s="336">
        <v>38</v>
      </c>
      <c r="F33" s="336">
        <v>43</v>
      </c>
      <c r="G33" s="336"/>
      <c r="H33" s="336"/>
    </row>
    <row r="34" spans="3:9" s="191" customFormat="1">
      <c r="C34" s="367" t="s">
        <v>47</v>
      </c>
      <c r="D34" s="336">
        <v>95</v>
      </c>
      <c r="E34" s="336">
        <v>41</v>
      </c>
      <c r="F34" s="336">
        <v>111</v>
      </c>
      <c r="G34" s="336"/>
      <c r="H34" s="336"/>
    </row>
    <row r="35" spans="3:9" s="249" customFormat="1">
      <c r="C35" s="367" t="s">
        <v>48</v>
      </c>
      <c r="D35" s="336">
        <v>79</v>
      </c>
      <c r="E35" s="336">
        <v>31</v>
      </c>
      <c r="F35" s="336">
        <v>93</v>
      </c>
      <c r="G35" s="336"/>
      <c r="H35" s="336"/>
    </row>
    <row r="36" spans="3:9" s="191" customFormat="1">
      <c r="C36" s="367" t="s">
        <v>221</v>
      </c>
      <c r="D36" s="336">
        <v>4</v>
      </c>
      <c r="E36" s="336">
        <v>1</v>
      </c>
      <c r="F36" s="336">
        <v>24</v>
      </c>
      <c r="G36" s="336"/>
      <c r="H36" s="336"/>
    </row>
    <row r="37" spans="3:9">
      <c r="C37" s="337" t="s">
        <v>57</v>
      </c>
      <c r="D37" s="369">
        <f>SUM(D8:D36)</f>
        <v>653</v>
      </c>
      <c r="E37" s="369">
        <f>SUM(E8:E36)</f>
        <v>409</v>
      </c>
      <c r="F37" s="369">
        <f>SUM(F8:F36)</f>
        <v>639</v>
      </c>
      <c r="G37" s="369">
        <f>SUM(G8:G36)</f>
        <v>0</v>
      </c>
      <c r="H37" s="369">
        <f>SUM(H8:H36)</f>
        <v>0</v>
      </c>
      <c r="I37" s="382">
        <f>SUM(D37:H37)</f>
        <v>1701</v>
      </c>
    </row>
    <row r="38" spans="3:9">
      <c r="C38" s="253"/>
      <c r="D38" s="381">
        <f>D37/$I$37</f>
        <v>0.38389182833627278</v>
      </c>
      <c r="E38" s="381">
        <f>E37/$I$37</f>
        <v>0.24044679600235155</v>
      </c>
      <c r="F38" s="381">
        <f>F37/$I$37</f>
        <v>0.37566137566137564</v>
      </c>
      <c r="G38" s="381">
        <f>G37/$I$37</f>
        <v>0</v>
      </c>
      <c r="H38" s="381">
        <f>H37/$I$37</f>
        <v>0</v>
      </c>
    </row>
    <row r="39" spans="3:9">
      <c r="C39" s="72" t="s">
        <v>94</v>
      </c>
    </row>
    <row r="40" spans="3:9">
      <c r="C40" s="73" t="s">
        <v>95</v>
      </c>
    </row>
    <row r="41" spans="3:9">
      <c r="C41" s="73" t="s">
        <v>131</v>
      </c>
    </row>
    <row r="42" spans="3:9">
      <c r="C42" s="73" t="s">
        <v>132</v>
      </c>
    </row>
    <row r="43" spans="3:9">
      <c r="C43" s="73" t="s">
        <v>133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zoomScale="85" zoomScaleNormal="85" workbookViewId="0">
      <selection activeCell="A5" sqref="A5"/>
    </sheetView>
  </sheetViews>
  <sheetFormatPr defaultRowHeight="17.399999999999999"/>
  <cols>
    <col min="1" max="2" width="10.59765625" customWidth="1"/>
    <col min="6" max="8" width="9" style="92"/>
  </cols>
  <sheetData>
    <row r="1" spans="1:8">
      <c r="A1" s="5" t="s">
        <v>19</v>
      </c>
    </row>
    <row r="2" spans="1:8" ht="18" thickBot="1"/>
    <row r="3" spans="1:8">
      <c r="A3" s="1"/>
      <c r="B3" s="6" t="s">
        <v>20</v>
      </c>
    </row>
    <row r="4" spans="1:8" ht="18" thickBot="1">
      <c r="A4" s="7" t="s">
        <v>147</v>
      </c>
      <c r="B4" s="4" t="s">
        <v>3</v>
      </c>
    </row>
    <row r="6" spans="1:8">
      <c r="C6" s="337" t="s">
        <v>31</v>
      </c>
      <c r="D6" s="337" t="s">
        <v>156</v>
      </c>
      <c r="E6" s="337" t="s">
        <v>157</v>
      </c>
      <c r="F6" s="337" t="s">
        <v>1209</v>
      </c>
      <c r="G6" s="337"/>
      <c r="H6" s="337"/>
    </row>
    <row r="7" spans="1:8">
      <c r="C7" s="379" t="s">
        <v>73</v>
      </c>
      <c r="D7" s="396">
        <v>1</v>
      </c>
      <c r="E7" s="396">
        <v>0</v>
      </c>
      <c r="F7" s="396">
        <v>2</v>
      </c>
      <c r="G7" s="396"/>
      <c r="H7" s="396"/>
    </row>
    <row r="8" spans="1:8">
      <c r="C8" s="379" t="s">
        <v>74</v>
      </c>
      <c r="D8" s="396">
        <v>0</v>
      </c>
      <c r="E8" s="396">
        <v>0</v>
      </c>
      <c r="F8" s="396">
        <v>6</v>
      </c>
      <c r="G8" s="396"/>
      <c r="H8" s="396"/>
    </row>
    <row r="9" spans="1:8">
      <c r="C9" s="379" t="s">
        <v>75</v>
      </c>
      <c r="D9" s="396">
        <v>0</v>
      </c>
      <c r="E9" s="396">
        <v>0</v>
      </c>
      <c r="F9" s="396">
        <v>0</v>
      </c>
      <c r="G9" s="396"/>
      <c r="H9" s="396"/>
    </row>
    <row r="10" spans="1:8">
      <c r="C10" s="379" t="s">
        <v>76</v>
      </c>
      <c r="D10" s="396">
        <v>0</v>
      </c>
      <c r="E10" s="396">
        <v>0</v>
      </c>
      <c r="F10" s="396">
        <v>0</v>
      </c>
      <c r="G10" s="396"/>
      <c r="H10" s="396"/>
    </row>
    <row r="11" spans="1:8">
      <c r="C11" s="379" t="s">
        <v>77</v>
      </c>
      <c r="D11" s="396">
        <v>0</v>
      </c>
      <c r="E11" s="396">
        <v>0</v>
      </c>
      <c r="F11" s="396">
        <v>5</v>
      </c>
      <c r="G11" s="396"/>
      <c r="H11" s="396"/>
    </row>
    <row r="12" spans="1:8">
      <c r="C12" s="379" t="s">
        <v>78</v>
      </c>
      <c r="D12" s="396">
        <v>3</v>
      </c>
      <c r="E12" s="396">
        <v>0</v>
      </c>
      <c r="F12" s="396">
        <v>1</v>
      </c>
      <c r="G12" s="396"/>
      <c r="H12" s="396"/>
    </row>
    <row r="13" spans="1:8">
      <c r="C13" s="379" t="s">
        <v>79</v>
      </c>
      <c r="D13" s="396">
        <v>4</v>
      </c>
      <c r="E13" s="396">
        <v>1</v>
      </c>
      <c r="F13" s="396">
        <v>3</v>
      </c>
      <c r="G13" s="396"/>
      <c r="H13" s="396"/>
    </row>
    <row r="14" spans="1:8">
      <c r="C14" s="379" t="s">
        <v>80</v>
      </c>
      <c r="D14" s="396">
        <v>8</v>
      </c>
      <c r="E14" s="396">
        <v>2</v>
      </c>
      <c r="F14" s="396">
        <v>6</v>
      </c>
      <c r="G14" s="396"/>
      <c r="H14" s="396"/>
    </row>
    <row r="15" spans="1:8">
      <c r="C15" s="379" t="s">
        <v>81</v>
      </c>
      <c r="D15" s="396">
        <v>17</v>
      </c>
      <c r="E15" s="396">
        <v>1</v>
      </c>
      <c r="F15" s="396">
        <v>12</v>
      </c>
      <c r="G15" s="396"/>
      <c r="H15" s="396"/>
    </row>
    <row r="16" spans="1:8">
      <c r="C16" s="379" t="s">
        <v>72</v>
      </c>
      <c r="D16" s="396">
        <v>14</v>
      </c>
      <c r="E16" s="396">
        <v>1</v>
      </c>
      <c r="F16" s="396">
        <v>16</v>
      </c>
      <c r="G16" s="396"/>
      <c r="H16" s="396"/>
    </row>
    <row r="17" spans="3:8">
      <c r="C17" s="379" t="s">
        <v>82</v>
      </c>
      <c r="D17" s="396">
        <v>19</v>
      </c>
      <c r="E17" s="396">
        <v>2</v>
      </c>
      <c r="F17" s="396">
        <v>7</v>
      </c>
      <c r="G17" s="396"/>
      <c r="H17" s="396"/>
    </row>
    <row r="18" spans="3:8">
      <c r="C18" s="367" t="s">
        <v>83</v>
      </c>
      <c r="D18" s="396">
        <v>18</v>
      </c>
      <c r="E18" s="396">
        <v>9</v>
      </c>
      <c r="F18" s="396">
        <v>13</v>
      </c>
      <c r="G18" s="396"/>
      <c r="H18" s="396"/>
    </row>
    <row r="19" spans="3:8">
      <c r="C19" s="367" t="s">
        <v>84</v>
      </c>
      <c r="D19" s="396">
        <v>19</v>
      </c>
      <c r="E19" s="396">
        <v>7</v>
      </c>
      <c r="F19" s="396">
        <v>12</v>
      </c>
      <c r="G19" s="396"/>
      <c r="H19" s="396"/>
    </row>
    <row r="20" spans="3:8">
      <c r="C20" s="367" t="s">
        <v>34</v>
      </c>
      <c r="D20" s="396">
        <v>25</v>
      </c>
      <c r="E20" s="396">
        <v>6</v>
      </c>
      <c r="F20" s="396">
        <v>15</v>
      </c>
      <c r="G20" s="396"/>
      <c r="H20" s="396"/>
    </row>
    <row r="21" spans="3:8">
      <c r="C21" s="367" t="s">
        <v>35</v>
      </c>
      <c r="D21" s="396">
        <v>17</v>
      </c>
      <c r="E21" s="396">
        <v>9</v>
      </c>
      <c r="F21" s="396">
        <v>13</v>
      </c>
      <c r="G21" s="396"/>
      <c r="H21" s="396"/>
    </row>
    <row r="22" spans="3:8">
      <c r="C22" s="367" t="s">
        <v>36</v>
      </c>
      <c r="D22" s="396">
        <v>19</v>
      </c>
      <c r="E22" s="396">
        <v>9</v>
      </c>
      <c r="F22" s="396">
        <v>11</v>
      </c>
      <c r="G22" s="396"/>
      <c r="H22" s="396"/>
    </row>
    <row r="23" spans="3:8">
      <c r="C23" s="367" t="s">
        <v>37</v>
      </c>
      <c r="D23" s="396">
        <v>18</v>
      </c>
      <c r="E23" s="396">
        <v>7</v>
      </c>
      <c r="F23" s="396">
        <v>30</v>
      </c>
      <c r="G23" s="396"/>
      <c r="H23" s="396"/>
    </row>
    <row r="24" spans="3:8">
      <c r="C24" s="367" t="s">
        <v>38</v>
      </c>
      <c r="D24" s="396">
        <v>25</v>
      </c>
      <c r="E24" s="396">
        <v>13</v>
      </c>
      <c r="F24" s="396">
        <v>22</v>
      </c>
      <c r="G24" s="396"/>
      <c r="H24" s="396"/>
    </row>
    <row r="25" spans="3:8">
      <c r="C25" s="367" t="s">
        <v>39</v>
      </c>
      <c r="D25" s="396">
        <v>27</v>
      </c>
      <c r="E25" s="396">
        <v>15</v>
      </c>
      <c r="F25" s="396">
        <v>13</v>
      </c>
      <c r="G25" s="396"/>
      <c r="H25" s="396"/>
    </row>
    <row r="26" spans="3:8" s="193" customFormat="1">
      <c r="C26" s="367" t="s">
        <v>40</v>
      </c>
      <c r="D26" s="396">
        <v>23</v>
      </c>
      <c r="E26" s="396">
        <v>14</v>
      </c>
      <c r="F26" s="396">
        <v>10</v>
      </c>
      <c r="G26" s="396"/>
      <c r="H26" s="396"/>
    </row>
    <row r="27" spans="3:8" s="193" customFormat="1">
      <c r="C27" s="367" t="s">
        <v>41</v>
      </c>
      <c r="D27" s="396">
        <v>14</v>
      </c>
      <c r="E27" s="396">
        <v>12</v>
      </c>
      <c r="F27" s="396">
        <v>24</v>
      </c>
      <c r="G27" s="396"/>
      <c r="H27" s="396"/>
    </row>
    <row r="28" spans="3:8" s="193" customFormat="1">
      <c r="C28" s="367" t="s">
        <v>42</v>
      </c>
      <c r="D28" s="396">
        <v>19</v>
      </c>
      <c r="E28" s="396">
        <v>21</v>
      </c>
      <c r="F28" s="396">
        <v>24</v>
      </c>
      <c r="G28" s="396"/>
      <c r="H28" s="396"/>
    </row>
    <row r="29" spans="3:8" s="193" customFormat="1">
      <c r="C29" s="367" t="s">
        <v>43</v>
      </c>
      <c r="D29" s="396">
        <v>36</v>
      </c>
      <c r="E29" s="396">
        <v>22</v>
      </c>
      <c r="F29" s="396">
        <v>29</v>
      </c>
      <c r="G29" s="396"/>
      <c r="H29" s="396"/>
    </row>
    <row r="30" spans="3:8" s="193" customFormat="1">
      <c r="C30" s="367" t="s">
        <v>44</v>
      </c>
      <c r="D30" s="396">
        <v>51</v>
      </c>
      <c r="E30" s="396">
        <v>18</v>
      </c>
      <c r="F30" s="396">
        <v>43</v>
      </c>
      <c r="G30" s="396"/>
      <c r="H30" s="396"/>
    </row>
    <row r="31" spans="3:8" s="193" customFormat="1">
      <c r="C31" s="367" t="s">
        <v>45</v>
      </c>
      <c r="D31" s="396">
        <v>46</v>
      </c>
      <c r="E31" s="396">
        <v>129</v>
      </c>
      <c r="F31" s="396">
        <v>51</v>
      </c>
      <c r="G31" s="396"/>
      <c r="H31" s="396"/>
    </row>
    <row r="32" spans="3:8" s="193" customFormat="1">
      <c r="C32" s="367" t="s">
        <v>46</v>
      </c>
      <c r="D32" s="396">
        <v>52</v>
      </c>
      <c r="E32" s="396">
        <v>38</v>
      </c>
      <c r="F32" s="396">
        <v>43</v>
      </c>
      <c r="G32" s="396"/>
      <c r="H32" s="396"/>
    </row>
    <row r="33" spans="3:8" s="193" customFormat="1">
      <c r="C33" s="367" t="s">
        <v>47</v>
      </c>
      <c r="D33" s="396">
        <v>95</v>
      </c>
      <c r="E33" s="396">
        <v>41</v>
      </c>
      <c r="F33" s="396">
        <v>111</v>
      </c>
      <c r="G33" s="396"/>
      <c r="H33" s="396"/>
    </row>
    <row r="34" spans="3:8" s="193" customFormat="1">
      <c r="C34" s="367" t="s">
        <v>48</v>
      </c>
      <c r="D34" s="396">
        <v>79</v>
      </c>
      <c r="E34" s="396">
        <v>31</v>
      </c>
      <c r="F34" s="396">
        <v>93</v>
      </c>
      <c r="G34" s="396"/>
      <c r="H34" s="396"/>
    </row>
    <row r="35" spans="3:8" s="193" customFormat="1">
      <c r="C35" s="367" t="s">
        <v>221</v>
      </c>
      <c r="D35" s="396">
        <v>4</v>
      </c>
      <c r="E35" s="396">
        <v>1</v>
      </c>
      <c r="F35" s="396">
        <v>24</v>
      </c>
      <c r="G35" s="396"/>
      <c r="H35" s="396"/>
    </row>
    <row r="36" spans="3:8">
      <c r="C36" s="337" t="s">
        <v>57</v>
      </c>
      <c r="D36" s="369">
        <f>SUM(D7:D35)</f>
        <v>653</v>
      </c>
      <c r="E36" s="369">
        <f>SUM(E7:E35)</f>
        <v>409</v>
      </c>
      <c r="F36" s="369">
        <f>SUM(F7:F35)</f>
        <v>639</v>
      </c>
      <c r="G36" s="369">
        <f>SUM(G7:G35)</f>
        <v>0</v>
      </c>
      <c r="H36" s="369">
        <f>SUM(H7:H35)</f>
        <v>0</v>
      </c>
    </row>
    <row r="38" spans="3:8">
      <c r="C38" s="75" t="s">
        <v>143</v>
      </c>
    </row>
    <row r="39" spans="3:8">
      <c r="C39" s="76"/>
    </row>
    <row r="40" spans="3:8">
      <c r="C40" s="76"/>
    </row>
    <row r="41" spans="3:8">
      <c r="C41" s="76"/>
    </row>
    <row r="42" spans="3:8">
      <c r="C42" s="76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4"/>
  <sheetViews>
    <sheetView zoomScale="55" zoomScaleNormal="55" workbookViewId="0">
      <selection activeCell="H4" sqref="H4"/>
    </sheetView>
  </sheetViews>
  <sheetFormatPr defaultRowHeight="17.399999999999999"/>
  <cols>
    <col min="1" max="2" width="15.59765625" customWidth="1"/>
    <col min="4" max="4" width="25.69921875" customWidth="1"/>
    <col min="5" max="5" width="9.69921875" customWidth="1"/>
    <col min="6" max="6" width="10.69921875" customWidth="1"/>
    <col min="7" max="7" width="25.69921875" customWidth="1"/>
    <col min="8" max="8" width="9.69921875" customWidth="1"/>
    <col min="9" max="9" width="10.69921875" customWidth="1"/>
    <col min="10" max="10" width="25.69921875" customWidth="1"/>
    <col min="11" max="11" width="9.69921875" customWidth="1"/>
    <col min="12" max="12" width="10.69921875" customWidth="1"/>
    <col min="13" max="13" width="25.69921875" customWidth="1"/>
    <col min="14" max="14" width="9.69921875" customWidth="1"/>
    <col min="15" max="15" width="10.69921875" customWidth="1"/>
    <col min="16" max="16" width="25.69921875" customWidth="1"/>
    <col min="17" max="17" width="9.69921875" customWidth="1"/>
    <col min="18" max="18" width="10.69921875" customWidth="1"/>
    <col min="19" max="19" width="25.69921875" customWidth="1"/>
    <col min="20" max="20" width="9.69921875" customWidth="1"/>
    <col min="21" max="21" width="10.69921875" customWidth="1"/>
    <col min="22" max="22" width="25.69921875" customWidth="1"/>
    <col min="23" max="23" width="9.69921875" customWidth="1"/>
  </cols>
  <sheetData>
    <row r="1" spans="1:23">
      <c r="A1" s="5" t="s">
        <v>27</v>
      </c>
    </row>
    <row r="2" spans="1:23" ht="18" thickBot="1"/>
    <row r="3" spans="1:23">
      <c r="A3" s="1"/>
      <c r="B3" s="6" t="s">
        <v>2</v>
      </c>
      <c r="D3" s="253" t="s">
        <v>1273</v>
      </c>
      <c r="E3" s="378" t="s">
        <v>162</v>
      </c>
      <c r="F3" s="377" t="s">
        <v>163</v>
      </c>
      <c r="G3" s="377" t="s">
        <v>1209</v>
      </c>
      <c r="H3" s="383"/>
      <c r="I3" s="383"/>
    </row>
    <row r="4" spans="1:23" ht="18" thickBot="1">
      <c r="A4" s="7" t="s">
        <v>109</v>
      </c>
      <c r="B4" s="4" t="s">
        <v>3</v>
      </c>
      <c r="D4" s="253" t="s">
        <v>1274</v>
      </c>
      <c r="E4" s="384">
        <v>653</v>
      </c>
      <c r="F4" s="384">
        <v>409</v>
      </c>
      <c r="G4" s="384">
        <v>639</v>
      </c>
      <c r="H4" s="384"/>
      <c r="I4" s="384"/>
    </row>
    <row r="7" spans="1:23" s="5" customFormat="1">
      <c r="D7" s="116" t="s">
        <v>127</v>
      </c>
      <c r="E7" s="116" t="s">
        <v>161</v>
      </c>
      <c r="F7" s="100"/>
      <c r="G7" s="119" t="s">
        <v>127</v>
      </c>
      <c r="H7" s="119" t="s">
        <v>159</v>
      </c>
      <c r="I7" s="100"/>
      <c r="J7" s="114" t="s">
        <v>127</v>
      </c>
      <c r="K7" s="114" t="s">
        <v>158</v>
      </c>
      <c r="L7" s="121"/>
      <c r="M7" s="122" t="s">
        <v>127</v>
      </c>
      <c r="N7" s="122" t="s">
        <v>160</v>
      </c>
      <c r="O7" s="121"/>
      <c r="P7" s="123" t="s">
        <v>127</v>
      </c>
      <c r="Q7" s="123" t="s">
        <v>163</v>
      </c>
      <c r="S7" s="124" t="s">
        <v>127</v>
      </c>
      <c r="T7" s="124" t="s">
        <v>164</v>
      </c>
      <c r="V7" s="125" t="s">
        <v>127</v>
      </c>
      <c r="W7" s="125" t="s">
        <v>128</v>
      </c>
    </row>
    <row r="8" spans="1:23" s="5" customFormat="1">
      <c r="D8" s="128" t="s">
        <v>1443</v>
      </c>
      <c r="E8" s="117">
        <v>35</v>
      </c>
      <c r="F8" s="100"/>
      <c r="G8" s="129"/>
      <c r="H8" s="120"/>
      <c r="I8" s="100"/>
      <c r="J8" s="130"/>
      <c r="K8" s="115"/>
      <c r="L8" s="121"/>
      <c r="M8" s="131"/>
      <c r="N8" s="65"/>
      <c r="O8" s="121"/>
      <c r="P8" s="66"/>
      <c r="Q8" s="62"/>
      <c r="S8" s="182"/>
      <c r="T8" s="181"/>
      <c r="V8" s="126"/>
      <c r="W8" s="127"/>
    </row>
    <row r="9" spans="1:23" s="5" customFormat="1">
      <c r="D9" s="128" t="s">
        <v>1444</v>
      </c>
      <c r="E9" s="117">
        <v>25</v>
      </c>
      <c r="F9" s="100"/>
      <c r="G9" s="129"/>
      <c r="H9" s="120"/>
      <c r="I9" s="100"/>
      <c r="J9" s="130"/>
      <c r="K9" s="115"/>
      <c r="L9" s="121"/>
      <c r="M9" s="131"/>
      <c r="N9" s="65"/>
      <c r="O9" s="121"/>
      <c r="P9" s="66"/>
      <c r="Q9" s="62"/>
      <c r="S9" s="182"/>
      <c r="T9" s="181"/>
      <c r="V9" s="126"/>
      <c r="W9" s="127"/>
    </row>
    <row r="10" spans="1:23" s="5" customFormat="1">
      <c r="D10" s="128" t="s">
        <v>1445</v>
      </c>
      <c r="E10" s="118">
        <v>13</v>
      </c>
      <c r="F10" s="100"/>
      <c r="G10" s="129"/>
      <c r="H10" s="120"/>
      <c r="I10" s="100"/>
      <c r="J10" s="130"/>
      <c r="K10" s="115"/>
      <c r="L10" s="121"/>
      <c r="M10" s="131"/>
      <c r="N10" s="65"/>
      <c r="O10" s="121"/>
      <c r="P10" s="66"/>
      <c r="Q10" s="62"/>
      <c r="S10" s="182"/>
      <c r="T10" s="181"/>
      <c r="V10" s="126"/>
      <c r="W10" s="127"/>
    </row>
    <row r="11" spans="1:23" s="5" customFormat="1">
      <c r="D11" s="128"/>
      <c r="E11" s="117"/>
      <c r="F11" s="100"/>
      <c r="G11" s="129"/>
      <c r="H11" s="120"/>
      <c r="I11" s="100"/>
      <c r="J11" s="130"/>
      <c r="K11" s="115"/>
      <c r="L11" s="121"/>
      <c r="M11" s="131"/>
      <c r="N11" s="65"/>
      <c r="O11" s="121"/>
      <c r="P11" s="66"/>
      <c r="Q11" s="62"/>
      <c r="S11" s="182"/>
      <c r="T11" s="181"/>
      <c r="V11" s="126"/>
      <c r="W11" s="127"/>
    </row>
    <row r="12" spans="1:23" s="5" customFormat="1">
      <c r="D12" s="128"/>
      <c r="E12" s="117"/>
      <c r="F12" s="100"/>
      <c r="G12" s="129"/>
      <c r="H12" s="120"/>
      <c r="I12" s="100"/>
      <c r="J12" s="130"/>
      <c r="K12" s="115"/>
      <c r="L12" s="121"/>
      <c r="M12" s="131"/>
      <c r="N12" s="65"/>
      <c r="O12" s="121"/>
      <c r="P12" s="66"/>
      <c r="Q12" s="62"/>
      <c r="S12" s="182"/>
      <c r="T12" s="181"/>
      <c r="V12" s="126"/>
      <c r="W12" s="127"/>
    </row>
    <row r="13" spans="1:23" s="5" customFormat="1">
      <c r="D13" s="128"/>
      <c r="E13" s="117"/>
      <c r="F13" s="100"/>
      <c r="G13" s="129"/>
      <c r="H13" s="120"/>
      <c r="I13" s="100"/>
      <c r="J13" s="130"/>
      <c r="K13" s="115"/>
      <c r="L13" s="121"/>
      <c r="M13" s="131"/>
      <c r="N13" s="65"/>
      <c r="O13" s="121"/>
      <c r="P13" s="66"/>
      <c r="Q13" s="62"/>
      <c r="S13" s="182"/>
      <c r="T13" s="181"/>
      <c r="V13" s="126"/>
      <c r="W13" s="127"/>
    </row>
    <row r="14" spans="1:23">
      <c r="D14" s="71"/>
      <c r="E14" s="64"/>
      <c r="F14" s="67"/>
      <c r="G14" s="59"/>
      <c r="H14" s="63"/>
      <c r="I14" s="67"/>
      <c r="J14" s="69"/>
      <c r="K14" s="68"/>
      <c r="L14" s="61"/>
      <c r="M14" s="131"/>
      <c r="N14" s="65"/>
      <c r="O14" s="61"/>
      <c r="P14" s="69"/>
      <c r="Q14" s="70"/>
      <c r="R14" s="60"/>
      <c r="S14" s="60"/>
      <c r="T14" s="60"/>
      <c r="U14" s="60"/>
      <c r="V14" s="60"/>
    </row>
    <row r="15" spans="1:23">
      <c r="D15" s="58" t="s">
        <v>129</v>
      </c>
      <c r="E15" s="64"/>
      <c r="F15" s="67"/>
      <c r="G15" s="59"/>
      <c r="H15" s="63"/>
      <c r="I15" s="67"/>
      <c r="J15" s="69"/>
      <c r="K15" s="68"/>
      <c r="L15" s="61"/>
      <c r="M15" s="69"/>
      <c r="N15" s="70"/>
      <c r="O15" s="61"/>
      <c r="P15" s="69"/>
      <c r="Q15" s="70"/>
      <c r="R15" s="60"/>
      <c r="S15" s="60"/>
      <c r="T15" s="60"/>
      <c r="U15" s="60"/>
      <c r="V15" s="60"/>
    </row>
    <row r="16" spans="1:23">
      <c r="D16" s="58" t="s">
        <v>130</v>
      </c>
      <c r="E16" s="64"/>
      <c r="F16" s="67"/>
      <c r="G16" s="59"/>
      <c r="H16" s="63"/>
      <c r="I16" s="67"/>
      <c r="J16" s="69"/>
      <c r="K16" s="68"/>
      <c r="L16" s="61"/>
      <c r="M16" s="69"/>
      <c r="N16" s="70"/>
      <c r="O16" s="61"/>
      <c r="P16" s="69"/>
      <c r="Q16" s="70"/>
      <c r="R16" s="60"/>
      <c r="S16" s="60"/>
      <c r="T16" s="60"/>
      <c r="U16" s="60"/>
      <c r="V16" s="60"/>
    </row>
    <row r="17" spans="4:19">
      <c r="D17" s="58" t="s">
        <v>144</v>
      </c>
      <c r="E17" s="64"/>
      <c r="F17" s="67"/>
      <c r="G17" s="59"/>
      <c r="H17" s="63"/>
      <c r="I17" s="67"/>
      <c r="J17" s="69"/>
      <c r="K17" s="68"/>
      <c r="L17" s="61"/>
      <c r="M17" s="69"/>
      <c r="N17" s="70"/>
      <c r="O17" s="61"/>
      <c r="P17" s="69"/>
      <c r="Q17" s="70"/>
    </row>
    <row r="19" spans="4:19">
      <c r="D19" s="106"/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8"/>
    </row>
    <row r="20" spans="4:19">
      <c r="D20" s="109"/>
      <c r="E20" s="105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10"/>
    </row>
    <row r="21" spans="4:19">
      <c r="D21" s="109"/>
      <c r="E21" s="105"/>
      <c r="F21" s="105"/>
      <c r="G21" s="105"/>
      <c r="H21" s="105"/>
      <c r="I21" s="105"/>
      <c r="J21" s="105"/>
      <c r="K21" s="290"/>
      <c r="L21" s="290"/>
      <c r="M21" s="105"/>
      <c r="N21" s="105"/>
      <c r="O21" s="105"/>
      <c r="P21" s="105"/>
      <c r="Q21" s="105"/>
      <c r="R21" s="105"/>
      <c r="S21" s="110"/>
    </row>
    <row r="22" spans="4:19">
      <c r="D22" s="109"/>
      <c r="E22" s="105"/>
      <c r="F22" s="105"/>
      <c r="G22" s="105"/>
      <c r="H22" s="105"/>
      <c r="I22" s="105"/>
      <c r="J22" s="105"/>
      <c r="K22" s="291"/>
      <c r="L22" s="292"/>
      <c r="M22" s="105"/>
      <c r="N22" s="105"/>
      <c r="O22" s="105"/>
      <c r="P22" s="105"/>
      <c r="Q22" s="105"/>
      <c r="R22" s="105"/>
      <c r="S22" s="110"/>
    </row>
    <row r="23" spans="4:19">
      <c r="D23" s="109"/>
      <c r="E23" s="105"/>
      <c r="F23" s="105"/>
      <c r="G23" s="105"/>
      <c r="H23" s="105"/>
      <c r="I23" s="105"/>
      <c r="J23" s="105"/>
      <c r="K23" s="291"/>
      <c r="L23" s="292"/>
      <c r="M23" s="105"/>
      <c r="N23" s="105"/>
      <c r="O23" s="105"/>
      <c r="P23" s="105"/>
      <c r="Q23" s="105"/>
      <c r="R23" s="105"/>
      <c r="S23" s="110"/>
    </row>
    <row r="24" spans="4:19">
      <c r="D24" s="109"/>
      <c r="E24" s="105"/>
      <c r="F24" s="105"/>
      <c r="G24" s="105"/>
      <c r="H24" s="105"/>
      <c r="I24" s="404"/>
      <c r="J24" s="404"/>
      <c r="K24" s="404"/>
      <c r="L24" s="292"/>
      <c r="M24" s="105"/>
      <c r="N24" s="105"/>
      <c r="O24" s="105"/>
      <c r="P24" s="105"/>
      <c r="Q24" s="105"/>
      <c r="R24" s="105"/>
      <c r="S24" s="110"/>
    </row>
    <row r="25" spans="4:19">
      <c r="D25" s="109"/>
      <c r="E25" s="105"/>
      <c r="F25" s="105"/>
      <c r="G25" s="105"/>
      <c r="H25" s="105"/>
      <c r="I25" s="404"/>
      <c r="J25" s="404"/>
      <c r="K25" s="404"/>
      <c r="L25" s="292"/>
      <c r="M25" s="105"/>
      <c r="N25" s="105"/>
      <c r="O25" s="105"/>
      <c r="P25" s="105"/>
      <c r="Q25" s="105"/>
      <c r="R25" s="105"/>
      <c r="S25" s="110"/>
    </row>
    <row r="26" spans="4:19">
      <c r="D26" s="109"/>
      <c r="E26" s="105"/>
      <c r="F26" s="105"/>
      <c r="G26" s="105"/>
      <c r="H26" s="105"/>
      <c r="I26" s="404"/>
      <c r="J26" s="404"/>
      <c r="K26" s="404"/>
      <c r="L26" s="292"/>
      <c r="M26" s="105"/>
      <c r="N26" s="105"/>
      <c r="O26" s="105"/>
      <c r="P26" s="105"/>
      <c r="Q26" s="105"/>
      <c r="R26" s="105"/>
      <c r="S26" s="110"/>
    </row>
    <row r="27" spans="4:19">
      <c r="D27" s="109"/>
      <c r="E27" s="105"/>
      <c r="F27" s="105"/>
      <c r="G27" s="105"/>
      <c r="H27" s="105"/>
      <c r="I27" s="404"/>
      <c r="J27" s="404"/>
      <c r="K27" s="404"/>
      <c r="L27" s="105"/>
      <c r="M27" s="105"/>
      <c r="N27" s="105"/>
      <c r="O27" s="105"/>
      <c r="P27" s="105"/>
      <c r="Q27" s="105"/>
      <c r="R27" s="105"/>
      <c r="S27" s="110"/>
    </row>
    <row r="28" spans="4:19">
      <c r="D28" s="109"/>
      <c r="E28" s="105"/>
      <c r="F28" s="105"/>
      <c r="G28" s="105"/>
      <c r="H28" s="105"/>
      <c r="I28" s="404"/>
      <c r="J28" s="404"/>
      <c r="K28" s="404"/>
      <c r="L28" s="105"/>
      <c r="M28" s="404"/>
      <c r="N28" s="404"/>
      <c r="O28" s="404"/>
      <c r="P28" s="105"/>
      <c r="Q28" s="105"/>
      <c r="R28" s="105"/>
      <c r="S28" s="110"/>
    </row>
    <row r="29" spans="4:19">
      <c r="D29" s="109"/>
      <c r="E29" s="105"/>
      <c r="F29" s="105"/>
      <c r="G29" s="105"/>
      <c r="H29" s="105"/>
      <c r="I29" s="404"/>
      <c r="J29" s="404"/>
      <c r="K29" s="404"/>
      <c r="L29" s="105"/>
      <c r="M29" s="404"/>
      <c r="N29" s="404"/>
      <c r="O29" s="404"/>
      <c r="P29" s="105"/>
      <c r="Q29" s="105"/>
      <c r="R29" s="105"/>
      <c r="S29" s="110"/>
    </row>
    <row r="30" spans="4:19">
      <c r="D30" s="109"/>
      <c r="E30" s="105"/>
      <c r="F30" s="105"/>
      <c r="G30" s="105"/>
      <c r="H30" s="105"/>
      <c r="I30" s="404"/>
      <c r="J30" s="404"/>
      <c r="K30" s="404"/>
      <c r="L30" s="105"/>
      <c r="M30" s="404"/>
      <c r="N30" s="404"/>
      <c r="O30" s="404"/>
      <c r="P30" s="105"/>
      <c r="Q30" s="105"/>
      <c r="R30" s="105"/>
      <c r="S30" s="110"/>
    </row>
    <row r="31" spans="4:19">
      <c r="D31" s="109"/>
      <c r="E31" s="105"/>
      <c r="F31" s="105"/>
      <c r="G31" s="105"/>
      <c r="H31" s="105"/>
      <c r="I31" s="404"/>
      <c r="J31" s="404"/>
      <c r="K31" s="404"/>
      <c r="L31" s="105"/>
      <c r="M31" s="404"/>
      <c r="N31" s="404"/>
      <c r="O31" s="404"/>
      <c r="P31" s="105"/>
      <c r="Q31" s="105"/>
      <c r="R31" s="105"/>
      <c r="S31" s="110"/>
    </row>
    <row r="32" spans="4:19">
      <c r="D32" s="109"/>
      <c r="E32" s="105"/>
      <c r="F32" s="105"/>
      <c r="G32" s="105"/>
      <c r="H32" s="105"/>
      <c r="I32" s="404"/>
      <c r="J32" s="404"/>
      <c r="K32" s="404"/>
      <c r="L32" s="105"/>
      <c r="M32" s="404"/>
      <c r="N32" s="404"/>
      <c r="O32" s="404"/>
      <c r="P32" s="105"/>
      <c r="Q32" s="105"/>
      <c r="R32" s="105"/>
      <c r="S32" s="110"/>
    </row>
    <row r="33" spans="4:19">
      <c r="D33" s="109"/>
      <c r="E33" s="105"/>
      <c r="F33" s="105"/>
      <c r="G33" s="105"/>
      <c r="H33" s="105"/>
      <c r="I33" s="404"/>
      <c r="J33" s="404"/>
      <c r="K33" s="404"/>
      <c r="L33" s="105"/>
      <c r="M33" s="404"/>
      <c r="N33" s="404"/>
      <c r="O33" s="404"/>
      <c r="P33" s="105"/>
      <c r="Q33" s="105"/>
      <c r="R33" s="105"/>
      <c r="S33" s="110"/>
    </row>
    <row r="34" spans="4:19">
      <c r="D34" s="109"/>
      <c r="E34" s="105"/>
      <c r="F34" s="105"/>
      <c r="G34" s="105"/>
      <c r="H34" s="105"/>
      <c r="I34" s="404"/>
      <c r="J34" s="404"/>
      <c r="K34" s="404"/>
      <c r="L34" s="105"/>
      <c r="M34" s="404"/>
      <c r="N34" s="404"/>
      <c r="O34" s="404"/>
      <c r="P34" s="105"/>
      <c r="Q34" s="105"/>
      <c r="R34" s="105"/>
      <c r="S34" s="110"/>
    </row>
    <row r="35" spans="4:19">
      <c r="D35" s="109"/>
      <c r="E35" s="105"/>
      <c r="F35" s="105"/>
      <c r="G35" s="105"/>
      <c r="H35" s="105"/>
      <c r="I35" s="404"/>
      <c r="J35" s="404"/>
      <c r="K35" s="404"/>
      <c r="L35" s="105"/>
      <c r="M35" s="404"/>
      <c r="N35" s="404"/>
      <c r="O35" s="404"/>
      <c r="P35" s="105"/>
      <c r="Q35" s="105"/>
      <c r="R35" s="105"/>
      <c r="S35" s="110"/>
    </row>
    <row r="36" spans="4:19">
      <c r="D36" s="109"/>
      <c r="E36" s="105"/>
      <c r="F36" s="105"/>
      <c r="G36" s="105"/>
      <c r="H36" s="105"/>
      <c r="I36" s="404"/>
      <c r="J36" s="404"/>
      <c r="K36" s="404"/>
      <c r="L36" s="105"/>
      <c r="M36" s="404"/>
      <c r="N36" s="404"/>
      <c r="O36" s="404"/>
      <c r="P36" s="105"/>
      <c r="Q36" s="105"/>
      <c r="R36" s="105"/>
      <c r="S36" s="110"/>
    </row>
    <row r="37" spans="4:19">
      <c r="D37" s="109"/>
      <c r="E37" s="105"/>
      <c r="F37" s="105"/>
      <c r="G37" s="105"/>
      <c r="H37" s="105"/>
      <c r="I37" s="404"/>
      <c r="J37" s="404"/>
      <c r="K37" s="404"/>
      <c r="L37" s="105"/>
      <c r="M37" s="404"/>
      <c r="N37" s="404"/>
      <c r="O37" s="404"/>
      <c r="P37" s="105"/>
      <c r="Q37" s="105"/>
      <c r="R37" s="105"/>
      <c r="S37" s="110"/>
    </row>
    <row r="38" spans="4:19">
      <c r="D38" s="109"/>
      <c r="E38" s="105"/>
      <c r="F38" s="105"/>
      <c r="G38" s="105"/>
      <c r="H38" s="105"/>
      <c r="I38" s="404"/>
      <c r="J38" s="404"/>
      <c r="K38" s="404"/>
      <c r="L38" s="105"/>
      <c r="M38" s="404"/>
      <c r="N38" s="404"/>
      <c r="O38" s="404"/>
      <c r="P38" s="105"/>
      <c r="Q38" s="105"/>
      <c r="R38" s="105"/>
      <c r="S38" s="110"/>
    </row>
    <row r="39" spans="4:19">
      <c r="D39" s="109"/>
      <c r="E39" s="105"/>
      <c r="F39" s="105"/>
      <c r="G39" s="105"/>
      <c r="H39" s="105"/>
      <c r="I39" s="404"/>
      <c r="J39" s="404"/>
      <c r="K39" s="404"/>
      <c r="L39" s="105"/>
      <c r="M39" s="404"/>
      <c r="N39" s="404"/>
      <c r="O39" s="404"/>
      <c r="P39" s="105"/>
      <c r="Q39" s="105"/>
      <c r="R39" s="105"/>
      <c r="S39" s="110"/>
    </row>
    <row r="40" spans="4:19">
      <c r="D40" s="109"/>
      <c r="E40" s="105"/>
      <c r="F40" s="105"/>
      <c r="G40" s="105"/>
      <c r="H40" s="105"/>
      <c r="I40" s="404"/>
      <c r="J40" s="404"/>
      <c r="K40" s="404"/>
      <c r="L40" s="105"/>
      <c r="M40" s="404"/>
      <c r="N40" s="404"/>
      <c r="O40" s="404"/>
      <c r="P40" s="105"/>
      <c r="Q40" s="105"/>
      <c r="R40" s="105"/>
      <c r="S40" s="110"/>
    </row>
    <row r="41" spans="4:19">
      <c r="D41" s="109"/>
      <c r="E41" s="105"/>
      <c r="F41" s="105"/>
      <c r="G41" s="105"/>
      <c r="H41" s="157"/>
      <c r="I41" s="105"/>
      <c r="J41" s="105"/>
      <c r="K41" s="136"/>
      <c r="L41" s="105"/>
      <c r="M41" s="404"/>
      <c r="N41" s="404"/>
      <c r="O41" s="404"/>
      <c r="P41" s="105"/>
      <c r="Q41" s="105"/>
      <c r="R41" s="105"/>
      <c r="S41" s="110"/>
    </row>
    <row r="42" spans="4:19">
      <c r="D42" s="109"/>
      <c r="E42" s="105"/>
      <c r="F42" s="105"/>
      <c r="G42" s="105"/>
      <c r="H42" s="157"/>
      <c r="I42" s="105"/>
      <c r="J42" s="105"/>
      <c r="K42" s="136"/>
      <c r="L42" s="105"/>
      <c r="M42" s="404"/>
      <c r="N42" s="404"/>
      <c r="O42" s="404"/>
      <c r="P42" s="105"/>
      <c r="Q42" s="105"/>
      <c r="R42" s="105"/>
      <c r="S42" s="110"/>
    </row>
    <row r="43" spans="4:19">
      <c r="D43" s="109"/>
      <c r="E43" s="105"/>
      <c r="F43" s="105"/>
      <c r="G43" s="105"/>
      <c r="H43" s="157"/>
      <c r="I43" s="105"/>
      <c r="J43" s="105"/>
      <c r="K43" s="136"/>
      <c r="L43" s="105"/>
      <c r="M43" s="404"/>
      <c r="N43" s="404"/>
      <c r="O43" s="404"/>
      <c r="P43" s="105"/>
      <c r="Q43" s="105"/>
      <c r="R43" s="105"/>
      <c r="S43" s="110"/>
    </row>
    <row r="44" spans="4:19">
      <c r="D44" s="109"/>
      <c r="E44" s="105"/>
      <c r="F44" s="105"/>
      <c r="G44" s="105"/>
      <c r="H44" s="157"/>
      <c r="I44" s="105"/>
      <c r="J44" s="105"/>
      <c r="K44" s="136"/>
      <c r="L44" s="105"/>
      <c r="M44" s="404"/>
      <c r="N44" s="404"/>
      <c r="O44" s="404"/>
      <c r="P44" s="105"/>
      <c r="Q44" s="105"/>
      <c r="R44" s="105"/>
      <c r="S44" s="110"/>
    </row>
    <row r="45" spans="4:19">
      <c r="D45" s="109"/>
      <c r="E45" s="105"/>
      <c r="F45" s="105"/>
      <c r="G45" s="105"/>
      <c r="H45" s="157"/>
      <c r="I45" s="105"/>
      <c r="J45" s="105"/>
      <c r="K45" s="136"/>
      <c r="L45" s="105"/>
      <c r="M45" s="404"/>
      <c r="N45" s="404"/>
      <c r="O45" s="404"/>
      <c r="P45" s="105"/>
      <c r="Q45" s="105"/>
      <c r="R45" s="105"/>
      <c r="S45" s="110"/>
    </row>
    <row r="46" spans="4:19">
      <c r="D46" s="109"/>
      <c r="E46" s="105"/>
      <c r="F46" s="105"/>
      <c r="G46" s="105"/>
      <c r="H46" s="157"/>
      <c r="I46" s="105"/>
      <c r="J46" s="105"/>
      <c r="K46" s="136"/>
      <c r="L46" s="105"/>
      <c r="M46" s="404"/>
      <c r="N46" s="404"/>
      <c r="O46" s="404"/>
      <c r="P46" s="105"/>
      <c r="Q46" s="105"/>
      <c r="R46" s="105"/>
      <c r="S46" s="110"/>
    </row>
    <row r="47" spans="4:19">
      <c r="D47" s="109"/>
      <c r="E47" s="105"/>
      <c r="F47" s="105"/>
      <c r="G47" s="105"/>
      <c r="H47" s="157"/>
      <c r="I47" s="105"/>
      <c r="J47" s="105"/>
      <c r="K47" s="136"/>
      <c r="L47" s="105"/>
      <c r="M47" s="404"/>
      <c r="N47" s="404"/>
      <c r="O47" s="404"/>
      <c r="P47" s="105"/>
      <c r="Q47" s="105"/>
      <c r="R47" s="105"/>
      <c r="S47" s="110"/>
    </row>
    <row r="48" spans="4:19">
      <c r="D48" s="109"/>
      <c r="E48" s="105"/>
      <c r="F48" s="105"/>
      <c r="G48" s="105"/>
      <c r="H48" s="105"/>
      <c r="I48" s="105"/>
      <c r="J48" s="105"/>
      <c r="K48" s="105"/>
      <c r="L48" s="105"/>
      <c r="M48" s="404"/>
      <c r="N48" s="404"/>
      <c r="O48" s="404"/>
      <c r="P48" s="105"/>
      <c r="Q48" s="105"/>
      <c r="R48" s="105"/>
      <c r="S48" s="110"/>
    </row>
    <row r="49" spans="4:19">
      <c r="D49" s="109"/>
      <c r="E49" s="105"/>
      <c r="F49" s="105"/>
      <c r="G49" s="105"/>
      <c r="H49" s="105"/>
      <c r="I49" s="105"/>
      <c r="J49" s="105"/>
      <c r="K49" s="105"/>
      <c r="L49" s="105"/>
      <c r="M49" s="404"/>
      <c r="N49" s="404"/>
      <c r="O49" s="404"/>
      <c r="P49" s="105"/>
      <c r="Q49" s="105"/>
      <c r="R49" s="105"/>
      <c r="S49" s="110"/>
    </row>
    <row r="50" spans="4:19">
      <c r="D50" s="109"/>
      <c r="E50" s="105"/>
      <c r="F50" s="105"/>
      <c r="G50" s="105"/>
      <c r="H50" s="105"/>
      <c r="I50" s="105"/>
      <c r="J50" s="105"/>
      <c r="K50" s="105"/>
      <c r="L50" s="105"/>
      <c r="M50" s="404"/>
      <c r="N50" s="404"/>
      <c r="O50" s="404"/>
      <c r="P50" s="105"/>
      <c r="Q50" s="105"/>
      <c r="R50" s="105"/>
      <c r="S50" s="110"/>
    </row>
    <row r="51" spans="4:19">
      <c r="D51" s="109"/>
      <c r="E51" s="105"/>
      <c r="F51" s="105"/>
      <c r="G51" s="105"/>
      <c r="H51" s="105"/>
      <c r="I51" s="105"/>
      <c r="J51" s="105"/>
      <c r="K51" s="105"/>
      <c r="L51" s="105"/>
      <c r="M51" s="404"/>
      <c r="N51" s="404"/>
      <c r="O51" s="404"/>
      <c r="P51" s="105"/>
      <c r="Q51" s="105"/>
      <c r="R51" s="105"/>
      <c r="S51" s="110"/>
    </row>
    <row r="52" spans="4:19">
      <c r="D52" s="109"/>
      <c r="E52" s="105"/>
      <c r="F52" s="105"/>
      <c r="G52" s="105"/>
      <c r="H52" s="105"/>
      <c r="I52" s="105"/>
      <c r="J52" s="105"/>
      <c r="K52" s="105"/>
      <c r="L52" s="105"/>
      <c r="M52" s="404"/>
      <c r="N52" s="404"/>
      <c r="O52" s="404"/>
      <c r="P52" s="105"/>
      <c r="Q52" s="105"/>
      <c r="R52" s="105"/>
      <c r="S52" s="110"/>
    </row>
    <row r="53" spans="4:19">
      <c r="D53" s="109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10"/>
    </row>
    <row r="54" spans="4:19">
      <c r="D54" s="111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3"/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5"/>
  <sheetViews>
    <sheetView topLeftCell="A16" zoomScale="40" zoomScaleNormal="40" workbookViewId="0">
      <selection activeCell="E13" sqref="E13"/>
    </sheetView>
  </sheetViews>
  <sheetFormatPr defaultRowHeight="17.399999999999999"/>
  <cols>
    <col min="1" max="1" width="15.19921875" customWidth="1"/>
    <col min="2" max="2" width="12" customWidth="1"/>
    <col min="3" max="5" width="9" customWidth="1"/>
    <col min="6" max="8" width="9" style="92" customWidth="1"/>
    <col min="9" max="12" width="9" customWidth="1"/>
    <col min="13" max="15" width="9" style="92" customWidth="1"/>
    <col min="20" max="22" width="9" style="92"/>
    <col min="27" max="29" width="9" style="92"/>
    <col min="30" max="33" width="9" style="80"/>
  </cols>
  <sheetData>
    <row r="1" spans="1:43">
      <c r="A1" s="5" t="s">
        <v>145</v>
      </c>
    </row>
    <row r="2" spans="1:43" ht="18" thickBot="1"/>
    <row r="3" spans="1:43">
      <c r="A3" s="1"/>
      <c r="B3" s="6" t="s">
        <v>23</v>
      </c>
    </row>
    <row r="4" spans="1:43" ht="18" thickBot="1">
      <c r="A4" s="7" t="s">
        <v>70</v>
      </c>
      <c r="B4" s="4" t="s">
        <v>3</v>
      </c>
    </row>
    <row r="6" spans="1:43">
      <c r="C6" s="337" t="s">
        <v>53</v>
      </c>
      <c r="D6" s="337" t="s">
        <v>156</v>
      </c>
      <c r="E6" s="337" t="s">
        <v>157</v>
      </c>
      <c r="F6" s="337" t="s">
        <v>1208</v>
      </c>
      <c r="G6" s="337"/>
      <c r="H6" s="337"/>
      <c r="I6" s="82"/>
      <c r="J6" s="337" t="s">
        <v>54</v>
      </c>
      <c r="K6" s="337" t="s">
        <v>156</v>
      </c>
      <c r="L6" s="337" t="s">
        <v>157</v>
      </c>
      <c r="M6" s="337" t="s">
        <v>158</v>
      </c>
      <c r="N6" s="337"/>
      <c r="O6" s="337"/>
      <c r="P6" s="97"/>
      <c r="Q6" s="337" t="s">
        <v>55</v>
      </c>
      <c r="R6" s="337" t="s">
        <v>156</v>
      </c>
      <c r="S6" s="337" t="s">
        <v>157</v>
      </c>
      <c r="T6" s="337" t="s">
        <v>158</v>
      </c>
      <c r="U6" s="337"/>
      <c r="V6" s="337"/>
      <c r="W6" s="97"/>
      <c r="X6" s="337" t="s">
        <v>56</v>
      </c>
      <c r="Y6" s="337" t="s">
        <v>156</v>
      </c>
      <c r="Z6" s="337" t="s">
        <v>157</v>
      </c>
      <c r="AA6" s="337" t="s">
        <v>158</v>
      </c>
      <c r="AB6" s="337"/>
      <c r="AC6" s="337"/>
      <c r="AD6"/>
      <c r="AE6" s="337" t="s">
        <v>152</v>
      </c>
      <c r="AF6" s="337" t="s">
        <v>156</v>
      </c>
      <c r="AG6" s="337" t="s">
        <v>157</v>
      </c>
      <c r="AH6" s="337" t="s">
        <v>158</v>
      </c>
      <c r="AI6" s="337"/>
      <c r="AJ6" s="337"/>
      <c r="AL6" s="337" t="s">
        <v>153</v>
      </c>
      <c r="AM6" s="337" t="s">
        <v>156</v>
      </c>
      <c r="AN6" s="337" t="s">
        <v>157</v>
      </c>
      <c r="AO6" s="337" t="s">
        <v>158</v>
      </c>
      <c r="AP6" s="337"/>
      <c r="AQ6" s="337"/>
    </row>
    <row r="7" spans="1:43">
      <c r="C7" s="379" t="s">
        <v>73</v>
      </c>
      <c r="D7" s="385"/>
      <c r="E7" s="385"/>
      <c r="F7" s="385"/>
      <c r="G7" s="385"/>
      <c r="H7" s="385"/>
      <c r="I7" s="132"/>
      <c r="J7" s="379" t="s">
        <v>73</v>
      </c>
      <c r="K7" s="385"/>
      <c r="L7" s="385"/>
      <c r="M7" s="385">
        <v>2</v>
      </c>
      <c r="N7" s="385"/>
      <c r="O7" s="385"/>
      <c r="P7" s="97"/>
      <c r="Q7" s="379" t="s">
        <v>73</v>
      </c>
      <c r="R7" s="385"/>
      <c r="S7" s="385"/>
      <c r="T7" s="385"/>
      <c r="U7" s="385"/>
      <c r="V7" s="385"/>
      <c r="W7" s="180"/>
      <c r="X7" s="379" t="s">
        <v>73</v>
      </c>
      <c r="Y7" s="385">
        <v>1</v>
      </c>
      <c r="Z7" s="385"/>
      <c r="AA7" s="385"/>
      <c r="AB7" s="385"/>
      <c r="AC7" s="385"/>
      <c r="AD7"/>
      <c r="AE7" s="379" t="s">
        <v>73</v>
      </c>
      <c r="AF7" s="368"/>
      <c r="AG7" s="368"/>
      <c r="AH7" s="368"/>
      <c r="AI7" s="368"/>
      <c r="AJ7" s="368"/>
      <c r="AL7" s="379" t="s">
        <v>73</v>
      </c>
      <c r="AM7" s="368"/>
      <c r="AN7" s="368"/>
      <c r="AO7" s="368"/>
      <c r="AP7" s="368"/>
      <c r="AQ7" s="368"/>
    </row>
    <row r="8" spans="1:43" s="92" customFormat="1">
      <c r="C8" s="379" t="s">
        <v>74</v>
      </c>
      <c r="D8" s="368"/>
      <c r="E8" s="368"/>
      <c r="F8" s="386">
        <v>1</v>
      </c>
      <c r="G8" s="368"/>
      <c r="H8" s="368"/>
      <c r="I8" s="132"/>
      <c r="J8" s="379" t="s">
        <v>74</v>
      </c>
      <c r="K8" s="385"/>
      <c r="L8" s="385"/>
      <c r="M8" s="385">
        <v>4</v>
      </c>
      <c r="N8" s="385"/>
      <c r="O8" s="385"/>
      <c r="P8" s="97"/>
      <c r="Q8" s="379" t="s">
        <v>74</v>
      </c>
      <c r="R8" s="385"/>
      <c r="S8" s="385"/>
      <c r="T8" s="385"/>
      <c r="U8" s="385"/>
      <c r="V8" s="385"/>
      <c r="W8" s="180"/>
      <c r="X8" s="379" t="s">
        <v>74</v>
      </c>
      <c r="Y8" s="385"/>
      <c r="Z8" s="385"/>
      <c r="AA8" s="385">
        <v>1</v>
      </c>
      <c r="AB8" s="385"/>
      <c r="AC8" s="385"/>
      <c r="AE8" s="379" t="s">
        <v>74</v>
      </c>
      <c r="AF8" s="368"/>
      <c r="AG8" s="385"/>
      <c r="AH8" s="368"/>
      <c r="AI8" s="368"/>
      <c r="AJ8" s="368"/>
      <c r="AL8" s="379" t="s">
        <v>74</v>
      </c>
      <c r="AM8" s="368"/>
      <c r="AN8" s="368"/>
      <c r="AO8" s="368"/>
      <c r="AP8" s="368"/>
      <c r="AQ8" s="368"/>
    </row>
    <row r="9" spans="1:43" s="92" customFormat="1">
      <c r="C9" s="379" t="s">
        <v>75</v>
      </c>
      <c r="D9" s="368"/>
      <c r="E9" s="368"/>
      <c r="F9" s="386"/>
      <c r="G9" s="368"/>
      <c r="H9" s="386"/>
      <c r="I9" s="132"/>
      <c r="J9" s="379" t="s">
        <v>75</v>
      </c>
      <c r="K9" s="385"/>
      <c r="L9" s="385"/>
      <c r="M9" s="385"/>
      <c r="N9" s="385"/>
      <c r="O9" s="385"/>
      <c r="P9" s="97"/>
      <c r="Q9" s="379" t="s">
        <v>75</v>
      </c>
      <c r="R9" s="385"/>
      <c r="S9" s="385"/>
      <c r="T9" s="385"/>
      <c r="U9" s="385"/>
      <c r="V9" s="385"/>
      <c r="W9" s="180"/>
      <c r="X9" s="379" t="s">
        <v>75</v>
      </c>
      <c r="Y9" s="385"/>
      <c r="Z9" s="385"/>
      <c r="AA9" s="385"/>
      <c r="AB9" s="385"/>
      <c r="AC9" s="385"/>
      <c r="AE9" s="379" t="s">
        <v>75</v>
      </c>
      <c r="AF9" s="368"/>
      <c r="AG9" s="368"/>
      <c r="AH9" s="368"/>
      <c r="AI9" s="368"/>
      <c r="AJ9" s="368"/>
      <c r="AL9" s="379" t="s">
        <v>75</v>
      </c>
      <c r="AM9" s="368"/>
      <c r="AN9" s="368"/>
      <c r="AO9" s="368"/>
      <c r="AP9" s="368"/>
      <c r="AQ9" s="368"/>
    </row>
    <row r="10" spans="1:43" s="92" customFormat="1">
      <c r="C10" s="379" t="s">
        <v>76</v>
      </c>
      <c r="D10" s="385"/>
      <c r="E10" s="385"/>
      <c r="F10" s="385"/>
      <c r="G10" s="385"/>
      <c r="H10" s="385"/>
      <c r="I10" s="97"/>
      <c r="J10" s="379" t="s">
        <v>76</v>
      </c>
      <c r="K10" s="385"/>
      <c r="L10" s="385"/>
      <c r="M10" s="385"/>
      <c r="N10" s="385"/>
      <c r="O10" s="385"/>
      <c r="P10" s="97"/>
      <c r="Q10" s="379" t="s">
        <v>76</v>
      </c>
      <c r="R10" s="385"/>
      <c r="S10" s="385"/>
      <c r="T10" s="385"/>
      <c r="U10" s="385"/>
      <c r="V10" s="385"/>
      <c r="W10" s="180"/>
      <c r="X10" s="379" t="s">
        <v>76</v>
      </c>
      <c r="Y10" s="385"/>
      <c r="Z10" s="385"/>
      <c r="AA10" s="385"/>
      <c r="AB10" s="385"/>
      <c r="AC10" s="385"/>
      <c r="AE10" s="379" t="s">
        <v>76</v>
      </c>
      <c r="AF10" s="370"/>
      <c r="AG10" s="385"/>
      <c r="AH10" s="370"/>
      <c r="AI10" s="368"/>
      <c r="AJ10" s="368"/>
      <c r="AL10" s="379" t="s">
        <v>76</v>
      </c>
      <c r="AM10" s="370"/>
      <c r="AN10" s="370"/>
      <c r="AO10" s="370"/>
      <c r="AP10" s="368"/>
      <c r="AQ10" s="368"/>
    </row>
    <row r="11" spans="1:43" s="92" customFormat="1">
      <c r="C11" s="379" t="s">
        <v>77</v>
      </c>
      <c r="D11" s="385"/>
      <c r="E11" s="385"/>
      <c r="F11" s="385">
        <v>1</v>
      </c>
      <c r="G11" s="385"/>
      <c r="H11" s="385"/>
      <c r="I11" s="133"/>
      <c r="J11" s="379" t="s">
        <v>77</v>
      </c>
      <c r="K11" s="336"/>
      <c r="L11" s="336"/>
      <c r="M11" s="336">
        <v>1</v>
      </c>
      <c r="N11" s="385"/>
      <c r="O11" s="385"/>
      <c r="P11" s="97"/>
      <c r="Q11" s="379" t="s">
        <v>77</v>
      </c>
      <c r="R11" s="385"/>
      <c r="S11" s="385"/>
      <c r="T11" s="385">
        <v>1</v>
      </c>
      <c r="U11" s="385"/>
      <c r="V11" s="385"/>
      <c r="W11" s="180"/>
      <c r="X11" s="379" t="s">
        <v>77</v>
      </c>
      <c r="Y11" s="336"/>
      <c r="Z11" s="336"/>
      <c r="AA11" s="336">
        <v>1</v>
      </c>
      <c r="AB11" s="368"/>
      <c r="AC11" s="368"/>
      <c r="AE11" s="379" t="s">
        <v>77</v>
      </c>
      <c r="AF11" s="370"/>
      <c r="AG11" s="385"/>
      <c r="AH11" s="370">
        <v>1</v>
      </c>
      <c r="AI11" s="368"/>
      <c r="AJ11" s="368"/>
      <c r="AL11" s="379" t="s">
        <v>77</v>
      </c>
      <c r="AM11" s="370"/>
      <c r="AN11" s="370"/>
      <c r="AO11" s="370"/>
      <c r="AP11" s="368"/>
      <c r="AQ11" s="368"/>
    </row>
    <row r="12" spans="1:43" s="92" customFormat="1">
      <c r="C12" s="379" t="s">
        <v>78</v>
      </c>
      <c r="D12" s="385"/>
      <c r="E12" s="385"/>
      <c r="F12" s="385"/>
      <c r="G12" s="385"/>
      <c r="H12" s="385"/>
      <c r="I12" s="97"/>
      <c r="J12" s="379" t="s">
        <v>78</v>
      </c>
      <c r="K12" s="336">
        <v>1</v>
      </c>
      <c r="L12" s="336"/>
      <c r="M12" s="336"/>
      <c r="N12" s="385"/>
      <c r="O12" s="385"/>
      <c r="P12" s="97"/>
      <c r="Q12" s="379" t="s">
        <v>78</v>
      </c>
      <c r="R12" s="370"/>
      <c r="S12" s="386"/>
      <c r="T12" s="386"/>
      <c r="U12" s="368"/>
      <c r="V12" s="368"/>
      <c r="W12" s="180"/>
      <c r="X12" s="379" t="s">
        <v>78</v>
      </c>
      <c r="Y12" s="336">
        <v>2</v>
      </c>
      <c r="Z12" s="336"/>
      <c r="AA12" s="336">
        <v>1</v>
      </c>
      <c r="AB12" s="368"/>
      <c r="AC12" s="368"/>
      <c r="AE12" s="379" t="s">
        <v>78</v>
      </c>
      <c r="AF12" s="370"/>
      <c r="AG12" s="385"/>
      <c r="AH12" s="370"/>
      <c r="AI12" s="368"/>
      <c r="AJ12" s="368"/>
      <c r="AL12" s="379" t="s">
        <v>78</v>
      </c>
      <c r="AM12" s="385"/>
      <c r="AN12" s="370"/>
      <c r="AO12" s="370"/>
      <c r="AP12" s="368"/>
      <c r="AQ12" s="368"/>
    </row>
    <row r="13" spans="1:43" s="92" customFormat="1">
      <c r="C13" s="379" t="s">
        <v>79</v>
      </c>
      <c r="D13" s="336"/>
      <c r="E13" s="336">
        <v>1</v>
      </c>
      <c r="F13" s="336"/>
      <c r="G13" s="336"/>
      <c r="H13" s="385"/>
      <c r="I13" s="97"/>
      <c r="J13" s="379" t="s">
        <v>79</v>
      </c>
      <c r="K13" s="336">
        <v>2</v>
      </c>
      <c r="L13" s="336"/>
      <c r="M13" s="336">
        <v>2</v>
      </c>
      <c r="N13" s="385"/>
      <c r="O13" s="385"/>
      <c r="P13" s="97"/>
      <c r="Q13" s="379" t="s">
        <v>79</v>
      </c>
      <c r="R13" s="336">
        <v>1</v>
      </c>
      <c r="S13" s="336"/>
      <c r="T13" s="336"/>
      <c r="U13" s="368"/>
      <c r="V13" s="368"/>
      <c r="W13" s="180"/>
      <c r="X13" s="379" t="s">
        <v>79</v>
      </c>
      <c r="Y13" s="336">
        <v>1</v>
      </c>
      <c r="Z13" s="336"/>
      <c r="AA13" s="336">
        <v>1</v>
      </c>
      <c r="AB13" s="368"/>
      <c r="AC13" s="368"/>
      <c r="AE13" s="379" t="s">
        <v>79</v>
      </c>
      <c r="AF13" s="370"/>
      <c r="AG13" s="385"/>
      <c r="AH13" s="370"/>
      <c r="AI13" s="368"/>
      <c r="AJ13" s="368"/>
      <c r="AL13" s="379" t="s">
        <v>79</v>
      </c>
      <c r="AM13" s="370"/>
      <c r="AN13" s="370"/>
      <c r="AO13" s="370"/>
      <c r="AP13" s="368"/>
      <c r="AQ13" s="368"/>
    </row>
    <row r="14" spans="1:43" s="92" customFormat="1">
      <c r="C14" s="379" t="s">
        <v>80</v>
      </c>
      <c r="D14" s="336">
        <v>1</v>
      </c>
      <c r="E14" s="336"/>
      <c r="F14" s="336">
        <v>1</v>
      </c>
      <c r="G14" s="336"/>
      <c r="H14" s="385"/>
      <c r="I14" s="97"/>
      <c r="J14" s="379" t="s">
        <v>80</v>
      </c>
      <c r="K14" s="336">
        <v>3</v>
      </c>
      <c r="L14" s="336"/>
      <c r="M14" s="336">
        <v>4</v>
      </c>
      <c r="N14" s="385"/>
      <c r="O14" s="385"/>
      <c r="P14" s="97"/>
      <c r="Q14" s="379" t="s">
        <v>80</v>
      </c>
      <c r="R14" s="336">
        <v>2</v>
      </c>
      <c r="S14" s="336"/>
      <c r="T14" s="336"/>
      <c r="U14" s="368"/>
      <c r="V14" s="386"/>
      <c r="W14" s="180"/>
      <c r="X14" s="379" t="s">
        <v>80</v>
      </c>
      <c r="Y14" s="336">
        <v>2</v>
      </c>
      <c r="Z14" s="336">
        <v>1</v>
      </c>
      <c r="AA14" s="336"/>
      <c r="AB14" s="368"/>
      <c r="AC14" s="368"/>
      <c r="AE14" s="379" t="s">
        <v>80</v>
      </c>
      <c r="AF14" s="336"/>
      <c r="AG14" s="336">
        <v>1</v>
      </c>
      <c r="AH14" s="336">
        <v>1</v>
      </c>
      <c r="AI14" s="368"/>
      <c r="AJ14" s="368"/>
      <c r="AL14" s="379" t="s">
        <v>80</v>
      </c>
      <c r="AM14" s="370"/>
      <c r="AN14" s="370"/>
      <c r="AO14" s="370"/>
      <c r="AP14" s="368"/>
      <c r="AQ14" s="368"/>
    </row>
    <row r="15" spans="1:43" s="92" customFormat="1">
      <c r="C15" s="379" t="s">
        <v>81</v>
      </c>
      <c r="D15" s="336">
        <v>5</v>
      </c>
      <c r="E15" s="336"/>
      <c r="F15" s="336">
        <v>1</v>
      </c>
      <c r="G15" s="336"/>
      <c r="H15" s="385"/>
      <c r="I15" s="97"/>
      <c r="J15" s="379" t="s">
        <v>81</v>
      </c>
      <c r="K15" s="336">
        <v>1</v>
      </c>
      <c r="L15" s="336">
        <v>1</v>
      </c>
      <c r="M15" s="336">
        <v>5</v>
      </c>
      <c r="N15" s="385"/>
      <c r="O15" s="385"/>
      <c r="P15" s="97"/>
      <c r="Q15" s="379" t="s">
        <v>81</v>
      </c>
      <c r="R15" s="336">
        <v>2</v>
      </c>
      <c r="S15" s="336"/>
      <c r="T15" s="336">
        <v>3</v>
      </c>
      <c r="U15" s="385"/>
      <c r="V15" s="385"/>
      <c r="W15" s="180"/>
      <c r="X15" s="379" t="s">
        <v>81</v>
      </c>
      <c r="Y15" s="336">
        <v>4</v>
      </c>
      <c r="Z15" s="336"/>
      <c r="AA15" s="336">
        <v>1</v>
      </c>
      <c r="AB15" s="368"/>
      <c r="AC15" s="368"/>
      <c r="AE15" s="379" t="s">
        <v>81</v>
      </c>
      <c r="AF15" s="336">
        <v>1</v>
      </c>
      <c r="AG15" s="336"/>
      <c r="AH15" s="336">
        <v>2</v>
      </c>
      <c r="AI15" s="385"/>
      <c r="AJ15" s="385"/>
      <c r="AL15" s="379" t="s">
        <v>81</v>
      </c>
      <c r="AM15" s="336">
        <v>4</v>
      </c>
      <c r="AN15" s="336"/>
      <c r="AO15" s="336"/>
      <c r="AP15" s="368"/>
      <c r="AQ15" s="368"/>
    </row>
    <row r="16" spans="1:43" s="92" customFormat="1">
      <c r="C16" s="379" t="s">
        <v>72</v>
      </c>
      <c r="D16" s="336">
        <v>3</v>
      </c>
      <c r="E16" s="336"/>
      <c r="F16" s="336"/>
      <c r="G16" s="336"/>
      <c r="H16" s="385"/>
      <c r="I16" s="97"/>
      <c r="J16" s="379" t="s">
        <v>72</v>
      </c>
      <c r="K16" s="336">
        <v>5</v>
      </c>
      <c r="L16" s="336">
        <v>1</v>
      </c>
      <c r="M16" s="336">
        <v>6</v>
      </c>
      <c r="N16" s="385"/>
      <c r="O16" s="385"/>
      <c r="P16" s="97"/>
      <c r="Q16" s="379" t="s">
        <v>72</v>
      </c>
      <c r="R16" s="336">
        <v>2</v>
      </c>
      <c r="S16" s="336"/>
      <c r="T16" s="336"/>
      <c r="U16" s="385"/>
      <c r="V16" s="385"/>
      <c r="W16" s="180"/>
      <c r="X16" s="379" t="s">
        <v>72</v>
      </c>
      <c r="Y16" s="336">
        <v>4</v>
      </c>
      <c r="Z16" s="336"/>
      <c r="AA16" s="336">
        <v>4</v>
      </c>
      <c r="AB16" s="368"/>
      <c r="AC16" s="368"/>
      <c r="AE16" s="379" t="s">
        <v>72</v>
      </c>
      <c r="AF16" s="336"/>
      <c r="AG16" s="336"/>
      <c r="AH16" s="336">
        <v>5</v>
      </c>
      <c r="AI16" s="385"/>
      <c r="AJ16" s="385"/>
      <c r="AL16" s="379" t="s">
        <v>72</v>
      </c>
      <c r="AM16" s="336"/>
      <c r="AN16" s="336"/>
      <c r="AO16" s="336">
        <v>1</v>
      </c>
      <c r="AP16" s="368"/>
      <c r="AQ16" s="368"/>
    </row>
    <row r="17" spans="3:43" s="92" customFormat="1">
      <c r="C17" s="379" t="s">
        <v>82</v>
      </c>
      <c r="D17" s="336">
        <v>4</v>
      </c>
      <c r="E17" s="336"/>
      <c r="F17" s="336">
        <v>1</v>
      </c>
      <c r="G17" s="336"/>
      <c r="H17" s="385"/>
      <c r="I17" s="97"/>
      <c r="J17" s="379" t="s">
        <v>82</v>
      </c>
      <c r="K17" s="336">
        <v>3</v>
      </c>
      <c r="L17" s="336"/>
      <c r="M17" s="336">
        <v>4</v>
      </c>
      <c r="N17" s="385"/>
      <c r="O17" s="385"/>
      <c r="P17" s="97"/>
      <c r="Q17" s="379" t="s">
        <v>82</v>
      </c>
      <c r="R17" s="336">
        <v>6</v>
      </c>
      <c r="S17" s="336">
        <v>1</v>
      </c>
      <c r="T17" s="336"/>
      <c r="U17" s="385"/>
      <c r="V17" s="385"/>
      <c r="W17" s="180"/>
      <c r="X17" s="379" t="s">
        <v>82</v>
      </c>
      <c r="Y17" s="336">
        <v>3</v>
      </c>
      <c r="Z17" s="336">
        <v>1</v>
      </c>
      <c r="AA17" s="336">
        <v>1</v>
      </c>
      <c r="AB17" s="368"/>
      <c r="AC17" s="368"/>
      <c r="AE17" s="379" t="s">
        <v>82</v>
      </c>
      <c r="AF17" s="336"/>
      <c r="AG17" s="336"/>
      <c r="AH17" s="336">
        <v>1</v>
      </c>
      <c r="AI17" s="385"/>
      <c r="AJ17" s="385"/>
      <c r="AL17" s="379" t="s">
        <v>82</v>
      </c>
      <c r="AM17" s="336">
        <v>3</v>
      </c>
      <c r="AN17" s="336"/>
      <c r="AO17" s="336"/>
      <c r="AP17" s="368"/>
      <c r="AQ17" s="368"/>
    </row>
    <row r="18" spans="3:43" s="92" customFormat="1">
      <c r="C18" s="379" t="s">
        <v>83</v>
      </c>
      <c r="D18" s="334"/>
      <c r="E18" s="334"/>
      <c r="F18" s="334"/>
      <c r="G18" s="336"/>
      <c r="H18" s="385"/>
      <c r="I18" s="97"/>
      <c r="J18" s="379" t="s">
        <v>83</v>
      </c>
      <c r="K18" s="336">
        <v>4</v>
      </c>
      <c r="L18" s="336">
        <v>2</v>
      </c>
      <c r="M18" s="336">
        <v>5</v>
      </c>
      <c r="N18" s="385"/>
      <c r="O18" s="385"/>
      <c r="P18" s="97"/>
      <c r="Q18" s="379" t="s">
        <v>83</v>
      </c>
      <c r="R18" s="336">
        <v>3</v>
      </c>
      <c r="S18" s="336">
        <v>2</v>
      </c>
      <c r="T18" s="336">
        <v>5</v>
      </c>
      <c r="U18" s="385"/>
      <c r="V18" s="385"/>
      <c r="W18" s="180"/>
      <c r="X18" s="379" t="s">
        <v>83</v>
      </c>
      <c r="Y18" s="336">
        <v>6</v>
      </c>
      <c r="Z18" s="336">
        <v>3</v>
      </c>
      <c r="AA18" s="336">
        <v>2</v>
      </c>
      <c r="AB18" s="368"/>
      <c r="AC18" s="368"/>
      <c r="AE18" s="379" t="s">
        <v>83</v>
      </c>
      <c r="AF18" s="336">
        <v>5</v>
      </c>
      <c r="AG18" s="336">
        <v>2</v>
      </c>
      <c r="AH18" s="336"/>
      <c r="AI18" s="385"/>
      <c r="AJ18" s="385"/>
      <c r="AL18" s="379" t="s">
        <v>83</v>
      </c>
      <c r="AM18" s="336"/>
      <c r="AN18" s="336"/>
      <c r="AO18" s="336">
        <v>1</v>
      </c>
      <c r="AP18" s="368"/>
      <c r="AQ18" s="368"/>
    </row>
    <row r="19" spans="3:43" s="92" customFormat="1">
      <c r="C19" s="379" t="s">
        <v>84</v>
      </c>
      <c r="D19" s="336">
        <v>3</v>
      </c>
      <c r="E19" s="336">
        <v>2</v>
      </c>
      <c r="F19" s="336"/>
      <c r="G19" s="336"/>
      <c r="H19" s="385"/>
      <c r="I19" s="97"/>
      <c r="J19" s="379" t="s">
        <v>84</v>
      </c>
      <c r="K19" s="336">
        <v>3</v>
      </c>
      <c r="L19" s="336">
        <v>4</v>
      </c>
      <c r="M19" s="336">
        <v>5</v>
      </c>
      <c r="N19" s="385"/>
      <c r="O19" s="385"/>
      <c r="P19" s="97"/>
      <c r="Q19" s="379" t="s">
        <v>84</v>
      </c>
      <c r="R19" s="336">
        <v>7</v>
      </c>
      <c r="S19" s="336"/>
      <c r="T19" s="336">
        <v>1</v>
      </c>
      <c r="U19" s="385"/>
      <c r="V19" s="385"/>
      <c r="W19" s="180"/>
      <c r="X19" s="379" t="s">
        <v>84</v>
      </c>
      <c r="Y19" s="336">
        <v>3</v>
      </c>
      <c r="Z19" s="336"/>
      <c r="AA19" s="336">
        <v>2</v>
      </c>
      <c r="AB19" s="368"/>
      <c r="AC19" s="368"/>
      <c r="AE19" s="379" t="s">
        <v>84</v>
      </c>
      <c r="AF19" s="336">
        <v>2</v>
      </c>
      <c r="AG19" s="336"/>
      <c r="AH19" s="336">
        <v>1</v>
      </c>
      <c r="AI19" s="385"/>
      <c r="AJ19" s="385"/>
      <c r="AL19" s="379" t="s">
        <v>84</v>
      </c>
      <c r="AM19" s="336">
        <v>1</v>
      </c>
      <c r="AN19" s="336">
        <v>1</v>
      </c>
      <c r="AO19" s="336">
        <v>3</v>
      </c>
      <c r="AP19" s="368"/>
      <c r="AQ19" s="368"/>
    </row>
    <row r="20" spans="3:43" s="92" customFormat="1">
      <c r="C20" s="379" t="s">
        <v>34</v>
      </c>
      <c r="D20" s="336">
        <v>5</v>
      </c>
      <c r="E20" s="336"/>
      <c r="F20" s="336">
        <v>1</v>
      </c>
      <c r="G20" s="336"/>
      <c r="H20" s="385"/>
      <c r="I20" s="97"/>
      <c r="J20" s="379" t="s">
        <v>34</v>
      </c>
      <c r="K20" s="336">
        <v>2</v>
      </c>
      <c r="L20" s="336">
        <v>2</v>
      </c>
      <c r="M20" s="336">
        <v>2</v>
      </c>
      <c r="N20" s="385"/>
      <c r="O20" s="385"/>
      <c r="P20" s="97"/>
      <c r="Q20" s="379" t="s">
        <v>34</v>
      </c>
      <c r="R20" s="336">
        <v>7</v>
      </c>
      <c r="S20" s="336">
        <v>1</v>
      </c>
      <c r="T20" s="336">
        <v>2</v>
      </c>
      <c r="U20" s="385"/>
      <c r="V20" s="385"/>
      <c r="W20" s="180"/>
      <c r="X20" s="379" t="s">
        <v>34</v>
      </c>
      <c r="Y20" s="336">
        <v>4</v>
      </c>
      <c r="Z20" s="336">
        <v>1</v>
      </c>
      <c r="AA20" s="336">
        <v>2</v>
      </c>
      <c r="AB20" s="368"/>
      <c r="AC20" s="368"/>
      <c r="AE20" s="379" t="s">
        <v>34</v>
      </c>
      <c r="AF20" s="336">
        <v>4</v>
      </c>
      <c r="AG20" s="336">
        <v>1</v>
      </c>
      <c r="AH20" s="336">
        <v>6</v>
      </c>
      <c r="AI20" s="385"/>
      <c r="AJ20" s="385"/>
      <c r="AL20" s="379" t="s">
        <v>34</v>
      </c>
      <c r="AM20" s="336">
        <v>3</v>
      </c>
      <c r="AN20" s="336">
        <v>1</v>
      </c>
      <c r="AO20" s="336">
        <v>2</v>
      </c>
      <c r="AP20" s="368"/>
      <c r="AQ20" s="368"/>
    </row>
    <row r="21" spans="3:43" s="92" customFormat="1">
      <c r="C21" s="379" t="s">
        <v>35</v>
      </c>
      <c r="D21" s="336">
        <v>2</v>
      </c>
      <c r="E21" s="336">
        <v>1</v>
      </c>
      <c r="F21" s="336">
        <v>2</v>
      </c>
      <c r="G21" s="336"/>
      <c r="H21" s="385"/>
      <c r="I21" s="97"/>
      <c r="J21" s="379" t="s">
        <v>35</v>
      </c>
      <c r="K21" s="336">
        <v>1</v>
      </c>
      <c r="L21" s="336">
        <v>3</v>
      </c>
      <c r="M21" s="336">
        <v>4</v>
      </c>
      <c r="N21" s="385"/>
      <c r="O21" s="385"/>
      <c r="P21" s="97"/>
      <c r="Q21" s="379" t="s">
        <v>35</v>
      </c>
      <c r="R21" s="336">
        <v>7</v>
      </c>
      <c r="S21" s="336">
        <v>3</v>
      </c>
      <c r="T21" s="336">
        <v>1</v>
      </c>
      <c r="U21" s="385"/>
      <c r="V21" s="385"/>
      <c r="W21" s="180"/>
      <c r="X21" s="379" t="s">
        <v>35</v>
      </c>
      <c r="Y21" s="336">
        <v>4</v>
      </c>
      <c r="Z21" s="336">
        <v>1</v>
      </c>
      <c r="AA21" s="336">
        <v>2</v>
      </c>
      <c r="AB21" s="368"/>
      <c r="AC21" s="368"/>
      <c r="AE21" s="379" t="s">
        <v>35</v>
      </c>
      <c r="AF21" s="336">
        <v>1</v>
      </c>
      <c r="AG21" s="336"/>
      <c r="AH21" s="336">
        <v>4</v>
      </c>
      <c r="AI21" s="385"/>
      <c r="AJ21" s="385"/>
      <c r="AL21" s="379" t="s">
        <v>35</v>
      </c>
      <c r="AM21" s="336">
        <v>2</v>
      </c>
      <c r="AN21" s="336">
        <v>1</v>
      </c>
      <c r="AO21" s="336"/>
      <c r="AP21" s="368"/>
      <c r="AQ21" s="368"/>
    </row>
    <row r="22" spans="3:43" s="92" customFormat="1">
      <c r="C22" s="379" t="s">
        <v>36</v>
      </c>
      <c r="D22" s="336">
        <v>6</v>
      </c>
      <c r="E22" s="336">
        <v>2</v>
      </c>
      <c r="F22" s="336">
        <v>2</v>
      </c>
      <c r="G22" s="336"/>
      <c r="H22" s="385"/>
      <c r="I22" s="97"/>
      <c r="J22" s="379" t="s">
        <v>36</v>
      </c>
      <c r="K22" s="336"/>
      <c r="L22" s="336">
        <v>4</v>
      </c>
      <c r="M22" s="336"/>
      <c r="N22" s="385"/>
      <c r="O22" s="385"/>
      <c r="P22" s="97"/>
      <c r="Q22" s="379" t="s">
        <v>36</v>
      </c>
      <c r="R22" s="336">
        <v>3</v>
      </c>
      <c r="S22" s="336">
        <v>1</v>
      </c>
      <c r="T22" s="336">
        <v>1</v>
      </c>
      <c r="U22" s="385"/>
      <c r="V22" s="385"/>
      <c r="W22" s="180"/>
      <c r="X22" s="379" t="s">
        <v>36</v>
      </c>
      <c r="Y22" s="336">
        <v>3</v>
      </c>
      <c r="Z22" s="336">
        <v>1</v>
      </c>
      <c r="AA22" s="336">
        <v>1</v>
      </c>
      <c r="AB22" s="368"/>
      <c r="AC22" s="368"/>
      <c r="AE22" s="379" t="s">
        <v>36</v>
      </c>
      <c r="AF22" s="336">
        <v>5</v>
      </c>
      <c r="AG22" s="336"/>
      <c r="AH22" s="336">
        <v>6</v>
      </c>
      <c r="AI22" s="385"/>
      <c r="AJ22" s="385"/>
      <c r="AL22" s="379" t="s">
        <v>36</v>
      </c>
      <c r="AM22" s="336">
        <v>2</v>
      </c>
      <c r="AN22" s="336">
        <v>1</v>
      </c>
      <c r="AO22" s="336">
        <v>1</v>
      </c>
      <c r="AP22" s="368"/>
      <c r="AQ22" s="368"/>
    </row>
    <row r="23" spans="3:43" s="92" customFormat="1">
      <c r="C23" s="379" t="s">
        <v>37</v>
      </c>
      <c r="D23" s="336">
        <v>2</v>
      </c>
      <c r="E23" s="336"/>
      <c r="F23" s="336">
        <v>1</v>
      </c>
      <c r="G23" s="336"/>
      <c r="H23" s="385"/>
      <c r="I23" s="97"/>
      <c r="J23" s="379" t="s">
        <v>37</v>
      </c>
      <c r="K23" s="336">
        <v>4</v>
      </c>
      <c r="L23" s="336">
        <v>2</v>
      </c>
      <c r="M23" s="336">
        <v>10</v>
      </c>
      <c r="N23" s="385"/>
      <c r="O23" s="385"/>
      <c r="P23" s="97"/>
      <c r="Q23" s="379" t="s">
        <v>37</v>
      </c>
      <c r="R23" s="336">
        <v>4</v>
      </c>
      <c r="S23" s="336">
        <v>1</v>
      </c>
      <c r="T23" s="336">
        <v>2</v>
      </c>
      <c r="U23" s="385"/>
      <c r="V23" s="385"/>
      <c r="W23" s="180"/>
      <c r="X23" s="379" t="s">
        <v>37</v>
      </c>
      <c r="Y23" s="336">
        <v>2</v>
      </c>
      <c r="Z23" s="336"/>
      <c r="AA23" s="336">
        <v>4</v>
      </c>
      <c r="AB23" s="368"/>
      <c r="AC23" s="368"/>
      <c r="AE23" s="379" t="s">
        <v>37</v>
      </c>
      <c r="AF23" s="336">
        <v>5</v>
      </c>
      <c r="AG23" s="336">
        <v>4</v>
      </c>
      <c r="AH23" s="336">
        <v>10</v>
      </c>
      <c r="AI23" s="385"/>
      <c r="AJ23" s="385"/>
      <c r="AL23" s="379" t="s">
        <v>37</v>
      </c>
      <c r="AM23" s="336">
        <v>1</v>
      </c>
      <c r="AN23" s="336"/>
      <c r="AO23" s="336">
        <v>3</v>
      </c>
      <c r="AP23" s="368"/>
      <c r="AQ23" s="368"/>
    </row>
    <row r="24" spans="3:43" s="92" customFormat="1">
      <c r="C24" s="379" t="s">
        <v>38</v>
      </c>
      <c r="D24" s="336">
        <v>2</v>
      </c>
      <c r="E24" s="336"/>
      <c r="F24" s="336">
        <v>2</v>
      </c>
      <c r="G24" s="336"/>
      <c r="H24" s="385"/>
      <c r="I24" s="97"/>
      <c r="J24" s="379" t="s">
        <v>38</v>
      </c>
      <c r="K24" s="336">
        <v>1</v>
      </c>
      <c r="L24" s="336">
        <v>4</v>
      </c>
      <c r="M24" s="336">
        <v>4</v>
      </c>
      <c r="N24" s="385"/>
      <c r="O24" s="385"/>
      <c r="P24" s="97"/>
      <c r="Q24" s="379" t="s">
        <v>38</v>
      </c>
      <c r="R24" s="336">
        <v>6</v>
      </c>
      <c r="S24" s="336">
        <v>6</v>
      </c>
      <c r="T24" s="336"/>
      <c r="U24" s="385"/>
      <c r="V24" s="385"/>
      <c r="W24" s="180"/>
      <c r="X24" s="379" t="s">
        <v>38</v>
      </c>
      <c r="Y24" s="336">
        <v>5</v>
      </c>
      <c r="Z24" s="336">
        <v>1</v>
      </c>
      <c r="AA24" s="336">
        <v>4</v>
      </c>
      <c r="AB24" s="385"/>
      <c r="AC24" s="385"/>
      <c r="AE24" s="379" t="s">
        <v>38</v>
      </c>
      <c r="AF24" s="336">
        <v>8</v>
      </c>
      <c r="AG24" s="336">
        <v>2</v>
      </c>
      <c r="AH24" s="336">
        <v>10</v>
      </c>
      <c r="AI24" s="385"/>
      <c r="AJ24" s="385"/>
      <c r="AL24" s="379" t="s">
        <v>38</v>
      </c>
      <c r="AM24" s="336">
        <v>3</v>
      </c>
      <c r="AN24" s="336"/>
      <c r="AO24" s="336">
        <v>2</v>
      </c>
      <c r="AP24" s="368"/>
      <c r="AQ24" s="368"/>
    </row>
    <row r="25" spans="3:43" s="92" customFormat="1">
      <c r="C25" s="379" t="s">
        <v>39</v>
      </c>
      <c r="D25" s="336">
        <v>4</v>
      </c>
      <c r="E25" s="336">
        <v>1</v>
      </c>
      <c r="F25" s="336"/>
      <c r="G25" s="336"/>
      <c r="H25" s="385"/>
      <c r="I25" s="97"/>
      <c r="J25" s="379" t="s">
        <v>39</v>
      </c>
      <c r="K25" s="336">
        <v>1</v>
      </c>
      <c r="L25" s="336">
        <v>1</v>
      </c>
      <c r="M25" s="336">
        <v>2</v>
      </c>
      <c r="N25" s="385"/>
      <c r="O25" s="385"/>
      <c r="P25" s="97"/>
      <c r="Q25" s="379" t="s">
        <v>39</v>
      </c>
      <c r="R25" s="336">
        <v>6</v>
      </c>
      <c r="S25" s="336">
        <v>1</v>
      </c>
      <c r="T25" s="336"/>
      <c r="U25" s="385"/>
      <c r="V25" s="385"/>
      <c r="W25" s="180"/>
      <c r="X25" s="379" t="s">
        <v>39</v>
      </c>
      <c r="Y25" s="336">
        <v>5</v>
      </c>
      <c r="Z25" s="336">
        <v>2</v>
      </c>
      <c r="AA25" s="336">
        <v>1</v>
      </c>
      <c r="AB25" s="385"/>
      <c r="AC25" s="385"/>
      <c r="AE25" s="379" t="s">
        <v>39</v>
      </c>
      <c r="AF25" s="336">
        <v>8</v>
      </c>
      <c r="AG25" s="336">
        <v>7</v>
      </c>
      <c r="AH25" s="336">
        <v>9</v>
      </c>
      <c r="AI25" s="385"/>
      <c r="AJ25" s="385"/>
      <c r="AL25" s="379" t="s">
        <v>39</v>
      </c>
      <c r="AM25" s="336">
        <v>3</v>
      </c>
      <c r="AN25" s="336">
        <v>3</v>
      </c>
      <c r="AO25" s="336">
        <v>1</v>
      </c>
      <c r="AP25" s="368"/>
      <c r="AQ25" s="368"/>
    </row>
    <row r="26" spans="3:43" s="92" customFormat="1">
      <c r="C26" s="379" t="s">
        <v>40</v>
      </c>
      <c r="D26" s="336">
        <v>3</v>
      </c>
      <c r="E26" s="336">
        <v>6</v>
      </c>
      <c r="F26" s="336">
        <v>1</v>
      </c>
      <c r="G26" s="336"/>
      <c r="H26" s="385"/>
      <c r="I26" s="97"/>
      <c r="J26" s="379" t="s">
        <v>40</v>
      </c>
      <c r="K26" s="336">
        <v>2</v>
      </c>
      <c r="L26" s="336"/>
      <c r="M26" s="336">
        <v>2</v>
      </c>
      <c r="N26" s="385"/>
      <c r="O26" s="385"/>
      <c r="P26" s="97"/>
      <c r="Q26" s="379" t="s">
        <v>40</v>
      </c>
      <c r="R26" s="336">
        <v>1</v>
      </c>
      <c r="S26" s="336">
        <v>2</v>
      </c>
      <c r="T26" s="336">
        <v>3</v>
      </c>
      <c r="U26" s="385"/>
      <c r="V26" s="385"/>
      <c r="W26" s="180"/>
      <c r="X26" s="379" t="s">
        <v>40</v>
      </c>
      <c r="Y26" s="336">
        <v>6</v>
      </c>
      <c r="Z26" s="336">
        <v>1</v>
      </c>
      <c r="AA26" s="336">
        <v>1</v>
      </c>
      <c r="AB26" s="385"/>
      <c r="AC26" s="385"/>
      <c r="AE26" s="379" t="s">
        <v>40</v>
      </c>
      <c r="AF26" s="336">
        <v>8</v>
      </c>
      <c r="AG26" s="336">
        <v>5</v>
      </c>
      <c r="AH26" s="336">
        <v>3</v>
      </c>
      <c r="AI26" s="385"/>
      <c r="AJ26" s="385"/>
      <c r="AL26" s="379" t="s">
        <v>40</v>
      </c>
      <c r="AM26" s="336">
        <v>3</v>
      </c>
      <c r="AN26" s="336"/>
      <c r="AO26" s="336"/>
      <c r="AP26" s="368"/>
      <c r="AQ26" s="368"/>
    </row>
    <row r="27" spans="3:43">
      <c r="C27" s="379" t="s">
        <v>41</v>
      </c>
      <c r="D27" s="336">
        <v>2</v>
      </c>
      <c r="E27" s="336">
        <v>1</v>
      </c>
      <c r="F27" s="336">
        <v>1</v>
      </c>
      <c r="G27" s="336"/>
      <c r="H27" s="385"/>
      <c r="I27" s="82"/>
      <c r="J27" s="379" t="s">
        <v>41</v>
      </c>
      <c r="K27" s="336"/>
      <c r="L27" s="336">
        <v>1</v>
      </c>
      <c r="M27" s="336">
        <v>1</v>
      </c>
      <c r="N27" s="385"/>
      <c r="O27" s="385"/>
      <c r="P27" s="97"/>
      <c r="Q27" s="379" t="s">
        <v>41</v>
      </c>
      <c r="R27" s="336">
        <v>2</v>
      </c>
      <c r="S27" s="336">
        <v>3</v>
      </c>
      <c r="T27" s="336">
        <v>1</v>
      </c>
      <c r="U27" s="334"/>
      <c r="V27" s="334"/>
      <c r="W27" s="180"/>
      <c r="X27" s="379" t="s">
        <v>41</v>
      </c>
      <c r="Y27" s="336">
        <v>1</v>
      </c>
      <c r="Z27" s="336"/>
      <c r="AA27" s="336">
        <v>3</v>
      </c>
      <c r="AB27" s="385"/>
      <c r="AC27" s="385"/>
      <c r="AD27"/>
      <c r="AE27" s="379" t="s">
        <v>41</v>
      </c>
      <c r="AF27" s="336">
        <v>8</v>
      </c>
      <c r="AG27" s="336">
        <v>7</v>
      </c>
      <c r="AH27" s="336">
        <v>15</v>
      </c>
      <c r="AI27" s="385"/>
      <c r="AJ27" s="385"/>
      <c r="AL27" s="379" t="s">
        <v>41</v>
      </c>
      <c r="AM27" s="336">
        <v>1</v>
      </c>
      <c r="AN27" s="336"/>
      <c r="AO27" s="336">
        <v>3</v>
      </c>
      <c r="AP27" s="385"/>
      <c r="AQ27" s="368"/>
    </row>
    <row r="28" spans="3:43">
      <c r="C28" s="379" t="s">
        <v>42</v>
      </c>
      <c r="D28" s="336">
        <v>5</v>
      </c>
      <c r="E28" s="336">
        <v>3</v>
      </c>
      <c r="F28" s="336">
        <v>2</v>
      </c>
      <c r="G28" s="336"/>
      <c r="H28" s="385"/>
      <c r="I28" s="82"/>
      <c r="J28" s="379" t="s">
        <v>42</v>
      </c>
      <c r="K28" s="336">
        <v>4</v>
      </c>
      <c r="L28" s="336"/>
      <c r="M28" s="336">
        <v>3</v>
      </c>
      <c r="N28" s="385"/>
      <c r="O28" s="385"/>
      <c r="P28" s="97"/>
      <c r="Q28" s="379" t="s">
        <v>42</v>
      </c>
      <c r="R28" s="336">
        <v>1</v>
      </c>
      <c r="S28" s="336">
        <v>3</v>
      </c>
      <c r="T28" s="336">
        <v>1</v>
      </c>
      <c r="U28" s="385"/>
      <c r="V28" s="385"/>
      <c r="W28" s="180"/>
      <c r="X28" s="379" t="s">
        <v>42</v>
      </c>
      <c r="Y28" s="336"/>
      <c r="Z28" s="336">
        <v>5</v>
      </c>
      <c r="AA28" s="336">
        <v>3</v>
      </c>
      <c r="AB28" s="385"/>
      <c r="AC28" s="385"/>
      <c r="AD28"/>
      <c r="AE28" s="379" t="s">
        <v>42</v>
      </c>
      <c r="AF28" s="336">
        <v>8</v>
      </c>
      <c r="AG28" s="336">
        <v>8</v>
      </c>
      <c r="AH28" s="336">
        <v>13</v>
      </c>
      <c r="AI28" s="385"/>
      <c r="AJ28" s="385"/>
      <c r="AL28" s="379" t="s">
        <v>42</v>
      </c>
      <c r="AM28" s="336">
        <v>1</v>
      </c>
      <c r="AN28" s="336">
        <v>2</v>
      </c>
      <c r="AO28" s="336">
        <v>2</v>
      </c>
      <c r="AP28" s="368"/>
      <c r="AQ28" s="368"/>
    </row>
    <row r="29" spans="3:43">
      <c r="C29" s="379" t="s">
        <v>43</v>
      </c>
      <c r="D29" s="336"/>
      <c r="E29" s="336">
        <v>5</v>
      </c>
      <c r="F29" s="336">
        <v>3</v>
      </c>
      <c r="G29" s="336"/>
      <c r="H29" s="385"/>
      <c r="I29" s="82"/>
      <c r="J29" s="379" t="s">
        <v>43</v>
      </c>
      <c r="K29" s="336">
        <v>2</v>
      </c>
      <c r="L29" s="336">
        <v>1</v>
      </c>
      <c r="M29" s="336">
        <v>4</v>
      </c>
      <c r="N29" s="385"/>
      <c r="O29" s="385"/>
      <c r="P29" s="97"/>
      <c r="Q29" s="379" t="s">
        <v>43</v>
      </c>
      <c r="R29" s="336">
        <v>7</v>
      </c>
      <c r="S29" s="336">
        <v>1</v>
      </c>
      <c r="T29" s="336">
        <v>3</v>
      </c>
      <c r="U29" s="385"/>
      <c r="V29" s="385"/>
      <c r="W29" s="180"/>
      <c r="X29" s="379" t="s">
        <v>43</v>
      </c>
      <c r="Y29" s="336">
        <v>5</v>
      </c>
      <c r="Z29" s="336">
        <v>1</v>
      </c>
      <c r="AA29" s="336">
        <v>2</v>
      </c>
      <c r="AB29" s="385"/>
      <c r="AC29" s="385"/>
      <c r="AD29"/>
      <c r="AE29" s="379" t="s">
        <v>43</v>
      </c>
      <c r="AF29" s="336">
        <v>21</v>
      </c>
      <c r="AG29" s="336">
        <v>12</v>
      </c>
      <c r="AH29" s="336">
        <v>15</v>
      </c>
      <c r="AI29" s="385"/>
      <c r="AJ29" s="385"/>
      <c r="AL29" s="379" t="s">
        <v>43</v>
      </c>
      <c r="AM29" s="336">
        <v>1</v>
      </c>
      <c r="AN29" s="336">
        <v>2</v>
      </c>
      <c r="AO29" s="336">
        <v>2</v>
      </c>
      <c r="AP29" s="385"/>
      <c r="AQ29" s="368"/>
    </row>
    <row r="30" spans="3:43">
      <c r="C30" s="379" t="s">
        <v>44</v>
      </c>
      <c r="D30" s="336">
        <v>4</v>
      </c>
      <c r="E30" s="336">
        <v>3</v>
      </c>
      <c r="F30" s="336">
        <v>3</v>
      </c>
      <c r="G30" s="336"/>
      <c r="H30" s="385"/>
      <c r="I30" s="82"/>
      <c r="J30" s="379" t="s">
        <v>44</v>
      </c>
      <c r="K30" s="336">
        <v>6</v>
      </c>
      <c r="L30" s="336">
        <v>1</v>
      </c>
      <c r="M30" s="336">
        <v>2</v>
      </c>
      <c r="N30" s="385"/>
      <c r="O30" s="385"/>
      <c r="P30" s="97"/>
      <c r="Q30" s="379" t="s">
        <v>44</v>
      </c>
      <c r="R30" s="336">
        <v>11</v>
      </c>
      <c r="S30" s="336">
        <v>4</v>
      </c>
      <c r="T30" s="336">
        <v>2</v>
      </c>
      <c r="U30" s="385"/>
      <c r="V30" s="385"/>
      <c r="W30" s="180"/>
      <c r="X30" s="379" t="s">
        <v>44</v>
      </c>
      <c r="Y30" s="336">
        <v>7</v>
      </c>
      <c r="Z30" s="336">
        <v>1</v>
      </c>
      <c r="AA30" s="336">
        <v>1</v>
      </c>
      <c r="AB30" s="385"/>
      <c r="AC30" s="385"/>
      <c r="AD30"/>
      <c r="AE30" s="379" t="s">
        <v>44</v>
      </c>
      <c r="AF30" s="336">
        <v>21</v>
      </c>
      <c r="AG30" s="336">
        <v>9</v>
      </c>
      <c r="AH30" s="336">
        <v>35</v>
      </c>
      <c r="AI30" s="385"/>
      <c r="AJ30" s="385"/>
      <c r="AL30" s="379" t="s">
        <v>44</v>
      </c>
      <c r="AM30" s="336">
        <v>2</v>
      </c>
      <c r="AN30" s="336"/>
      <c r="AO30" s="336"/>
      <c r="AP30" s="385"/>
      <c r="AQ30" s="368"/>
    </row>
    <row r="31" spans="3:43">
      <c r="C31" s="379" t="s">
        <v>45</v>
      </c>
      <c r="D31" s="336">
        <v>2</v>
      </c>
      <c r="E31" s="336">
        <v>2</v>
      </c>
      <c r="F31" s="336">
        <v>1</v>
      </c>
      <c r="G31" s="336"/>
      <c r="H31" s="385"/>
      <c r="I31" s="82"/>
      <c r="J31" s="379" t="s">
        <v>45</v>
      </c>
      <c r="K31" s="336">
        <v>2</v>
      </c>
      <c r="L31" s="336"/>
      <c r="M31" s="336">
        <v>2</v>
      </c>
      <c r="N31" s="385"/>
      <c r="O31" s="385"/>
      <c r="P31" s="97"/>
      <c r="Q31" s="379" t="s">
        <v>45</v>
      </c>
      <c r="R31" s="336">
        <v>11</v>
      </c>
      <c r="S31" s="336">
        <v>4</v>
      </c>
      <c r="T31" s="336">
        <v>6</v>
      </c>
      <c r="U31" s="385"/>
      <c r="V31" s="385"/>
      <c r="W31" s="180"/>
      <c r="X31" s="379" t="s">
        <v>45</v>
      </c>
      <c r="Y31" s="336">
        <v>6</v>
      </c>
      <c r="Z31" s="336">
        <v>1</v>
      </c>
      <c r="AA31" s="336">
        <v>4</v>
      </c>
      <c r="AB31" s="385"/>
      <c r="AC31" s="385"/>
      <c r="AD31"/>
      <c r="AE31" s="379" t="s">
        <v>45</v>
      </c>
      <c r="AF31" s="336">
        <v>24</v>
      </c>
      <c r="AG31" s="336">
        <v>120</v>
      </c>
      <c r="AH31" s="336">
        <v>33</v>
      </c>
      <c r="AI31" s="385"/>
      <c r="AJ31" s="385"/>
      <c r="AL31" s="379" t="s">
        <v>45</v>
      </c>
      <c r="AM31" s="336">
        <v>1</v>
      </c>
      <c r="AN31" s="336">
        <v>2</v>
      </c>
      <c r="AO31" s="336">
        <v>5</v>
      </c>
      <c r="AP31" s="385"/>
      <c r="AQ31" s="368"/>
    </row>
    <row r="32" spans="3:43">
      <c r="C32" s="379" t="s">
        <v>46</v>
      </c>
      <c r="D32" s="336">
        <v>3</v>
      </c>
      <c r="E32" s="336">
        <v>3</v>
      </c>
      <c r="F32" s="336">
        <v>2</v>
      </c>
      <c r="G32" s="336"/>
      <c r="H32" s="385"/>
      <c r="I32" s="82"/>
      <c r="J32" s="379" t="s">
        <v>46</v>
      </c>
      <c r="K32" s="336"/>
      <c r="L32" s="336">
        <v>1</v>
      </c>
      <c r="M32" s="336"/>
      <c r="N32" s="385"/>
      <c r="O32" s="385"/>
      <c r="P32" s="97"/>
      <c r="Q32" s="379" t="s">
        <v>46</v>
      </c>
      <c r="R32" s="336">
        <v>10</v>
      </c>
      <c r="S32" s="336">
        <v>3</v>
      </c>
      <c r="T32" s="336">
        <v>1</v>
      </c>
      <c r="U32" s="385"/>
      <c r="V32" s="385"/>
      <c r="W32" s="180"/>
      <c r="X32" s="379" t="s">
        <v>46</v>
      </c>
      <c r="Y32" s="336">
        <v>2</v>
      </c>
      <c r="Z32" s="336">
        <v>1</v>
      </c>
      <c r="AA32" s="336"/>
      <c r="AB32" s="385"/>
      <c r="AC32" s="385"/>
      <c r="AD32"/>
      <c r="AE32" s="379" t="s">
        <v>46</v>
      </c>
      <c r="AF32" s="336">
        <v>35</v>
      </c>
      <c r="AG32" s="336">
        <v>30</v>
      </c>
      <c r="AH32" s="336">
        <v>40</v>
      </c>
      <c r="AI32" s="385"/>
      <c r="AJ32" s="385"/>
      <c r="AL32" s="379" t="s">
        <v>46</v>
      </c>
      <c r="AM32" s="336">
        <v>2</v>
      </c>
      <c r="AN32" s="336"/>
      <c r="AO32" s="336"/>
      <c r="AP32" s="385"/>
      <c r="AQ32" s="368"/>
    </row>
    <row r="33" spans="2:43">
      <c r="C33" s="379" t="s">
        <v>47</v>
      </c>
      <c r="D33" s="336">
        <v>2</v>
      </c>
      <c r="E33" s="336">
        <v>1</v>
      </c>
      <c r="F33" s="336">
        <v>1</v>
      </c>
      <c r="G33" s="336"/>
      <c r="H33" s="385"/>
      <c r="I33" s="82"/>
      <c r="J33" s="379" t="s">
        <v>47</v>
      </c>
      <c r="K33" s="336"/>
      <c r="L33" s="336">
        <v>1</v>
      </c>
      <c r="M33" s="336">
        <v>2</v>
      </c>
      <c r="N33" s="385"/>
      <c r="O33" s="385"/>
      <c r="P33" s="97"/>
      <c r="Q33" s="379" t="s">
        <v>47</v>
      </c>
      <c r="R33" s="336">
        <v>3</v>
      </c>
      <c r="S33" s="336">
        <v>2</v>
      </c>
      <c r="T33" s="336">
        <v>3</v>
      </c>
      <c r="U33" s="385"/>
      <c r="V33" s="385"/>
      <c r="W33" s="180"/>
      <c r="X33" s="379" t="s">
        <v>47</v>
      </c>
      <c r="Y33" s="336">
        <v>4</v>
      </c>
      <c r="Z33" s="336"/>
      <c r="AA33" s="336">
        <v>2</v>
      </c>
      <c r="AB33" s="385"/>
      <c r="AC33" s="385"/>
      <c r="AD33"/>
      <c r="AE33" s="379" t="s">
        <v>47</v>
      </c>
      <c r="AF33" s="336">
        <v>81</v>
      </c>
      <c r="AG33" s="336">
        <v>36</v>
      </c>
      <c r="AH33" s="336">
        <v>103</v>
      </c>
      <c r="AI33" s="385"/>
      <c r="AJ33" s="385"/>
      <c r="AL33" s="379" t="s">
        <v>47</v>
      </c>
      <c r="AM33" s="336">
        <v>5</v>
      </c>
      <c r="AN33" s="336">
        <v>1</v>
      </c>
      <c r="AO33" s="336"/>
      <c r="AP33" s="385"/>
      <c r="AQ33" s="368"/>
    </row>
    <row r="34" spans="2:43">
      <c r="C34" s="379" t="s">
        <v>48</v>
      </c>
      <c r="D34" s="336">
        <v>2</v>
      </c>
      <c r="E34" s="336"/>
      <c r="F34" s="336"/>
      <c r="G34" s="386"/>
      <c r="H34" s="386"/>
      <c r="I34" s="82"/>
      <c r="J34" s="379" t="s">
        <v>48</v>
      </c>
      <c r="K34" s="336">
        <v>1</v>
      </c>
      <c r="L34" s="336"/>
      <c r="M34" s="336"/>
      <c r="N34" s="368"/>
      <c r="O34" s="368"/>
      <c r="P34" s="97"/>
      <c r="Q34" s="379" t="s">
        <v>48</v>
      </c>
      <c r="R34" s="336">
        <v>3</v>
      </c>
      <c r="S34" s="336"/>
      <c r="T34" s="336">
        <v>1</v>
      </c>
      <c r="U34" s="385"/>
      <c r="V34" s="385"/>
      <c r="W34" s="180"/>
      <c r="X34" s="379" t="s">
        <v>48</v>
      </c>
      <c r="Y34" s="336"/>
      <c r="Z34" s="336"/>
      <c r="AA34" s="336">
        <v>1</v>
      </c>
      <c r="AB34" s="385"/>
      <c r="AC34" s="385"/>
      <c r="AD34"/>
      <c r="AE34" s="379" t="s">
        <v>48</v>
      </c>
      <c r="AF34" s="336">
        <v>71</v>
      </c>
      <c r="AG34" s="336">
        <v>28</v>
      </c>
      <c r="AH34" s="336">
        <v>89</v>
      </c>
      <c r="AI34" s="385"/>
      <c r="AJ34" s="385"/>
      <c r="AL34" s="379" t="s">
        <v>48</v>
      </c>
      <c r="AM34" s="336">
        <v>2</v>
      </c>
      <c r="AN34" s="336">
        <v>3</v>
      </c>
      <c r="AO34" s="336">
        <v>2</v>
      </c>
      <c r="AP34" s="385"/>
      <c r="AQ34" s="368"/>
    </row>
    <row r="35" spans="2:43" s="249" customFormat="1">
      <c r="C35" s="379" t="s">
        <v>221</v>
      </c>
      <c r="D35" s="386"/>
      <c r="E35" s="386"/>
      <c r="F35" s="386"/>
      <c r="G35" s="386"/>
      <c r="H35" s="386"/>
      <c r="I35" s="97"/>
      <c r="J35" s="379" t="s">
        <v>221</v>
      </c>
      <c r="K35" s="370"/>
      <c r="L35" s="370"/>
      <c r="M35" s="386"/>
      <c r="N35" s="368"/>
      <c r="O35" s="368"/>
      <c r="P35" s="97"/>
      <c r="Q35" s="379" t="s">
        <v>221</v>
      </c>
      <c r="R35" s="385"/>
      <c r="S35" s="385"/>
      <c r="T35" s="385"/>
      <c r="U35" s="385"/>
      <c r="V35" s="385"/>
      <c r="W35" s="180"/>
      <c r="X35" s="379" t="s">
        <v>221</v>
      </c>
      <c r="Y35" s="385"/>
      <c r="Z35" s="385"/>
      <c r="AA35" s="385"/>
      <c r="AB35" s="385"/>
      <c r="AC35" s="385"/>
      <c r="AE35" s="379" t="s">
        <v>221</v>
      </c>
      <c r="AF35" s="336">
        <v>4</v>
      </c>
      <c r="AG35" s="336">
        <v>1</v>
      </c>
      <c r="AH35" s="336">
        <v>24</v>
      </c>
      <c r="AI35" s="385"/>
      <c r="AJ35" s="385"/>
      <c r="AL35" s="379" t="s">
        <v>221</v>
      </c>
      <c r="AM35" s="385"/>
      <c r="AN35" s="385"/>
      <c r="AO35" s="385"/>
      <c r="AP35" s="385"/>
      <c r="AQ35" s="368"/>
    </row>
    <row r="36" spans="2:43">
      <c r="C36" s="337" t="s">
        <v>57</v>
      </c>
      <c r="D36" s="369">
        <f>SUM(D7:D34)</f>
        <v>60</v>
      </c>
      <c r="E36" s="369">
        <f>SUM(E7:E34)</f>
        <v>31</v>
      </c>
      <c r="F36" s="369">
        <f>SUM(F7:F34)</f>
        <v>27</v>
      </c>
      <c r="G36" s="369">
        <f>SUM(G7:G34)</f>
        <v>0</v>
      </c>
      <c r="H36" s="369">
        <f>SUM(H7:H34)</f>
        <v>0</v>
      </c>
      <c r="I36" s="82"/>
      <c r="J36" s="337" t="s">
        <v>57</v>
      </c>
      <c r="K36" s="369">
        <f>SUM(K7:K34)</f>
        <v>48</v>
      </c>
      <c r="L36" s="369">
        <f>SUM(L7:L34)</f>
        <v>29</v>
      </c>
      <c r="M36" s="369">
        <f>SUM(M7:M34)</f>
        <v>76</v>
      </c>
      <c r="N36" s="369">
        <f>SUM(N7:N34)</f>
        <v>0</v>
      </c>
      <c r="O36" s="369">
        <f>SUM(O7:O34)</f>
        <v>0</v>
      </c>
      <c r="P36" s="97"/>
      <c r="Q36" s="337" t="s">
        <v>57</v>
      </c>
      <c r="R36" s="369">
        <f>SUM(R7:R34)</f>
        <v>105</v>
      </c>
      <c r="S36" s="369">
        <f>SUM(S7:S34)</f>
        <v>38</v>
      </c>
      <c r="T36" s="369">
        <f>SUM(T7:T34)</f>
        <v>37</v>
      </c>
      <c r="U36" s="369">
        <f>SUM(U7:U34)</f>
        <v>0</v>
      </c>
      <c r="V36" s="369">
        <f>SUM(V7:V34)</f>
        <v>0</v>
      </c>
      <c r="W36" s="97"/>
      <c r="X36" s="337" t="s">
        <v>57</v>
      </c>
      <c r="Y36" s="369">
        <f>SUM(Y7:Y34)</f>
        <v>80</v>
      </c>
      <c r="Z36" s="369">
        <f>SUM(Z7:Z34)</f>
        <v>21</v>
      </c>
      <c r="AA36" s="369">
        <f>SUM(AA7:AA34)</f>
        <v>45</v>
      </c>
      <c r="AB36" s="369">
        <f>SUM(AB7:AB34)</f>
        <v>0</v>
      </c>
      <c r="AC36" s="369">
        <f>SUM(AC7:AC34)</f>
        <v>0</v>
      </c>
      <c r="AD36"/>
      <c r="AE36" s="337" t="s">
        <v>57</v>
      </c>
      <c r="AF36" s="369">
        <f>SUM(AF7:AF35)</f>
        <v>320</v>
      </c>
      <c r="AG36" s="369">
        <f>SUM(AG7:AG35)</f>
        <v>273</v>
      </c>
      <c r="AH36" s="369">
        <f>SUM(AH7:AH35)</f>
        <v>426</v>
      </c>
      <c r="AI36" s="369">
        <f>SUM(AI7:AI35)</f>
        <v>0</v>
      </c>
      <c r="AJ36" s="369">
        <f>SUM(AJ7:AJ35)</f>
        <v>0</v>
      </c>
      <c r="AL36" s="337" t="s">
        <v>57</v>
      </c>
      <c r="AM36" s="369">
        <f>SUM(AM7:AM35)</f>
        <v>40</v>
      </c>
      <c r="AN36" s="369">
        <f>SUM(AN7:AN35)</f>
        <v>17</v>
      </c>
      <c r="AO36" s="369">
        <f>SUM(AO7:AO35)</f>
        <v>28</v>
      </c>
      <c r="AP36" s="369">
        <f>SUM(AP7:AP35)</f>
        <v>0</v>
      </c>
      <c r="AQ36" s="369">
        <f>SUM(AQ7:AQ35)</f>
        <v>0</v>
      </c>
    </row>
    <row r="37" spans="2:43">
      <c r="C37" s="210"/>
      <c r="D37" s="209"/>
      <c r="E37" s="209"/>
      <c r="F37" s="209"/>
      <c r="G37" s="209"/>
      <c r="H37" s="209"/>
      <c r="J37" s="210"/>
      <c r="K37" s="209"/>
      <c r="L37" s="209"/>
      <c r="M37" s="209"/>
      <c r="N37" s="209"/>
      <c r="O37" s="209"/>
      <c r="P37" s="21"/>
      <c r="Q37" s="210"/>
      <c r="R37" s="209"/>
      <c r="S37" s="209"/>
      <c r="T37" s="209"/>
      <c r="U37" s="209"/>
      <c r="V37" s="209"/>
      <c r="W37" s="21"/>
      <c r="X37" s="210"/>
      <c r="Y37" s="209"/>
      <c r="Z37" s="209"/>
      <c r="AA37" s="209"/>
      <c r="AB37" s="209"/>
      <c r="AC37" s="209"/>
      <c r="AD37"/>
      <c r="AE37" s="210"/>
      <c r="AF37" s="209"/>
      <c r="AG37" s="209"/>
      <c r="AH37" s="209"/>
      <c r="AI37" s="209"/>
      <c r="AJ37" s="209"/>
    </row>
    <row r="38" spans="2:43" s="80" customFormat="1">
      <c r="C38" s="85" t="s">
        <v>94</v>
      </c>
      <c r="F38" s="92"/>
      <c r="G38" s="92"/>
      <c r="H38" s="92"/>
      <c r="M38" s="92"/>
      <c r="N38" s="92"/>
      <c r="O38" s="92"/>
      <c r="T38" s="92"/>
      <c r="U38" s="92"/>
      <c r="V38" s="92"/>
      <c r="AA38" s="92"/>
      <c r="AB38" s="92"/>
      <c r="AC38" s="92"/>
    </row>
    <row r="39" spans="2:43" s="80" customFormat="1">
      <c r="C39" s="86" t="s">
        <v>95</v>
      </c>
      <c r="F39" s="92"/>
      <c r="G39" s="92"/>
      <c r="H39" s="92"/>
      <c r="M39" s="92"/>
      <c r="N39" s="92"/>
      <c r="O39" s="92"/>
      <c r="T39" s="92"/>
      <c r="U39" s="92"/>
      <c r="V39" s="92"/>
      <c r="AA39" s="92"/>
      <c r="AB39" s="92"/>
      <c r="AC39" s="92"/>
    </row>
    <row r="40" spans="2:43" s="80" customFormat="1">
      <c r="C40" s="86" t="s">
        <v>131</v>
      </c>
      <c r="F40" s="92"/>
      <c r="G40" s="92"/>
      <c r="H40" s="92"/>
      <c r="M40" s="92"/>
      <c r="N40" s="92"/>
      <c r="O40" s="92"/>
      <c r="T40" s="92"/>
      <c r="U40" s="92"/>
      <c r="V40" s="92"/>
      <c r="AA40" s="92"/>
      <c r="AB40" s="92"/>
      <c r="AC40" s="92"/>
    </row>
    <row r="41" spans="2:43" s="80" customFormat="1">
      <c r="C41" s="86" t="s">
        <v>132</v>
      </c>
      <c r="F41" s="92"/>
      <c r="G41" s="92"/>
      <c r="H41" s="92"/>
      <c r="M41" s="92"/>
      <c r="N41" s="92"/>
      <c r="O41" s="92"/>
      <c r="T41" s="92"/>
      <c r="U41" s="92"/>
      <c r="V41" s="92"/>
      <c r="AA41" s="92"/>
      <c r="AB41" s="92"/>
      <c r="AC41" s="92"/>
    </row>
    <row r="42" spans="2:43" s="80" customFormat="1">
      <c r="C42" s="86" t="s">
        <v>133</v>
      </c>
      <c r="F42" s="92"/>
      <c r="G42" s="92"/>
      <c r="H42" s="92"/>
      <c r="M42" s="92"/>
      <c r="N42" s="92"/>
      <c r="O42" s="92"/>
      <c r="T42" s="92"/>
      <c r="U42" s="92"/>
      <c r="V42" s="92"/>
      <c r="AA42" s="92"/>
      <c r="AB42" s="92"/>
      <c r="AC42" s="92"/>
    </row>
    <row r="43" spans="2:43">
      <c r="B43" s="105"/>
      <c r="C43" s="105"/>
      <c r="D43" s="105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</row>
    <row r="44" spans="2:43">
      <c r="B44" s="105"/>
      <c r="C44" s="105"/>
      <c r="D44" s="105"/>
      <c r="E44" s="105"/>
      <c r="F44" s="105"/>
      <c r="G44" s="105"/>
      <c r="H44" s="105"/>
      <c r="I44" s="105"/>
      <c r="J44" s="105"/>
      <c r="K44" s="10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05"/>
    </row>
    <row r="45" spans="2:43"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</row>
    <row r="46" spans="2:43">
      <c r="B46" s="105"/>
      <c r="C46" s="105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</row>
    <row r="47" spans="2:43">
      <c r="B47" s="105"/>
      <c r="C47" s="105"/>
      <c r="D47" s="105"/>
      <c r="E47" s="105"/>
      <c r="F47" s="105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</row>
    <row r="48" spans="2:43">
      <c r="B48" s="105"/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</row>
    <row r="49" spans="2:35">
      <c r="B49" s="105"/>
      <c r="C49" s="105"/>
      <c r="D49" s="105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</row>
    <row r="50" spans="2:35">
      <c r="B50" s="105"/>
      <c r="C50" s="105"/>
      <c r="D50" s="105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/>
      <c r="P50" s="105"/>
      <c r="Q50" s="105"/>
      <c r="R50" s="105"/>
      <c r="S50" s="105"/>
      <c r="T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</row>
    <row r="51" spans="2:35">
      <c r="B51" s="105"/>
      <c r="C51" s="105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</row>
    <row r="52" spans="2:35">
      <c r="B52" s="105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</row>
    <row r="53" spans="2:35">
      <c r="B53" s="105"/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</row>
    <row r="54" spans="2:35">
      <c r="B54" s="105"/>
      <c r="C54" s="105"/>
      <c r="D54" s="105"/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/>
      <c r="P54" s="105"/>
      <c r="Q54" s="105"/>
      <c r="R54" s="105"/>
      <c r="S54" s="105"/>
      <c r="T54" s="105"/>
      <c r="U54" s="105"/>
      <c r="V54" s="105"/>
      <c r="W54" s="105"/>
      <c r="X54" s="105"/>
      <c r="Y54" s="105"/>
      <c r="Z54" s="105"/>
      <c r="AA54" s="105"/>
      <c r="AB54" s="105"/>
      <c r="AC54" s="105"/>
      <c r="AD54" s="105"/>
      <c r="AE54" s="105"/>
      <c r="AF54" s="105"/>
      <c r="AG54" s="105"/>
      <c r="AH54" s="105"/>
      <c r="AI54" s="105"/>
    </row>
    <row r="55" spans="2:35">
      <c r="B55" s="105"/>
      <c r="C55" s="105"/>
      <c r="D55" s="105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/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/>
      <c r="AC55" s="105"/>
      <c r="AD55" s="105"/>
      <c r="AE55" s="105"/>
      <c r="AF55" s="105"/>
      <c r="AG55" s="105"/>
      <c r="AH55" s="105"/>
      <c r="AI55" s="105"/>
    </row>
    <row r="56" spans="2:35">
      <c r="B56" s="105"/>
      <c r="C56" s="105"/>
      <c r="D56" s="105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/>
      <c r="AC56" s="105"/>
      <c r="AD56" s="105"/>
      <c r="AE56" s="105"/>
      <c r="AF56" s="105"/>
      <c r="AG56" s="105"/>
      <c r="AH56" s="105"/>
      <c r="AI56" s="105"/>
    </row>
    <row r="57" spans="2:35">
      <c r="B57" s="105"/>
      <c r="C57" s="105"/>
      <c r="D57" s="105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  <c r="S57" s="105"/>
      <c r="T57" s="105"/>
      <c r="U57" s="105"/>
      <c r="V57" s="105"/>
      <c r="W57" s="105"/>
      <c r="X57" s="105"/>
      <c r="Y57" s="105"/>
      <c r="Z57" s="105"/>
      <c r="AA57" s="105"/>
      <c r="AB57" s="105"/>
      <c r="AC57" s="105"/>
      <c r="AD57" s="105"/>
      <c r="AE57" s="105"/>
      <c r="AF57" s="105"/>
      <c r="AG57" s="105"/>
      <c r="AH57" s="105"/>
      <c r="AI57" s="105"/>
    </row>
    <row r="58" spans="2:35">
      <c r="B58" s="105"/>
      <c r="C58" s="105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05"/>
    </row>
    <row r="59" spans="2:35">
      <c r="B59" s="105"/>
      <c r="C59" s="105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05"/>
    </row>
    <row r="60" spans="2:35">
      <c r="B60" s="105"/>
      <c r="C60" s="105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05"/>
    </row>
    <row r="61" spans="2:35">
      <c r="B61" s="105"/>
      <c r="C61" s="105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</row>
    <row r="62" spans="2:35">
      <c r="B62" s="105"/>
      <c r="C62" s="105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</row>
    <row r="63" spans="2:35">
      <c r="B63" s="105"/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</row>
    <row r="64" spans="2:35">
      <c r="B64" s="105"/>
      <c r="C64" s="105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</row>
    <row r="65" spans="2:35">
      <c r="B65" s="105"/>
      <c r="C65" s="105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</row>
    <row r="66" spans="2:35">
      <c r="B66" s="105"/>
      <c r="C66" s="105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</row>
    <row r="67" spans="2:35">
      <c r="B67" s="105"/>
      <c r="C67" s="105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05"/>
    </row>
    <row r="68" spans="2:35"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  <c r="AE68" s="105"/>
      <c r="AF68" s="105"/>
      <c r="AG68" s="105"/>
      <c r="AH68" s="105"/>
      <c r="AI68" s="105"/>
    </row>
    <row r="69" spans="2:35">
      <c r="B69" s="105"/>
      <c r="C69" s="105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  <c r="AC69" s="105"/>
      <c r="AD69" s="105"/>
      <c r="AE69" s="105"/>
      <c r="AF69" s="105"/>
      <c r="AG69" s="105"/>
      <c r="AH69" s="105"/>
      <c r="AI69" s="105"/>
    </row>
    <row r="70" spans="2:35">
      <c r="B70" s="105"/>
      <c r="C70" s="105"/>
      <c r="D70" s="105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  <c r="AC70" s="105"/>
      <c r="AD70" s="105"/>
      <c r="AE70" s="105"/>
      <c r="AF70" s="105"/>
      <c r="AG70" s="105"/>
      <c r="AH70" s="105"/>
      <c r="AI70" s="105"/>
    </row>
    <row r="71" spans="2:35">
      <c r="B71" s="105"/>
      <c r="C71" s="105"/>
      <c r="D71" s="105"/>
      <c r="E71" s="105"/>
      <c r="F71" s="105"/>
      <c r="G71" s="105"/>
      <c r="H71" s="105"/>
      <c r="I71" s="105"/>
      <c r="J71" s="105"/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/>
      <c r="AG71" s="105"/>
      <c r="AH71" s="105"/>
      <c r="AI71" s="105"/>
    </row>
    <row r="72" spans="2:35">
      <c r="B72" s="105"/>
      <c r="C72" s="105"/>
      <c r="D72" s="105"/>
      <c r="E72" s="105"/>
      <c r="F72" s="105"/>
      <c r="G72" s="105"/>
      <c r="H72" s="105"/>
      <c r="I72" s="105"/>
      <c r="J72" s="105"/>
      <c r="K72" s="105"/>
      <c r="L72" s="105"/>
      <c r="M72" s="105"/>
      <c r="N72" s="105"/>
      <c r="O72" s="105"/>
      <c r="P72" s="105"/>
      <c r="Q72" s="105"/>
      <c r="R72" s="105"/>
      <c r="S72" s="105"/>
      <c r="T72" s="105"/>
      <c r="U72" s="105"/>
      <c r="V72" s="105"/>
      <c r="W72" s="105"/>
      <c r="X72" s="105"/>
      <c r="Y72" s="105"/>
      <c r="Z72" s="105"/>
      <c r="AA72" s="105"/>
      <c r="AB72" s="105"/>
      <c r="AC72" s="105"/>
      <c r="AD72" s="105"/>
      <c r="AE72" s="105"/>
      <c r="AF72" s="105"/>
      <c r="AG72" s="105"/>
      <c r="AH72" s="105"/>
      <c r="AI72" s="105"/>
    </row>
    <row r="73" spans="2:35">
      <c r="B73" s="105"/>
      <c r="C73" s="105"/>
      <c r="D73" s="105"/>
      <c r="E73" s="105"/>
      <c r="F73" s="105"/>
      <c r="G73" s="105"/>
      <c r="H73" s="105"/>
      <c r="I73" s="105"/>
      <c r="J73" s="105"/>
      <c r="K73" s="105"/>
      <c r="L73" s="105"/>
      <c r="M73" s="105"/>
      <c r="N73" s="105"/>
      <c r="O73" s="105"/>
      <c r="P73" s="105"/>
      <c r="Q73" s="105"/>
      <c r="R73" s="105"/>
      <c r="S73" s="105"/>
      <c r="T73" s="105"/>
      <c r="U73" s="105"/>
      <c r="V73" s="105"/>
      <c r="W73" s="105"/>
      <c r="X73" s="105"/>
      <c r="Y73" s="105"/>
      <c r="Z73" s="105"/>
      <c r="AA73" s="105"/>
      <c r="AB73" s="105"/>
      <c r="AC73" s="105"/>
      <c r="AD73" s="105"/>
      <c r="AE73" s="105"/>
      <c r="AF73" s="105"/>
      <c r="AG73" s="105"/>
      <c r="AH73" s="105"/>
      <c r="AI73" s="105"/>
    </row>
    <row r="74" spans="2:35">
      <c r="B74" s="105"/>
      <c r="C74" s="105"/>
      <c r="D74" s="105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/>
      <c r="P74" s="105"/>
      <c r="Q74" s="105"/>
      <c r="R74" s="105"/>
      <c r="S74" s="105"/>
      <c r="T74" s="105"/>
      <c r="U74" s="105"/>
      <c r="V74" s="105"/>
      <c r="W74" s="105"/>
      <c r="X74" s="105"/>
      <c r="Y74" s="105"/>
      <c r="Z74" s="105"/>
      <c r="AA74" s="105"/>
      <c r="AB74" s="105"/>
      <c r="AC74" s="105"/>
      <c r="AD74" s="105"/>
      <c r="AE74" s="105"/>
      <c r="AF74" s="105"/>
      <c r="AG74" s="105"/>
      <c r="AH74" s="105"/>
      <c r="AI74" s="105"/>
    </row>
    <row r="75" spans="2:35">
      <c r="B75" s="105"/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/>
      <c r="Z75" s="105"/>
      <c r="AA75" s="105"/>
      <c r="AB75" s="105"/>
      <c r="AC75" s="105"/>
      <c r="AD75" s="105"/>
      <c r="AE75" s="105"/>
      <c r="AF75" s="105"/>
      <c r="AG75" s="105"/>
      <c r="AH75" s="105"/>
      <c r="AI75" s="105"/>
    </row>
    <row r="76" spans="2:35">
      <c r="B76" s="105"/>
      <c r="C76" s="105"/>
      <c r="D76" s="105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5"/>
      <c r="AD76" s="105"/>
      <c r="AE76" s="105"/>
      <c r="AF76" s="105"/>
      <c r="AG76" s="105"/>
      <c r="AH76" s="105"/>
      <c r="AI76" s="105"/>
    </row>
    <row r="77" spans="2:35">
      <c r="B77" s="105"/>
      <c r="C77" s="105"/>
      <c r="D77" s="105"/>
      <c r="E77" s="105"/>
      <c r="F77" s="105"/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5"/>
      <c r="AD77" s="105"/>
      <c r="AE77" s="105"/>
      <c r="AF77" s="105"/>
      <c r="AG77" s="105"/>
      <c r="AH77" s="105"/>
      <c r="AI77" s="105"/>
    </row>
    <row r="78" spans="2:35">
      <c r="B78" s="105"/>
      <c r="C78" s="105"/>
      <c r="D78" s="105"/>
      <c r="E78" s="105"/>
      <c r="F78" s="105"/>
      <c r="G78" s="105"/>
      <c r="H78" s="105"/>
      <c r="I78" s="105"/>
      <c r="J78" s="105"/>
      <c r="K78" s="105"/>
      <c r="L78" s="105"/>
      <c r="M78" s="105"/>
      <c r="N78" s="105"/>
      <c r="O78" s="105"/>
      <c r="P78" s="105"/>
      <c r="Q78" s="105"/>
      <c r="R78" s="105"/>
      <c r="S78" s="105"/>
      <c r="T78" s="105"/>
      <c r="U78" s="105"/>
      <c r="V78" s="105"/>
      <c r="W78" s="105"/>
      <c r="X78" s="105"/>
      <c r="Y78" s="105"/>
      <c r="Z78" s="105"/>
      <c r="AA78" s="105"/>
      <c r="AB78" s="105"/>
      <c r="AC78" s="105"/>
      <c r="AD78" s="105"/>
      <c r="AE78" s="105"/>
      <c r="AF78" s="105"/>
      <c r="AG78" s="105"/>
      <c r="AH78" s="105"/>
      <c r="AI78" s="105"/>
    </row>
    <row r="79" spans="2:35">
      <c r="B79" s="105"/>
      <c r="C79" s="105"/>
      <c r="D79" s="105"/>
      <c r="E79" s="105"/>
      <c r="F79" s="105"/>
      <c r="G79" s="105"/>
      <c r="H79" s="105"/>
      <c r="I79" s="105"/>
      <c r="J79" s="105"/>
      <c r="K79" s="105"/>
      <c r="L79" s="105"/>
      <c r="M79" s="105"/>
      <c r="N79" s="105"/>
      <c r="O79" s="105"/>
      <c r="P79" s="105"/>
      <c r="Q79" s="105"/>
      <c r="R79" s="105"/>
      <c r="S79" s="105"/>
      <c r="T79" s="105"/>
      <c r="U79" s="105"/>
      <c r="V79" s="105"/>
      <c r="W79" s="105"/>
      <c r="X79" s="105"/>
      <c r="Y79" s="105"/>
      <c r="Z79" s="105"/>
      <c r="AA79" s="105"/>
      <c r="AB79" s="105"/>
      <c r="AC79" s="105"/>
      <c r="AD79" s="105"/>
      <c r="AE79" s="105"/>
      <c r="AF79" s="105"/>
      <c r="AG79" s="105"/>
      <c r="AH79" s="105"/>
      <c r="AI79" s="105"/>
    </row>
    <row r="80" spans="2:35">
      <c r="B80" s="105"/>
      <c r="C80" s="105"/>
      <c r="D80" s="105"/>
      <c r="E80" s="105"/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  <c r="AC80" s="105"/>
      <c r="AD80" s="105"/>
      <c r="AE80" s="105"/>
      <c r="AF80" s="105"/>
      <c r="AG80" s="105"/>
      <c r="AH80" s="105"/>
      <c r="AI80" s="105"/>
    </row>
    <row r="81" spans="2:35">
      <c r="B81" s="105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/>
      <c r="R81" s="105"/>
      <c r="S81" s="105"/>
      <c r="T81" s="105"/>
      <c r="U81" s="105"/>
      <c r="V81" s="105"/>
      <c r="W81" s="105"/>
      <c r="X81" s="105"/>
      <c r="Y81" s="105"/>
      <c r="Z81" s="105"/>
      <c r="AA81" s="105"/>
      <c r="AB81" s="105"/>
      <c r="AC81" s="105"/>
      <c r="AD81" s="105"/>
      <c r="AE81" s="105"/>
      <c r="AF81" s="105"/>
      <c r="AG81" s="105"/>
      <c r="AH81" s="105"/>
      <c r="AI81" s="105"/>
    </row>
    <row r="82" spans="2:35"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/>
      <c r="R82" s="105"/>
      <c r="S82" s="105"/>
      <c r="T82" s="105"/>
      <c r="U82" s="105"/>
      <c r="V82" s="105"/>
      <c r="W82" s="105"/>
      <c r="X82" s="105"/>
      <c r="Y82" s="105"/>
      <c r="Z82" s="105"/>
      <c r="AA82" s="105"/>
      <c r="AB82" s="105"/>
      <c r="AC82" s="105"/>
      <c r="AD82" s="105"/>
      <c r="AE82" s="105"/>
      <c r="AF82" s="105"/>
      <c r="AG82" s="105"/>
      <c r="AH82" s="105"/>
      <c r="AI82" s="105"/>
    </row>
    <row r="83" spans="2:35">
      <c r="B83" s="105"/>
      <c r="C83" s="105"/>
      <c r="D83" s="105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/>
      <c r="AC83" s="105"/>
      <c r="AD83" s="105"/>
      <c r="AE83" s="105"/>
      <c r="AF83" s="105"/>
      <c r="AG83" s="105"/>
      <c r="AH83" s="105"/>
      <c r="AI83" s="105"/>
    </row>
    <row r="84" spans="2:35"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/>
      <c r="R84" s="105"/>
      <c r="S84" s="105"/>
      <c r="T84" s="105"/>
      <c r="U84" s="105"/>
      <c r="V84" s="105"/>
      <c r="W84" s="105"/>
      <c r="X84" s="105"/>
      <c r="Y84" s="105"/>
      <c r="Z84" s="105"/>
      <c r="AA84" s="105"/>
      <c r="AB84" s="105"/>
      <c r="AC84" s="105"/>
      <c r="AD84" s="105"/>
      <c r="AE84" s="105"/>
      <c r="AF84" s="105"/>
      <c r="AG84" s="105"/>
      <c r="AH84" s="105"/>
      <c r="AI84" s="105"/>
    </row>
    <row r="85" spans="2:35">
      <c r="B85" s="105"/>
      <c r="C85" s="105"/>
      <c r="D85" s="105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topLeftCell="A13" zoomScale="85" zoomScaleNormal="85" workbookViewId="0">
      <selection activeCell="P22" sqref="P22"/>
    </sheetView>
  </sheetViews>
  <sheetFormatPr defaultRowHeight="17.399999999999999"/>
  <cols>
    <col min="1" max="2" width="10.59765625" customWidth="1"/>
    <col min="8" max="9" width="9" style="92"/>
  </cols>
  <sheetData>
    <row r="1" spans="1:14">
      <c r="A1" s="5" t="s">
        <v>146</v>
      </c>
    </row>
    <row r="2" spans="1:14" ht="18" thickBot="1"/>
    <row r="3" spans="1:14">
      <c r="A3" s="1"/>
      <c r="B3" s="2" t="s">
        <v>1</v>
      </c>
    </row>
    <row r="4" spans="1:14" ht="18" thickBot="1">
      <c r="A4" s="3" t="s">
        <v>2</v>
      </c>
      <c r="B4" s="4" t="s">
        <v>3</v>
      </c>
    </row>
    <row r="6" spans="1:14">
      <c r="C6" s="74" t="s">
        <v>62</v>
      </c>
      <c r="D6" s="74" t="s">
        <v>53</v>
      </c>
      <c r="E6" s="74" t="s">
        <v>54</v>
      </c>
      <c r="F6" s="74" t="s">
        <v>55</v>
      </c>
      <c r="G6" s="74" t="s">
        <v>56</v>
      </c>
      <c r="H6" s="156" t="s">
        <v>165</v>
      </c>
      <c r="I6" s="156" t="s">
        <v>166</v>
      </c>
      <c r="J6" s="74" t="s">
        <v>63</v>
      </c>
      <c r="N6" s="294"/>
    </row>
    <row r="7" spans="1:14">
      <c r="C7" s="293" t="s">
        <v>1211</v>
      </c>
      <c r="D7" s="333">
        <v>60</v>
      </c>
      <c r="E7" s="288">
        <v>48</v>
      </c>
      <c r="F7" s="288">
        <v>105</v>
      </c>
      <c r="G7" s="288">
        <v>80</v>
      </c>
      <c r="H7" s="288">
        <v>320</v>
      </c>
      <c r="I7" s="288">
        <v>40</v>
      </c>
      <c r="J7" s="77">
        <f>SUM(D7:I7)</f>
        <v>653</v>
      </c>
      <c r="N7" s="294"/>
    </row>
    <row r="8" spans="1:14">
      <c r="C8" s="293" t="s">
        <v>1212</v>
      </c>
      <c r="D8" s="333">
        <v>31</v>
      </c>
      <c r="E8" s="288">
        <v>29</v>
      </c>
      <c r="F8" s="288">
        <v>38</v>
      </c>
      <c r="G8" s="288">
        <v>21</v>
      </c>
      <c r="H8" s="288">
        <v>273</v>
      </c>
      <c r="I8" s="288">
        <v>17</v>
      </c>
      <c r="J8" s="77">
        <f>SUM(D8:I8)</f>
        <v>409</v>
      </c>
      <c r="N8" s="294"/>
    </row>
    <row r="9" spans="1:14" s="92" customFormat="1">
      <c r="C9" s="293" t="s">
        <v>1207</v>
      </c>
      <c r="D9" s="333">
        <v>27</v>
      </c>
      <c r="E9" s="288">
        <v>76</v>
      </c>
      <c r="F9" s="288">
        <v>37</v>
      </c>
      <c r="G9" s="288">
        <v>45</v>
      </c>
      <c r="H9" s="288">
        <v>426</v>
      </c>
      <c r="I9" s="288">
        <v>28</v>
      </c>
      <c r="J9" s="96">
        <f>SUM(D9:I9)</f>
        <v>639</v>
      </c>
    </row>
    <row r="10" spans="1:14">
      <c r="C10" s="74" t="s">
        <v>63</v>
      </c>
      <c r="D10" s="77">
        <f t="shared" ref="D10:I10" si="0">SUM(D7:D9)</f>
        <v>118</v>
      </c>
      <c r="E10" s="77">
        <f t="shared" si="0"/>
        <v>153</v>
      </c>
      <c r="F10" s="77">
        <f t="shared" si="0"/>
        <v>180</v>
      </c>
      <c r="G10" s="77">
        <f t="shared" si="0"/>
        <v>146</v>
      </c>
      <c r="H10" s="96">
        <f t="shared" si="0"/>
        <v>1019</v>
      </c>
      <c r="I10" s="96">
        <f t="shared" si="0"/>
        <v>85</v>
      </c>
      <c r="J10" s="77">
        <f>SUM(D10:I10)</f>
        <v>1701</v>
      </c>
    </row>
    <row r="33" spans="3:3">
      <c r="C33" s="78" t="s">
        <v>94</v>
      </c>
    </row>
    <row r="34" spans="3:3">
      <c r="C34" s="7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zoomScale="70" zoomScaleNormal="70" workbookViewId="0">
      <selection activeCell="G7" sqref="G7"/>
    </sheetView>
  </sheetViews>
  <sheetFormatPr defaultRowHeight="17.399999999999999"/>
  <cols>
    <col min="1" max="2" width="10.59765625" customWidth="1"/>
    <col min="6" max="6" width="9" style="84"/>
    <col min="11" max="11" width="9" style="84"/>
  </cols>
  <sheetData>
    <row r="1" spans="1:9">
      <c r="A1" s="5" t="s">
        <v>21</v>
      </c>
    </row>
    <row r="2" spans="1:9" ht="18" thickBot="1"/>
    <row r="3" spans="1:9">
      <c r="A3" s="1"/>
      <c r="B3" s="2" t="s">
        <v>1</v>
      </c>
    </row>
    <row r="4" spans="1:9" ht="18" thickBot="1">
      <c r="A4" s="3" t="s">
        <v>2</v>
      </c>
      <c r="B4" s="4" t="s">
        <v>3</v>
      </c>
    </row>
    <row r="6" spans="1:9">
      <c r="C6" s="337" t="s">
        <v>62</v>
      </c>
      <c r="D6" s="337" t="s">
        <v>156</v>
      </c>
      <c r="E6" s="337" t="s">
        <v>157</v>
      </c>
      <c r="F6" s="337" t="s">
        <v>1208</v>
      </c>
      <c r="G6" s="337"/>
      <c r="H6" s="337"/>
      <c r="I6" s="337" t="s">
        <v>1275</v>
      </c>
    </row>
    <row r="7" spans="1:9">
      <c r="C7" s="337" t="s">
        <v>53</v>
      </c>
      <c r="D7" s="334">
        <v>60</v>
      </c>
      <c r="E7" s="334">
        <v>31</v>
      </c>
      <c r="F7" s="334">
        <v>27</v>
      </c>
      <c r="G7" s="385"/>
      <c r="H7" s="385"/>
      <c r="I7" s="253">
        <f t="shared" ref="I7:I13" si="0">SUM(D7:H7)</f>
        <v>118</v>
      </c>
    </row>
    <row r="8" spans="1:9">
      <c r="C8" s="337" t="s">
        <v>54</v>
      </c>
      <c r="D8" s="336">
        <v>48</v>
      </c>
      <c r="E8" s="336">
        <v>29</v>
      </c>
      <c r="F8" s="336">
        <v>76</v>
      </c>
      <c r="G8" s="385"/>
      <c r="H8" s="385"/>
      <c r="I8" s="253">
        <f t="shared" si="0"/>
        <v>153</v>
      </c>
    </row>
    <row r="9" spans="1:9">
      <c r="C9" s="337" t="s">
        <v>55</v>
      </c>
      <c r="D9" s="336">
        <v>105</v>
      </c>
      <c r="E9" s="336">
        <v>38</v>
      </c>
      <c r="F9" s="336">
        <v>37</v>
      </c>
      <c r="G9" s="385"/>
      <c r="H9" s="385"/>
      <c r="I9" s="253">
        <f t="shared" si="0"/>
        <v>180</v>
      </c>
    </row>
    <row r="10" spans="1:9">
      <c r="C10" s="337" t="s">
        <v>56</v>
      </c>
      <c r="D10" s="336">
        <v>80</v>
      </c>
      <c r="E10" s="336">
        <v>21</v>
      </c>
      <c r="F10" s="336">
        <v>45</v>
      </c>
      <c r="G10" s="385"/>
      <c r="H10" s="385"/>
      <c r="I10" s="253">
        <f t="shared" si="0"/>
        <v>146</v>
      </c>
    </row>
    <row r="11" spans="1:9">
      <c r="C11" s="337" t="s">
        <v>165</v>
      </c>
      <c r="D11" s="336">
        <v>320</v>
      </c>
      <c r="E11" s="336">
        <v>273</v>
      </c>
      <c r="F11" s="336">
        <v>426</v>
      </c>
      <c r="G11" s="385"/>
      <c r="H11" s="385"/>
      <c r="I11" s="253">
        <f t="shared" si="0"/>
        <v>1019</v>
      </c>
    </row>
    <row r="12" spans="1:9">
      <c r="C12" s="337" t="s">
        <v>166</v>
      </c>
      <c r="D12" s="336">
        <v>40</v>
      </c>
      <c r="E12" s="336">
        <v>17</v>
      </c>
      <c r="F12" s="336">
        <v>28</v>
      </c>
      <c r="G12" s="385"/>
      <c r="H12" s="385"/>
      <c r="I12" s="253">
        <f t="shared" si="0"/>
        <v>85</v>
      </c>
    </row>
    <row r="13" spans="1:9" s="92" customFormat="1">
      <c r="C13" s="337"/>
      <c r="D13" s="380">
        <f>SUM(D7:D12)</f>
        <v>653</v>
      </c>
      <c r="E13" s="380">
        <f>SUM(E7:E12)</f>
        <v>409</v>
      </c>
      <c r="F13" s="380">
        <f>SUM(F7:F12)</f>
        <v>639</v>
      </c>
      <c r="G13" s="380">
        <f>SUM(G7:G12)</f>
        <v>0</v>
      </c>
      <c r="H13" s="380">
        <f>SUM(H7:H12)</f>
        <v>0</v>
      </c>
      <c r="I13" s="388">
        <f t="shared" si="0"/>
        <v>1701</v>
      </c>
    </row>
    <row r="14" spans="1:9">
      <c r="A14" t="s">
        <v>169</v>
      </c>
    </row>
    <row r="17" s="84" customFormat="1"/>
    <row r="18" s="84" customFormat="1"/>
    <row r="19" s="84" customFormat="1"/>
  </sheetData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9"/>
  <sheetViews>
    <sheetView topLeftCell="G70" zoomScale="70" zoomScaleNormal="70" workbookViewId="0">
      <selection activeCell="I93" sqref="A77:I93"/>
    </sheetView>
  </sheetViews>
  <sheetFormatPr defaultRowHeight="17.399999999999999"/>
  <cols>
    <col min="1" max="2" width="10.59765625" customWidth="1"/>
    <col min="36" max="36" width="8.796875" style="249"/>
  </cols>
  <sheetData>
    <row r="1" spans="1:36">
      <c r="A1" s="5" t="s">
        <v>26</v>
      </c>
    </row>
    <row r="2" spans="1:36" ht="18" thickBot="1"/>
    <row r="3" spans="1:36">
      <c r="A3" s="1"/>
      <c r="B3" s="6" t="s">
        <v>147</v>
      </c>
    </row>
    <row r="4" spans="1:36" ht="27" thickBot="1">
      <c r="A4" s="7" t="s">
        <v>22</v>
      </c>
      <c r="B4" s="4" t="s">
        <v>3</v>
      </c>
    </row>
    <row r="6" spans="1:36">
      <c r="A6" s="93" t="s">
        <v>53</v>
      </c>
      <c r="B6" s="83">
        <v>1992</v>
      </c>
      <c r="C6" s="83">
        <v>1993</v>
      </c>
      <c r="D6" s="83">
        <v>1994</v>
      </c>
      <c r="E6" s="83">
        <v>1995</v>
      </c>
      <c r="F6" s="83">
        <v>1996</v>
      </c>
      <c r="G6" s="83">
        <v>1997</v>
      </c>
      <c r="H6" s="83">
        <v>1998</v>
      </c>
      <c r="I6" s="83">
        <v>1999</v>
      </c>
      <c r="J6" s="83">
        <v>2000</v>
      </c>
      <c r="K6" s="83">
        <v>2001</v>
      </c>
      <c r="L6" s="83">
        <v>2002</v>
      </c>
      <c r="M6" s="83">
        <v>2003</v>
      </c>
      <c r="N6" s="83">
        <v>2004</v>
      </c>
      <c r="O6" s="83">
        <v>2005</v>
      </c>
      <c r="P6" s="83">
        <v>2006</v>
      </c>
      <c r="Q6" s="83">
        <v>2007</v>
      </c>
      <c r="R6" s="83">
        <v>2008</v>
      </c>
      <c r="S6" s="83">
        <v>2009</v>
      </c>
      <c r="T6" s="83">
        <v>2010</v>
      </c>
      <c r="U6" s="83">
        <v>2011</v>
      </c>
      <c r="V6" s="83">
        <v>2012</v>
      </c>
      <c r="W6" s="83">
        <v>2013</v>
      </c>
      <c r="X6" s="83">
        <v>2014</v>
      </c>
      <c r="Y6" s="83">
        <v>2015</v>
      </c>
      <c r="Z6" s="83">
        <v>2016</v>
      </c>
      <c r="AA6" s="83">
        <v>2017</v>
      </c>
      <c r="AB6" s="83">
        <v>2018</v>
      </c>
      <c r="AC6" s="83"/>
      <c r="AD6" s="83"/>
      <c r="AE6" s="83"/>
      <c r="AF6" s="83"/>
      <c r="AG6" s="83"/>
      <c r="AH6" s="83"/>
      <c r="AI6" s="83"/>
      <c r="AJ6" s="83"/>
    </row>
    <row r="7" spans="1:36">
      <c r="A7" s="90" t="s">
        <v>167</v>
      </c>
      <c r="B7" s="288"/>
      <c r="C7" s="288"/>
      <c r="D7" s="288"/>
      <c r="E7" s="288"/>
      <c r="F7" s="288"/>
      <c r="G7" s="288">
        <v>1</v>
      </c>
      <c r="H7" s="288">
        <v>5</v>
      </c>
      <c r="I7" s="288">
        <v>3</v>
      </c>
      <c r="J7" s="288">
        <v>4</v>
      </c>
      <c r="K7" s="288"/>
      <c r="L7" s="288">
        <v>3</v>
      </c>
      <c r="M7" s="288">
        <v>5</v>
      </c>
      <c r="N7" s="288">
        <v>2</v>
      </c>
      <c r="O7" s="288">
        <v>6</v>
      </c>
      <c r="P7" s="288">
        <v>2</v>
      </c>
      <c r="Q7" s="288">
        <v>2</v>
      </c>
      <c r="R7" s="288">
        <v>4</v>
      </c>
      <c r="S7" s="288">
        <v>3</v>
      </c>
      <c r="T7" s="288">
        <v>2</v>
      </c>
      <c r="U7" s="288">
        <v>5</v>
      </c>
      <c r="V7" s="288"/>
      <c r="W7" s="288">
        <v>4</v>
      </c>
      <c r="X7" s="288">
        <v>2</v>
      </c>
      <c r="Y7" s="288">
        <v>3</v>
      </c>
      <c r="Z7" s="288">
        <v>2</v>
      </c>
      <c r="AA7" s="288">
        <v>2</v>
      </c>
      <c r="AB7" s="288"/>
      <c r="AC7" s="288"/>
      <c r="AD7" s="288"/>
      <c r="AE7" s="288"/>
      <c r="AF7" s="356"/>
      <c r="AG7" s="356"/>
      <c r="AH7" s="356"/>
      <c r="AI7" s="356"/>
      <c r="AJ7" s="356"/>
    </row>
    <row r="8" spans="1:36">
      <c r="A8" s="90" t="s">
        <v>168</v>
      </c>
      <c r="B8" s="288"/>
      <c r="C8" s="288"/>
      <c r="D8" s="288"/>
      <c r="E8" s="288"/>
      <c r="F8" s="288">
        <v>1</v>
      </c>
      <c r="G8" s="288"/>
      <c r="H8" s="288"/>
      <c r="I8" s="288"/>
      <c r="J8" s="288"/>
      <c r="K8" s="288"/>
      <c r="L8" s="288">
        <v>2</v>
      </c>
      <c r="M8" s="288"/>
      <c r="N8" s="288">
        <v>1</v>
      </c>
      <c r="O8" s="288">
        <v>2</v>
      </c>
      <c r="P8" s="288"/>
      <c r="Q8" s="288"/>
      <c r="R8" s="288">
        <v>1</v>
      </c>
      <c r="S8" s="288">
        <v>6</v>
      </c>
      <c r="T8" s="288">
        <v>1</v>
      </c>
      <c r="U8" s="288">
        <v>3</v>
      </c>
      <c r="V8" s="288">
        <v>5</v>
      </c>
      <c r="W8" s="288">
        <v>3</v>
      </c>
      <c r="X8" s="288">
        <v>2</v>
      </c>
      <c r="Y8" s="288">
        <v>3</v>
      </c>
      <c r="Z8" s="288">
        <v>1</v>
      </c>
      <c r="AA8" s="288"/>
      <c r="AB8" s="288"/>
      <c r="AC8" s="288"/>
      <c r="AD8" s="288"/>
      <c r="AE8" s="288"/>
      <c r="AF8" s="356"/>
      <c r="AG8" s="356"/>
      <c r="AH8" s="356"/>
      <c r="AI8" s="356"/>
      <c r="AJ8" s="356"/>
    </row>
    <row r="9" spans="1:36" s="92" customFormat="1">
      <c r="A9" s="90" t="s">
        <v>1208</v>
      </c>
      <c r="B9" s="288"/>
      <c r="C9" s="288"/>
      <c r="D9" s="288">
        <v>1</v>
      </c>
      <c r="E9" s="288"/>
      <c r="F9" s="288"/>
      <c r="G9" s="288">
        <v>1</v>
      </c>
      <c r="H9" s="288">
        <v>1</v>
      </c>
      <c r="I9" s="288"/>
      <c r="J9" s="288">
        <v>1</v>
      </c>
      <c r="K9" s="288"/>
      <c r="L9" s="288"/>
      <c r="M9" s="288">
        <v>1</v>
      </c>
      <c r="N9" s="288">
        <v>2</v>
      </c>
      <c r="O9" s="288">
        <v>2</v>
      </c>
      <c r="P9" s="288">
        <v>1</v>
      </c>
      <c r="Q9" s="288">
        <v>2</v>
      </c>
      <c r="R9" s="288"/>
      <c r="S9" s="288">
        <v>1</v>
      </c>
      <c r="T9" s="288">
        <v>1</v>
      </c>
      <c r="U9" s="288">
        <v>2</v>
      </c>
      <c r="V9" s="288">
        <v>3</v>
      </c>
      <c r="W9" s="288">
        <v>3</v>
      </c>
      <c r="X9" s="288">
        <v>1</v>
      </c>
      <c r="Y9" s="288">
        <v>2</v>
      </c>
      <c r="Z9" s="288">
        <v>1</v>
      </c>
      <c r="AA9" s="288"/>
      <c r="AB9" s="288"/>
      <c r="AC9" s="288"/>
      <c r="AD9" s="288"/>
      <c r="AE9" s="288"/>
      <c r="AF9" s="356"/>
      <c r="AG9" s="356"/>
      <c r="AH9" s="356"/>
      <c r="AI9" s="356"/>
      <c r="AJ9" s="356"/>
    </row>
    <row r="10" spans="1:36" s="92" customFormat="1">
      <c r="A10" s="90"/>
      <c r="B10" s="288"/>
      <c r="C10" s="288"/>
      <c r="D10" s="288"/>
      <c r="E10" s="288"/>
      <c r="F10" s="288"/>
      <c r="G10" s="288"/>
      <c r="H10" s="288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  <c r="AA10" s="288"/>
      <c r="AB10" s="288"/>
      <c r="AC10" s="288"/>
      <c r="AD10" s="288"/>
      <c r="AE10" s="288"/>
      <c r="AF10" s="356"/>
      <c r="AG10" s="356"/>
      <c r="AH10" s="356"/>
      <c r="AI10" s="356"/>
      <c r="AJ10" s="356"/>
    </row>
    <row r="11" spans="1:36" s="195" customFormat="1">
      <c r="A11" s="90"/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356"/>
      <c r="AG11" s="356"/>
      <c r="AH11" s="356"/>
      <c r="AI11" s="356"/>
      <c r="AJ11" s="356"/>
    </row>
    <row r="12" spans="1:36">
      <c r="A12" s="97"/>
      <c r="B12" s="97"/>
      <c r="C12" s="97"/>
      <c r="D12" s="97"/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</row>
    <row r="13" spans="1:36">
      <c r="A13" s="93" t="s">
        <v>54</v>
      </c>
      <c r="B13" s="83">
        <v>1992</v>
      </c>
      <c r="C13" s="83">
        <v>1993</v>
      </c>
      <c r="D13" s="83">
        <v>1994</v>
      </c>
      <c r="E13" s="83">
        <v>1995</v>
      </c>
      <c r="F13" s="83">
        <v>1996</v>
      </c>
      <c r="G13" s="83">
        <v>1997</v>
      </c>
      <c r="H13" s="83">
        <v>1998</v>
      </c>
      <c r="I13" s="83">
        <v>1999</v>
      </c>
      <c r="J13" s="83">
        <v>2000</v>
      </c>
      <c r="K13" s="83">
        <v>2001</v>
      </c>
      <c r="L13" s="83">
        <v>2002</v>
      </c>
      <c r="M13" s="83">
        <v>2003</v>
      </c>
      <c r="N13" s="83">
        <v>2004</v>
      </c>
      <c r="O13" s="83">
        <v>2005</v>
      </c>
      <c r="P13" s="83">
        <v>2006</v>
      </c>
      <c r="Q13" s="83">
        <v>2007</v>
      </c>
      <c r="R13" s="83">
        <v>2008</v>
      </c>
      <c r="S13" s="83">
        <v>2009</v>
      </c>
      <c r="T13" s="83">
        <v>2010</v>
      </c>
      <c r="U13" s="83">
        <v>2011</v>
      </c>
      <c r="V13" s="83">
        <v>2012</v>
      </c>
      <c r="W13" s="83">
        <v>2013</v>
      </c>
      <c r="X13" s="83">
        <v>2014</v>
      </c>
      <c r="Y13" s="83">
        <v>2015</v>
      </c>
      <c r="Z13" s="83">
        <v>2016</v>
      </c>
      <c r="AA13" s="83">
        <v>2017</v>
      </c>
      <c r="AB13" s="83">
        <v>2018</v>
      </c>
      <c r="AC13" s="83"/>
      <c r="AD13" s="83"/>
      <c r="AE13" s="83"/>
      <c r="AF13" s="83"/>
      <c r="AG13" s="83"/>
      <c r="AH13" s="83"/>
      <c r="AI13" s="83"/>
      <c r="AJ13" s="83"/>
    </row>
    <row r="14" spans="1:36">
      <c r="A14" s="90" t="s">
        <v>167</v>
      </c>
      <c r="B14" s="288"/>
      <c r="C14" s="288"/>
      <c r="D14" s="288"/>
      <c r="E14" s="288">
        <v>1</v>
      </c>
      <c r="F14" s="288">
        <v>2</v>
      </c>
      <c r="G14" s="288">
        <v>3</v>
      </c>
      <c r="H14" s="288">
        <v>1</v>
      </c>
      <c r="I14" s="288">
        <v>5</v>
      </c>
      <c r="J14" s="288">
        <v>3</v>
      </c>
      <c r="K14" s="288">
        <v>4</v>
      </c>
      <c r="L14" s="288">
        <v>3</v>
      </c>
      <c r="M14" s="288">
        <v>2</v>
      </c>
      <c r="N14" s="288">
        <v>1</v>
      </c>
      <c r="O14" s="288"/>
      <c r="P14" s="288">
        <v>4</v>
      </c>
      <c r="Q14" s="288">
        <v>1</v>
      </c>
      <c r="R14" s="288">
        <v>1</v>
      </c>
      <c r="S14" s="288">
        <v>2</v>
      </c>
      <c r="T14" s="288"/>
      <c r="U14" s="288">
        <v>4</v>
      </c>
      <c r="V14" s="288">
        <v>2</v>
      </c>
      <c r="W14" s="288">
        <v>6</v>
      </c>
      <c r="X14" s="288">
        <v>2</v>
      </c>
      <c r="Y14" s="288"/>
      <c r="Z14" s="288"/>
      <c r="AA14" s="288">
        <v>1</v>
      </c>
      <c r="AB14" s="288"/>
      <c r="AC14" s="288"/>
      <c r="AD14" s="288"/>
      <c r="AE14" s="288"/>
      <c r="AF14" s="356"/>
      <c r="AG14" s="356"/>
      <c r="AH14" s="356"/>
      <c r="AI14" s="356"/>
      <c r="AJ14" s="356"/>
    </row>
    <row r="15" spans="1:36">
      <c r="A15" s="90" t="s">
        <v>168</v>
      </c>
      <c r="B15" s="288"/>
      <c r="C15" s="288"/>
      <c r="D15" s="288"/>
      <c r="E15" s="288"/>
      <c r="F15" s="288"/>
      <c r="G15" s="288"/>
      <c r="H15" s="288">
        <v>1</v>
      </c>
      <c r="I15" s="288">
        <v>1</v>
      </c>
      <c r="J15" s="288"/>
      <c r="K15" s="288">
        <v>2</v>
      </c>
      <c r="L15" s="288">
        <v>4</v>
      </c>
      <c r="M15" s="288">
        <v>2</v>
      </c>
      <c r="N15" s="288">
        <v>3</v>
      </c>
      <c r="O15" s="288">
        <v>4</v>
      </c>
      <c r="P15" s="288">
        <v>2</v>
      </c>
      <c r="Q15" s="288">
        <v>4</v>
      </c>
      <c r="R15" s="288">
        <v>1</v>
      </c>
      <c r="S15" s="288"/>
      <c r="T15" s="288">
        <v>1</v>
      </c>
      <c r="U15" s="288"/>
      <c r="V15" s="288">
        <v>1</v>
      </c>
      <c r="W15" s="288">
        <v>1</v>
      </c>
      <c r="X15" s="288"/>
      <c r="Y15" s="288">
        <v>1</v>
      </c>
      <c r="Z15" s="288">
        <v>1</v>
      </c>
      <c r="AA15" s="288"/>
      <c r="AB15" s="288"/>
      <c r="AC15" s="288"/>
      <c r="AD15" s="288"/>
      <c r="AE15" s="288"/>
      <c r="AF15" s="356"/>
      <c r="AG15" s="356"/>
      <c r="AH15" s="356"/>
      <c r="AI15" s="356"/>
      <c r="AJ15" s="356"/>
    </row>
    <row r="16" spans="1:36" s="92" customFormat="1">
      <c r="A16" s="90" t="s">
        <v>1209</v>
      </c>
      <c r="B16" s="288"/>
      <c r="C16" s="288"/>
      <c r="D16" s="288">
        <v>1</v>
      </c>
      <c r="E16" s="288"/>
      <c r="F16" s="288">
        <v>2</v>
      </c>
      <c r="G16" s="288">
        <v>4</v>
      </c>
      <c r="H16" s="288">
        <v>5</v>
      </c>
      <c r="I16" s="288">
        <v>6</v>
      </c>
      <c r="J16" s="288">
        <v>4</v>
      </c>
      <c r="K16" s="288">
        <v>5</v>
      </c>
      <c r="L16" s="288">
        <v>5</v>
      </c>
      <c r="M16" s="288">
        <v>2</v>
      </c>
      <c r="N16" s="288">
        <v>4</v>
      </c>
      <c r="O16" s="288"/>
      <c r="P16" s="288">
        <v>10</v>
      </c>
      <c r="Q16" s="288">
        <v>4</v>
      </c>
      <c r="R16" s="288">
        <v>2</v>
      </c>
      <c r="S16" s="288">
        <v>2</v>
      </c>
      <c r="T16" s="288">
        <v>1</v>
      </c>
      <c r="U16" s="288">
        <v>3</v>
      </c>
      <c r="V16" s="288">
        <v>4</v>
      </c>
      <c r="W16" s="288">
        <v>2</v>
      </c>
      <c r="X16" s="288">
        <v>2</v>
      </c>
      <c r="Y16" s="288"/>
      <c r="Z16" s="288">
        <v>2</v>
      </c>
      <c r="AA16" s="288"/>
      <c r="AB16" s="288"/>
      <c r="AC16" s="288"/>
      <c r="AD16" s="288"/>
      <c r="AE16" s="288"/>
      <c r="AF16" s="356"/>
      <c r="AG16" s="356"/>
      <c r="AH16" s="356"/>
      <c r="AI16" s="356"/>
      <c r="AJ16" s="356"/>
    </row>
    <row r="17" spans="1:36" s="92" customFormat="1">
      <c r="A17" s="90"/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356"/>
      <c r="AG17" s="356"/>
      <c r="AH17" s="356"/>
      <c r="AI17" s="356"/>
      <c r="AJ17" s="356"/>
    </row>
    <row r="18" spans="1:36" s="195" customFormat="1">
      <c r="A18" s="90"/>
      <c r="B18" s="392"/>
      <c r="C18" s="392"/>
      <c r="D18" s="392"/>
      <c r="E18" s="392"/>
      <c r="F18" s="392"/>
      <c r="G18" s="392"/>
      <c r="H18" s="392"/>
      <c r="I18" s="392"/>
      <c r="J18" s="392"/>
      <c r="K18" s="392"/>
      <c r="L18" s="392"/>
      <c r="M18" s="392"/>
      <c r="N18" s="392"/>
      <c r="O18" s="392"/>
      <c r="P18" s="392"/>
      <c r="Q18" s="392"/>
      <c r="R18" s="392"/>
      <c r="S18" s="392"/>
      <c r="T18" s="392"/>
      <c r="U18" s="392"/>
      <c r="V18" s="392"/>
      <c r="W18" s="392"/>
      <c r="X18" s="392"/>
      <c r="Y18" s="392"/>
      <c r="Z18" s="392"/>
      <c r="AA18" s="392"/>
      <c r="AB18" s="392"/>
      <c r="AC18" s="288"/>
      <c r="AD18" s="356"/>
      <c r="AE18" s="356"/>
      <c r="AF18" s="356"/>
      <c r="AG18" s="356"/>
      <c r="AH18" s="356"/>
      <c r="AI18" s="356"/>
      <c r="AJ18" s="356"/>
    </row>
    <row r="19" spans="1:36">
      <c r="A19" s="97"/>
      <c r="B19" s="97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</row>
    <row r="20" spans="1:36">
      <c r="A20" s="93" t="s">
        <v>55</v>
      </c>
      <c r="B20" s="83">
        <v>1992</v>
      </c>
      <c r="C20" s="83">
        <v>1993</v>
      </c>
      <c r="D20" s="83">
        <v>1994</v>
      </c>
      <c r="E20" s="83">
        <v>1995</v>
      </c>
      <c r="F20" s="83">
        <v>1996</v>
      </c>
      <c r="G20" s="83">
        <v>1997</v>
      </c>
      <c r="H20" s="83">
        <v>1998</v>
      </c>
      <c r="I20" s="83">
        <v>1999</v>
      </c>
      <c r="J20" s="83">
        <v>2000</v>
      </c>
      <c r="K20" s="83">
        <v>2001</v>
      </c>
      <c r="L20" s="83">
        <v>2002</v>
      </c>
      <c r="M20" s="83">
        <v>2003</v>
      </c>
      <c r="N20" s="83">
        <v>2004</v>
      </c>
      <c r="O20" s="83">
        <v>2005</v>
      </c>
      <c r="P20" s="83">
        <v>2006</v>
      </c>
      <c r="Q20" s="83">
        <v>2007</v>
      </c>
      <c r="R20" s="83">
        <v>2008</v>
      </c>
      <c r="S20" s="83">
        <v>2009</v>
      </c>
      <c r="T20" s="83">
        <v>2010</v>
      </c>
      <c r="U20" s="83">
        <v>2011</v>
      </c>
      <c r="V20" s="83">
        <v>2012</v>
      </c>
      <c r="W20" s="83">
        <v>2013</v>
      </c>
      <c r="X20" s="83">
        <v>2014</v>
      </c>
      <c r="Y20" s="83">
        <v>2015</v>
      </c>
      <c r="Z20" s="83">
        <v>2016</v>
      </c>
      <c r="AA20" s="83">
        <v>2017</v>
      </c>
      <c r="AB20" s="83">
        <v>2018</v>
      </c>
      <c r="AC20" s="83"/>
      <c r="AD20" s="83"/>
      <c r="AE20" s="83"/>
      <c r="AF20" s="83"/>
      <c r="AG20" s="83"/>
      <c r="AH20" s="83"/>
      <c r="AI20" s="83"/>
      <c r="AJ20" s="83"/>
    </row>
    <row r="21" spans="1:36">
      <c r="A21" s="90" t="s">
        <v>167</v>
      </c>
      <c r="B21" s="288"/>
      <c r="C21" s="288"/>
      <c r="D21" s="288"/>
      <c r="E21" s="288"/>
      <c r="F21" s="288">
        <v>1</v>
      </c>
      <c r="G21" s="288">
        <v>2</v>
      </c>
      <c r="H21" s="288">
        <v>2</v>
      </c>
      <c r="I21" s="288">
        <v>2</v>
      </c>
      <c r="J21" s="288">
        <v>6</v>
      </c>
      <c r="K21" s="288">
        <v>3</v>
      </c>
      <c r="L21" s="288">
        <v>7</v>
      </c>
      <c r="M21" s="288">
        <v>7</v>
      </c>
      <c r="N21" s="288">
        <v>7</v>
      </c>
      <c r="O21" s="288">
        <v>3</v>
      </c>
      <c r="P21" s="288">
        <v>4</v>
      </c>
      <c r="Q21" s="288">
        <v>6</v>
      </c>
      <c r="R21" s="288">
        <v>6</v>
      </c>
      <c r="S21" s="288">
        <v>1</v>
      </c>
      <c r="T21" s="288">
        <v>2</v>
      </c>
      <c r="U21" s="288">
        <v>1</v>
      </c>
      <c r="V21" s="288">
        <v>7</v>
      </c>
      <c r="W21" s="288">
        <v>11</v>
      </c>
      <c r="X21" s="288">
        <v>11</v>
      </c>
      <c r="Y21" s="288">
        <v>10</v>
      </c>
      <c r="Z21" s="288">
        <v>3</v>
      </c>
      <c r="AA21" s="288">
        <v>3</v>
      </c>
      <c r="AB21" s="288"/>
      <c r="AC21" s="288"/>
      <c r="AD21" s="288"/>
      <c r="AE21" s="288"/>
      <c r="AF21" s="356"/>
      <c r="AG21" s="356"/>
      <c r="AH21" s="356"/>
      <c r="AI21" s="356"/>
      <c r="AJ21" s="356"/>
    </row>
    <row r="22" spans="1:36" s="92" customFormat="1">
      <c r="A22" s="90" t="s">
        <v>168</v>
      </c>
      <c r="B22" s="288"/>
      <c r="C22" s="288"/>
      <c r="D22" s="288"/>
      <c r="E22" s="288"/>
      <c r="F22" s="288"/>
      <c r="G22" s="288"/>
      <c r="H22" s="288"/>
      <c r="I22" s="288"/>
      <c r="J22" s="288">
        <v>1</v>
      </c>
      <c r="K22" s="288">
        <v>2</v>
      </c>
      <c r="L22" s="288"/>
      <c r="M22" s="288">
        <v>1</v>
      </c>
      <c r="N22" s="288">
        <v>3</v>
      </c>
      <c r="O22" s="288">
        <v>1</v>
      </c>
      <c r="P22" s="288">
        <v>1</v>
      </c>
      <c r="Q22" s="288">
        <v>6</v>
      </c>
      <c r="R22" s="288">
        <v>1</v>
      </c>
      <c r="S22" s="288">
        <v>2</v>
      </c>
      <c r="T22" s="288">
        <v>3</v>
      </c>
      <c r="U22" s="288">
        <v>3</v>
      </c>
      <c r="V22" s="288">
        <v>1</v>
      </c>
      <c r="W22" s="288">
        <v>4</v>
      </c>
      <c r="X22" s="288">
        <v>4</v>
      </c>
      <c r="Y22" s="288">
        <v>3</v>
      </c>
      <c r="Z22" s="288">
        <v>2</v>
      </c>
      <c r="AA22" s="288"/>
      <c r="AB22" s="288"/>
      <c r="AC22" s="288"/>
      <c r="AD22" s="288"/>
      <c r="AE22" s="288"/>
      <c r="AF22" s="356"/>
      <c r="AG22" s="356"/>
      <c r="AH22" s="356"/>
      <c r="AI22" s="356"/>
      <c r="AJ22" s="356"/>
    </row>
    <row r="23" spans="1:36">
      <c r="A23" s="90" t="s">
        <v>1209</v>
      </c>
      <c r="B23" s="288"/>
      <c r="C23" s="288"/>
      <c r="D23" s="288">
        <v>1</v>
      </c>
      <c r="E23" s="288"/>
      <c r="F23" s="288"/>
      <c r="G23" s="288"/>
      <c r="H23" s="288">
        <v>3</v>
      </c>
      <c r="I23" s="288"/>
      <c r="J23" s="288"/>
      <c r="K23" s="288">
        <v>5</v>
      </c>
      <c r="L23" s="288">
        <v>1</v>
      </c>
      <c r="M23" s="288">
        <v>2</v>
      </c>
      <c r="N23" s="288">
        <v>1</v>
      </c>
      <c r="O23" s="288">
        <v>1</v>
      </c>
      <c r="P23" s="288">
        <v>2</v>
      </c>
      <c r="Q23" s="288"/>
      <c r="R23" s="288"/>
      <c r="S23" s="288">
        <v>3</v>
      </c>
      <c r="T23" s="288">
        <v>1</v>
      </c>
      <c r="U23" s="288">
        <v>1</v>
      </c>
      <c r="V23" s="288">
        <v>3</v>
      </c>
      <c r="W23" s="288">
        <v>2</v>
      </c>
      <c r="X23" s="288">
        <v>6</v>
      </c>
      <c r="Y23" s="288">
        <v>1</v>
      </c>
      <c r="Z23" s="288">
        <v>3</v>
      </c>
      <c r="AA23" s="288">
        <v>1</v>
      </c>
      <c r="AB23" s="288"/>
      <c r="AC23" s="288"/>
      <c r="AD23" s="288"/>
      <c r="AE23" s="288"/>
      <c r="AF23" s="356"/>
      <c r="AG23" s="356"/>
      <c r="AH23" s="356"/>
      <c r="AI23" s="356"/>
      <c r="AJ23" s="356"/>
    </row>
    <row r="24" spans="1:36" s="92" customFormat="1">
      <c r="A24" s="90"/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288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356"/>
      <c r="AG24" s="356"/>
      <c r="AH24" s="356"/>
      <c r="AI24" s="356"/>
      <c r="AJ24" s="356"/>
    </row>
    <row r="25" spans="1:36" s="195" customFormat="1">
      <c r="A25" s="90"/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356"/>
      <c r="AG25" s="356"/>
      <c r="AH25" s="356"/>
      <c r="AI25" s="356"/>
      <c r="AJ25" s="356"/>
    </row>
    <row r="26" spans="1:36">
      <c r="A26" s="97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</row>
    <row r="27" spans="1:36">
      <c r="A27" s="93" t="s">
        <v>56</v>
      </c>
      <c r="B27" s="83">
        <v>1992</v>
      </c>
      <c r="C27" s="83">
        <v>1993</v>
      </c>
      <c r="D27" s="83">
        <v>1994</v>
      </c>
      <c r="E27" s="83">
        <v>1995</v>
      </c>
      <c r="F27" s="83">
        <v>1996</v>
      </c>
      <c r="G27" s="83">
        <v>1997</v>
      </c>
      <c r="H27" s="83">
        <v>1998</v>
      </c>
      <c r="I27" s="83">
        <v>1999</v>
      </c>
      <c r="J27" s="83">
        <v>2000</v>
      </c>
      <c r="K27" s="83">
        <v>2001</v>
      </c>
      <c r="L27" s="83">
        <v>2002</v>
      </c>
      <c r="M27" s="83">
        <v>2003</v>
      </c>
      <c r="N27" s="83">
        <v>2004</v>
      </c>
      <c r="O27" s="83">
        <v>2005</v>
      </c>
      <c r="P27" s="83">
        <v>2006</v>
      </c>
      <c r="Q27" s="83">
        <v>2007</v>
      </c>
      <c r="R27" s="83">
        <v>2008</v>
      </c>
      <c r="S27" s="83">
        <v>2009</v>
      </c>
      <c r="T27" s="83">
        <v>2010</v>
      </c>
      <c r="U27" s="83">
        <v>2011</v>
      </c>
      <c r="V27" s="83">
        <v>2012</v>
      </c>
      <c r="W27" s="83">
        <v>2013</v>
      </c>
      <c r="X27" s="83">
        <v>2014</v>
      </c>
      <c r="Y27" s="83">
        <v>2015</v>
      </c>
      <c r="Z27" s="83">
        <v>2016</v>
      </c>
      <c r="AA27" s="83">
        <v>2017</v>
      </c>
      <c r="AB27" s="83">
        <v>2018</v>
      </c>
      <c r="AC27" s="83"/>
      <c r="AD27" s="83"/>
      <c r="AE27" s="83"/>
      <c r="AF27" s="83"/>
      <c r="AG27" s="83"/>
      <c r="AH27" s="83"/>
      <c r="AI27" s="83"/>
      <c r="AJ27" s="83"/>
    </row>
    <row r="28" spans="1:36">
      <c r="A28" s="90" t="s">
        <v>167</v>
      </c>
      <c r="B28" s="288"/>
      <c r="C28" s="288"/>
      <c r="D28" s="288"/>
      <c r="E28" s="288">
        <v>2</v>
      </c>
      <c r="F28" s="288">
        <v>1</v>
      </c>
      <c r="G28" s="288">
        <v>2</v>
      </c>
      <c r="H28" s="288">
        <v>4</v>
      </c>
      <c r="I28" s="288">
        <v>4</v>
      </c>
      <c r="J28" s="288">
        <v>3</v>
      </c>
      <c r="K28" s="288">
        <v>6</v>
      </c>
      <c r="L28" s="288">
        <v>3</v>
      </c>
      <c r="M28" s="288">
        <v>4</v>
      </c>
      <c r="N28" s="288">
        <v>4</v>
      </c>
      <c r="O28" s="288">
        <v>3</v>
      </c>
      <c r="P28" s="288">
        <v>2</v>
      </c>
      <c r="Q28" s="288">
        <v>5</v>
      </c>
      <c r="R28" s="288">
        <v>5</v>
      </c>
      <c r="S28" s="288">
        <v>6</v>
      </c>
      <c r="T28" s="288">
        <v>1</v>
      </c>
      <c r="U28" s="288"/>
      <c r="V28" s="288">
        <v>5</v>
      </c>
      <c r="W28" s="288">
        <v>7</v>
      </c>
      <c r="X28" s="288">
        <v>6</v>
      </c>
      <c r="Y28" s="288">
        <v>2</v>
      </c>
      <c r="Z28" s="288">
        <v>4</v>
      </c>
      <c r="AA28" s="288"/>
      <c r="AB28" s="288"/>
      <c r="AC28" s="288"/>
      <c r="AD28" s="288"/>
      <c r="AE28" s="288"/>
      <c r="AF28" s="356"/>
      <c r="AG28" s="356"/>
      <c r="AH28" s="356"/>
      <c r="AI28" s="356"/>
      <c r="AJ28" s="356"/>
    </row>
    <row r="29" spans="1:36">
      <c r="A29" s="90" t="s">
        <v>168</v>
      </c>
      <c r="B29" s="288"/>
      <c r="C29" s="288"/>
      <c r="D29" s="288"/>
      <c r="E29" s="288"/>
      <c r="F29" s="288"/>
      <c r="G29" s="288">
        <v>1</v>
      </c>
      <c r="H29" s="288"/>
      <c r="I29" s="288"/>
      <c r="J29" s="288">
        <v>1</v>
      </c>
      <c r="K29" s="288">
        <v>3</v>
      </c>
      <c r="L29" s="288"/>
      <c r="M29" s="288">
        <v>1</v>
      </c>
      <c r="N29" s="288">
        <v>1</v>
      </c>
      <c r="O29" s="288">
        <v>1</v>
      </c>
      <c r="P29" s="288"/>
      <c r="Q29" s="288">
        <v>1</v>
      </c>
      <c r="R29" s="288">
        <v>2</v>
      </c>
      <c r="S29" s="288">
        <v>1</v>
      </c>
      <c r="T29" s="288"/>
      <c r="U29" s="288">
        <v>5</v>
      </c>
      <c r="V29" s="288">
        <v>1</v>
      </c>
      <c r="W29" s="288">
        <v>1</v>
      </c>
      <c r="X29" s="288">
        <v>1</v>
      </c>
      <c r="Y29" s="288">
        <v>1</v>
      </c>
      <c r="Z29" s="288"/>
      <c r="AA29" s="288"/>
      <c r="AB29" s="288"/>
      <c r="AC29" s="288"/>
      <c r="AD29" s="288"/>
      <c r="AE29" s="288"/>
      <c r="AF29" s="356"/>
      <c r="AG29" s="356"/>
      <c r="AH29" s="356"/>
      <c r="AI29" s="356"/>
      <c r="AJ29" s="356"/>
    </row>
    <row r="30" spans="1:36" s="92" customFormat="1">
      <c r="A30" s="90" t="s">
        <v>1209</v>
      </c>
      <c r="B30" s="288"/>
      <c r="C30" s="288"/>
      <c r="D30" s="288">
        <v>1</v>
      </c>
      <c r="E30" s="288">
        <v>1</v>
      </c>
      <c r="F30" s="288">
        <v>1</v>
      </c>
      <c r="G30" s="288"/>
      <c r="H30" s="288">
        <v>1</v>
      </c>
      <c r="I30" s="288">
        <v>4</v>
      </c>
      <c r="J30" s="288">
        <v>1</v>
      </c>
      <c r="K30" s="288">
        <v>2</v>
      </c>
      <c r="L30" s="288">
        <v>2</v>
      </c>
      <c r="M30" s="288">
        <v>2</v>
      </c>
      <c r="N30" s="288">
        <v>2</v>
      </c>
      <c r="O30" s="288">
        <v>1</v>
      </c>
      <c r="P30" s="288">
        <v>4</v>
      </c>
      <c r="Q30" s="288">
        <v>4</v>
      </c>
      <c r="R30" s="288">
        <v>1</v>
      </c>
      <c r="S30" s="288">
        <v>1</v>
      </c>
      <c r="T30" s="288">
        <v>3</v>
      </c>
      <c r="U30" s="288">
        <v>3</v>
      </c>
      <c r="V30" s="288">
        <v>2</v>
      </c>
      <c r="W30" s="288">
        <v>1</v>
      </c>
      <c r="X30" s="288">
        <v>4</v>
      </c>
      <c r="Y30" s="288"/>
      <c r="Z30" s="288">
        <v>2</v>
      </c>
      <c r="AA30" s="288">
        <v>1</v>
      </c>
      <c r="AB30" s="288"/>
      <c r="AC30" s="288"/>
      <c r="AD30" s="288"/>
      <c r="AE30" s="288"/>
      <c r="AF30" s="356"/>
      <c r="AG30" s="356"/>
      <c r="AH30" s="356"/>
      <c r="AI30" s="356"/>
      <c r="AJ30" s="356"/>
    </row>
    <row r="31" spans="1:36" s="92" customFormat="1">
      <c r="A31" s="90"/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356"/>
      <c r="AG31" s="356"/>
      <c r="AH31" s="356"/>
      <c r="AI31" s="356"/>
      <c r="AJ31" s="356"/>
    </row>
    <row r="32" spans="1:36" s="195" customFormat="1">
      <c r="A32" s="90"/>
      <c r="B32" s="288"/>
      <c r="C32" s="288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  <c r="S32" s="288"/>
      <c r="T32" s="288"/>
      <c r="U32" s="288"/>
      <c r="V32" s="288"/>
      <c r="W32" s="288"/>
      <c r="X32" s="288"/>
      <c r="Y32" s="288"/>
      <c r="Z32" s="288"/>
      <c r="AA32" s="288"/>
      <c r="AB32" s="288"/>
      <c r="AC32" s="288"/>
      <c r="AD32" s="288"/>
      <c r="AE32" s="288"/>
      <c r="AF32" s="356"/>
      <c r="AG32" s="356"/>
      <c r="AH32" s="356"/>
      <c r="AI32" s="356"/>
      <c r="AJ32" s="356"/>
    </row>
    <row r="34" spans="1:36" s="92" customFormat="1">
      <c r="A34" s="156" t="s">
        <v>152</v>
      </c>
      <c r="B34" s="83">
        <v>1992</v>
      </c>
      <c r="C34" s="83">
        <v>1993</v>
      </c>
      <c r="D34" s="83">
        <v>1994</v>
      </c>
      <c r="E34" s="83">
        <v>1995</v>
      </c>
      <c r="F34" s="83">
        <v>1996</v>
      </c>
      <c r="G34" s="83">
        <v>1997</v>
      </c>
      <c r="H34" s="83">
        <v>1998</v>
      </c>
      <c r="I34" s="83">
        <v>1999</v>
      </c>
      <c r="J34" s="83">
        <v>2000</v>
      </c>
      <c r="K34" s="83">
        <v>2001</v>
      </c>
      <c r="L34" s="83">
        <v>2002</v>
      </c>
      <c r="M34" s="83">
        <v>2003</v>
      </c>
      <c r="N34" s="83">
        <v>2004</v>
      </c>
      <c r="O34" s="83">
        <v>2005</v>
      </c>
      <c r="P34" s="83">
        <v>2006</v>
      </c>
      <c r="Q34" s="83">
        <v>2007</v>
      </c>
      <c r="R34" s="83">
        <v>2008</v>
      </c>
      <c r="S34" s="83">
        <v>2009</v>
      </c>
      <c r="T34" s="83">
        <v>2010</v>
      </c>
      <c r="U34" s="83">
        <v>2011</v>
      </c>
      <c r="V34" s="83">
        <v>2012</v>
      </c>
      <c r="W34" s="83">
        <v>2013</v>
      </c>
      <c r="X34" s="83">
        <v>2014</v>
      </c>
      <c r="Y34" s="83">
        <v>2015</v>
      </c>
      <c r="Z34" s="83">
        <v>2016</v>
      </c>
      <c r="AA34" s="83">
        <v>2017</v>
      </c>
      <c r="AB34" s="83">
        <v>2018</v>
      </c>
      <c r="AC34" s="83"/>
      <c r="AD34" s="83"/>
      <c r="AE34" s="83"/>
      <c r="AF34" s="83"/>
      <c r="AG34" s="83"/>
      <c r="AH34" s="83"/>
      <c r="AI34" s="83"/>
      <c r="AJ34" s="83"/>
    </row>
    <row r="35" spans="1:36" s="92" customFormat="1">
      <c r="A35" s="90" t="s">
        <v>167</v>
      </c>
      <c r="B35" s="288"/>
      <c r="C35" s="288"/>
      <c r="D35" s="288"/>
      <c r="E35" s="288"/>
      <c r="F35" s="288"/>
      <c r="G35" s="288"/>
      <c r="H35" s="288">
        <v>1</v>
      </c>
      <c r="I35" s="288"/>
      <c r="J35" s="288"/>
      <c r="K35" s="288">
        <v>5</v>
      </c>
      <c r="L35" s="288">
        <v>2</v>
      </c>
      <c r="M35" s="288">
        <v>4</v>
      </c>
      <c r="N35" s="288">
        <v>1</v>
      </c>
      <c r="O35" s="288">
        <v>5</v>
      </c>
      <c r="P35" s="288">
        <v>5</v>
      </c>
      <c r="Q35" s="288">
        <v>8</v>
      </c>
      <c r="R35" s="288">
        <v>8</v>
      </c>
      <c r="S35" s="288">
        <v>8</v>
      </c>
      <c r="T35" s="288">
        <v>8</v>
      </c>
      <c r="U35" s="288">
        <v>8</v>
      </c>
      <c r="V35" s="288">
        <v>21</v>
      </c>
      <c r="W35" s="288">
        <v>21</v>
      </c>
      <c r="X35" s="288">
        <v>24</v>
      </c>
      <c r="Y35" s="288">
        <v>35</v>
      </c>
      <c r="Z35" s="288">
        <v>81</v>
      </c>
      <c r="AA35" s="288">
        <v>71</v>
      </c>
      <c r="AB35" s="288">
        <v>4</v>
      </c>
      <c r="AC35" s="288"/>
      <c r="AD35" s="288"/>
      <c r="AE35" s="288"/>
      <c r="AF35" s="356"/>
      <c r="AG35" s="356"/>
      <c r="AH35" s="356"/>
      <c r="AI35" s="356"/>
      <c r="AJ35" s="356"/>
    </row>
    <row r="36" spans="1:36" s="92" customFormat="1">
      <c r="A36" s="90" t="s">
        <v>168</v>
      </c>
      <c r="B36" s="288"/>
      <c r="C36" s="288"/>
      <c r="D36" s="288"/>
      <c r="E36" s="288"/>
      <c r="F36" s="288"/>
      <c r="G36" s="288">
        <v>1</v>
      </c>
      <c r="H36" s="288"/>
      <c r="I36" s="288"/>
      <c r="J36" s="288"/>
      <c r="K36" s="288">
        <v>2</v>
      </c>
      <c r="L36" s="288"/>
      <c r="M36" s="288">
        <v>1</v>
      </c>
      <c r="N36" s="288"/>
      <c r="O36" s="288"/>
      <c r="P36" s="288">
        <v>4</v>
      </c>
      <c r="Q36" s="288">
        <v>2</v>
      </c>
      <c r="R36" s="288">
        <v>7</v>
      </c>
      <c r="S36" s="288">
        <v>5</v>
      </c>
      <c r="T36" s="288">
        <v>7</v>
      </c>
      <c r="U36" s="288">
        <v>8</v>
      </c>
      <c r="V36" s="288">
        <v>12</v>
      </c>
      <c r="W36" s="288">
        <v>9</v>
      </c>
      <c r="X36" s="288">
        <v>120</v>
      </c>
      <c r="Y36" s="288">
        <v>30</v>
      </c>
      <c r="Z36" s="288">
        <v>36</v>
      </c>
      <c r="AA36" s="288">
        <v>28</v>
      </c>
      <c r="AB36" s="288">
        <v>1</v>
      </c>
      <c r="AC36" s="288"/>
      <c r="AD36" s="288"/>
      <c r="AE36" s="288"/>
      <c r="AF36" s="356"/>
      <c r="AG36" s="356"/>
      <c r="AH36" s="356"/>
      <c r="AI36" s="356"/>
      <c r="AJ36" s="356"/>
    </row>
    <row r="37" spans="1:36" s="92" customFormat="1">
      <c r="A37" s="90" t="s">
        <v>1209</v>
      </c>
      <c r="B37" s="288"/>
      <c r="C37" s="288"/>
      <c r="D37" s="288">
        <v>1</v>
      </c>
      <c r="E37" s="288"/>
      <c r="F37" s="288"/>
      <c r="G37" s="288">
        <v>1</v>
      </c>
      <c r="H37" s="288">
        <v>2</v>
      </c>
      <c r="I37" s="288">
        <v>5</v>
      </c>
      <c r="J37" s="288">
        <v>1</v>
      </c>
      <c r="K37" s="288"/>
      <c r="L37" s="288">
        <v>1</v>
      </c>
      <c r="M37" s="288">
        <v>6</v>
      </c>
      <c r="N37" s="288">
        <v>4</v>
      </c>
      <c r="O37" s="288">
        <v>6</v>
      </c>
      <c r="P37" s="288">
        <v>10</v>
      </c>
      <c r="Q37" s="288">
        <v>10</v>
      </c>
      <c r="R37" s="288">
        <v>9</v>
      </c>
      <c r="S37" s="288">
        <v>3</v>
      </c>
      <c r="T37" s="288">
        <v>15</v>
      </c>
      <c r="U37" s="288">
        <v>13</v>
      </c>
      <c r="V37" s="288">
        <v>15</v>
      </c>
      <c r="W37" s="288">
        <v>35</v>
      </c>
      <c r="X37" s="288">
        <v>33</v>
      </c>
      <c r="Y37" s="288">
        <v>40</v>
      </c>
      <c r="Z37" s="288">
        <v>103</v>
      </c>
      <c r="AA37" s="288">
        <v>89</v>
      </c>
      <c r="AB37" s="288">
        <v>24</v>
      </c>
      <c r="AC37" s="288"/>
      <c r="AD37" s="288"/>
      <c r="AE37" s="288"/>
      <c r="AF37" s="356"/>
      <c r="AG37" s="356"/>
      <c r="AH37" s="356"/>
      <c r="AI37" s="356"/>
      <c r="AJ37" s="356"/>
    </row>
    <row r="38" spans="1:36" s="92" customFormat="1">
      <c r="A38" s="90"/>
      <c r="B38" s="288"/>
      <c r="C38" s="288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356"/>
      <c r="AG38" s="356"/>
      <c r="AH38" s="356"/>
      <c r="AI38" s="356"/>
      <c r="AJ38" s="356"/>
    </row>
    <row r="39" spans="1:36" s="195" customFormat="1">
      <c r="A39" s="90"/>
      <c r="B39" s="288"/>
      <c r="C39" s="288"/>
      <c r="D39" s="288"/>
      <c r="E39" s="288"/>
      <c r="F39" s="288"/>
      <c r="G39" s="288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8"/>
      <c r="T39" s="288"/>
      <c r="U39" s="288"/>
      <c r="V39" s="288"/>
      <c r="W39" s="288"/>
      <c r="X39" s="288"/>
      <c r="Y39" s="288"/>
      <c r="Z39" s="288"/>
      <c r="AA39" s="288"/>
      <c r="AB39" s="288"/>
      <c r="AC39" s="288"/>
      <c r="AD39" s="288"/>
      <c r="AE39" s="288"/>
      <c r="AF39" s="356"/>
      <c r="AG39" s="356"/>
      <c r="AH39" s="356"/>
      <c r="AI39" s="356"/>
      <c r="AJ39" s="356"/>
    </row>
    <row r="40" spans="1:36" s="92" customFormat="1">
      <c r="AJ40" s="249"/>
    </row>
    <row r="41" spans="1:36" s="92" customFormat="1">
      <c r="A41" s="156" t="s">
        <v>153</v>
      </c>
      <c r="B41" s="83">
        <v>1992</v>
      </c>
      <c r="C41" s="83">
        <v>1993</v>
      </c>
      <c r="D41" s="83">
        <v>1994</v>
      </c>
      <c r="E41" s="83">
        <v>1995</v>
      </c>
      <c r="F41" s="83">
        <v>1996</v>
      </c>
      <c r="G41" s="83">
        <v>1997</v>
      </c>
      <c r="H41" s="83">
        <v>1998</v>
      </c>
      <c r="I41" s="83">
        <v>1999</v>
      </c>
      <c r="J41" s="83">
        <v>2000</v>
      </c>
      <c r="K41" s="83">
        <v>2001</v>
      </c>
      <c r="L41" s="83">
        <v>2002</v>
      </c>
      <c r="M41" s="83">
        <v>2003</v>
      </c>
      <c r="N41" s="83">
        <v>2004</v>
      </c>
      <c r="O41" s="83">
        <v>2005</v>
      </c>
      <c r="P41" s="83">
        <v>2006</v>
      </c>
      <c r="Q41" s="83">
        <v>2007</v>
      </c>
      <c r="R41" s="83">
        <v>2008</v>
      </c>
      <c r="S41" s="83">
        <v>2009</v>
      </c>
      <c r="T41" s="83">
        <v>2010</v>
      </c>
      <c r="U41" s="83">
        <v>2011</v>
      </c>
      <c r="V41" s="83">
        <v>2012</v>
      </c>
      <c r="W41" s="83">
        <v>2013</v>
      </c>
      <c r="X41" s="83">
        <v>2014</v>
      </c>
      <c r="Y41" s="83">
        <v>2015</v>
      </c>
      <c r="Z41" s="83">
        <v>2016</v>
      </c>
      <c r="AA41" s="83">
        <v>2017</v>
      </c>
      <c r="AB41" s="83">
        <v>2018</v>
      </c>
      <c r="AC41" s="83"/>
      <c r="AD41" s="83"/>
      <c r="AE41" s="83"/>
      <c r="AF41" s="83"/>
      <c r="AG41" s="83"/>
      <c r="AH41" s="83"/>
      <c r="AI41" s="83"/>
      <c r="AJ41" s="83"/>
    </row>
    <row r="42" spans="1:36" s="92" customFormat="1">
      <c r="A42" s="90" t="s">
        <v>167</v>
      </c>
      <c r="B42" s="288"/>
      <c r="C42" s="288"/>
      <c r="D42" s="288"/>
      <c r="E42" s="288"/>
      <c r="F42" s="288"/>
      <c r="G42" s="288"/>
      <c r="H42" s="288">
        <v>4</v>
      </c>
      <c r="I42" s="288"/>
      <c r="J42" s="288">
        <v>3</v>
      </c>
      <c r="K42" s="288"/>
      <c r="L42" s="288">
        <v>1</v>
      </c>
      <c r="M42" s="288">
        <v>3</v>
      </c>
      <c r="N42" s="288">
        <v>2</v>
      </c>
      <c r="O42" s="288">
        <v>2</v>
      </c>
      <c r="P42" s="288">
        <v>1</v>
      </c>
      <c r="Q42" s="288">
        <v>3</v>
      </c>
      <c r="R42" s="288">
        <v>3</v>
      </c>
      <c r="S42" s="288">
        <v>3</v>
      </c>
      <c r="T42" s="288">
        <v>1</v>
      </c>
      <c r="U42" s="288">
        <v>1</v>
      </c>
      <c r="V42" s="288">
        <v>1</v>
      </c>
      <c r="W42" s="288">
        <v>2</v>
      </c>
      <c r="X42" s="288">
        <v>1</v>
      </c>
      <c r="Y42" s="288">
        <v>2</v>
      </c>
      <c r="Z42" s="288">
        <v>5</v>
      </c>
      <c r="AA42" s="288">
        <v>2</v>
      </c>
      <c r="AB42" s="288"/>
      <c r="AC42" s="288"/>
      <c r="AD42" s="288"/>
      <c r="AE42" s="288"/>
      <c r="AF42" s="356"/>
      <c r="AG42" s="356"/>
      <c r="AH42" s="356"/>
      <c r="AI42" s="356"/>
      <c r="AJ42" s="356"/>
    </row>
    <row r="43" spans="1:36" s="92" customFormat="1">
      <c r="A43" s="90" t="s">
        <v>168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>
        <v>1</v>
      </c>
      <c r="M43" s="288">
        <v>1</v>
      </c>
      <c r="N43" s="288">
        <v>1</v>
      </c>
      <c r="O43" s="288">
        <v>1</v>
      </c>
      <c r="P43" s="288"/>
      <c r="Q43" s="288"/>
      <c r="R43" s="288">
        <v>3</v>
      </c>
      <c r="S43" s="288"/>
      <c r="T43" s="288"/>
      <c r="U43" s="288">
        <v>2</v>
      </c>
      <c r="V43" s="288">
        <v>2</v>
      </c>
      <c r="W43" s="288"/>
      <c r="X43" s="288">
        <v>2</v>
      </c>
      <c r="Y43" s="288"/>
      <c r="Z43" s="288">
        <v>1</v>
      </c>
      <c r="AA43" s="288">
        <v>3</v>
      </c>
      <c r="AB43" s="288"/>
      <c r="AC43" s="288"/>
      <c r="AD43" s="288"/>
      <c r="AE43" s="288"/>
      <c r="AF43" s="356"/>
      <c r="AG43" s="356"/>
      <c r="AH43" s="356"/>
      <c r="AI43" s="356"/>
      <c r="AJ43" s="356"/>
    </row>
    <row r="44" spans="1:36" s="92" customFormat="1">
      <c r="A44" s="90" t="s">
        <v>1209</v>
      </c>
      <c r="B44" s="288"/>
      <c r="C44" s="288"/>
      <c r="D44" s="288"/>
      <c r="E44" s="288"/>
      <c r="F44" s="288"/>
      <c r="G44" s="288"/>
      <c r="H44" s="288"/>
      <c r="I44" s="288">
        <v>1</v>
      </c>
      <c r="J44" s="288"/>
      <c r="K44" s="288">
        <v>1</v>
      </c>
      <c r="L44" s="288">
        <v>3</v>
      </c>
      <c r="M44" s="288">
        <v>2</v>
      </c>
      <c r="N44" s="288"/>
      <c r="O44" s="288">
        <v>1</v>
      </c>
      <c r="P44" s="288">
        <v>3</v>
      </c>
      <c r="Q44" s="288">
        <v>2</v>
      </c>
      <c r="R44" s="288">
        <v>1</v>
      </c>
      <c r="S44" s="288"/>
      <c r="T44" s="288">
        <v>3</v>
      </c>
      <c r="U44" s="288">
        <v>2</v>
      </c>
      <c r="V44" s="288">
        <v>2</v>
      </c>
      <c r="W44" s="288"/>
      <c r="X44" s="288">
        <v>5</v>
      </c>
      <c r="Y44" s="288"/>
      <c r="Z44" s="288"/>
      <c r="AA44" s="288">
        <v>2</v>
      </c>
      <c r="AB44" s="288"/>
      <c r="AC44" s="288"/>
      <c r="AD44" s="288"/>
      <c r="AE44" s="288"/>
      <c r="AF44" s="356"/>
      <c r="AG44" s="356"/>
      <c r="AH44" s="356"/>
      <c r="AI44" s="356"/>
      <c r="AJ44" s="356"/>
    </row>
    <row r="45" spans="1:36" s="92" customFormat="1">
      <c r="A45" s="90"/>
      <c r="B45" s="288"/>
      <c r="C45" s="288"/>
      <c r="D45" s="288"/>
      <c r="E45" s="288"/>
      <c r="F45" s="288"/>
      <c r="G45" s="288"/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8"/>
      <c r="T45" s="288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356"/>
      <c r="AG45" s="356"/>
      <c r="AH45" s="356"/>
      <c r="AI45" s="356"/>
      <c r="AJ45" s="356"/>
    </row>
    <row r="46" spans="1:36" s="195" customFormat="1">
      <c r="A46" s="90"/>
      <c r="B46" s="288"/>
      <c r="C46" s="288"/>
      <c r="D46" s="288"/>
      <c r="E46" s="288"/>
      <c r="F46" s="288"/>
      <c r="G46" s="288"/>
      <c r="H46" s="288"/>
      <c r="I46" s="288"/>
      <c r="J46" s="356"/>
      <c r="K46" s="392"/>
      <c r="L46" s="392"/>
      <c r="M46" s="392"/>
      <c r="N46" s="392"/>
      <c r="O46" s="392"/>
      <c r="P46" s="392"/>
      <c r="Q46" s="392"/>
      <c r="R46" s="392"/>
      <c r="S46" s="392"/>
      <c r="T46" s="392"/>
      <c r="U46" s="392"/>
      <c r="V46" s="392"/>
      <c r="W46" s="392"/>
      <c r="X46" s="392"/>
      <c r="Y46" s="392"/>
      <c r="Z46" s="392"/>
      <c r="AA46" s="392"/>
      <c r="AB46" s="392"/>
      <c r="AC46" s="356"/>
      <c r="AD46" s="356"/>
      <c r="AE46" s="356"/>
      <c r="AF46" s="356"/>
      <c r="AG46" s="356"/>
      <c r="AH46" s="356"/>
      <c r="AI46" s="356"/>
      <c r="AJ46" s="356"/>
    </row>
    <row r="48" spans="1:36">
      <c r="A48" s="337" t="s">
        <v>53</v>
      </c>
      <c r="B48" s="375" t="s">
        <v>213</v>
      </c>
      <c r="C48" s="375" t="s">
        <v>214</v>
      </c>
      <c r="D48" s="375" t="s">
        <v>215</v>
      </c>
      <c r="E48" s="375" t="s">
        <v>216</v>
      </c>
      <c r="F48" s="375" t="s">
        <v>217</v>
      </c>
      <c r="G48" s="375"/>
      <c r="H48" s="389"/>
    </row>
    <row r="49" spans="1:36">
      <c r="A49" s="390" t="s">
        <v>167</v>
      </c>
      <c r="B49" s="394">
        <f>SUM($B7:$F7)</f>
        <v>0</v>
      </c>
      <c r="C49" s="394">
        <f>SUM($G7:$K7)</f>
        <v>13</v>
      </c>
      <c r="D49" s="394">
        <f>SUM($L7:$P7)</f>
        <v>18</v>
      </c>
      <c r="E49" s="394">
        <f>SUM($Q7:$U7)</f>
        <v>16</v>
      </c>
      <c r="F49" s="395">
        <f>SUM($V7:$Z7)</f>
        <v>11</v>
      </c>
      <c r="G49" s="395">
        <f>SUM($AA7:$AE7)</f>
        <v>2</v>
      </c>
      <c r="H49" s="395">
        <f>SUM($AF7:$AJ7)</f>
        <v>0</v>
      </c>
    </row>
    <row r="50" spans="1:36">
      <c r="A50" s="390" t="s">
        <v>168</v>
      </c>
      <c r="B50" s="394">
        <f>SUM($B8:$F8)</f>
        <v>1</v>
      </c>
      <c r="C50" s="394">
        <f>SUM($G8:$K8)</f>
        <v>0</v>
      </c>
      <c r="D50" s="394">
        <f>SUM($L8:$P8)</f>
        <v>5</v>
      </c>
      <c r="E50" s="394">
        <f>SUM($Q8:$U8)</f>
        <v>11</v>
      </c>
      <c r="F50" s="395">
        <f>SUM($V8:$Z8)</f>
        <v>14</v>
      </c>
      <c r="G50" s="395">
        <f>SUM($AA8:$AE8)</f>
        <v>0</v>
      </c>
      <c r="H50" s="395">
        <f>SUM($AF8:$AJ8)</f>
        <v>0</v>
      </c>
    </row>
    <row r="51" spans="1:36" s="92" customFormat="1">
      <c r="A51" s="390" t="s">
        <v>1208</v>
      </c>
      <c r="B51" s="394">
        <f>SUM($B9:$F9)</f>
        <v>1</v>
      </c>
      <c r="C51" s="394">
        <f>SUM($G9:$K9)</f>
        <v>3</v>
      </c>
      <c r="D51" s="394">
        <f>SUM($L9:$P9)</f>
        <v>6</v>
      </c>
      <c r="E51" s="394">
        <f>SUM($Q9:$U9)</f>
        <v>6</v>
      </c>
      <c r="F51" s="395">
        <f>SUM($V9:$Z9)</f>
        <v>10</v>
      </c>
      <c r="G51" s="395">
        <f>SUM($AA9:$AE9)</f>
        <v>0</v>
      </c>
      <c r="H51" s="395">
        <f>SUM($AF9:$AJ9)</f>
        <v>0</v>
      </c>
      <c r="AJ51" s="249"/>
    </row>
    <row r="52" spans="1:36" s="92" customFormat="1">
      <c r="A52" s="390"/>
      <c r="B52" s="394">
        <f>SUM($B10:$F10)</f>
        <v>0</v>
      </c>
      <c r="C52" s="394">
        <f>SUM($G10:$K10)</f>
        <v>0</v>
      </c>
      <c r="D52" s="394">
        <f>SUM($L10:$P10)</f>
        <v>0</v>
      </c>
      <c r="E52" s="394">
        <f>SUM($Q10:$U10)</f>
        <v>0</v>
      </c>
      <c r="F52" s="395">
        <f>SUM($V10:$Z10)</f>
        <v>0</v>
      </c>
      <c r="G52" s="395">
        <f>SUM($AA10:$AE10)</f>
        <v>0</v>
      </c>
      <c r="H52" s="395">
        <f>SUM($AF10:$AJ10)</f>
        <v>0</v>
      </c>
      <c r="AJ52" s="249"/>
    </row>
    <row r="53" spans="1:36" s="195" customFormat="1">
      <c r="A53" s="390"/>
      <c r="B53" s="394">
        <f>SUM($B11:$F11)</f>
        <v>0</v>
      </c>
      <c r="C53" s="394">
        <f>SUM($G11:$K11)</f>
        <v>0</v>
      </c>
      <c r="D53" s="394">
        <f>SUM($L11:$P11)</f>
        <v>0</v>
      </c>
      <c r="E53" s="394">
        <f>SUM($Q11:$U11)</f>
        <v>0</v>
      </c>
      <c r="F53" s="395">
        <f>SUM($V11:$Z11)</f>
        <v>0</v>
      </c>
      <c r="G53" s="395">
        <f>SUM($AA11:$AE11)</f>
        <v>0</v>
      </c>
      <c r="H53" s="395">
        <f>SUM($AF11:$AJ11)</f>
        <v>0</v>
      </c>
      <c r="AJ53" s="249"/>
    </row>
    <row r="54" spans="1:36" s="249" customFormat="1">
      <c r="A54" s="180"/>
      <c r="B54" s="25"/>
      <c r="C54" s="25"/>
      <c r="D54" s="25"/>
      <c r="E54" s="25"/>
      <c r="F54" s="43"/>
      <c r="G54" s="43"/>
      <c r="H54" s="43"/>
    </row>
    <row r="55" spans="1:36">
      <c r="A55" s="337" t="s">
        <v>54</v>
      </c>
      <c r="B55" s="375" t="s">
        <v>213</v>
      </c>
      <c r="C55" s="375" t="s">
        <v>214</v>
      </c>
      <c r="D55" s="375" t="s">
        <v>215</v>
      </c>
      <c r="E55" s="375" t="s">
        <v>216</v>
      </c>
      <c r="F55" s="375" t="s">
        <v>217</v>
      </c>
      <c r="G55" s="375"/>
      <c r="H55" s="389"/>
    </row>
    <row r="56" spans="1:36">
      <c r="A56" s="390" t="s">
        <v>167</v>
      </c>
      <c r="B56" s="394">
        <f>SUM($B14:$F14)</f>
        <v>3</v>
      </c>
      <c r="C56" s="394">
        <f>SUM($G14:$K14)</f>
        <v>16</v>
      </c>
      <c r="D56" s="394">
        <f>SUM($L14:$P14)</f>
        <v>10</v>
      </c>
      <c r="E56" s="394">
        <f>SUM($Q14:$U14)</f>
        <v>8</v>
      </c>
      <c r="F56" s="395">
        <f>SUM($V14:$Z14)</f>
        <v>10</v>
      </c>
      <c r="G56" s="395">
        <f>SUM($AA14:$AE14)</f>
        <v>1</v>
      </c>
      <c r="H56" s="395">
        <f>SUM($AF14:$AJ14)</f>
        <v>0</v>
      </c>
    </row>
    <row r="57" spans="1:36">
      <c r="A57" s="390" t="s">
        <v>168</v>
      </c>
      <c r="B57" s="394">
        <f>SUM($B15:$F15)</f>
        <v>0</v>
      </c>
      <c r="C57" s="394">
        <f>SUM($G15:$K15)</f>
        <v>4</v>
      </c>
      <c r="D57" s="394">
        <f>SUM($L15:$P15)</f>
        <v>15</v>
      </c>
      <c r="E57" s="394">
        <f>SUM($Q15:$U15)</f>
        <v>6</v>
      </c>
      <c r="F57" s="395">
        <f>SUM($V15:$Z15)</f>
        <v>4</v>
      </c>
      <c r="G57" s="395">
        <f>SUM($AA15:$AE15)</f>
        <v>0</v>
      </c>
      <c r="H57" s="395">
        <f>SUM($AF15:$AJ15)</f>
        <v>0</v>
      </c>
    </row>
    <row r="58" spans="1:36" s="92" customFormat="1">
      <c r="A58" s="390" t="s">
        <v>1208</v>
      </c>
      <c r="B58" s="394">
        <f>SUM($B16:$F16)</f>
        <v>3</v>
      </c>
      <c r="C58" s="394">
        <f>SUM($G16:$K16)</f>
        <v>24</v>
      </c>
      <c r="D58" s="394">
        <f>SUM($L16:$P16)</f>
        <v>21</v>
      </c>
      <c r="E58" s="394">
        <f>SUM($Q16:$U16)</f>
        <v>12</v>
      </c>
      <c r="F58" s="395">
        <f>SUM($V16:$Z16)</f>
        <v>10</v>
      </c>
      <c r="G58" s="395">
        <f>SUM($AA16:$AE16)</f>
        <v>0</v>
      </c>
      <c r="H58" s="395">
        <f>SUM($AF16:$AJ16)</f>
        <v>0</v>
      </c>
      <c r="AJ58" s="249"/>
    </row>
    <row r="59" spans="1:36" s="92" customFormat="1">
      <c r="A59" s="390"/>
      <c r="B59" s="394">
        <f>SUM($B17:$F17)</f>
        <v>0</v>
      </c>
      <c r="C59" s="394">
        <f>SUM($G17:$K17)</f>
        <v>0</v>
      </c>
      <c r="D59" s="394">
        <f>SUM($L17:$P17)</f>
        <v>0</v>
      </c>
      <c r="E59" s="394">
        <f>SUM($Q17:$U17)</f>
        <v>0</v>
      </c>
      <c r="F59" s="395">
        <f>SUM($V17:$Z17)</f>
        <v>0</v>
      </c>
      <c r="G59" s="395">
        <f>SUM($AA17:$AE17)</f>
        <v>0</v>
      </c>
      <c r="H59" s="395">
        <f>SUM($AF17:$AJ17)</f>
        <v>0</v>
      </c>
      <c r="AJ59" s="249"/>
    </row>
    <row r="60" spans="1:36" s="195" customFormat="1" ht="18" customHeight="1">
      <c r="A60" s="390"/>
      <c r="B60" s="394">
        <f>SUM($B18:$F18)</f>
        <v>0</v>
      </c>
      <c r="C60" s="394">
        <f>SUM($G18:$K18)</f>
        <v>0</v>
      </c>
      <c r="D60" s="394">
        <f>SUM($L18:$P18)</f>
        <v>0</v>
      </c>
      <c r="E60" s="394">
        <f>SUM($Q18:$U18)</f>
        <v>0</v>
      </c>
      <c r="F60" s="395">
        <f>SUM($V18:$Z18)</f>
        <v>0</v>
      </c>
      <c r="G60" s="395">
        <f>SUM($AA18:$AE18)</f>
        <v>0</v>
      </c>
      <c r="H60" s="395">
        <f>SUM($AF18:$AJ18)</f>
        <v>0</v>
      </c>
      <c r="AJ60" s="249"/>
    </row>
    <row r="61" spans="1:36" s="249" customFormat="1" ht="18" customHeight="1">
      <c r="A61" s="180"/>
      <c r="B61" s="25"/>
      <c r="C61" s="25"/>
      <c r="D61" s="25"/>
      <c r="E61" s="25"/>
      <c r="F61" s="43"/>
      <c r="G61" s="43"/>
      <c r="H61" s="43"/>
    </row>
    <row r="62" spans="1:36">
      <c r="A62" s="337" t="s">
        <v>55</v>
      </c>
      <c r="B62" s="375" t="s">
        <v>213</v>
      </c>
      <c r="C62" s="375" t="s">
        <v>214</v>
      </c>
      <c r="D62" s="375" t="s">
        <v>215</v>
      </c>
      <c r="E62" s="375" t="s">
        <v>216</v>
      </c>
      <c r="F62" s="375" t="s">
        <v>217</v>
      </c>
      <c r="G62" s="375"/>
      <c r="H62" s="389"/>
    </row>
    <row r="63" spans="1:36">
      <c r="A63" s="390" t="s">
        <v>167</v>
      </c>
      <c r="B63" s="394">
        <f>SUM($B21:$F21)</f>
        <v>1</v>
      </c>
      <c r="C63" s="394">
        <f>SUM($G21:$K21)</f>
        <v>15</v>
      </c>
      <c r="D63" s="394">
        <f>SUM($L21:$P21)</f>
        <v>28</v>
      </c>
      <c r="E63" s="394">
        <f>SUM($Q21:$U21)</f>
        <v>16</v>
      </c>
      <c r="F63" s="395">
        <f>SUM($V21:$Z21)</f>
        <v>42</v>
      </c>
      <c r="G63" s="395">
        <f>SUM($AA21:$AE21)</f>
        <v>3</v>
      </c>
      <c r="H63" s="395">
        <f>SUM($AF21:$AJ21)</f>
        <v>0</v>
      </c>
    </row>
    <row r="64" spans="1:36">
      <c r="A64" s="390" t="s">
        <v>168</v>
      </c>
      <c r="B64" s="394">
        <f>SUM($B22:$F22)</f>
        <v>0</v>
      </c>
      <c r="C64" s="394">
        <f>SUM($G22:$K22)</f>
        <v>3</v>
      </c>
      <c r="D64" s="394">
        <f>SUM($L22:$P22)</f>
        <v>6</v>
      </c>
      <c r="E64" s="394">
        <f>SUM($Q22:$U22)</f>
        <v>15</v>
      </c>
      <c r="F64" s="395">
        <f>SUM($V22:$Z22)</f>
        <v>14</v>
      </c>
      <c r="G64" s="395">
        <f>SUM($AA22:$AE22)</f>
        <v>0</v>
      </c>
      <c r="H64" s="395">
        <f>SUM($AF22:$AJ22)</f>
        <v>0</v>
      </c>
    </row>
    <row r="65" spans="1:36" s="92" customFormat="1">
      <c r="A65" s="390" t="s">
        <v>1208</v>
      </c>
      <c r="B65" s="394">
        <f>SUM($B23:$F23)</f>
        <v>1</v>
      </c>
      <c r="C65" s="394">
        <f>SUM($G23:$K23)</f>
        <v>8</v>
      </c>
      <c r="D65" s="394">
        <f>SUM($L23:$P23)</f>
        <v>7</v>
      </c>
      <c r="E65" s="394">
        <f>SUM($Q23:$U23)</f>
        <v>5</v>
      </c>
      <c r="F65" s="395">
        <f>SUM($V23:$Z23)</f>
        <v>15</v>
      </c>
      <c r="G65" s="395">
        <f>SUM($AA23:$AE23)</f>
        <v>1</v>
      </c>
      <c r="H65" s="395">
        <f>SUM($AF23:$AJ23)</f>
        <v>0</v>
      </c>
      <c r="AJ65" s="249"/>
    </row>
    <row r="66" spans="1:36" s="92" customFormat="1">
      <c r="A66" s="390"/>
      <c r="B66" s="394">
        <f>SUM($B24:$F24)</f>
        <v>0</v>
      </c>
      <c r="C66" s="394">
        <f>SUM($G24:$K24)</f>
        <v>0</v>
      </c>
      <c r="D66" s="394">
        <f>SUM($L24:$P24)</f>
        <v>0</v>
      </c>
      <c r="E66" s="394">
        <f>SUM($Q24:$U24)</f>
        <v>0</v>
      </c>
      <c r="F66" s="395">
        <f>SUM($V24:$Z24)</f>
        <v>0</v>
      </c>
      <c r="G66" s="395">
        <f>SUM($AA24:$AE24)</f>
        <v>0</v>
      </c>
      <c r="H66" s="395">
        <f>SUM($AF24:$AJ24)</f>
        <v>0</v>
      </c>
      <c r="AJ66" s="249"/>
    </row>
    <row r="67" spans="1:36" s="195" customFormat="1">
      <c r="A67" s="390"/>
      <c r="B67" s="394">
        <f>SUM($B25:$F25)</f>
        <v>0</v>
      </c>
      <c r="C67" s="394">
        <f>SUM($G25:$K25)</f>
        <v>0</v>
      </c>
      <c r="D67" s="394">
        <f>SUM($L25:$P25)</f>
        <v>0</v>
      </c>
      <c r="E67" s="394">
        <f>SUM($Q25:$U25)</f>
        <v>0</v>
      </c>
      <c r="F67" s="395">
        <f>SUM($V25:$Z25)</f>
        <v>0</v>
      </c>
      <c r="G67" s="395">
        <f>SUM($AA25:$AE25)</f>
        <v>0</v>
      </c>
      <c r="H67" s="395">
        <f>SUM($AF25:$AJ25)</f>
        <v>0</v>
      </c>
      <c r="AJ67" s="249"/>
    </row>
    <row r="68" spans="1:36" s="249" customFormat="1">
      <c r="A68" s="180"/>
      <c r="B68" s="25"/>
      <c r="C68" s="25"/>
      <c r="D68" s="25"/>
      <c r="E68" s="25"/>
      <c r="F68" s="43"/>
      <c r="G68" s="43"/>
      <c r="H68" s="43"/>
    </row>
    <row r="69" spans="1:36">
      <c r="A69" s="337" t="s">
        <v>56</v>
      </c>
      <c r="B69" s="375" t="s">
        <v>213</v>
      </c>
      <c r="C69" s="375" t="s">
        <v>214</v>
      </c>
      <c r="D69" s="375" t="s">
        <v>215</v>
      </c>
      <c r="E69" s="375" t="s">
        <v>216</v>
      </c>
      <c r="F69" s="375" t="s">
        <v>217</v>
      </c>
      <c r="G69" s="375"/>
      <c r="H69" s="389"/>
    </row>
    <row r="70" spans="1:36">
      <c r="A70" s="390" t="s">
        <v>167</v>
      </c>
      <c r="B70" s="394">
        <f>SUM($B28:$F28)</f>
        <v>3</v>
      </c>
      <c r="C70" s="394">
        <f>SUM($G28:$K28)</f>
        <v>19</v>
      </c>
      <c r="D70" s="394">
        <f>SUM($L28:$P28)</f>
        <v>16</v>
      </c>
      <c r="E70" s="394">
        <f>SUM($Q28:$U28)</f>
        <v>17</v>
      </c>
      <c r="F70" s="395">
        <f>SUM($V28:$Z28)</f>
        <v>24</v>
      </c>
      <c r="G70" s="395">
        <f>SUM($AA28:$AE28)</f>
        <v>0</v>
      </c>
      <c r="H70" s="395">
        <f>SUM($AF28:$AJ28)</f>
        <v>0</v>
      </c>
    </row>
    <row r="71" spans="1:36">
      <c r="A71" s="390" t="s">
        <v>168</v>
      </c>
      <c r="B71" s="394">
        <f>SUM($B29:$F29)</f>
        <v>0</v>
      </c>
      <c r="C71" s="394">
        <f>SUM($G29:$K29)</f>
        <v>5</v>
      </c>
      <c r="D71" s="394">
        <f>SUM($L29:$P29)</f>
        <v>3</v>
      </c>
      <c r="E71" s="394">
        <f>SUM($Q29:$U29)</f>
        <v>9</v>
      </c>
      <c r="F71" s="395">
        <f>SUM($V29:$Z29)</f>
        <v>4</v>
      </c>
      <c r="G71" s="395">
        <f>SUM($AA29:$AE29)</f>
        <v>0</v>
      </c>
      <c r="H71" s="395">
        <f>SUM($AF29:$AJ29)</f>
        <v>0</v>
      </c>
    </row>
    <row r="72" spans="1:36" s="92" customFormat="1">
      <c r="A72" s="390" t="s">
        <v>1208</v>
      </c>
      <c r="B72" s="394">
        <f>SUM($B30:$F30)</f>
        <v>3</v>
      </c>
      <c r="C72" s="394">
        <f>SUM($G30:$K30)</f>
        <v>8</v>
      </c>
      <c r="D72" s="394">
        <f>SUM($L30:$P30)</f>
        <v>11</v>
      </c>
      <c r="E72" s="394">
        <f>SUM($Q30:$U30)</f>
        <v>12</v>
      </c>
      <c r="F72" s="395">
        <f>SUM($V30:$Z30)</f>
        <v>9</v>
      </c>
      <c r="G72" s="395">
        <f>SUM($AA30:$AE30)</f>
        <v>1</v>
      </c>
      <c r="H72" s="395">
        <f>SUM($AF30:$AJ30)</f>
        <v>0</v>
      </c>
      <c r="AJ72" s="249"/>
    </row>
    <row r="73" spans="1:36" s="92" customFormat="1">
      <c r="A73" s="390"/>
      <c r="B73" s="394">
        <f>SUM($B31:$F31)</f>
        <v>0</v>
      </c>
      <c r="C73" s="394">
        <f>SUM($G31:$K31)</f>
        <v>0</v>
      </c>
      <c r="D73" s="394">
        <f>SUM($L31:$P31)</f>
        <v>0</v>
      </c>
      <c r="E73" s="394">
        <f>SUM($Q31:$U31)</f>
        <v>0</v>
      </c>
      <c r="F73" s="395">
        <f>SUM($V31:$Z31)</f>
        <v>0</v>
      </c>
      <c r="G73" s="395">
        <f>SUM($AA31:$AE31)</f>
        <v>0</v>
      </c>
      <c r="H73" s="395">
        <f>SUM($AF31:$AJ31)</f>
        <v>0</v>
      </c>
      <c r="AJ73" s="249"/>
    </row>
    <row r="74" spans="1:36" s="195" customFormat="1">
      <c r="A74" s="390"/>
      <c r="B74" s="394">
        <f>SUM($B32:$F32)</f>
        <v>0</v>
      </c>
      <c r="C74" s="394">
        <f>SUM($G32:$K32)</f>
        <v>0</v>
      </c>
      <c r="D74" s="394">
        <f>SUM($L32:$P32)</f>
        <v>0</v>
      </c>
      <c r="E74" s="394">
        <f>SUM($Q32:$U32)</f>
        <v>0</v>
      </c>
      <c r="F74" s="395">
        <f>SUM($V32:$Z32)</f>
        <v>0</v>
      </c>
      <c r="G74" s="395">
        <f>SUM($AA32:$AE32)</f>
        <v>0</v>
      </c>
      <c r="H74" s="395">
        <f>SUM($AF32:$AJ32)</f>
        <v>0</v>
      </c>
      <c r="AJ74" s="249"/>
    </row>
    <row r="75" spans="1:36" s="249" customFormat="1">
      <c r="A75" s="180"/>
      <c r="B75" s="387"/>
      <c r="C75" s="387"/>
      <c r="D75" s="387"/>
      <c r="E75" s="387"/>
      <c r="F75" s="391"/>
      <c r="G75" s="391"/>
      <c r="H75" s="391"/>
    </row>
    <row r="76" spans="1:36">
      <c r="A76" s="337" t="s">
        <v>152</v>
      </c>
      <c r="B76" s="375" t="s">
        <v>213</v>
      </c>
      <c r="C76" s="375" t="s">
        <v>214</v>
      </c>
      <c r="D76" s="375" t="s">
        <v>215</v>
      </c>
      <c r="E76" s="375" t="s">
        <v>216</v>
      </c>
      <c r="F76" s="375" t="s">
        <v>217</v>
      </c>
      <c r="G76" s="375"/>
      <c r="H76" s="389"/>
    </row>
    <row r="77" spans="1:36" s="92" customFormat="1">
      <c r="A77" s="390" t="s">
        <v>167</v>
      </c>
      <c r="B77" s="394">
        <f>SUM($B35:$F35)</f>
        <v>0</v>
      </c>
      <c r="C77" s="394">
        <f>SUM($G35:$K35)</f>
        <v>6</v>
      </c>
      <c r="D77" s="394">
        <f>SUM($L35:$P35)</f>
        <v>17</v>
      </c>
      <c r="E77" s="394">
        <f>SUM($Q35:$U35)</f>
        <v>40</v>
      </c>
      <c r="F77" s="395">
        <f>SUM($V35:$Z35)</f>
        <v>182</v>
      </c>
      <c r="G77" s="395">
        <f>SUM($AA35:$AE35)</f>
        <v>75</v>
      </c>
      <c r="H77" s="395">
        <f>SUM($AF35:$AJ35)</f>
        <v>0</v>
      </c>
      <c r="AJ77" s="249"/>
    </row>
    <row r="78" spans="1:36" s="92" customFormat="1">
      <c r="A78" s="390" t="s">
        <v>168</v>
      </c>
      <c r="B78" s="394">
        <f>SUM($B36:$F36)</f>
        <v>0</v>
      </c>
      <c r="C78" s="394">
        <f>SUM($G36:$K36)</f>
        <v>3</v>
      </c>
      <c r="D78" s="394">
        <f>SUM($L36:$P36)</f>
        <v>5</v>
      </c>
      <c r="E78" s="394">
        <f>SUM($Q36:$U36)</f>
        <v>29</v>
      </c>
      <c r="F78" s="395">
        <f>SUM($V36:$Z36)</f>
        <v>207</v>
      </c>
      <c r="G78" s="395">
        <f>SUM($AA36:$AE36)</f>
        <v>29</v>
      </c>
      <c r="H78" s="395">
        <f>SUM($AF36:$AJ36)</f>
        <v>0</v>
      </c>
      <c r="AJ78" s="249"/>
    </row>
    <row r="79" spans="1:36" s="92" customFormat="1">
      <c r="A79" s="390" t="s">
        <v>1208</v>
      </c>
      <c r="B79" s="394">
        <f>SUM($B37:$F37)</f>
        <v>1</v>
      </c>
      <c r="C79" s="394">
        <f>SUM($G37:$K37)</f>
        <v>9</v>
      </c>
      <c r="D79" s="394">
        <f>SUM($L37:$P37)</f>
        <v>27</v>
      </c>
      <c r="E79" s="394">
        <f>SUM($Q37:$U37)</f>
        <v>50</v>
      </c>
      <c r="F79" s="395">
        <f>SUM($V37:$Z37)</f>
        <v>226</v>
      </c>
      <c r="G79" s="395">
        <f>SUM($AA37:$AE37)</f>
        <v>113</v>
      </c>
      <c r="H79" s="395">
        <f>SUM($AF37:$AJ37)</f>
        <v>0</v>
      </c>
      <c r="AJ79" s="249"/>
    </row>
    <row r="80" spans="1:36" s="92" customFormat="1">
      <c r="A80" s="390"/>
      <c r="B80" s="394">
        <f>SUM($B38:$F38)</f>
        <v>0</v>
      </c>
      <c r="C80" s="394">
        <f>SUM($G38:$K38)</f>
        <v>0</v>
      </c>
      <c r="D80" s="394">
        <f>SUM($L38:$P38)</f>
        <v>0</v>
      </c>
      <c r="E80" s="394">
        <f>SUM($Q38:$U38)</f>
        <v>0</v>
      </c>
      <c r="F80" s="395">
        <f>SUM($V38:$Z38)</f>
        <v>0</v>
      </c>
      <c r="G80" s="395">
        <f>SUM($AA38:$AE38)</f>
        <v>0</v>
      </c>
      <c r="H80" s="395">
        <f>SUM($AF38:$AJ38)</f>
        <v>0</v>
      </c>
      <c r="AJ80" s="249"/>
    </row>
    <row r="81" spans="1:36" s="195" customFormat="1">
      <c r="A81" s="390"/>
      <c r="B81" s="394">
        <f>SUM($B39:$F39)</f>
        <v>0</v>
      </c>
      <c r="C81" s="394">
        <f>SUM($G39:$K39)</f>
        <v>0</v>
      </c>
      <c r="D81" s="394">
        <f>SUM($L39:$P39)</f>
        <v>0</v>
      </c>
      <c r="E81" s="394">
        <f>SUM($Q39:$U39)</f>
        <v>0</v>
      </c>
      <c r="F81" s="395">
        <f>SUM($V39:$Z39)</f>
        <v>0</v>
      </c>
      <c r="G81" s="395">
        <f>SUM($AA39:$AE39)</f>
        <v>0</v>
      </c>
      <c r="H81" s="395">
        <f>SUM($AF39:$AJ39)</f>
        <v>0</v>
      </c>
      <c r="AJ81" s="249"/>
    </row>
    <row r="82" spans="1:36" s="249" customFormat="1">
      <c r="A82" s="180"/>
      <c r="B82" s="25"/>
      <c r="C82" s="25"/>
      <c r="D82" s="25"/>
      <c r="E82" s="25"/>
      <c r="F82" s="43"/>
      <c r="G82" s="43"/>
      <c r="H82" s="43"/>
    </row>
    <row r="83" spans="1:36" s="92" customFormat="1">
      <c r="A83" s="337" t="s">
        <v>153</v>
      </c>
      <c r="B83" s="375" t="s">
        <v>213</v>
      </c>
      <c r="C83" s="375" t="s">
        <v>214</v>
      </c>
      <c r="D83" s="375" t="s">
        <v>215</v>
      </c>
      <c r="E83" s="375" t="s">
        <v>216</v>
      </c>
      <c r="F83" s="375" t="s">
        <v>217</v>
      </c>
      <c r="G83" s="375"/>
      <c r="H83" s="389"/>
      <c r="AJ83" s="249"/>
    </row>
    <row r="84" spans="1:36" s="92" customFormat="1">
      <c r="A84" s="390" t="s">
        <v>167</v>
      </c>
      <c r="B84" s="394">
        <f>SUM($B42:$F42)</f>
        <v>0</v>
      </c>
      <c r="C84" s="394">
        <f>SUM($G42:$K42)</f>
        <v>7</v>
      </c>
      <c r="D84" s="394">
        <f>SUM($L42:$P42)</f>
        <v>9</v>
      </c>
      <c r="E84" s="394">
        <f>SUM($Q42:$U42)</f>
        <v>11</v>
      </c>
      <c r="F84" s="395">
        <f>SUM($V42:$Z42)</f>
        <v>11</v>
      </c>
      <c r="G84" s="395">
        <f>SUM($AA42:$AE42)</f>
        <v>2</v>
      </c>
      <c r="H84" s="395">
        <f>SUM($AF42:$AJ42)</f>
        <v>0</v>
      </c>
      <c r="AJ84" s="249"/>
    </row>
    <row r="85" spans="1:36" s="92" customFormat="1">
      <c r="A85" s="390" t="s">
        <v>168</v>
      </c>
      <c r="B85" s="394">
        <f>SUM($B43:$F43)</f>
        <v>0</v>
      </c>
      <c r="C85" s="394">
        <f>SUM($G43:$K43)</f>
        <v>0</v>
      </c>
      <c r="D85" s="394">
        <f>SUM($L43:$P43)</f>
        <v>4</v>
      </c>
      <c r="E85" s="394">
        <f>SUM($Q43:$U43)</f>
        <v>5</v>
      </c>
      <c r="F85" s="395">
        <f>SUM($V43:$Z43)</f>
        <v>5</v>
      </c>
      <c r="G85" s="395">
        <f>SUM($AA43:$AE43)</f>
        <v>3</v>
      </c>
      <c r="H85" s="395">
        <f>SUM($AF43:$AJ43)</f>
        <v>0</v>
      </c>
      <c r="AJ85" s="249"/>
    </row>
    <row r="86" spans="1:36" s="92" customFormat="1">
      <c r="A86" s="390" t="s">
        <v>1208</v>
      </c>
      <c r="B86" s="394">
        <f>SUM($B44:$F44)</f>
        <v>0</v>
      </c>
      <c r="C86" s="394">
        <f>SUM($G44:$K44)</f>
        <v>2</v>
      </c>
      <c r="D86" s="394">
        <f>SUM($L44:$P44)</f>
        <v>9</v>
      </c>
      <c r="E86" s="394">
        <f>SUM($Q44:$U44)</f>
        <v>8</v>
      </c>
      <c r="F86" s="395">
        <f>SUM($V44:$Z44)</f>
        <v>7</v>
      </c>
      <c r="G86" s="395">
        <f>SUM($AA44:$AE44)</f>
        <v>2</v>
      </c>
      <c r="H86" s="395">
        <f>SUM($AF44:$AJ44)</f>
        <v>0</v>
      </c>
      <c r="AJ86" s="249"/>
    </row>
    <row r="87" spans="1:36" s="92" customFormat="1">
      <c r="A87" s="390"/>
      <c r="B87" s="394">
        <f>SUM($B45:$F45)</f>
        <v>0</v>
      </c>
      <c r="C87" s="394">
        <f>SUM($G45:$K45)</f>
        <v>0</v>
      </c>
      <c r="D87" s="394">
        <f>SUM($L45:$P45)</f>
        <v>0</v>
      </c>
      <c r="E87" s="394">
        <f>SUM($Q45:$U45)</f>
        <v>0</v>
      </c>
      <c r="F87" s="395">
        <f>SUM($V45:$Z45)</f>
        <v>0</v>
      </c>
      <c r="G87" s="395">
        <f>SUM($AA45:$AE45)</f>
        <v>0</v>
      </c>
      <c r="H87" s="395">
        <f>SUM($AF45:$AJ45)</f>
        <v>0</v>
      </c>
      <c r="AJ87" s="249"/>
    </row>
    <row r="88" spans="1:36" s="195" customFormat="1">
      <c r="A88" s="390"/>
      <c r="B88" s="394">
        <f>SUM($B46:$F46)</f>
        <v>0</v>
      </c>
      <c r="C88" s="394">
        <f>SUM($G46:$K46)</f>
        <v>0</v>
      </c>
      <c r="D88" s="394">
        <f>SUM($L46:$P46)</f>
        <v>0</v>
      </c>
      <c r="E88" s="394">
        <f>SUM($Q46:$U46)</f>
        <v>0</v>
      </c>
      <c r="F88" s="395">
        <f>SUM($V46:$Z46)</f>
        <v>0</v>
      </c>
      <c r="G88" s="395">
        <f>SUM($AA46:$AE46)</f>
        <v>0</v>
      </c>
      <c r="H88" s="395">
        <f>SUM($AF46:$AJ46)</f>
        <v>0</v>
      </c>
      <c r="AJ88" s="249"/>
    </row>
    <row r="89" spans="1:36">
      <c r="A89" s="88" t="s">
        <v>94</v>
      </c>
    </row>
    <row r="90" spans="1:36">
      <c r="A90" s="89" t="s">
        <v>95</v>
      </c>
    </row>
    <row r="91" spans="1:36">
      <c r="A91" s="89" t="s">
        <v>131</v>
      </c>
    </row>
    <row r="92" spans="1:36">
      <c r="A92" s="89" t="s">
        <v>132</v>
      </c>
    </row>
    <row r="93" spans="1:36" s="87" customFormat="1" ht="19.2">
      <c r="A93" s="393" t="s">
        <v>1276</v>
      </c>
      <c r="AJ93" s="249"/>
    </row>
    <row r="94" spans="1:36" s="87" customFormat="1">
      <c r="AJ94" s="249"/>
    </row>
    <row r="95" spans="1:36" s="87" customFormat="1">
      <c r="AJ95" s="249"/>
    </row>
    <row r="96" spans="1:36" s="87" customFormat="1">
      <c r="AJ96" s="249"/>
    </row>
    <row r="97" spans="36:36" s="87" customFormat="1">
      <c r="AJ97" s="249"/>
    </row>
    <row r="98" spans="36:36" s="87" customFormat="1">
      <c r="AJ98" s="249"/>
    </row>
    <row r="99" spans="36:36" s="87" customFormat="1">
      <c r="AJ99" s="249"/>
    </row>
  </sheetData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zoomScale="70" zoomScaleNormal="70" workbookViewId="0">
      <selection activeCell="I42" sqref="I42"/>
    </sheetView>
  </sheetViews>
  <sheetFormatPr defaultRowHeight="17.399999999999999"/>
  <cols>
    <col min="1" max="2" width="15.59765625" customWidth="1"/>
    <col min="3" max="3" width="20.59765625" customWidth="1"/>
    <col min="4" max="4" width="5.59765625" customWidth="1"/>
    <col min="5" max="5" width="20.59765625" customWidth="1"/>
    <col min="6" max="6" width="5.59765625" customWidth="1"/>
    <col min="7" max="7" width="20.59765625" customWidth="1"/>
    <col min="8" max="8" width="5.59765625" customWidth="1"/>
    <col min="9" max="9" width="20.59765625" style="92" customWidth="1"/>
    <col min="10" max="10" width="5.59765625" style="92" customWidth="1"/>
    <col min="11" max="11" width="20.59765625" style="92" customWidth="1"/>
    <col min="12" max="12" width="5.59765625" style="92" customWidth="1"/>
    <col min="13" max="13" width="20.59765625" style="92" customWidth="1"/>
    <col min="14" max="14" width="5.59765625" style="92" customWidth="1"/>
    <col min="15" max="15" width="20.59765625" customWidth="1"/>
    <col min="16" max="16" width="5.59765625" customWidth="1"/>
  </cols>
  <sheetData>
    <row r="1" spans="1:14">
      <c r="A1" s="5" t="s">
        <v>25</v>
      </c>
    </row>
    <row r="2" spans="1:14" ht="18" thickBot="1">
      <c r="E2" s="194"/>
      <c r="F2" s="211"/>
      <c r="G2" s="211"/>
      <c r="H2" s="211"/>
      <c r="I2" s="211"/>
      <c r="J2" s="211"/>
      <c r="K2" s="211"/>
      <c r="L2" s="194"/>
      <c r="M2" s="194"/>
    </row>
    <row r="3" spans="1:14">
      <c r="A3" s="8" t="s">
        <v>148</v>
      </c>
      <c r="B3" s="6"/>
    </row>
    <row r="4" spans="1:14" ht="18" thickBot="1">
      <c r="A4" s="7" t="s">
        <v>149</v>
      </c>
      <c r="B4" s="141" t="s">
        <v>3</v>
      </c>
    </row>
    <row r="5" spans="1:14" ht="18" thickBot="1">
      <c r="B5" s="142"/>
      <c r="C5" s="143"/>
      <c r="D5" s="143"/>
      <c r="E5" s="212"/>
      <c r="F5" s="212"/>
      <c r="G5" s="212"/>
      <c r="H5" s="212"/>
      <c r="I5" s="212"/>
      <c r="J5" s="212"/>
      <c r="K5" s="143"/>
      <c r="L5" s="143"/>
      <c r="M5" s="143"/>
      <c r="N5" s="144"/>
    </row>
    <row r="6" spans="1:14" ht="18" thickBot="1">
      <c r="B6" s="145"/>
      <c r="C6" s="137"/>
      <c r="D6" s="160"/>
      <c r="E6" s="295"/>
      <c r="F6" s="296"/>
      <c r="G6" s="296"/>
      <c r="H6" s="296"/>
      <c r="I6" s="296"/>
      <c r="J6" s="297"/>
      <c r="K6" s="136"/>
      <c r="L6" s="105"/>
      <c r="M6" s="105"/>
      <c r="N6" s="146"/>
    </row>
    <row r="7" spans="1:14" ht="30" customHeight="1" thickBot="1">
      <c r="B7" s="147"/>
      <c r="C7" s="795"/>
      <c r="D7" s="796"/>
      <c r="E7" s="797" t="s">
        <v>274</v>
      </c>
      <c r="F7" s="798"/>
      <c r="G7" s="799" t="s">
        <v>214</v>
      </c>
      <c r="H7" s="798"/>
      <c r="I7" s="799" t="s">
        <v>1215</v>
      </c>
      <c r="J7" s="800"/>
      <c r="K7" s="136"/>
      <c r="L7" s="105"/>
      <c r="M7" s="105"/>
      <c r="N7" s="146"/>
    </row>
    <row r="8" spans="1:14" ht="30" customHeight="1" thickTop="1">
      <c r="B8" s="147"/>
      <c r="C8" s="183"/>
      <c r="D8" s="185"/>
      <c r="E8" s="327" t="s">
        <v>1225</v>
      </c>
      <c r="F8" s="329">
        <v>2</v>
      </c>
      <c r="G8" s="300" t="s">
        <v>250</v>
      </c>
      <c r="H8" s="299">
        <v>7</v>
      </c>
      <c r="I8" s="300" t="s">
        <v>258</v>
      </c>
      <c r="J8" s="301">
        <v>10</v>
      </c>
      <c r="K8" s="136"/>
      <c r="L8" s="105"/>
      <c r="M8" s="105"/>
      <c r="N8" s="146"/>
    </row>
    <row r="9" spans="1:14" ht="30" customHeight="1">
      <c r="B9" s="147"/>
      <c r="C9" s="183"/>
      <c r="D9" s="185"/>
      <c r="E9" s="298" t="s">
        <v>1213</v>
      </c>
      <c r="F9" s="299">
        <v>2</v>
      </c>
      <c r="G9" s="313" t="s">
        <v>1226</v>
      </c>
      <c r="H9" s="314">
        <v>7</v>
      </c>
      <c r="I9" s="317" t="s">
        <v>1227</v>
      </c>
      <c r="J9" s="318">
        <v>9</v>
      </c>
      <c r="K9" s="136"/>
      <c r="L9" s="105"/>
      <c r="M9" s="105"/>
      <c r="N9" s="146"/>
    </row>
    <row r="10" spans="1:14" ht="30" customHeight="1">
      <c r="B10" s="147"/>
      <c r="C10" s="183"/>
      <c r="D10" s="185"/>
      <c r="E10" s="298" t="s">
        <v>1214</v>
      </c>
      <c r="F10" s="299">
        <v>2</v>
      </c>
      <c r="G10" s="330" t="s">
        <v>1224</v>
      </c>
      <c r="H10" s="329">
        <v>5</v>
      </c>
      <c r="I10" s="300" t="s">
        <v>1218</v>
      </c>
      <c r="J10" s="301">
        <v>5</v>
      </c>
      <c r="K10" s="136"/>
      <c r="L10" s="105"/>
      <c r="M10" s="105"/>
      <c r="N10" s="146"/>
    </row>
    <row r="11" spans="1:14" ht="30" customHeight="1">
      <c r="B11" s="147"/>
      <c r="C11" s="183"/>
      <c r="D11" s="185"/>
      <c r="E11" s="298" t="s">
        <v>252</v>
      </c>
      <c r="F11" s="299">
        <v>2</v>
      </c>
      <c r="G11" s="300" t="s">
        <v>1217</v>
      </c>
      <c r="H11" s="299">
        <v>4</v>
      </c>
      <c r="I11" s="300" t="s">
        <v>1210</v>
      </c>
      <c r="J11" s="301">
        <v>5</v>
      </c>
      <c r="K11" s="136"/>
      <c r="L11" s="105"/>
      <c r="M11" s="105"/>
      <c r="N11" s="146"/>
    </row>
    <row r="12" spans="1:14" ht="30" customHeight="1">
      <c r="B12" s="147"/>
      <c r="C12" s="183"/>
      <c r="D12" s="185"/>
      <c r="E12" s="298"/>
      <c r="F12" s="299"/>
      <c r="G12" s="300" t="s">
        <v>265</v>
      </c>
      <c r="H12" s="299">
        <v>4</v>
      </c>
      <c r="I12" s="330" t="s">
        <v>237</v>
      </c>
      <c r="J12" s="331">
        <v>5</v>
      </c>
      <c r="K12" s="136"/>
      <c r="L12" s="105"/>
      <c r="M12" s="105"/>
      <c r="N12" s="146"/>
    </row>
    <row r="13" spans="1:14" ht="30" customHeight="1">
      <c r="B13" s="147"/>
      <c r="C13" s="184"/>
      <c r="D13" s="186"/>
      <c r="E13" s="298"/>
      <c r="F13" s="299"/>
      <c r="G13" s="300" t="s">
        <v>261</v>
      </c>
      <c r="H13" s="299">
        <v>4</v>
      </c>
      <c r="I13" s="300"/>
      <c r="J13" s="301"/>
      <c r="K13" s="136"/>
      <c r="L13" s="105"/>
      <c r="M13" s="105"/>
      <c r="N13" s="146"/>
    </row>
    <row r="14" spans="1:14" ht="30" customHeight="1" thickBot="1">
      <c r="B14" s="147"/>
      <c r="C14" s="184"/>
      <c r="D14" s="186"/>
      <c r="E14" s="298"/>
      <c r="F14" s="299"/>
      <c r="G14" s="302"/>
      <c r="H14" s="303"/>
      <c r="I14" s="304"/>
      <c r="J14" s="305"/>
      <c r="K14" s="136"/>
      <c r="L14" s="105"/>
      <c r="M14" s="105"/>
      <c r="N14" s="146"/>
    </row>
    <row r="15" spans="1:14" ht="30" customHeight="1" thickBot="1">
      <c r="B15" s="147"/>
      <c r="C15" s="153"/>
      <c r="D15" s="154"/>
      <c r="E15" s="797" t="s">
        <v>216</v>
      </c>
      <c r="F15" s="798"/>
      <c r="G15" s="799" t="s">
        <v>1216</v>
      </c>
      <c r="H15" s="798"/>
      <c r="I15" s="799"/>
      <c r="J15" s="800"/>
      <c r="K15" s="136"/>
      <c r="L15" s="105"/>
      <c r="M15" s="105"/>
      <c r="N15" s="146"/>
    </row>
    <row r="16" spans="1:14" ht="30" customHeight="1" thickTop="1">
      <c r="B16" s="145"/>
      <c r="C16" s="152"/>
      <c r="D16" s="154"/>
      <c r="E16" s="325" t="s">
        <v>1228</v>
      </c>
      <c r="F16" s="326">
        <v>21</v>
      </c>
      <c r="G16" s="300" t="s">
        <v>266</v>
      </c>
      <c r="H16" s="299">
        <v>110</v>
      </c>
      <c r="I16" s="300"/>
      <c r="J16" s="301"/>
      <c r="K16" s="136"/>
      <c r="L16" s="105"/>
      <c r="M16" s="105"/>
      <c r="N16" s="146"/>
    </row>
    <row r="17" spans="2:14" ht="30" customHeight="1">
      <c r="B17" s="145"/>
      <c r="C17" s="153"/>
      <c r="D17" s="154"/>
      <c r="E17" s="315" t="s">
        <v>226</v>
      </c>
      <c r="F17" s="316">
        <v>19</v>
      </c>
      <c r="G17" s="313" t="s">
        <v>226</v>
      </c>
      <c r="H17" s="314">
        <v>18</v>
      </c>
      <c r="I17" s="300"/>
      <c r="J17" s="301"/>
      <c r="K17" s="136"/>
      <c r="L17" s="105"/>
      <c r="M17" s="105"/>
      <c r="N17" s="146"/>
    </row>
    <row r="18" spans="2:14" ht="30" customHeight="1">
      <c r="B18" s="145"/>
      <c r="C18" s="153"/>
      <c r="D18" s="154"/>
      <c r="E18" s="323" t="s">
        <v>232</v>
      </c>
      <c r="F18" s="324">
        <v>13</v>
      </c>
      <c r="G18" s="300" t="s">
        <v>235</v>
      </c>
      <c r="H18" s="299">
        <v>15</v>
      </c>
      <c r="I18" s="300"/>
      <c r="J18" s="301"/>
      <c r="K18" s="136"/>
      <c r="L18" s="105"/>
      <c r="M18" s="105"/>
      <c r="N18" s="146"/>
    </row>
    <row r="19" spans="2:14" ht="30" customHeight="1">
      <c r="B19" s="145"/>
      <c r="C19" s="153"/>
      <c r="D19" s="154"/>
      <c r="E19" s="321" t="s">
        <v>230</v>
      </c>
      <c r="F19" s="322">
        <v>6</v>
      </c>
      <c r="G19" s="300" t="s">
        <v>239</v>
      </c>
      <c r="H19" s="299">
        <v>14</v>
      </c>
      <c r="I19" s="300"/>
      <c r="J19" s="301"/>
      <c r="K19" s="136"/>
      <c r="L19" s="105"/>
      <c r="M19" s="105"/>
      <c r="N19" s="146"/>
    </row>
    <row r="20" spans="2:14" ht="30" customHeight="1">
      <c r="B20" s="145"/>
      <c r="C20" s="153"/>
      <c r="D20" s="154"/>
      <c r="E20" s="327" t="s">
        <v>237</v>
      </c>
      <c r="F20" s="328">
        <v>5</v>
      </c>
      <c r="G20" s="300" t="s">
        <v>1219</v>
      </c>
      <c r="H20" s="299">
        <v>11</v>
      </c>
      <c r="I20" s="300"/>
      <c r="J20" s="301"/>
      <c r="K20" s="136"/>
      <c r="L20" s="105"/>
      <c r="M20" s="105"/>
      <c r="N20" s="146"/>
    </row>
    <row r="21" spans="2:14" ht="30" customHeight="1">
      <c r="B21" s="145"/>
      <c r="C21" s="153"/>
      <c r="D21" s="154"/>
      <c r="E21" s="298" t="s">
        <v>248</v>
      </c>
      <c r="F21" s="306">
        <v>5</v>
      </c>
      <c r="G21" s="319" t="s">
        <v>1229</v>
      </c>
      <c r="H21" s="320">
        <v>10</v>
      </c>
      <c r="I21" s="300"/>
      <c r="J21" s="301"/>
      <c r="K21" s="136"/>
      <c r="L21" s="105"/>
      <c r="M21" s="105"/>
      <c r="N21" s="146"/>
    </row>
    <row r="22" spans="2:14" ht="30" customHeight="1" thickBot="1">
      <c r="B22" s="145"/>
      <c r="C22" s="153"/>
      <c r="D22" s="154"/>
      <c r="E22" s="307"/>
      <c r="F22" s="308"/>
      <c r="G22" s="309" t="s">
        <v>1220</v>
      </c>
      <c r="H22" s="310">
        <v>10</v>
      </c>
      <c r="I22" s="311"/>
      <c r="J22" s="312"/>
      <c r="K22" s="136"/>
      <c r="L22" s="105"/>
      <c r="M22" s="105"/>
      <c r="N22" s="146"/>
    </row>
    <row r="23" spans="2:14">
      <c r="B23" s="145"/>
      <c r="C23" s="105"/>
      <c r="D23" s="105"/>
      <c r="E23" s="135"/>
      <c r="F23" s="135"/>
      <c r="G23" s="135"/>
      <c r="H23" s="135"/>
      <c r="I23" s="135"/>
      <c r="J23" s="135"/>
      <c r="K23" s="105"/>
      <c r="L23" s="105"/>
      <c r="M23" s="105"/>
      <c r="N23" s="146"/>
    </row>
    <row r="24" spans="2:14">
      <c r="B24" s="145"/>
      <c r="C24" s="105"/>
      <c r="D24" s="105"/>
      <c r="E24" s="105"/>
      <c r="F24" s="105"/>
      <c r="G24" s="105"/>
      <c r="H24" s="105"/>
      <c r="I24" s="105"/>
      <c r="J24" s="105"/>
      <c r="K24" s="105"/>
      <c r="L24" s="105"/>
      <c r="M24" s="105"/>
      <c r="N24" s="146"/>
    </row>
    <row r="25" spans="2:14">
      <c r="B25" s="145"/>
      <c r="C25" s="105"/>
      <c r="D25" s="105"/>
      <c r="E25" s="105"/>
      <c r="F25" s="105"/>
      <c r="G25" s="105"/>
      <c r="H25" s="105"/>
      <c r="I25" s="105"/>
      <c r="J25" s="105"/>
      <c r="K25" s="105"/>
      <c r="L25" s="105"/>
      <c r="M25" s="105"/>
      <c r="N25" s="146"/>
    </row>
    <row r="26" spans="2:14">
      <c r="B26" s="148"/>
      <c r="C26" s="149"/>
      <c r="D26" s="149"/>
      <c r="E26" s="149"/>
      <c r="F26" s="149"/>
      <c r="G26" s="149"/>
      <c r="H26" s="149"/>
      <c r="I26" s="149"/>
      <c r="J26" s="149"/>
      <c r="K26" s="149"/>
      <c r="L26" s="149"/>
      <c r="M26" s="149"/>
      <c r="N26" s="150"/>
    </row>
  </sheetData>
  <mergeCells count="7">
    <mergeCell ref="C7:D7"/>
    <mergeCell ref="E7:F7"/>
    <mergeCell ref="G7:H7"/>
    <mergeCell ref="I7:J7"/>
    <mergeCell ref="E15:F15"/>
    <mergeCell ref="G15:H15"/>
    <mergeCell ref="I15:J15"/>
  </mergeCells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49"/>
  <sheetViews>
    <sheetView topLeftCell="A19" zoomScale="70" zoomScaleNormal="70" workbookViewId="0">
      <selection activeCell="Q21" sqref="Q21"/>
    </sheetView>
  </sheetViews>
  <sheetFormatPr defaultRowHeight="17.399999999999999"/>
  <cols>
    <col min="1" max="1" width="16.5" customWidth="1"/>
    <col min="2" max="2" width="6.5" style="509" bestFit="1" customWidth="1"/>
    <col min="3" max="3" width="9.796875" customWidth="1"/>
    <col min="4" max="4" width="3.8984375" customWidth="1"/>
    <col min="5" max="5" width="7.8984375" bestFit="1" customWidth="1"/>
    <col min="6" max="11" width="10.69921875" customWidth="1"/>
    <col min="12" max="13" width="10.69921875" style="92" customWidth="1"/>
    <col min="14" max="14" width="10.69921875" customWidth="1"/>
    <col min="15" max="15" width="12.69921875" customWidth="1"/>
    <col min="16" max="16" width="4.19921875" customWidth="1"/>
    <col min="17" max="23" width="7" customWidth="1"/>
    <col min="24" max="24" width="13.09765625" customWidth="1"/>
    <col min="25" max="25" width="18.09765625" bestFit="1" customWidth="1"/>
    <col min="26" max="26" width="17.69921875" bestFit="1" customWidth="1"/>
    <col min="27" max="27" width="27.19921875" bestFit="1" customWidth="1"/>
    <col min="28" max="28" width="28.09765625" bestFit="1" customWidth="1"/>
    <col min="29" max="29" width="20.8984375" bestFit="1" customWidth="1"/>
    <col min="30" max="30" width="13.59765625" bestFit="1" customWidth="1"/>
    <col min="31" max="31" width="10.59765625" bestFit="1" customWidth="1"/>
    <col min="32" max="32" width="34.5" bestFit="1" customWidth="1"/>
    <col min="33" max="33" width="33" bestFit="1" customWidth="1"/>
    <col min="34" max="34" width="29.3984375" bestFit="1" customWidth="1"/>
    <col min="35" max="35" width="18.8984375" bestFit="1" customWidth="1"/>
    <col min="36" max="36" width="40.59765625" bestFit="1" customWidth="1"/>
    <col min="37" max="37" width="12.59765625" bestFit="1" customWidth="1"/>
    <col min="38" max="38" width="18.69921875" bestFit="1" customWidth="1"/>
    <col min="39" max="39" width="14.19921875" bestFit="1" customWidth="1"/>
    <col min="40" max="40" width="22.09765625" bestFit="1" customWidth="1"/>
    <col min="41" max="41" width="20.8984375" bestFit="1" customWidth="1"/>
    <col min="42" max="42" width="16.8984375" bestFit="1" customWidth="1"/>
    <col min="43" max="43" width="17.5" bestFit="1" customWidth="1"/>
    <col min="44" max="44" width="25" bestFit="1" customWidth="1"/>
    <col min="45" max="45" width="17.69921875" bestFit="1" customWidth="1"/>
    <col min="46" max="46" width="13.59765625" bestFit="1" customWidth="1"/>
    <col min="47" max="47" width="18.69921875" bestFit="1" customWidth="1"/>
    <col min="48" max="48" width="13.8984375" bestFit="1" customWidth="1"/>
    <col min="49" max="49" width="14.19921875" bestFit="1" customWidth="1"/>
    <col min="50" max="50" width="20.69921875" bestFit="1" customWidth="1"/>
    <col min="51" max="51" width="15" bestFit="1" customWidth="1"/>
    <col min="52" max="52" width="24.09765625" bestFit="1" customWidth="1"/>
    <col min="53" max="53" width="15.19921875" bestFit="1" customWidth="1"/>
    <col min="54" max="54" width="36.5" bestFit="1" customWidth="1"/>
    <col min="55" max="55" width="46.09765625" bestFit="1" customWidth="1"/>
    <col min="56" max="56" width="20.5" bestFit="1" customWidth="1"/>
    <col min="57" max="57" width="13.69921875" bestFit="1" customWidth="1"/>
    <col min="58" max="58" width="29.09765625" bestFit="1" customWidth="1"/>
    <col min="59" max="59" width="20.19921875" bestFit="1" customWidth="1"/>
    <col min="60" max="60" width="20.69921875" bestFit="1" customWidth="1"/>
    <col min="61" max="61" width="12.69921875" bestFit="1" customWidth="1"/>
    <col min="62" max="62" width="24.3984375" bestFit="1" customWidth="1"/>
    <col min="63" max="63" width="15" bestFit="1" customWidth="1"/>
    <col min="65" max="65" width="31.8984375" bestFit="1" customWidth="1"/>
    <col min="66" max="66" width="33.09765625" bestFit="1" customWidth="1"/>
    <col min="67" max="67" width="16.19921875" bestFit="1" customWidth="1"/>
    <col min="68" max="68" width="14.5" bestFit="1" customWidth="1"/>
    <col min="69" max="69" width="23.5" bestFit="1" customWidth="1"/>
    <col min="70" max="70" width="26" bestFit="1" customWidth="1"/>
    <col min="71" max="71" width="13.8984375" bestFit="1" customWidth="1"/>
    <col min="72" max="72" width="14.3984375" bestFit="1" customWidth="1"/>
    <col min="73" max="73" width="10.09765625" bestFit="1" customWidth="1"/>
    <col min="74" max="74" width="14.19921875" bestFit="1" customWidth="1"/>
    <col min="75" max="75" width="22.19921875" bestFit="1" customWidth="1"/>
    <col min="76" max="76" width="13.59765625" bestFit="1" customWidth="1"/>
    <col min="77" max="77" width="5.3984375" customWidth="1"/>
    <col min="78" max="78" width="14.19921875" bestFit="1" customWidth="1"/>
    <col min="79" max="79" width="37.3984375" bestFit="1" customWidth="1"/>
    <col min="80" max="80" width="21.59765625" bestFit="1" customWidth="1"/>
    <col min="81" max="81" width="29.3984375" bestFit="1" customWidth="1"/>
    <col min="82" max="82" width="17.5" bestFit="1" customWidth="1"/>
    <col min="83" max="83" width="19.69921875" bestFit="1" customWidth="1"/>
    <col min="84" max="84" width="20.69921875" bestFit="1" customWidth="1"/>
    <col min="85" max="85" width="18.19921875" bestFit="1" customWidth="1"/>
    <col min="86" max="86" width="22.19921875" bestFit="1" customWidth="1"/>
    <col min="87" max="87" width="37" bestFit="1" customWidth="1"/>
    <col min="88" max="88" width="37.09765625" bestFit="1" customWidth="1"/>
    <col min="89" max="89" width="21.59765625" bestFit="1" customWidth="1"/>
    <col min="90" max="90" width="21.5" bestFit="1" customWidth="1"/>
    <col min="91" max="91" width="16.09765625" bestFit="1" customWidth="1"/>
    <col min="92" max="92" width="11.3984375" bestFit="1" customWidth="1"/>
    <col min="93" max="93" width="32.8984375" bestFit="1" customWidth="1"/>
    <col min="94" max="94" width="12.09765625" bestFit="1" customWidth="1"/>
    <col min="95" max="95" width="21.8984375" bestFit="1" customWidth="1"/>
    <col min="96" max="96" width="32.09765625" bestFit="1" customWidth="1"/>
    <col min="97" max="97" width="15.5" bestFit="1" customWidth="1"/>
    <col min="98" max="98" width="23.8984375" bestFit="1" customWidth="1"/>
    <col min="99" max="99" width="26.69921875" bestFit="1" customWidth="1"/>
    <col min="100" max="100" width="14.5" bestFit="1" customWidth="1"/>
    <col min="101" max="101" width="23.19921875" bestFit="1" customWidth="1"/>
    <col min="102" max="102" width="15.59765625" bestFit="1" customWidth="1"/>
    <col min="103" max="103" width="34.8984375" bestFit="1" customWidth="1"/>
    <col min="104" max="104" width="23.3984375" bestFit="1" customWidth="1"/>
    <col min="105" max="105" width="19.5" bestFit="1" customWidth="1"/>
    <col min="106" max="106" width="43.19921875" bestFit="1" customWidth="1"/>
    <col min="107" max="107" width="32" bestFit="1" customWidth="1"/>
    <col min="108" max="108" width="15" bestFit="1" customWidth="1"/>
    <col min="109" max="109" width="35.8984375" bestFit="1" customWidth="1"/>
    <col min="110" max="110" width="27.19921875" bestFit="1" customWidth="1"/>
    <col min="111" max="111" width="13" bestFit="1" customWidth="1"/>
    <col min="112" max="112" width="22.59765625" bestFit="1" customWidth="1"/>
    <col min="113" max="113" width="21.69921875" bestFit="1" customWidth="1"/>
    <col min="114" max="114" width="31.5" bestFit="1" customWidth="1"/>
    <col min="115" max="115" width="15.69921875" bestFit="1" customWidth="1"/>
    <col min="116" max="117" width="16.5" bestFit="1" customWidth="1"/>
    <col min="118" max="118" width="21.59765625" bestFit="1" customWidth="1"/>
    <col min="119" max="119" width="24.3984375" bestFit="1" customWidth="1"/>
    <col min="120" max="120" width="25.69921875" bestFit="1" customWidth="1"/>
    <col min="121" max="121" width="20.69921875" bestFit="1" customWidth="1"/>
    <col min="122" max="122" width="26.3984375" bestFit="1" customWidth="1"/>
    <col min="123" max="123" width="36.8984375" bestFit="1" customWidth="1"/>
    <col min="124" max="124" width="16.69921875" bestFit="1" customWidth="1"/>
    <col min="125" max="125" width="34.09765625" bestFit="1" customWidth="1"/>
    <col min="126" max="126" width="15.59765625" bestFit="1" customWidth="1"/>
    <col min="127" max="127" width="21.5" bestFit="1" customWidth="1"/>
    <col min="128" max="128" width="23.5" bestFit="1" customWidth="1"/>
    <col min="129" max="129" width="22.69921875" bestFit="1" customWidth="1"/>
    <col min="130" max="130" width="32.59765625" bestFit="1" customWidth="1"/>
    <col min="131" max="131" width="13.19921875" bestFit="1" customWidth="1"/>
    <col min="132" max="132" width="13" bestFit="1" customWidth="1"/>
    <col min="133" max="133" width="20.59765625" bestFit="1" customWidth="1"/>
    <col min="134" max="134" width="26.5" bestFit="1" customWidth="1"/>
    <col min="135" max="135" width="22.59765625" bestFit="1" customWidth="1"/>
    <col min="136" max="136" width="15.3984375" bestFit="1" customWidth="1"/>
    <col min="137" max="137" width="27.19921875" bestFit="1" customWidth="1"/>
    <col min="138" max="138" width="17.5" bestFit="1" customWidth="1"/>
    <col min="139" max="139" width="15.69921875" bestFit="1" customWidth="1"/>
    <col min="140" max="140" width="10.69921875" bestFit="1" customWidth="1"/>
    <col min="141" max="141" width="42" bestFit="1" customWidth="1"/>
    <col min="142" max="142" width="17.69921875" bestFit="1" customWidth="1"/>
    <col min="143" max="143" width="19.59765625" bestFit="1" customWidth="1"/>
    <col min="144" max="144" width="28.5" bestFit="1" customWidth="1"/>
    <col min="145" max="145" width="35.3984375" bestFit="1" customWidth="1"/>
    <col min="146" max="146" width="19.5" bestFit="1" customWidth="1"/>
    <col min="147" max="147" width="20.59765625" bestFit="1" customWidth="1"/>
    <col min="148" max="148" width="23.5" bestFit="1" customWidth="1"/>
    <col min="149" max="149" width="10.19921875" bestFit="1" customWidth="1"/>
    <col min="150" max="150" width="16.09765625" bestFit="1" customWidth="1"/>
    <col min="151" max="151" width="18.3984375" bestFit="1" customWidth="1"/>
    <col min="152" max="152" width="29.3984375" bestFit="1" customWidth="1"/>
    <col min="153" max="153" width="13.09765625" bestFit="1" customWidth="1"/>
    <col min="154" max="154" width="30.5" bestFit="1" customWidth="1"/>
    <col min="155" max="155" width="23.69921875" bestFit="1" customWidth="1"/>
    <col min="156" max="156" width="22.09765625" bestFit="1" customWidth="1"/>
    <col min="157" max="157" width="39.5" bestFit="1" customWidth="1"/>
    <col min="158" max="158" width="41.8984375" bestFit="1" customWidth="1"/>
    <col min="159" max="159" width="24.3984375" bestFit="1" customWidth="1"/>
    <col min="160" max="160" width="22.19921875" bestFit="1" customWidth="1"/>
    <col min="161" max="161" width="15.3984375" bestFit="1" customWidth="1"/>
    <col min="162" max="162" width="7.3984375" customWidth="1"/>
    <col min="163" max="163" width="12.59765625" bestFit="1" customWidth="1"/>
    <col min="164" max="166" width="22.19921875" bestFit="1" customWidth="1"/>
    <col min="167" max="167" width="24.3984375" bestFit="1" customWidth="1"/>
    <col min="168" max="168" width="7.3984375" customWidth="1"/>
    <col min="169" max="169" width="16.09765625" bestFit="1" customWidth="1"/>
    <col min="170" max="170" width="14" bestFit="1" customWidth="1"/>
    <col min="171" max="171" width="18.09765625" bestFit="1" customWidth="1"/>
    <col min="172" max="172" width="16.09765625" bestFit="1" customWidth="1"/>
    <col min="173" max="173" width="20.19921875" bestFit="1" customWidth="1"/>
    <col min="174" max="174" width="14" bestFit="1" customWidth="1"/>
    <col min="175" max="175" width="19.5" bestFit="1" customWidth="1"/>
    <col min="176" max="177" width="15.3984375" bestFit="1" customWidth="1"/>
    <col min="178" max="179" width="19.5" bestFit="1" customWidth="1"/>
    <col min="180" max="180" width="14.59765625" bestFit="1" customWidth="1"/>
    <col min="181" max="181" width="7.3984375" customWidth="1"/>
  </cols>
  <sheetData>
    <row r="1" spans="1:16">
      <c r="A1" s="5" t="s">
        <v>24</v>
      </c>
      <c r="B1" s="514"/>
    </row>
    <row r="2" spans="1:16" ht="18" thickBot="1"/>
    <row r="3" spans="1:16" ht="29.4" customHeight="1">
      <c r="A3" s="470"/>
      <c r="B3" s="804" t="s">
        <v>112</v>
      </c>
      <c r="C3" s="805"/>
      <c r="D3" s="509"/>
    </row>
    <row r="4" spans="1:16" ht="29.4" customHeight="1" thickBot="1">
      <c r="A4" s="469" t="s">
        <v>2</v>
      </c>
      <c r="B4" s="806" t="s">
        <v>3</v>
      </c>
      <c r="C4" s="807"/>
    </row>
    <row r="5" spans="1:16" s="509" customFormat="1" ht="9.6" customHeight="1" thickBot="1"/>
    <row r="6" spans="1:16" ht="73.8" customHeight="1" thickBot="1">
      <c r="B6" s="713"/>
      <c r="C6" s="709"/>
      <c r="D6" s="714"/>
      <c r="E6" s="709"/>
      <c r="F6" s="710" t="s">
        <v>1447</v>
      </c>
      <c r="G6" s="710" t="s">
        <v>1448</v>
      </c>
      <c r="H6" s="710" t="s">
        <v>1449</v>
      </c>
      <c r="I6" s="710" t="s">
        <v>1450</v>
      </c>
      <c r="J6" s="710" t="s">
        <v>1451</v>
      </c>
      <c r="K6" s="710" t="s">
        <v>1452</v>
      </c>
      <c r="L6" s="710" t="s">
        <v>1453</v>
      </c>
      <c r="M6" s="710" t="s">
        <v>1454</v>
      </c>
      <c r="N6" s="711" t="s">
        <v>1464</v>
      </c>
      <c r="O6" s="712"/>
    </row>
    <row r="7" spans="1:16" s="92" customFormat="1">
      <c r="B7" s="803" t="s">
        <v>1462</v>
      </c>
      <c r="C7" s="803">
        <v>3</v>
      </c>
      <c r="D7" s="547" t="s">
        <v>1455</v>
      </c>
      <c r="E7" s="530" t="str">
        <f>B7</f>
        <v>A</v>
      </c>
      <c r="F7" s="531">
        <f>$C$7</f>
        <v>3</v>
      </c>
      <c r="G7" s="531">
        <f t="shared" ref="G7:O7" si="0">$C$7</f>
        <v>3</v>
      </c>
      <c r="H7" s="531">
        <f t="shared" si="0"/>
        <v>3</v>
      </c>
      <c r="I7" s="531">
        <f t="shared" si="0"/>
        <v>3</v>
      </c>
      <c r="J7" s="531">
        <f t="shared" si="0"/>
        <v>3</v>
      </c>
      <c r="K7" s="531">
        <f t="shared" si="0"/>
        <v>3</v>
      </c>
      <c r="L7" s="531">
        <f t="shared" si="0"/>
        <v>3</v>
      </c>
      <c r="M7" s="531">
        <f t="shared" si="0"/>
        <v>3</v>
      </c>
      <c r="N7" s="531">
        <f t="shared" si="0"/>
        <v>3</v>
      </c>
      <c r="O7" s="532">
        <f t="shared" si="0"/>
        <v>3</v>
      </c>
    </row>
    <row r="8" spans="1:16" ht="18" thickBot="1">
      <c r="B8" s="801"/>
      <c r="C8" s="801"/>
      <c r="D8" s="716" t="s">
        <v>1456</v>
      </c>
      <c r="E8" s="717"/>
      <c r="F8" s="718">
        <v>12</v>
      </c>
      <c r="G8" s="718"/>
      <c r="H8" s="718">
        <v>8</v>
      </c>
      <c r="I8" s="718">
        <v>7</v>
      </c>
      <c r="J8" s="718">
        <v>9</v>
      </c>
      <c r="K8" s="718"/>
      <c r="L8" s="718">
        <v>5</v>
      </c>
      <c r="M8" s="718">
        <v>7</v>
      </c>
      <c r="N8" s="719"/>
      <c r="O8" s="720"/>
    </row>
    <row r="9" spans="1:16" s="92" customFormat="1">
      <c r="B9" s="801" t="s">
        <v>1463</v>
      </c>
      <c r="C9" s="801">
        <v>2</v>
      </c>
      <c r="D9" s="723" t="s">
        <v>1455</v>
      </c>
      <c r="E9" s="530" t="str">
        <f>B9</f>
        <v>B</v>
      </c>
      <c r="F9" s="531">
        <f>$C$9</f>
        <v>2</v>
      </c>
      <c r="G9" s="531">
        <f t="shared" ref="G9:O9" si="1">$C$9</f>
        <v>2</v>
      </c>
      <c r="H9" s="531">
        <f t="shared" si="1"/>
        <v>2</v>
      </c>
      <c r="I9" s="531">
        <f t="shared" si="1"/>
        <v>2</v>
      </c>
      <c r="J9" s="531">
        <f t="shared" si="1"/>
        <v>2</v>
      </c>
      <c r="K9" s="531">
        <f t="shared" si="1"/>
        <v>2</v>
      </c>
      <c r="L9" s="531">
        <f t="shared" si="1"/>
        <v>2</v>
      </c>
      <c r="M9" s="531">
        <f t="shared" si="1"/>
        <v>2</v>
      </c>
      <c r="N9" s="531">
        <f t="shared" si="1"/>
        <v>2</v>
      </c>
      <c r="O9" s="532">
        <f t="shared" si="1"/>
        <v>2</v>
      </c>
    </row>
    <row r="10" spans="1:16" s="92" customFormat="1" ht="18" thickBot="1">
      <c r="B10" s="801"/>
      <c r="C10" s="801"/>
      <c r="D10" s="724" t="s">
        <v>1456</v>
      </c>
      <c r="E10" s="708"/>
      <c r="F10" s="725"/>
      <c r="G10" s="725">
        <v>7</v>
      </c>
      <c r="H10" s="725"/>
      <c r="I10" s="725"/>
      <c r="J10" s="725"/>
      <c r="K10" s="725">
        <v>10</v>
      </c>
      <c r="L10" s="725">
        <v>2</v>
      </c>
      <c r="M10" s="725"/>
      <c r="N10" s="706"/>
      <c r="O10" s="707"/>
      <c r="P10" s="224"/>
    </row>
    <row r="11" spans="1:16" s="92" customFormat="1">
      <c r="B11" s="801" t="s">
        <v>159</v>
      </c>
      <c r="C11" s="801">
        <v>1</v>
      </c>
      <c r="D11" s="550" t="s">
        <v>1455</v>
      </c>
      <c r="E11" s="551" t="str">
        <f>B11</f>
        <v>C</v>
      </c>
      <c r="F11" s="548">
        <f>$C$11</f>
        <v>1</v>
      </c>
      <c r="G11" s="548">
        <f t="shared" ref="G11:O11" si="2">$C$11</f>
        <v>1</v>
      </c>
      <c r="H11" s="548">
        <f t="shared" si="2"/>
        <v>1</v>
      </c>
      <c r="I11" s="548">
        <f t="shared" si="2"/>
        <v>1</v>
      </c>
      <c r="J11" s="548">
        <f t="shared" si="2"/>
        <v>1</v>
      </c>
      <c r="K11" s="548">
        <f t="shared" si="2"/>
        <v>1</v>
      </c>
      <c r="L11" s="548">
        <f t="shared" si="2"/>
        <v>1</v>
      </c>
      <c r="M11" s="548">
        <f t="shared" si="2"/>
        <v>1</v>
      </c>
      <c r="N11" s="548">
        <f t="shared" si="2"/>
        <v>1</v>
      </c>
      <c r="O11" s="549">
        <f t="shared" si="2"/>
        <v>1</v>
      </c>
    </row>
    <row r="12" spans="1:16" ht="18" thickBot="1">
      <c r="B12" s="801"/>
      <c r="C12" s="801"/>
      <c r="D12" s="716" t="s">
        <v>1456</v>
      </c>
      <c r="E12" s="721"/>
      <c r="F12" s="722"/>
      <c r="G12" s="722"/>
      <c r="H12" s="722"/>
      <c r="I12" s="722"/>
      <c r="J12" s="722"/>
      <c r="K12" s="722"/>
      <c r="L12" s="722"/>
      <c r="M12" s="722"/>
      <c r="N12" s="719">
        <v>13</v>
      </c>
      <c r="O12" s="720"/>
    </row>
    <row r="13" spans="1:16">
      <c r="B13" s="801" t="s">
        <v>1460</v>
      </c>
      <c r="C13" s="801">
        <v>2</v>
      </c>
      <c r="D13" s="723" t="s">
        <v>1455</v>
      </c>
      <c r="E13" s="530" t="str">
        <f>B13</f>
        <v>임시4</v>
      </c>
      <c r="F13" s="531">
        <f>$C$13</f>
        <v>2</v>
      </c>
      <c r="G13" s="531">
        <f t="shared" ref="G13:O13" si="3">$C$13</f>
        <v>2</v>
      </c>
      <c r="H13" s="531">
        <f t="shared" si="3"/>
        <v>2</v>
      </c>
      <c r="I13" s="531">
        <f t="shared" si="3"/>
        <v>2</v>
      </c>
      <c r="J13" s="531">
        <f t="shared" si="3"/>
        <v>2</v>
      </c>
      <c r="K13" s="531">
        <f t="shared" si="3"/>
        <v>2</v>
      </c>
      <c r="L13" s="531">
        <f t="shared" si="3"/>
        <v>2</v>
      </c>
      <c r="M13" s="531">
        <f t="shared" si="3"/>
        <v>2</v>
      </c>
      <c r="N13" s="531">
        <f t="shared" si="3"/>
        <v>2</v>
      </c>
      <c r="O13" s="532">
        <f t="shared" si="3"/>
        <v>2</v>
      </c>
    </row>
    <row r="14" spans="1:16" ht="18" thickBot="1">
      <c r="B14" s="801"/>
      <c r="C14" s="801"/>
      <c r="D14" s="724" t="s">
        <v>1456</v>
      </c>
      <c r="E14" s="708"/>
      <c r="F14" s="706"/>
      <c r="G14" s="706"/>
      <c r="H14" s="706"/>
      <c r="I14" s="706"/>
      <c r="J14" s="706"/>
      <c r="K14" s="706"/>
      <c r="L14" s="706"/>
      <c r="M14" s="706"/>
      <c r="N14" s="706"/>
      <c r="O14" s="707"/>
    </row>
    <row r="15" spans="1:16">
      <c r="B15" s="801" t="s">
        <v>1461</v>
      </c>
      <c r="C15" s="801">
        <v>1</v>
      </c>
      <c r="D15" s="550" t="s">
        <v>1455</v>
      </c>
      <c r="E15" s="551" t="str">
        <f>B15</f>
        <v>임시5</v>
      </c>
      <c r="F15" s="548">
        <f>$C$15</f>
        <v>1</v>
      </c>
      <c r="G15" s="548">
        <f t="shared" ref="G15:N15" si="4">$C$15</f>
        <v>1</v>
      </c>
      <c r="H15" s="548">
        <f t="shared" si="4"/>
        <v>1</v>
      </c>
      <c r="I15" s="548">
        <f t="shared" si="4"/>
        <v>1</v>
      </c>
      <c r="J15" s="548">
        <f t="shared" si="4"/>
        <v>1</v>
      </c>
      <c r="K15" s="548">
        <f t="shared" si="4"/>
        <v>1</v>
      </c>
      <c r="L15" s="548">
        <f t="shared" si="4"/>
        <v>1</v>
      </c>
      <c r="M15" s="548">
        <f t="shared" si="4"/>
        <v>1</v>
      </c>
      <c r="N15" s="548">
        <f t="shared" si="4"/>
        <v>1</v>
      </c>
      <c r="O15" s="549">
        <f>$C$15</f>
        <v>1</v>
      </c>
    </row>
    <row r="16" spans="1:16" ht="18" thickBot="1">
      <c r="B16" s="802"/>
      <c r="C16" s="802"/>
      <c r="D16" s="715" t="s">
        <v>1456</v>
      </c>
      <c r="E16" s="708"/>
      <c r="F16" s="706"/>
      <c r="G16" s="706"/>
      <c r="H16" s="706"/>
      <c r="I16" s="706"/>
      <c r="J16" s="706"/>
      <c r="K16" s="706"/>
      <c r="L16" s="706"/>
      <c r="M16" s="706"/>
      <c r="N16" s="706"/>
      <c r="O16" s="707"/>
    </row>
    <row r="43" spans="1:16" ht="18" thickBot="1"/>
    <row r="44" spans="1:16">
      <c r="D44" s="542" t="s">
        <v>1459</v>
      </c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5"/>
    </row>
    <row r="45" spans="1:16">
      <c r="C45" s="541"/>
      <c r="D45" s="543" t="s">
        <v>1458</v>
      </c>
      <c r="E45" s="544"/>
      <c r="F45" s="544"/>
      <c r="G45" s="544"/>
      <c r="H45" s="544"/>
      <c r="I45" s="544"/>
      <c r="J45" s="544"/>
      <c r="K45" s="544"/>
      <c r="L45" s="544"/>
      <c r="M45" s="544"/>
      <c r="N45" s="544"/>
      <c r="O45" s="544"/>
      <c r="P45" s="537"/>
    </row>
    <row r="46" spans="1:16" s="509" customFormat="1" ht="75.599999999999994">
      <c r="C46" s="541"/>
      <c r="D46" s="536"/>
      <c r="E46" s="545" t="s">
        <v>1457</v>
      </c>
      <c r="F46" s="546" t="str">
        <f t="shared" ref="F46:O46" si="5">F6</f>
        <v>AJINOMOTO KK</v>
      </c>
      <c r="G46" s="546" t="str">
        <f t="shared" si="5"/>
        <v>ANHUI YIFENG ECOLOGICAL AGRICULTURE DEVELOPMENT CO., LTD.</v>
      </c>
      <c r="H46" s="546" t="str">
        <f t="shared" si="5"/>
        <v>DALIAN SHUOBEI YINGBO BIOLOGICAL SCIENCE &amp; TECHNOLOGY CO., LTD.</v>
      </c>
      <c r="I46" s="546" t="str">
        <f t="shared" si="5"/>
        <v>ERBER AG</v>
      </c>
      <c r="J46" s="546" t="str">
        <f t="shared" si="5"/>
        <v>Guangzhou Glam Biotechnology Co., Ltd.</v>
      </c>
      <c r="K46" s="546" t="str">
        <f t="shared" si="5"/>
        <v>LIU JIANWEI</v>
      </c>
      <c r="L46" s="546" t="str">
        <f t="shared" si="5"/>
        <v>NAT AGRICULTURAL RES ORG</v>
      </c>
      <c r="M46" s="546" t="str">
        <f t="shared" si="5"/>
        <v>Shanghai Chuangbo Ecological Engineering Co., Ltd.</v>
      </c>
      <c r="N46" s="546" t="str">
        <f t="shared" si="5"/>
        <v>삼성</v>
      </c>
      <c r="O46" s="546">
        <f t="shared" si="5"/>
        <v>0</v>
      </c>
      <c r="P46" s="537"/>
    </row>
    <row r="47" spans="1:16" s="509" customFormat="1" ht="21" customHeight="1" thickBot="1">
      <c r="A47" s="514"/>
      <c r="B47" s="514"/>
      <c r="D47" s="538"/>
      <c r="E47" s="539"/>
      <c r="F47" s="539"/>
      <c r="G47" s="539"/>
      <c r="H47" s="539"/>
      <c r="I47" s="539"/>
      <c r="J47" s="539"/>
      <c r="K47" s="539"/>
      <c r="L47" s="539"/>
      <c r="M47" s="539"/>
      <c r="N47" s="539"/>
      <c r="O47" s="539"/>
      <c r="P47" s="540"/>
    </row>
    <row r="49" spans="4:16">
      <c r="D49" s="533"/>
      <c r="E49" s="533"/>
      <c r="F49" s="533"/>
      <c r="G49" s="533"/>
      <c r="H49" s="533"/>
      <c r="I49" s="533"/>
      <c r="J49" s="533"/>
      <c r="K49" s="533"/>
      <c r="L49" s="533"/>
      <c r="M49" s="533"/>
      <c r="N49" s="533"/>
      <c r="O49" s="533"/>
      <c r="P49" s="533"/>
    </row>
  </sheetData>
  <mergeCells count="12">
    <mergeCell ref="B3:C3"/>
    <mergeCell ref="B4:C4"/>
    <mergeCell ref="B7:B8"/>
    <mergeCell ref="B9:B10"/>
    <mergeCell ref="B11:B12"/>
    <mergeCell ref="B13:B14"/>
    <mergeCell ref="B15:B16"/>
    <mergeCell ref="C7:C8"/>
    <mergeCell ref="C9:C10"/>
    <mergeCell ref="C11:C12"/>
    <mergeCell ref="C13:C14"/>
    <mergeCell ref="C15:C16"/>
  </mergeCells>
  <phoneticPr fontId="1" type="noConversion"/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1"/>
  <sheetViews>
    <sheetView topLeftCell="S10" zoomScale="70" zoomScaleNormal="70" workbookViewId="0">
      <selection activeCell="K7" sqref="A7:K10"/>
    </sheetView>
  </sheetViews>
  <sheetFormatPr defaultRowHeight="17.399999999999999"/>
  <cols>
    <col min="1" max="2" width="15.59765625" customWidth="1"/>
    <col min="6" max="8" width="9" style="92"/>
    <col min="13" max="15" width="9" style="92"/>
    <col min="20" max="22" width="9" style="92"/>
    <col min="26" max="29" width="9" style="92"/>
  </cols>
  <sheetData>
    <row r="1" spans="1:46">
      <c r="A1" s="5" t="s">
        <v>28</v>
      </c>
    </row>
    <row r="2" spans="1:46" ht="18" thickBot="1"/>
    <row r="3" spans="1:46">
      <c r="A3" s="8"/>
      <c r="B3" s="6" t="s">
        <v>29</v>
      </c>
    </row>
    <row r="4" spans="1:46" ht="40.200000000000003" thickBot="1">
      <c r="A4" s="7" t="s">
        <v>135</v>
      </c>
      <c r="B4" s="9" t="s">
        <v>30</v>
      </c>
    </row>
    <row r="5" spans="1:46" s="87" customFormat="1">
      <c r="A5"/>
      <c r="B5"/>
      <c r="F5" s="92"/>
      <c r="G5" s="92"/>
      <c r="H5" s="92"/>
      <c r="M5" s="92"/>
      <c r="N5" s="92"/>
      <c r="O5" s="92"/>
      <c r="T5" s="92"/>
      <c r="U5" s="92"/>
      <c r="V5" s="92"/>
      <c r="Z5" s="92"/>
      <c r="AA5" s="92"/>
      <c r="AB5" s="92"/>
      <c r="AC5" s="92"/>
    </row>
    <row r="6" spans="1:46" s="87" customFormat="1">
      <c r="A6"/>
      <c r="B6"/>
      <c r="C6" s="94" t="s">
        <v>94</v>
      </c>
      <c r="F6" s="92"/>
      <c r="G6" s="92"/>
      <c r="H6" s="92"/>
      <c r="M6" s="92"/>
      <c r="N6" s="92"/>
      <c r="O6" s="92"/>
      <c r="T6" s="92"/>
      <c r="U6" s="92"/>
      <c r="V6" s="92"/>
      <c r="Z6" s="92"/>
      <c r="AA6" s="92"/>
      <c r="AB6" s="92"/>
      <c r="AC6" s="92"/>
    </row>
    <row r="7" spans="1:46" s="87" customFormat="1">
      <c r="A7"/>
      <c r="B7"/>
      <c r="C7" s="95" t="s">
        <v>95</v>
      </c>
      <c r="F7" s="92"/>
      <c r="G7" s="92"/>
      <c r="H7" s="92"/>
      <c r="M7" s="92"/>
      <c r="N7" s="92"/>
      <c r="O7" s="92"/>
      <c r="T7" s="92"/>
      <c r="U7" s="92"/>
      <c r="V7" s="92"/>
      <c r="Z7" s="92"/>
      <c r="AA7" s="92"/>
      <c r="AB7" s="92"/>
      <c r="AC7" s="92"/>
    </row>
    <row r="8" spans="1:46">
      <c r="C8" s="95" t="s">
        <v>131</v>
      </c>
    </row>
    <row r="9" spans="1:46">
      <c r="C9" s="95" t="s">
        <v>132</v>
      </c>
      <c r="X9" t="str">
        <f>C11</f>
        <v>Akzo Nobel Chemicals International B.V.</v>
      </c>
      <c r="AI9" t="str">
        <f>J11</f>
        <v>CHEN KAI</v>
      </c>
      <c r="AT9" t="str">
        <f>Q11</f>
        <v>CHUZHOU GUANGWEI CHEMICAL CO., LTD.</v>
      </c>
    </row>
    <row r="11" spans="1:46">
      <c r="C11" s="398" t="s">
        <v>1230</v>
      </c>
      <c r="D11" s="399" t="s">
        <v>156</v>
      </c>
      <c r="E11" s="399" t="s">
        <v>157</v>
      </c>
      <c r="F11" s="399" t="s">
        <v>1208</v>
      </c>
      <c r="G11" s="399"/>
      <c r="H11" s="399"/>
      <c r="I11" s="25"/>
      <c r="J11" s="398" t="s">
        <v>1231</v>
      </c>
      <c r="K11" s="399" t="s">
        <v>156</v>
      </c>
      <c r="L11" s="399" t="s">
        <v>157</v>
      </c>
      <c r="M11" s="399" t="s">
        <v>1208</v>
      </c>
      <c r="N11" s="399"/>
      <c r="O11" s="399"/>
      <c r="P11" s="25"/>
      <c r="Q11" s="398" t="s">
        <v>1232</v>
      </c>
      <c r="R11" s="399" t="s">
        <v>156</v>
      </c>
      <c r="S11" s="399" t="s">
        <v>157</v>
      </c>
      <c r="T11" s="399" t="s">
        <v>1221</v>
      </c>
      <c r="U11" s="399"/>
      <c r="V11" s="399"/>
    </row>
    <row r="12" spans="1:46" s="195" customFormat="1">
      <c r="C12" s="379" t="s">
        <v>73</v>
      </c>
      <c r="D12" s="370">
        <v>0</v>
      </c>
      <c r="E12" s="370">
        <v>0</v>
      </c>
      <c r="F12" s="370">
        <v>0</v>
      </c>
      <c r="G12" s="370"/>
      <c r="H12" s="370"/>
      <c r="I12" s="25"/>
      <c r="J12" s="379" t="s">
        <v>73</v>
      </c>
      <c r="K12" s="370">
        <v>0</v>
      </c>
      <c r="L12" s="370">
        <v>0</v>
      </c>
      <c r="M12" s="370">
        <v>0</v>
      </c>
      <c r="N12" s="370"/>
      <c r="O12" s="370"/>
      <c r="P12" s="25"/>
      <c r="Q12" s="379" t="s">
        <v>73</v>
      </c>
      <c r="R12" s="370">
        <v>0</v>
      </c>
      <c r="S12" s="370">
        <v>0</v>
      </c>
      <c r="T12" s="370">
        <v>0</v>
      </c>
      <c r="U12" s="370"/>
      <c r="V12" s="370"/>
    </row>
    <row r="13" spans="1:46" s="195" customFormat="1">
      <c r="C13" s="379" t="s">
        <v>74</v>
      </c>
      <c r="D13" s="370">
        <v>0</v>
      </c>
      <c r="E13" s="370">
        <v>0</v>
      </c>
      <c r="F13" s="370">
        <v>0</v>
      </c>
      <c r="G13" s="370"/>
      <c r="H13" s="370"/>
      <c r="I13" s="25"/>
      <c r="J13" s="379" t="s">
        <v>74</v>
      </c>
      <c r="K13" s="370">
        <v>0</v>
      </c>
      <c r="L13" s="370">
        <v>0</v>
      </c>
      <c r="M13" s="370">
        <v>0</v>
      </c>
      <c r="N13" s="370"/>
      <c r="O13" s="370"/>
      <c r="P13" s="25"/>
      <c r="Q13" s="379" t="s">
        <v>74</v>
      </c>
      <c r="R13" s="370">
        <v>0</v>
      </c>
      <c r="S13" s="370">
        <v>0</v>
      </c>
      <c r="T13" s="370">
        <v>0</v>
      </c>
      <c r="U13" s="370"/>
      <c r="V13" s="370"/>
    </row>
    <row r="14" spans="1:46" s="195" customFormat="1">
      <c r="C14" s="379" t="s">
        <v>75</v>
      </c>
      <c r="D14" s="370">
        <v>0</v>
      </c>
      <c r="E14" s="370">
        <v>0</v>
      </c>
      <c r="F14" s="370">
        <v>0</v>
      </c>
      <c r="G14" s="370"/>
      <c r="H14" s="370"/>
      <c r="I14" s="25"/>
      <c r="J14" s="379" t="s">
        <v>75</v>
      </c>
      <c r="K14" s="370">
        <v>0</v>
      </c>
      <c r="L14" s="370">
        <v>0</v>
      </c>
      <c r="M14" s="370">
        <v>0</v>
      </c>
      <c r="N14" s="370"/>
      <c r="O14" s="370"/>
      <c r="P14" s="25"/>
      <c r="Q14" s="379" t="s">
        <v>75</v>
      </c>
      <c r="R14" s="370">
        <v>0</v>
      </c>
      <c r="S14" s="370">
        <v>0</v>
      </c>
      <c r="T14" s="370">
        <v>0</v>
      </c>
      <c r="U14" s="370"/>
      <c r="V14" s="370"/>
    </row>
    <row r="15" spans="1:46" s="195" customFormat="1" ht="15.75" customHeight="1">
      <c r="C15" s="379" t="s">
        <v>76</v>
      </c>
      <c r="D15" s="370">
        <v>0</v>
      </c>
      <c r="E15" s="370">
        <v>0</v>
      </c>
      <c r="F15" s="370">
        <v>0</v>
      </c>
      <c r="G15" s="370"/>
      <c r="H15" s="370"/>
      <c r="I15" s="25"/>
      <c r="J15" s="379" t="s">
        <v>76</v>
      </c>
      <c r="K15" s="370">
        <v>0</v>
      </c>
      <c r="L15" s="370">
        <v>0</v>
      </c>
      <c r="M15" s="370">
        <v>0</v>
      </c>
      <c r="N15" s="370"/>
      <c r="O15" s="370"/>
      <c r="P15" s="25"/>
      <c r="Q15" s="379" t="s">
        <v>76</v>
      </c>
      <c r="R15" s="370">
        <v>0</v>
      </c>
      <c r="S15" s="370">
        <v>0</v>
      </c>
      <c r="T15" s="370">
        <v>0</v>
      </c>
      <c r="U15" s="370"/>
      <c r="V15" s="370"/>
    </row>
    <row r="16" spans="1:46" s="92" customFormat="1">
      <c r="C16" s="379" t="s">
        <v>77</v>
      </c>
      <c r="D16" s="370">
        <v>0</v>
      </c>
      <c r="E16" s="370">
        <v>0</v>
      </c>
      <c r="F16" s="370">
        <v>0</v>
      </c>
      <c r="G16" s="370"/>
      <c r="H16" s="370"/>
      <c r="I16" s="25"/>
      <c r="J16" s="379" t="s">
        <v>77</v>
      </c>
      <c r="K16" s="370">
        <v>0</v>
      </c>
      <c r="L16" s="370">
        <v>0</v>
      </c>
      <c r="M16" s="370">
        <v>0</v>
      </c>
      <c r="N16" s="370"/>
      <c r="O16" s="370"/>
      <c r="P16" s="25"/>
      <c r="Q16" s="379" t="s">
        <v>77</v>
      </c>
      <c r="R16" s="370">
        <v>0</v>
      </c>
      <c r="S16" s="370">
        <v>0</v>
      </c>
      <c r="T16" s="370">
        <v>0</v>
      </c>
      <c r="U16" s="370"/>
      <c r="V16" s="370"/>
    </row>
    <row r="17" spans="3:22">
      <c r="C17" s="379" t="s">
        <v>78</v>
      </c>
      <c r="D17" s="370">
        <v>0</v>
      </c>
      <c r="E17" s="370">
        <v>0</v>
      </c>
      <c r="F17" s="370">
        <v>0</v>
      </c>
      <c r="G17" s="370"/>
      <c r="H17" s="370"/>
      <c r="I17" s="25"/>
      <c r="J17" s="379" t="s">
        <v>78</v>
      </c>
      <c r="K17" s="370">
        <v>0</v>
      </c>
      <c r="L17" s="370">
        <v>0</v>
      </c>
      <c r="M17" s="370">
        <v>0</v>
      </c>
      <c r="N17" s="370"/>
      <c r="O17" s="370"/>
      <c r="P17" s="25"/>
      <c r="Q17" s="379" t="s">
        <v>78</v>
      </c>
      <c r="R17" s="370">
        <v>0</v>
      </c>
      <c r="S17" s="370">
        <v>0</v>
      </c>
      <c r="T17" s="370">
        <v>0</v>
      </c>
      <c r="U17" s="370"/>
      <c r="V17" s="370"/>
    </row>
    <row r="18" spans="3:22">
      <c r="C18" s="379" t="s">
        <v>79</v>
      </c>
      <c r="D18" s="370">
        <v>0</v>
      </c>
      <c r="E18" s="370">
        <v>0</v>
      </c>
      <c r="F18" s="370">
        <v>0</v>
      </c>
      <c r="G18" s="370"/>
      <c r="H18" s="370"/>
      <c r="I18" s="25"/>
      <c r="J18" s="379" t="s">
        <v>79</v>
      </c>
      <c r="K18" s="370">
        <v>0</v>
      </c>
      <c r="L18" s="370">
        <v>0</v>
      </c>
      <c r="M18" s="370">
        <v>0</v>
      </c>
      <c r="N18" s="370"/>
      <c r="O18" s="370"/>
      <c r="P18" s="25"/>
      <c r="Q18" s="379" t="s">
        <v>79</v>
      </c>
      <c r="R18" s="370">
        <v>0</v>
      </c>
      <c r="S18" s="370">
        <v>0</v>
      </c>
      <c r="T18" s="370">
        <v>0</v>
      </c>
      <c r="U18" s="370"/>
      <c r="V18" s="370"/>
    </row>
    <row r="19" spans="3:22" ht="15.75" customHeight="1">
      <c r="C19" s="379" t="s">
        <v>80</v>
      </c>
      <c r="D19" s="370">
        <v>0</v>
      </c>
      <c r="E19" s="370">
        <v>0</v>
      </c>
      <c r="F19" s="370">
        <v>0</v>
      </c>
      <c r="G19" s="370"/>
      <c r="H19" s="370"/>
      <c r="I19" s="25"/>
      <c r="J19" s="379" t="s">
        <v>80</v>
      </c>
      <c r="K19" s="370">
        <v>0</v>
      </c>
      <c r="L19" s="370">
        <v>0</v>
      </c>
      <c r="M19" s="370">
        <v>0</v>
      </c>
      <c r="N19" s="370"/>
      <c r="O19" s="370"/>
      <c r="P19" s="25"/>
      <c r="Q19" s="379" t="s">
        <v>80</v>
      </c>
      <c r="R19" s="370">
        <v>0</v>
      </c>
      <c r="S19" s="370">
        <v>0</v>
      </c>
      <c r="T19" s="370">
        <v>0</v>
      </c>
      <c r="U19" s="370"/>
      <c r="V19" s="370"/>
    </row>
    <row r="20" spans="3:22">
      <c r="C20" s="379" t="s">
        <v>81</v>
      </c>
      <c r="D20" s="370">
        <v>0</v>
      </c>
      <c r="E20" s="370">
        <v>0</v>
      </c>
      <c r="F20" s="370">
        <v>0</v>
      </c>
      <c r="G20" s="370"/>
      <c r="H20" s="370"/>
      <c r="I20" s="25"/>
      <c r="J20" s="379" t="s">
        <v>81</v>
      </c>
      <c r="K20" s="370">
        <v>0</v>
      </c>
      <c r="L20" s="370">
        <v>0</v>
      </c>
      <c r="M20" s="370">
        <v>0</v>
      </c>
      <c r="N20" s="370"/>
      <c r="O20" s="370"/>
      <c r="P20" s="25"/>
      <c r="Q20" s="379" t="s">
        <v>81</v>
      </c>
      <c r="R20" s="370">
        <v>0</v>
      </c>
      <c r="S20" s="370">
        <v>0</v>
      </c>
      <c r="T20" s="370">
        <v>0</v>
      </c>
      <c r="U20" s="370"/>
      <c r="V20" s="370"/>
    </row>
    <row r="21" spans="3:22">
      <c r="C21" s="379" t="s">
        <v>72</v>
      </c>
      <c r="D21" s="370">
        <v>0</v>
      </c>
      <c r="E21" s="370">
        <v>0</v>
      </c>
      <c r="F21" s="370">
        <v>0</v>
      </c>
      <c r="G21" s="370"/>
      <c r="H21" s="370"/>
      <c r="I21" s="25"/>
      <c r="J21" s="379" t="s">
        <v>72</v>
      </c>
      <c r="K21" s="370">
        <v>0</v>
      </c>
      <c r="L21" s="370">
        <v>0</v>
      </c>
      <c r="M21" s="370">
        <v>0</v>
      </c>
      <c r="N21" s="370"/>
      <c r="O21" s="370"/>
      <c r="P21" s="25"/>
      <c r="Q21" s="379" t="s">
        <v>72</v>
      </c>
      <c r="R21" s="370">
        <v>0</v>
      </c>
      <c r="S21" s="370">
        <v>0</v>
      </c>
      <c r="T21" s="370">
        <v>0</v>
      </c>
      <c r="U21" s="370"/>
      <c r="V21" s="370"/>
    </row>
    <row r="22" spans="3:22">
      <c r="C22" s="379" t="s">
        <v>82</v>
      </c>
      <c r="D22" s="370">
        <v>0</v>
      </c>
      <c r="E22" s="370">
        <v>0</v>
      </c>
      <c r="F22" s="370">
        <v>0</v>
      </c>
      <c r="G22" s="370"/>
      <c r="H22" s="370"/>
      <c r="I22" s="25"/>
      <c r="J22" s="379" t="s">
        <v>82</v>
      </c>
      <c r="K22" s="370">
        <v>0</v>
      </c>
      <c r="L22" s="370">
        <v>0</v>
      </c>
      <c r="M22" s="370">
        <v>0</v>
      </c>
      <c r="N22" s="370"/>
      <c r="O22" s="370"/>
      <c r="P22" s="25"/>
      <c r="Q22" s="379" t="s">
        <v>82</v>
      </c>
      <c r="R22" s="370">
        <v>0</v>
      </c>
      <c r="S22" s="370">
        <v>0</v>
      </c>
      <c r="T22" s="370">
        <v>0</v>
      </c>
      <c r="U22" s="370"/>
      <c r="V22" s="370"/>
    </row>
    <row r="23" spans="3:22">
      <c r="C23" s="367" t="s">
        <v>83</v>
      </c>
      <c r="D23" s="370">
        <v>0</v>
      </c>
      <c r="E23" s="370">
        <v>0</v>
      </c>
      <c r="F23" s="370">
        <v>0</v>
      </c>
      <c r="G23" s="370"/>
      <c r="H23" s="370"/>
      <c r="I23" s="25"/>
      <c r="J23" s="367" t="s">
        <v>83</v>
      </c>
      <c r="K23" s="370">
        <v>0</v>
      </c>
      <c r="L23" s="370">
        <v>0</v>
      </c>
      <c r="M23" s="370">
        <v>0</v>
      </c>
      <c r="N23" s="370"/>
      <c r="O23" s="370"/>
      <c r="P23" s="25"/>
      <c r="Q23" s="367" t="s">
        <v>83</v>
      </c>
      <c r="R23" s="370">
        <v>0</v>
      </c>
      <c r="S23" s="370">
        <v>0</v>
      </c>
      <c r="T23" s="370">
        <v>0</v>
      </c>
      <c r="U23" s="370"/>
      <c r="V23" s="370"/>
    </row>
    <row r="24" spans="3:22">
      <c r="C24" s="367" t="s">
        <v>84</v>
      </c>
      <c r="D24" s="370">
        <v>0</v>
      </c>
      <c r="E24" s="370">
        <v>0</v>
      </c>
      <c r="F24" s="370">
        <v>0</v>
      </c>
      <c r="G24" s="370"/>
      <c r="H24" s="370"/>
      <c r="I24" s="25"/>
      <c r="J24" s="367" t="s">
        <v>84</v>
      </c>
      <c r="K24" s="370">
        <v>0</v>
      </c>
      <c r="L24" s="370">
        <v>0</v>
      </c>
      <c r="M24" s="370">
        <v>0</v>
      </c>
      <c r="N24" s="370"/>
      <c r="O24" s="370"/>
      <c r="P24" s="25"/>
      <c r="Q24" s="367" t="s">
        <v>84</v>
      </c>
      <c r="R24" s="370">
        <v>0</v>
      </c>
      <c r="S24" s="370">
        <v>0</v>
      </c>
      <c r="T24" s="370">
        <v>0</v>
      </c>
      <c r="U24" s="370"/>
      <c r="V24" s="370"/>
    </row>
    <row r="25" spans="3:22">
      <c r="C25" s="367" t="s">
        <v>34</v>
      </c>
      <c r="D25" s="370">
        <v>0</v>
      </c>
      <c r="E25" s="370">
        <v>0</v>
      </c>
      <c r="F25" s="370">
        <v>0</v>
      </c>
      <c r="G25" s="370"/>
      <c r="H25" s="370"/>
      <c r="I25" s="25"/>
      <c r="J25" s="367" t="s">
        <v>34</v>
      </c>
      <c r="K25" s="370">
        <v>0</v>
      </c>
      <c r="L25" s="370">
        <v>0</v>
      </c>
      <c r="M25" s="370">
        <v>0</v>
      </c>
      <c r="N25" s="370"/>
      <c r="O25" s="370"/>
      <c r="P25" s="25"/>
      <c r="Q25" s="367" t="s">
        <v>34</v>
      </c>
      <c r="R25" s="370">
        <v>0</v>
      </c>
      <c r="S25" s="370">
        <v>0</v>
      </c>
      <c r="T25" s="370">
        <v>0</v>
      </c>
      <c r="U25" s="370"/>
      <c r="V25" s="370"/>
    </row>
    <row r="26" spans="3:22">
      <c r="C26" s="367" t="s">
        <v>35</v>
      </c>
      <c r="D26" s="370">
        <v>0</v>
      </c>
      <c r="E26" s="370">
        <v>0</v>
      </c>
      <c r="F26" s="370">
        <v>0</v>
      </c>
      <c r="G26" s="370"/>
      <c r="H26" s="370"/>
      <c r="I26" s="25"/>
      <c r="J26" s="367" t="s">
        <v>35</v>
      </c>
      <c r="K26" s="370">
        <v>0</v>
      </c>
      <c r="L26" s="370">
        <v>0</v>
      </c>
      <c r="M26" s="370">
        <v>0</v>
      </c>
      <c r="N26" s="370"/>
      <c r="O26" s="370"/>
      <c r="P26" s="25"/>
      <c r="Q26" s="367" t="s">
        <v>35</v>
      </c>
      <c r="R26" s="370">
        <v>0</v>
      </c>
      <c r="S26" s="370">
        <v>0</v>
      </c>
      <c r="T26" s="370">
        <v>0</v>
      </c>
      <c r="U26" s="370"/>
      <c r="V26" s="370"/>
    </row>
    <row r="27" spans="3:22">
      <c r="C27" s="367" t="s">
        <v>36</v>
      </c>
      <c r="D27" s="370">
        <v>0</v>
      </c>
      <c r="E27" s="370">
        <v>0</v>
      </c>
      <c r="F27" s="370">
        <v>0</v>
      </c>
      <c r="G27" s="370"/>
      <c r="H27" s="370"/>
      <c r="I27" s="25"/>
      <c r="J27" s="367" t="s">
        <v>36</v>
      </c>
      <c r="K27" s="370">
        <v>0</v>
      </c>
      <c r="L27" s="370">
        <v>0</v>
      </c>
      <c r="M27" s="370">
        <v>0</v>
      </c>
      <c r="N27" s="370"/>
      <c r="O27" s="370"/>
      <c r="P27" s="25"/>
      <c r="Q27" s="367" t="s">
        <v>36</v>
      </c>
      <c r="R27" s="370">
        <v>0</v>
      </c>
      <c r="S27" s="370">
        <v>0</v>
      </c>
      <c r="T27" s="370">
        <v>0</v>
      </c>
      <c r="U27" s="370"/>
      <c r="V27" s="370"/>
    </row>
    <row r="28" spans="3:22">
      <c r="C28" s="367" t="s">
        <v>37</v>
      </c>
      <c r="D28" s="370">
        <v>1</v>
      </c>
      <c r="E28" s="370">
        <v>0</v>
      </c>
      <c r="F28" s="370">
        <v>8</v>
      </c>
      <c r="G28" s="370"/>
      <c r="H28" s="370"/>
      <c r="I28" s="25"/>
      <c r="J28" s="367" t="s">
        <v>37</v>
      </c>
      <c r="K28" s="370">
        <v>0</v>
      </c>
      <c r="L28" s="370">
        <v>0</v>
      </c>
      <c r="M28" s="370">
        <v>0</v>
      </c>
      <c r="N28" s="370"/>
      <c r="O28" s="370"/>
      <c r="P28" s="25"/>
      <c r="Q28" s="367" t="s">
        <v>37</v>
      </c>
      <c r="R28" s="370">
        <v>0</v>
      </c>
      <c r="S28" s="370">
        <v>0</v>
      </c>
      <c r="T28" s="370">
        <v>0</v>
      </c>
      <c r="U28" s="370"/>
      <c r="V28" s="370"/>
    </row>
    <row r="29" spans="3:22">
      <c r="C29" s="367" t="s">
        <v>38</v>
      </c>
      <c r="D29" s="370">
        <v>0</v>
      </c>
      <c r="E29" s="370">
        <v>0</v>
      </c>
      <c r="F29" s="370">
        <v>3</v>
      </c>
      <c r="G29" s="370"/>
      <c r="H29" s="370"/>
      <c r="I29" s="25"/>
      <c r="J29" s="367" t="s">
        <v>38</v>
      </c>
      <c r="K29" s="370">
        <v>0</v>
      </c>
      <c r="L29" s="370">
        <v>0</v>
      </c>
      <c r="M29" s="370">
        <v>0</v>
      </c>
      <c r="N29" s="370"/>
      <c r="O29" s="370"/>
      <c r="P29" s="25"/>
      <c r="Q29" s="367" t="s">
        <v>38</v>
      </c>
      <c r="R29" s="370">
        <v>0</v>
      </c>
      <c r="S29" s="370">
        <v>0</v>
      </c>
      <c r="T29" s="370">
        <v>0</v>
      </c>
      <c r="U29" s="370"/>
      <c r="V29" s="370"/>
    </row>
    <row r="30" spans="3:22">
      <c r="C30" s="367" t="s">
        <v>39</v>
      </c>
      <c r="D30" s="370">
        <v>0</v>
      </c>
      <c r="E30" s="370">
        <v>0</v>
      </c>
      <c r="F30" s="370">
        <v>0</v>
      </c>
      <c r="G30" s="370"/>
      <c r="H30" s="370"/>
      <c r="I30" s="25"/>
      <c r="J30" s="367" t="s">
        <v>39</v>
      </c>
      <c r="K30" s="370">
        <v>0</v>
      </c>
      <c r="L30" s="370">
        <v>0</v>
      </c>
      <c r="M30" s="370">
        <v>0</v>
      </c>
      <c r="N30" s="370"/>
      <c r="O30" s="370"/>
      <c r="P30" s="25"/>
      <c r="Q30" s="367" t="s">
        <v>39</v>
      </c>
      <c r="R30" s="370">
        <v>0</v>
      </c>
      <c r="S30" s="370">
        <v>0</v>
      </c>
      <c r="T30" s="370">
        <v>0</v>
      </c>
      <c r="U30" s="370"/>
      <c r="V30" s="370"/>
    </row>
    <row r="31" spans="3:22">
      <c r="C31" s="367" t="s">
        <v>40</v>
      </c>
      <c r="D31" s="370">
        <v>0</v>
      </c>
      <c r="E31" s="370">
        <v>0</v>
      </c>
      <c r="F31" s="370">
        <v>0</v>
      </c>
      <c r="G31" s="370"/>
      <c r="H31" s="370"/>
      <c r="I31" s="25"/>
      <c r="J31" s="367" t="s">
        <v>40</v>
      </c>
      <c r="K31" s="370">
        <v>0</v>
      </c>
      <c r="L31" s="370">
        <v>0</v>
      </c>
      <c r="M31" s="370">
        <v>0</v>
      </c>
      <c r="N31" s="370"/>
      <c r="O31" s="370"/>
      <c r="P31" s="25"/>
      <c r="Q31" s="367" t="s">
        <v>40</v>
      </c>
      <c r="R31" s="370">
        <v>0</v>
      </c>
      <c r="S31" s="370">
        <v>0</v>
      </c>
      <c r="T31" s="370">
        <v>0</v>
      </c>
      <c r="U31" s="370"/>
      <c r="V31" s="370"/>
    </row>
    <row r="32" spans="3:22">
      <c r="C32" s="367" t="s">
        <v>41</v>
      </c>
      <c r="D32" s="370">
        <v>0</v>
      </c>
      <c r="E32" s="370">
        <v>0</v>
      </c>
      <c r="F32" s="370">
        <v>0</v>
      </c>
      <c r="G32" s="370"/>
      <c r="H32" s="370"/>
      <c r="I32" s="25"/>
      <c r="J32" s="367" t="s">
        <v>41</v>
      </c>
      <c r="K32" s="370">
        <v>0</v>
      </c>
      <c r="L32" s="370">
        <v>0</v>
      </c>
      <c r="M32" s="370">
        <v>0</v>
      </c>
      <c r="N32" s="370"/>
      <c r="O32" s="370"/>
      <c r="P32" s="25"/>
      <c r="Q32" s="367" t="s">
        <v>41</v>
      </c>
      <c r="R32" s="370">
        <v>0</v>
      </c>
      <c r="S32" s="370">
        <v>0</v>
      </c>
      <c r="T32" s="370">
        <v>0</v>
      </c>
      <c r="U32" s="370"/>
      <c r="V32" s="370"/>
    </row>
    <row r="33" spans="3:46">
      <c r="C33" s="367" t="s">
        <v>42</v>
      </c>
      <c r="D33" s="370">
        <v>0</v>
      </c>
      <c r="E33" s="370">
        <v>0</v>
      </c>
      <c r="F33" s="370">
        <v>0</v>
      </c>
      <c r="G33" s="370"/>
      <c r="H33" s="370"/>
      <c r="I33" s="25"/>
      <c r="J33" s="367" t="s">
        <v>42</v>
      </c>
      <c r="K33" s="370">
        <v>0</v>
      </c>
      <c r="L33" s="370">
        <v>0</v>
      </c>
      <c r="M33" s="370">
        <v>0</v>
      </c>
      <c r="N33" s="370"/>
      <c r="O33" s="370"/>
      <c r="P33" s="25"/>
      <c r="Q33" s="367" t="s">
        <v>42</v>
      </c>
      <c r="R33" s="370">
        <v>0</v>
      </c>
      <c r="S33" s="370">
        <v>0</v>
      </c>
      <c r="T33" s="370">
        <v>0</v>
      </c>
      <c r="U33" s="370"/>
      <c r="V33" s="370"/>
    </row>
    <row r="34" spans="3:46">
      <c r="C34" s="367" t="s">
        <v>43</v>
      </c>
      <c r="D34" s="370">
        <v>0</v>
      </c>
      <c r="E34" s="370">
        <v>0</v>
      </c>
      <c r="F34" s="370">
        <v>0</v>
      </c>
      <c r="G34" s="370"/>
      <c r="H34" s="370"/>
      <c r="I34" s="25"/>
      <c r="J34" s="367" t="s">
        <v>43</v>
      </c>
      <c r="K34" s="370">
        <v>0</v>
      </c>
      <c r="L34" s="370">
        <v>0</v>
      </c>
      <c r="M34" s="370">
        <v>0</v>
      </c>
      <c r="N34" s="370"/>
      <c r="O34" s="370"/>
      <c r="P34" s="25"/>
      <c r="Q34" s="367" t="s">
        <v>43</v>
      </c>
      <c r="R34" s="370">
        <v>0</v>
      </c>
      <c r="S34" s="370">
        <v>0</v>
      </c>
      <c r="T34" s="370">
        <v>0</v>
      </c>
      <c r="U34" s="370"/>
      <c r="V34" s="370"/>
    </row>
    <row r="35" spans="3:46">
      <c r="C35" s="367" t="s">
        <v>44</v>
      </c>
      <c r="D35" s="370">
        <v>1</v>
      </c>
      <c r="E35" s="370">
        <v>0</v>
      </c>
      <c r="F35" s="370">
        <v>0</v>
      </c>
      <c r="G35" s="370"/>
      <c r="H35" s="370"/>
      <c r="I35" s="25"/>
      <c r="J35" s="367" t="s">
        <v>44</v>
      </c>
      <c r="K35" s="370">
        <v>0</v>
      </c>
      <c r="L35" s="370">
        <v>0</v>
      </c>
      <c r="M35" s="370">
        <v>0</v>
      </c>
      <c r="N35" s="370"/>
      <c r="O35" s="370"/>
      <c r="P35" s="25"/>
      <c r="Q35" s="367" t="s">
        <v>44</v>
      </c>
      <c r="R35" s="370">
        <v>0</v>
      </c>
      <c r="S35" s="370">
        <v>0</v>
      </c>
      <c r="T35" s="370">
        <v>0</v>
      </c>
      <c r="U35" s="370"/>
      <c r="V35" s="370"/>
    </row>
    <row r="36" spans="3:46" s="92" customFormat="1">
      <c r="C36" s="367" t="s">
        <v>45</v>
      </c>
      <c r="D36" s="370">
        <v>0</v>
      </c>
      <c r="E36" s="370">
        <v>0</v>
      </c>
      <c r="F36" s="370">
        <v>0</v>
      </c>
      <c r="G36" s="370"/>
      <c r="H36" s="370"/>
      <c r="I36" s="25"/>
      <c r="J36" s="367" t="s">
        <v>45</v>
      </c>
      <c r="K36" s="370">
        <v>0</v>
      </c>
      <c r="L36" s="370">
        <v>0</v>
      </c>
      <c r="M36" s="370">
        <v>0</v>
      </c>
      <c r="N36" s="370"/>
      <c r="O36" s="370"/>
      <c r="P36" s="25"/>
      <c r="Q36" s="367" t="s">
        <v>45</v>
      </c>
      <c r="R36" s="370">
        <v>0</v>
      </c>
      <c r="S36" s="370">
        <v>0</v>
      </c>
      <c r="T36" s="370">
        <v>0</v>
      </c>
      <c r="U36" s="370"/>
      <c r="V36" s="370"/>
    </row>
    <row r="37" spans="3:46" s="92" customFormat="1">
      <c r="C37" s="367" t="s">
        <v>46</v>
      </c>
      <c r="D37" s="370">
        <v>0</v>
      </c>
      <c r="E37" s="370">
        <v>0</v>
      </c>
      <c r="F37" s="370">
        <v>0</v>
      </c>
      <c r="G37" s="370"/>
      <c r="H37" s="370"/>
      <c r="I37" s="25"/>
      <c r="J37" s="367" t="s">
        <v>46</v>
      </c>
      <c r="K37" s="370">
        <v>0</v>
      </c>
      <c r="L37" s="370">
        <v>0</v>
      </c>
      <c r="M37" s="370">
        <v>0</v>
      </c>
      <c r="N37" s="370"/>
      <c r="O37" s="370"/>
      <c r="P37" s="25"/>
      <c r="Q37" s="367" t="s">
        <v>46</v>
      </c>
      <c r="R37" s="370">
        <v>0</v>
      </c>
      <c r="S37" s="370">
        <v>0</v>
      </c>
      <c r="T37" s="370">
        <v>0</v>
      </c>
      <c r="U37" s="370"/>
      <c r="V37" s="370"/>
    </row>
    <row r="38" spans="3:46" s="92" customFormat="1">
      <c r="C38" s="367" t="s">
        <v>47</v>
      </c>
      <c r="D38" s="370">
        <v>0</v>
      </c>
      <c r="E38" s="370">
        <v>0</v>
      </c>
      <c r="F38" s="370">
        <v>0</v>
      </c>
      <c r="G38" s="370"/>
      <c r="H38" s="370"/>
      <c r="I38" s="25"/>
      <c r="J38" s="367" t="s">
        <v>47</v>
      </c>
      <c r="K38" s="370">
        <v>0</v>
      </c>
      <c r="L38" s="370">
        <v>0</v>
      </c>
      <c r="M38" s="370">
        <v>0</v>
      </c>
      <c r="N38" s="370"/>
      <c r="O38" s="370"/>
      <c r="P38" s="25"/>
      <c r="Q38" s="367" t="s">
        <v>47</v>
      </c>
      <c r="R38" s="370">
        <v>0</v>
      </c>
      <c r="S38" s="370">
        <v>0</v>
      </c>
      <c r="T38" s="370">
        <v>15</v>
      </c>
      <c r="U38" s="370"/>
      <c r="V38" s="370"/>
    </row>
    <row r="39" spans="3:46" s="92" customFormat="1">
      <c r="C39" s="367" t="s">
        <v>48</v>
      </c>
      <c r="D39" s="370">
        <v>0</v>
      </c>
      <c r="E39" s="370">
        <v>0</v>
      </c>
      <c r="F39" s="370">
        <v>0</v>
      </c>
      <c r="G39" s="370"/>
      <c r="H39" s="370"/>
      <c r="I39" s="25"/>
      <c r="J39" s="367" t="s">
        <v>48</v>
      </c>
      <c r="K39" s="370">
        <v>0</v>
      </c>
      <c r="L39" s="370">
        <v>0</v>
      </c>
      <c r="M39" s="370">
        <v>0</v>
      </c>
      <c r="N39" s="370"/>
      <c r="O39" s="370"/>
      <c r="P39" s="25"/>
      <c r="Q39" s="367" t="s">
        <v>48</v>
      </c>
      <c r="R39" s="370">
        <v>0</v>
      </c>
      <c r="S39" s="370">
        <v>0</v>
      </c>
      <c r="T39" s="370">
        <v>1</v>
      </c>
      <c r="U39" s="370"/>
      <c r="V39" s="370"/>
    </row>
    <row r="40" spans="3:46" s="92" customFormat="1">
      <c r="C40" s="367" t="s">
        <v>221</v>
      </c>
      <c r="D40" s="370">
        <v>0</v>
      </c>
      <c r="E40" s="370">
        <v>0</v>
      </c>
      <c r="F40" s="370">
        <v>0</v>
      </c>
      <c r="G40" s="370"/>
      <c r="H40" s="370"/>
      <c r="I40" s="25"/>
      <c r="J40" s="367" t="s">
        <v>221</v>
      </c>
      <c r="K40" s="370">
        <v>0</v>
      </c>
      <c r="L40" s="370">
        <v>0</v>
      </c>
      <c r="M40" s="370">
        <v>18</v>
      </c>
      <c r="N40" s="370"/>
      <c r="O40" s="370"/>
      <c r="P40" s="25"/>
      <c r="Q40" s="367" t="s">
        <v>221</v>
      </c>
      <c r="R40" s="370">
        <v>0</v>
      </c>
      <c r="S40" s="370">
        <v>0</v>
      </c>
      <c r="T40" s="370">
        <v>0</v>
      </c>
      <c r="U40" s="370"/>
      <c r="V40" s="370"/>
    </row>
    <row r="41" spans="3:46">
      <c r="C41" s="337" t="s">
        <v>57</v>
      </c>
      <c r="D41" s="400">
        <f>SUM(D12:D40)</f>
        <v>2</v>
      </c>
      <c r="E41" s="400">
        <f>SUM(E12:E40)</f>
        <v>0</v>
      </c>
      <c r="F41" s="400">
        <f>SUM(F12:F40)</f>
        <v>11</v>
      </c>
      <c r="G41" s="400">
        <f>SUM(G12:G40)</f>
        <v>0</v>
      </c>
      <c r="H41" s="400">
        <f>SUM(H12:H40)</f>
        <v>0</v>
      </c>
      <c r="I41" s="25"/>
      <c r="J41" s="337" t="s">
        <v>57</v>
      </c>
      <c r="K41" s="400">
        <f>SUM(K12:K40)</f>
        <v>0</v>
      </c>
      <c r="L41" s="400">
        <f>SUM(L12:L40)</f>
        <v>0</v>
      </c>
      <c r="M41" s="400">
        <f>SUM(M12:M40)</f>
        <v>18</v>
      </c>
      <c r="N41" s="400">
        <f>SUM(N12:N40)</f>
        <v>0</v>
      </c>
      <c r="O41" s="400">
        <f>SUM(O12:O40)</f>
        <v>0</v>
      </c>
      <c r="P41" s="25"/>
      <c r="Q41" s="337" t="s">
        <v>57</v>
      </c>
      <c r="R41" s="400">
        <f>SUM(R12:R40)</f>
        <v>0</v>
      </c>
      <c r="S41" s="400">
        <f>SUM(S12:S40)</f>
        <v>0</v>
      </c>
      <c r="T41" s="400">
        <f>SUM(T12:T40)</f>
        <v>16</v>
      </c>
      <c r="U41" s="400">
        <f>SUM(U12:U40)</f>
        <v>0</v>
      </c>
      <c r="V41" s="400">
        <f>SUM(V12:V40)</f>
        <v>0</v>
      </c>
      <c r="X41" s="243" t="str">
        <f>C43</f>
        <v>CORNING INC</v>
      </c>
      <c r="AI41" t="str">
        <f>J43</f>
        <v xml:space="preserve">DOW GLOBAL TECHNOLOGIES INC </v>
      </c>
      <c r="AT41" t="str">
        <f>Q43</f>
        <v>HENKEL CORP</v>
      </c>
    </row>
    <row r="42" spans="3:46"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</row>
    <row r="43" spans="3:46">
      <c r="C43" s="401" t="s">
        <v>1233</v>
      </c>
      <c r="D43" s="399" t="s">
        <v>156</v>
      </c>
      <c r="E43" s="399" t="s">
        <v>157</v>
      </c>
      <c r="F43" s="399" t="s">
        <v>1221</v>
      </c>
      <c r="G43" s="399"/>
      <c r="H43" s="399"/>
      <c r="J43" s="398" t="s">
        <v>1229</v>
      </c>
      <c r="K43" s="399" t="s">
        <v>156</v>
      </c>
      <c r="L43" s="399" t="s">
        <v>157</v>
      </c>
      <c r="M43" s="399" t="s">
        <v>1208</v>
      </c>
      <c r="N43" s="399"/>
      <c r="O43" s="399"/>
      <c r="Q43" s="188" t="s">
        <v>1234</v>
      </c>
      <c r="R43" s="36" t="s">
        <v>156</v>
      </c>
      <c r="S43" s="36" t="s">
        <v>157</v>
      </c>
      <c r="T43" s="36" t="s">
        <v>1208</v>
      </c>
      <c r="U43" s="36"/>
      <c r="V43" s="36"/>
    </row>
    <row r="44" spans="3:46" s="195" customFormat="1">
      <c r="C44" s="379" t="s">
        <v>73</v>
      </c>
      <c r="D44" s="370">
        <v>0</v>
      </c>
      <c r="E44" s="370">
        <v>0</v>
      </c>
      <c r="F44" s="370">
        <v>0</v>
      </c>
      <c r="G44" s="370"/>
      <c r="H44" s="370"/>
      <c r="I44" s="25"/>
      <c r="J44" s="379" t="s">
        <v>73</v>
      </c>
      <c r="K44" s="370">
        <v>0</v>
      </c>
      <c r="L44" s="370">
        <v>0</v>
      </c>
      <c r="M44" s="370">
        <v>0</v>
      </c>
      <c r="N44" s="370"/>
      <c r="O44" s="370"/>
      <c r="P44" s="25"/>
      <c r="Q44" s="22" t="s">
        <v>73</v>
      </c>
      <c r="R44" s="397">
        <v>1</v>
      </c>
      <c r="S44" s="397">
        <v>0</v>
      </c>
      <c r="T44" s="397">
        <v>0</v>
      </c>
      <c r="U44" s="397"/>
      <c r="V44" s="397"/>
    </row>
    <row r="45" spans="3:46" s="195" customFormat="1">
      <c r="C45" s="379" t="s">
        <v>74</v>
      </c>
      <c r="D45" s="370">
        <v>0</v>
      </c>
      <c r="E45" s="370">
        <v>0</v>
      </c>
      <c r="F45" s="370">
        <v>0</v>
      </c>
      <c r="G45" s="370"/>
      <c r="H45" s="370"/>
      <c r="I45" s="25"/>
      <c r="J45" s="379" t="s">
        <v>74</v>
      </c>
      <c r="K45" s="370">
        <v>0</v>
      </c>
      <c r="L45" s="370">
        <v>0</v>
      </c>
      <c r="M45" s="370">
        <v>0</v>
      </c>
      <c r="N45" s="370"/>
      <c r="O45" s="370"/>
      <c r="P45" s="25"/>
      <c r="Q45" s="22" t="s">
        <v>74</v>
      </c>
      <c r="R45" s="397">
        <v>0</v>
      </c>
      <c r="S45" s="397">
        <v>0</v>
      </c>
      <c r="T45" s="397">
        <v>1</v>
      </c>
      <c r="U45" s="397"/>
      <c r="V45" s="397"/>
    </row>
    <row r="46" spans="3:46" s="195" customFormat="1">
      <c r="C46" s="379" t="s">
        <v>75</v>
      </c>
      <c r="D46" s="370">
        <v>0</v>
      </c>
      <c r="E46" s="370">
        <v>0</v>
      </c>
      <c r="F46" s="370">
        <v>0</v>
      </c>
      <c r="G46" s="370"/>
      <c r="H46" s="370"/>
      <c r="I46" s="25"/>
      <c r="J46" s="379" t="s">
        <v>75</v>
      </c>
      <c r="K46" s="370">
        <v>0</v>
      </c>
      <c r="L46" s="370">
        <v>0</v>
      </c>
      <c r="M46" s="370">
        <v>0</v>
      </c>
      <c r="N46" s="370"/>
      <c r="O46" s="370"/>
      <c r="P46" s="25"/>
      <c r="Q46" s="22" t="s">
        <v>75</v>
      </c>
      <c r="R46" s="397">
        <v>0</v>
      </c>
      <c r="S46" s="397">
        <v>0</v>
      </c>
      <c r="T46" s="397">
        <v>0</v>
      </c>
      <c r="U46" s="397"/>
      <c r="V46" s="397"/>
    </row>
    <row r="47" spans="3:46" s="195" customFormat="1" ht="15.75" customHeight="1">
      <c r="C47" s="379" t="s">
        <v>76</v>
      </c>
      <c r="D47" s="370">
        <v>0</v>
      </c>
      <c r="E47" s="370">
        <v>0</v>
      </c>
      <c r="F47" s="370">
        <v>0</v>
      </c>
      <c r="G47" s="370"/>
      <c r="H47" s="370"/>
      <c r="I47" s="25"/>
      <c r="J47" s="379" t="s">
        <v>76</v>
      </c>
      <c r="K47" s="370">
        <v>0</v>
      </c>
      <c r="L47" s="370">
        <v>0</v>
      </c>
      <c r="M47" s="370">
        <v>0</v>
      </c>
      <c r="N47" s="370"/>
      <c r="O47" s="370"/>
      <c r="P47" s="25"/>
      <c r="Q47" s="22" t="s">
        <v>76</v>
      </c>
      <c r="R47" s="397">
        <v>0</v>
      </c>
      <c r="S47" s="397">
        <v>0</v>
      </c>
      <c r="T47" s="397">
        <v>0</v>
      </c>
      <c r="U47" s="397"/>
      <c r="V47" s="397"/>
    </row>
    <row r="48" spans="3:46" s="92" customFormat="1">
      <c r="C48" s="379" t="s">
        <v>77</v>
      </c>
      <c r="D48" s="370">
        <v>0</v>
      </c>
      <c r="E48" s="370">
        <v>0</v>
      </c>
      <c r="F48" s="370">
        <v>0</v>
      </c>
      <c r="G48" s="370"/>
      <c r="H48" s="370"/>
      <c r="J48" s="379" t="s">
        <v>77</v>
      </c>
      <c r="K48" s="370">
        <v>0</v>
      </c>
      <c r="L48" s="370">
        <v>0</v>
      </c>
      <c r="M48" s="370">
        <v>0</v>
      </c>
      <c r="N48" s="370"/>
      <c r="O48" s="370"/>
      <c r="Q48" s="22" t="s">
        <v>77</v>
      </c>
      <c r="R48" s="397">
        <v>0</v>
      </c>
      <c r="S48" s="397">
        <v>0</v>
      </c>
      <c r="T48" s="397">
        <v>0</v>
      </c>
      <c r="U48" s="397"/>
      <c r="V48" s="397"/>
    </row>
    <row r="49" spans="3:22">
      <c r="C49" s="379" t="s">
        <v>78</v>
      </c>
      <c r="D49" s="370">
        <v>0</v>
      </c>
      <c r="E49" s="370">
        <v>0</v>
      </c>
      <c r="F49" s="370">
        <v>0</v>
      </c>
      <c r="G49" s="370"/>
      <c r="H49" s="370"/>
      <c r="J49" s="379" t="s">
        <v>78</v>
      </c>
      <c r="K49" s="370">
        <v>1</v>
      </c>
      <c r="L49" s="370">
        <v>0</v>
      </c>
      <c r="M49" s="370">
        <v>0</v>
      </c>
      <c r="N49" s="370"/>
      <c r="O49" s="370"/>
      <c r="Q49" s="22" t="s">
        <v>78</v>
      </c>
      <c r="R49" s="397">
        <v>0</v>
      </c>
      <c r="S49" s="397">
        <v>0</v>
      </c>
      <c r="T49" s="397">
        <v>0</v>
      </c>
      <c r="U49" s="397"/>
      <c r="V49" s="397"/>
    </row>
    <row r="50" spans="3:22">
      <c r="C50" s="379" t="s">
        <v>79</v>
      </c>
      <c r="D50" s="370">
        <v>0</v>
      </c>
      <c r="E50" s="370">
        <v>0</v>
      </c>
      <c r="F50" s="370">
        <v>0</v>
      </c>
      <c r="G50" s="370"/>
      <c r="H50" s="370"/>
      <c r="J50" s="379" t="s">
        <v>79</v>
      </c>
      <c r="K50" s="370">
        <v>0</v>
      </c>
      <c r="L50" s="370">
        <v>0</v>
      </c>
      <c r="M50" s="370">
        <v>0</v>
      </c>
      <c r="N50" s="370"/>
      <c r="O50" s="370"/>
      <c r="Q50" s="22" t="s">
        <v>79</v>
      </c>
      <c r="R50" s="397">
        <v>0</v>
      </c>
      <c r="S50" s="397">
        <v>0</v>
      </c>
      <c r="T50" s="397">
        <v>0</v>
      </c>
      <c r="U50" s="397"/>
      <c r="V50" s="397"/>
    </row>
    <row r="51" spans="3:22">
      <c r="C51" s="379" t="s">
        <v>80</v>
      </c>
      <c r="D51" s="370">
        <v>0</v>
      </c>
      <c r="E51" s="370">
        <v>0</v>
      </c>
      <c r="F51" s="370">
        <v>0</v>
      </c>
      <c r="G51" s="370"/>
      <c r="H51" s="370"/>
      <c r="J51" s="379" t="s">
        <v>80</v>
      </c>
      <c r="K51" s="370">
        <v>1</v>
      </c>
      <c r="L51" s="370">
        <v>0</v>
      </c>
      <c r="M51" s="370">
        <v>0</v>
      </c>
      <c r="N51" s="370"/>
      <c r="O51" s="370"/>
      <c r="Q51" s="22" t="s">
        <v>80</v>
      </c>
      <c r="R51" s="397">
        <v>0</v>
      </c>
      <c r="S51" s="397">
        <v>0</v>
      </c>
      <c r="T51" s="397">
        <v>0</v>
      </c>
      <c r="U51" s="397"/>
      <c r="V51" s="397"/>
    </row>
    <row r="52" spans="3:22">
      <c r="C52" s="379" t="s">
        <v>81</v>
      </c>
      <c r="D52" s="370">
        <v>3</v>
      </c>
      <c r="E52" s="370">
        <v>0</v>
      </c>
      <c r="F52" s="370">
        <v>0</v>
      </c>
      <c r="G52" s="370"/>
      <c r="H52" s="370"/>
      <c r="J52" s="379" t="s">
        <v>81</v>
      </c>
      <c r="K52" s="370">
        <v>0</v>
      </c>
      <c r="L52" s="370">
        <v>0</v>
      </c>
      <c r="M52" s="370">
        <v>0</v>
      </c>
      <c r="N52" s="370"/>
      <c r="O52" s="370"/>
      <c r="Q52" s="22" t="s">
        <v>81</v>
      </c>
      <c r="R52" s="397">
        <v>0</v>
      </c>
      <c r="S52" s="397">
        <v>0</v>
      </c>
      <c r="T52" s="397">
        <v>0</v>
      </c>
      <c r="U52" s="397"/>
      <c r="V52" s="397"/>
    </row>
    <row r="53" spans="3:22">
      <c r="C53" s="379" t="s">
        <v>72</v>
      </c>
      <c r="D53" s="370">
        <v>0</v>
      </c>
      <c r="E53" s="370">
        <v>0</v>
      </c>
      <c r="F53" s="370">
        <v>0</v>
      </c>
      <c r="G53" s="370"/>
      <c r="H53" s="370"/>
      <c r="J53" s="379" t="s">
        <v>72</v>
      </c>
      <c r="K53" s="370">
        <v>0</v>
      </c>
      <c r="L53" s="370">
        <v>0</v>
      </c>
      <c r="M53" s="370">
        <v>0</v>
      </c>
      <c r="N53" s="370"/>
      <c r="O53" s="370"/>
      <c r="Q53" s="22" t="s">
        <v>72</v>
      </c>
      <c r="R53" s="397">
        <v>0</v>
      </c>
      <c r="S53" s="397">
        <v>0</v>
      </c>
      <c r="T53" s="397">
        <v>2</v>
      </c>
      <c r="U53" s="397"/>
      <c r="V53" s="397"/>
    </row>
    <row r="54" spans="3:22">
      <c r="C54" s="379" t="s">
        <v>82</v>
      </c>
      <c r="D54" s="370">
        <v>0</v>
      </c>
      <c r="E54" s="370">
        <v>0</v>
      </c>
      <c r="F54" s="370">
        <v>0</v>
      </c>
      <c r="G54" s="370"/>
      <c r="H54" s="370"/>
      <c r="J54" s="379" t="s">
        <v>82</v>
      </c>
      <c r="K54" s="370">
        <v>0</v>
      </c>
      <c r="L54" s="370">
        <v>0</v>
      </c>
      <c r="M54" s="370">
        <v>0</v>
      </c>
      <c r="N54" s="370"/>
      <c r="O54" s="370"/>
      <c r="Q54" s="22" t="s">
        <v>82</v>
      </c>
      <c r="R54" s="397">
        <v>0</v>
      </c>
      <c r="S54" s="397">
        <v>0</v>
      </c>
      <c r="T54" s="397">
        <v>0</v>
      </c>
      <c r="U54" s="397"/>
      <c r="V54" s="397"/>
    </row>
    <row r="55" spans="3:22">
      <c r="C55" s="367" t="s">
        <v>83</v>
      </c>
      <c r="D55" s="370">
        <v>0</v>
      </c>
      <c r="E55" s="370">
        <v>0</v>
      </c>
      <c r="F55" s="370">
        <v>0</v>
      </c>
      <c r="G55" s="370"/>
      <c r="H55" s="370"/>
      <c r="J55" s="367" t="s">
        <v>83</v>
      </c>
      <c r="K55" s="370">
        <v>2</v>
      </c>
      <c r="L55" s="370">
        <v>0</v>
      </c>
      <c r="M55" s="370">
        <v>0</v>
      </c>
      <c r="N55" s="370"/>
      <c r="O55" s="370"/>
      <c r="Q55" s="20" t="s">
        <v>83</v>
      </c>
      <c r="R55" s="397">
        <v>0</v>
      </c>
      <c r="S55" s="397">
        <v>0</v>
      </c>
      <c r="T55" s="397">
        <v>1</v>
      </c>
      <c r="U55" s="397"/>
      <c r="V55" s="397"/>
    </row>
    <row r="56" spans="3:22">
      <c r="C56" s="367" t="s">
        <v>84</v>
      </c>
      <c r="D56" s="370">
        <v>0</v>
      </c>
      <c r="E56" s="370">
        <v>0</v>
      </c>
      <c r="F56" s="370">
        <v>0</v>
      </c>
      <c r="G56" s="370"/>
      <c r="H56" s="370"/>
      <c r="J56" s="367" t="s">
        <v>84</v>
      </c>
      <c r="K56" s="370">
        <v>0</v>
      </c>
      <c r="L56" s="370">
        <v>0</v>
      </c>
      <c r="M56" s="370">
        <v>0</v>
      </c>
      <c r="N56" s="370"/>
      <c r="O56" s="370"/>
      <c r="Q56" s="20" t="s">
        <v>84</v>
      </c>
      <c r="R56" s="397">
        <v>0</v>
      </c>
      <c r="S56" s="397">
        <v>0</v>
      </c>
      <c r="T56" s="397">
        <v>0</v>
      </c>
      <c r="U56" s="397"/>
      <c r="V56" s="397"/>
    </row>
    <row r="57" spans="3:22">
      <c r="C57" s="367" t="s">
        <v>34</v>
      </c>
      <c r="D57" s="370">
        <v>0</v>
      </c>
      <c r="E57" s="370">
        <v>0</v>
      </c>
      <c r="F57" s="370">
        <v>0</v>
      </c>
      <c r="G57" s="370"/>
      <c r="H57" s="370"/>
      <c r="J57" s="367" t="s">
        <v>34</v>
      </c>
      <c r="K57" s="370">
        <v>0</v>
      </c>
      <c r="L57" s="370">
        <v>0</v>
      </c>
      <c r="M57" s="370">
        <v>0</v>
      </c>
      <c r="N57" s="370"/>
      <c r="O57" s="370"/>
      <c r="Q57" s="20" t="s">
        <v>34</v>
      </c>
      <c r="R57" s="397">
        <v>0</v>
      </c>
      <c r="S57" s="397">
        <v>0</v>
      </c>
      <c r="T57" s="397">
        <v>0</v>
      </c>
      <c r="U57" s="397"/>
      <c r="V57" s="397"/>
    </row>
    <row r="58" spans="3:22">
      <c r="C58" s="367" t="s">
        <v>35</v>
      </c>
      <c r="D58" s="370">
        <v>0</v>
      </c>
      <c r="E58" s="370">
        <v>0</v>
      </c>
      <c r="F58" s="370">
        <v>0</v>
      </c>
      <c r="G58" s="370"/>
      <c r="H58" s="370"/>
      <c r="J58" s="367" t="s">
        <v>35</v>
      </c>
      <c r="K58" s="370">
        <v>1</v>
      </c>
      <c r="L58" s="370">
        <v>0</v>
      </c>
      <c r="M58" s="370">
        <v>0</v>
      </c>
      <c r="N58" s="370"/>
      <c r="O58" s="370"/>
      <c r="Q58" s="20" t="s">
        <v>35</v>
      </c>
      <c r="R58" s="397">
        <v>0</v>
      </c>
      <c r="S58" s="397">
        <v>0</v>
      </c>
      <c r="T58" s="397">
        <v>0</v>
      </c>
      <c r="U58" s="397"/>
      <c r="V58" s="397"/>
    </row>
    <row r="59" spans="3:22">
      <c r="C59" s="367" t="s">
        <v>36</v>
      </c>
      <c r="D59" s="370">
        <v>0</v>
      </c>
      <c r="E59" s="370">
        <v>0</v>
      </c>
      <c r="F59" s="370">
        <v>0</v>
      </c>
      <c r="G59" s="370"/>
      <c r="H59" s="370"/>
      <c r="J59" s="367" t="s">
        <v>36</v>
      </c>
      <c r="K59" s="370">
        <v>0</v>
      </c>
      <c r="L59" s="370">
        <v>0</v>
      </c>
      <c r="M59" s="370">
        <v>0</v>
      </c>
      <c r="N59" s="370"/>
      <c r="O59" s="370"/>
      <c r="Q59" s="20" t="s">
        <v>36</v>
      </c>
      <c r="R59" s="397">
        <v>0</v>
      </c>
      <c r="S59" s="397">
        <v>0</v>
      </c>
      <c r="T59" s="397">
        <v>0</v>
      </c>
      <c r="U59" s="397"/>
      <c r="V59" s="397"/>
    </row>
    <row r="60" spans="3:22">
      <c r="C60" s="367" t="s">
        <v>37</v>
      </c>
      <c r="D60" s="402">
        <v>3</v>
      </c>
      <c r="E60" s="370">
        <v>0</v>
      </c>
      <c r="F60" s="370">
        <v>0</v>
      </c>
      <c r="G60" s="370"/>
      <c r="H60" s="370"/>
      <c r="J60" s="367" t="s">
        <v>37</v>
      </c>
      <c r="K60" s="370">
        <v>0</v>
      </c>
      <c r="L60" s="370">
        <v>0</v>
      </c>
      <c r="M60" s="370">
        <v>0</v>
      </c>
      <c r="N60" s="370"/>
      <c r="O60" s="370"/>
      <c r="Q60" s="20" t="s">
        <v>37</v>
      </c>
      <c r="R60" s="397">
        <v>1</v>
      </c>
      <c r="S60" s="397">
        <v>0</v>
      </c>
      <c r="T60" s="397">
        <v>0</v>
      </c>
      <c r="U60" s="397"/>
      <c r="V60" s="397"/>
    </row>
    <row r="61" spans="3:22">
      <c r="C61" s="367" t="s">
        <v>38</v>
      </c>
      <c r="D61" s="402">
        <v>8</v>
      </c>
      <c r="E61" s="370">
        <v>0</v>
      </c>
      <c r="F61" s="370">
        <v>0</v>
      </c>
      <c r="G61" s="370"/>
      <c r="H61" s="370"/>
      <c r="J61" s="367" t="s">
        <v>38</v>
      </c>
      <c r="K61" s="370">
        <v>1</v>
      </c>
      <c r="L61" s="370">
        <v>0</v>
      </c>
      <c r="M61" s="370">
        <v>0</v>
      </c>
      <c r="N61" s="370"/>
      <c r="O61" s="370"/>
      <c r="Q61" s="20" t="s">
        <v>38</v>
      </c>
      <c r="R61" s="397">
        <v>1</v>
      </c>
      <c r="S61" s="397">
        <v>0</v>
      </c>
      <c r="T61" s="397">
        <v>3</v>
      </c>
      <c r="U61" s="397"/>
      <c r="V61" s="397"/>
    </row>
    <row r="62" spans="3:22">
      <c r="C62" s="367" t="s">
        <v>39</v>
      </c>
      <c r="D62" s="402">
        <v>8</v>
      </c>
      <c r="E62" s="370">
        <v>0</v>
      </c>
      <c r="F62" s="370">
        <v>0</v>
      </c>
      <c r="G62" s="370"/>
      <c r="H62" s="370"/>
      <c r="J62" s="367" t="s">
        <v>39</v>
      </c>
      <c r="K62" s="370">
        <v>0</v>
      </c>
      <c r="L62" s="370">
        <v>0</v>
      </c>
      <c r="M62" s="370">
        <v>0</v>
      </c>
      <c r="N62" s="370"/>
      <c r="O62" s="370"/>
      <c r="Q62" s="20" t="s">
        <v>39</v>
      </c>
      <c r="R62" s="397">
        <v>0</v>
      </c>
      <c r="S62" s="397">
        <v>0</v>
      </c>
      <c r="T62" s="397">
        <v>2</v>
      </c>
      <c r="U62" s="397"/>
      <c r="V62" s="397"/>
    </row>
    <row r="63" spans="3:22">
      <c r="C63" s="367" t="s">
        <v>40</v>
      </c>
      <c r="D63" s="402">
        <v>5</v>
      </c>
      <c r="E63" s="370">
        <v>0</v>
      </c>
      <c r="F63" s="370">
        <v>0</v>
      </c>
      <c r="G63" s="370"/>
      <c r="H63" s="370"/>
      <c r="J63" s="367" t="s">
        <v>40</v>
      </c>
      <c r="K63" s="370">
        <v>5</v>
      </c>
      <c r="L63" s="370">
        <v>0</v>
      </c>
      <c r="M63" s="370">
        <v>0</v>
      </c>
      <c r="N63" s="370"/>
      <c r="O63" s="370"/>
      <c r="Q63" s="20" t="s">
        <v>40</v>
      </c>
      <c r="R63" s="397">
        <v>0</v>
      </c>
      <c r="S63" s="397">
        <v>0</v>
      </c>
      <c r="T63" s="397">
        <v>1</v>
      </c>
      <c r="U63" s="397"/>
      <c r="V63" s="397"/>
    </row>
    <row r="64" spans="3:22">
      <c r="C64" s="367" t="s">
        <v>41</v>
      </c>
      <c r="D64" s="370">
        <v>0</v>
      </c>
      <c r="E64" s="370">
        <v>0</v>
      </c>
      <c r="F64" s="370">
        <v>0</v>
      </c>
      <c r="G64" s="370"/>
      <c r="H64" s="370"/>
      <c r="J64" s="367" t="s">
        <v>41</v>
      </c>
      <c r="K64" s="370">
        <v>0</v>
      </c>
      <c r="L64" s="370">
        <v>0</v>
      </c>
      <c r="M64" s="370">
        <v>0</v>
      </c>
      <c r="N64" s="370"/>
      <c r="O64" s="370"/>
      <c r="Q64" s="20" t="s">
        <v>41</v>
      </c>
      <c r="R64" s="397">
        <v>0</v>
      </c>
      <c r="S64" s="397">
        <v>0</v>
      </c>
      <c r="T64" s="397">
        <v>2</v>
      </c>
      <c r="U64" s="397"/>
      <c r="V64" s="397"/>
    </row>
    <row r="65" spans="3:46">
      <c r="C65" s="367" t="s">
        <v>42</v>
      </c>
      <c r="D65" s="370">
        <v>0</v>
      </c>
      <c r="E65" s="370">
        <v>0</v>
      </c>
      <c r="F65" s="370">
        <v>0</v>
      </c>
      <c r="G65" s="370"/>
      <c r="H65" s="370"/>
      <c r="J65" s="367" t="s">
        <v>42</v>
      </c>
      <c r="K65" s="370">
        <v>0</v>
      </c>
      <c r="L65" s="370">
        <v>0</v>
      </c>
      <c r="M65" s="370">
        <v>0</v>
      </c>
      <c r="N65" s="370"/>
      <c r="O65" s="370"/>
      <c r="Q65" s="20" t="s">
        <v>42</v>
      </c>
      <c r="R65" s="397">
        <v>0</v>
      </c>
      <c r="S65" s="397">
        <v>0</v>
      </c>
      <c r="T65" s="397">
        <v>4</v>
      </c>
      <c r="U65" s="397"/>
      <c r="V65" s="397"/>
    </row>
    <row r="66" spans="3:46">
      <c r="C66" s="367" t="s">
        <v>43</v>
      </c>
      <c r="D66" s="370">
        <v>0</v>
      </c>
      <c r="E66" s="370">
        <v>0</v>
      </c>
      <c r="F66" s="370">
        <v>0</v>
      </c>
      <c r="G66" s="370"/>
      <c r="H66" s="370"/>
      <c r="J66" s="367" t="s">
        <v>43</v>
      </c>
      <c r="K66" s="370">
        <v>5</v>
      </c>
      <c r="L66" s="370">
        <v>0</v>
      </c>
      <c r="M66" s="370">
        <v>0</v>
      </c>
      <c r="N66" s="370"/>
      <c r="O66" s="370"/>
      <c r="Q66" s="20" t="s">
        <v>43</v>
      </c>
      <c r="R66" s="397">
        <v>0</v>
      </c>
      <c r="S66" s="397">
        <v>0</v>
      </c>
      <c r="T66" s="397">
        <v>0</v>
      </c>
      <c r="U66" s="397"/>
      <c r="V66" s="397"/>
    </row>
    <row r="67" spans="3:46">
      <c r="C67" s="367" t="s">
        <v>44</v>
      </c>
      <c r="D67" s="370">
        <v>5</v>
      </c>
      <c r="E67" s="370">
        <v>0</v>
      </c>
      <c r="F67" s="370">
        <v>0</v>
      </c>
      <c r="G67" s="370"/>
      <c r="H67" s="370"/>
      <c r="J67" s="367" t="s">
        <v>44</v>
      </c>
      <c r="K67" s="370">
        <v>4</v>
      </c>
      <c r="L67" s="370">
        <v>0</v>
      </c>
      <c r="M67" s="370">
        <v>0</v>
      </c>
      <c r="N67" s="370"/>
      <c r="O67" s="370"/>
      <c r="Q67" s="20" t="s">
        <v>44</v>
      </c>
      <c r="R67" s="397">
        <v>0</v>
      </c>
      <c r="S67" s="397">
        <v>0</v>
      </c>
      <c r="T67" s="397">
        <v>1</v>
      </c>
      <c r="U67" s="397"/>
      <c r="V67" s="397"/>
    </row>
    <row r="68" spans="3:46" s="92" customFormat="1">
      <c r="C68" s="367" t="s">
        <v>45</v>
      </c>
      <c r="D68" s="370">
        <v>3</v>
      </c>
      <c r="E68" s="370">
        <v>0</v>
      </c>
      <c r="F68" s="370">
        <v>0</v>
      </c>
      <c r="G68" s="370"/>
      <c r="H68" s="370"/>
      <c r="I68"/>
      <c r="J68" s="367" t="s">
        <v>45</v>
      </c>
      <c r="K68" s="370">
        <v>0</v>
      </c>
      <c r="L68" s="370">
        <v>0</v>
      </c>
      <c r="M68" s="370">
        <v>0</v>
      </c>
      <c r="N68" s="370"/>
      <c r="O68" s="370"/>
      <c r="P68"/>
      <c r="Q68" s="20" t="s">
        <v>45</v>
      </c>
      <c r="R68" s="397">
        <v>0</v>
      </c>
      <c r="S68" s="397">
        <v>0</v>
      </c>
      <c r="T68" s="397">
        <v>1</v>
      </c>
      <c r="U68" s="397"/>
      <c r="V68" s="397"/>
    </row>
    <row r="69" spans="3:46" s="92" customFormat="1">
      <c r="C69" s="367" t="s">
        <v>46</v>
      </c>
      <c r="D69" s="370">
        <v>1</v>
      </c>
      <c r="E69" s="370">
        <v>0</v>
      </c>
      <c r="F69" s="370">
        <v>0</v>
      </c>
      <c r="G69" s="370"/>
      <c r="H69" s="370"/>
      <c r="I69"/>
      <c r="J69" s="367" t="s">
        <v>46</v>
      </c>
      <c r="K69" s="370">
        <v>0</v>
      </c>
      <c r="L69" s="370">
        <v>0</v>
      </c>
      <c r="M69" s="370">
        <v>0</v>
      </c>
      <c r="N69" s="370"/>
      <c r="O69" s="370"/>
      <c r="P69"/>
      <c r="Q69" s="20" t="s">
        <v>46</v>
      </c>
      <c r="R69" s="397">
        <v>0</v>
      </c>
      <c r="S69" s="397">
        <v>0</v>
      </c>
      <c r="T69" s="397">
        <v>0</v>
      </c>
      <c r="U69" s="397"/>
      <c r="V69" s="397"/>
    </row>
    <row r="70" spans="3:46" s="92" customFormat="1">
      <c r="C70" s="367" t="s">
        <v>47</v>
      </c>
      <c r="D70" s="370">
        <v>0</v>
      </c>
      <c r="E70" s="370">
        <v>0</v>
      </c>
      <c r="F70" s="370">
        <v>0</v>
      </c>
      <c r="G70" s="370"/>
      <c r="H70" s="370"/>
      <c r="I70"/>
      <c r="J70" s="367" t="s">
        <v>47</v>
      </c>
      <c r="K70" s="370">
        <v>0</v>
      </c>
      <c r="L70" s="370">
        <v>0</v>
      </c>
      <c r="M70" s="370">
        <v>1</v>
      </c>
      <c r="N70" s="370"/>
      <c r="O70" s="370"/>
      <c r="P70"/>
      <c r="Q70" s="20" t="s">
        <v>47</v>
      </c>
      <c r="R70" s="397">
        <v>0</v>
      </c>
      <c r="S70" s="397">
        <v>0</v>
      </c>
      <c r="T70" s="397">
        <v>0</v>
      </c>
      <c r="U70" s="397"/>
      <c r="V70" s="397"/>
    </row>
    <row r="71" spans="3:46" s="92" customFormat="1">
      <c r="C71" s="367" t="s">
        <v>48</v>
      </c>
      <c r="D71" s="370">
        <v>0</v>
      </c>
      <c r="E71" s="370">
        <v>0</v>
      </c>
      <c r="F71" s="370">
        <v>0</v>
      </c>
      <c r="G71" s="370"/>
      <c r="H71" s="370"/>
      <c r="I71"/>
      <c r="J71" s="367" t="s">
        <v>48</v>
      </c>
      <c r="K71" s="370">
        <v>0</v>
      </c>
      <c r="L71" s="370">
        <v>0</v>
      </c>
      <c r="M71" s="370">
        <v>0</v>
      </c>
      <c r="N71" s="370"/>
      <c r="O71" s="370"/>
      <c r="P71"/>
      <c r="Q71" s="20" t="s">
        <v>48</v>
      </c>
      <c r="R71" s="397">
        <v>0</v>
      </c>
      <c r="S71" s="397">
        <v>0</v>
      </c>
      <c r="T71" s="397">
        <v>0</v>
      </c>
      <c r="U71" s="397"/>
      <c r="V71" s="397"/>
    </row>
    <row r="72" spans="3:46" s="92" customFormat="1">
      <c r="C72" s="367" t="s">
        <v>221</v>
      </c>
      <c r="D72" s="370">
        <v>0</v>
      </c>
      <c r="E72" s="370">
        <v>0</v>
      </c>
      <c r="F72" s="370">
        <v>0</v>
      </c>
      <c r="G72" s="370"/>
      <c r="H72" s="370"/>
      <c r="J72" s="367" t="s">
        <v>221</v>
      </c>
      <c r="K72" s="370">
        <v>0</v>
      </c>
      <c r="L72" s="370">
        <v>0</v>
      </c>
      <c r="M72" s="370">
        <v>0</v>
      </c>
      <c r="N72" s="370"/>
      <c r="O72" s="370"/>
      <c r="Q72" s="20" t="s">
        <v>221</v>
      </c>
      <c r="R72" s="397">
        <v>0</v>
      </c>
      <c r="S72" s="397">
        <v>0</v>
      </c>
      <c r="T72" s="397">
        <v>0</v>
      </c>
      <c r="U72" s="397"/>
      <c r="V72" s="397"/>
    </row>
    <row r="73" spans="3:46">
      <c r="C73" s="337" t="s">
        <v>57</v>
      </c>
      <c r="D73" s="400">
        <f>SUM(D44:D72)</f>
        <v>36</v>
      </c>
      <c r="E73" s="400">
        <f>SUM(E44:E72)</f>
        <v>0</v>
      </c>
      <c r="F73" s="400">
        <f>SUM(F44:F72)</f>
        <v>0</v>
      </c>
      <c r="G73" s="400">
        <f>SUM(G44:G72)</f>
        <v>0</v>
      </c>
      <c r="H73" s="400">
        <f>SUM(H44:H72)</f>
        <v>0</v>
      </c>
      <c r="J73" s="337" t="s">
        <v>57</v>
      </c>
      <c r="K73" s="400">
        <f>SUM(K44:K72)</f>
        <v>20</v>
      </c>
      <c r="L73" s="400">
        <f>SUM(L44:L72)</f>
        <v>0</v>
      </c>
      <c r="M73" s="400">
        <f>SUM(M44:M72)</f>
        <v>1</v>
      </c>
      <c r="N73" s="400">
        <f>SUM(N44:N72)</f>
        <v>0</v>
      </c>
      <c r="O73" s="400">
        <f>SUM(O44:O72)</f>
        <v>0</v>
      </c>
      <c r="Q73" s="155" t="s">
        <v>57</v>
      </c>
      <c r="R73" s="96">
        <f>SUM(R44:R72)</f>
        <v>3</v>
      </c>
      <c r="S73" s="96">
        <f>SUM(S44:S72)</f>
        <v>0</v>
      </c>
      <c r="T73" s="96">
        <f>SUM(T44:T72)</f>
        <v>18</v>
      </c>
      <c r="U73" s="96">
        <f>SUM(U44:U72)</f>
        <v>0</v>
      </c>
      <c r="V73" s="96">
        <f>SUM(V44:V72)</f>
        <v>0</v>
      </c>
      <c r="X73" s="243" t="str">
        <f>C75</f>
        <v>LIAO SHUHAN</v>
      </c>
      <c r="AI73" t="str">
        <f>J75</f>
        <v>NAT STARCH CHEM INVEST</v>
      </c>
      <c r="AT73" t="str">
        <f>Q75</f>
        <v>SAINT-GOBAIN WEBER</v>
      </c>
    </row>
    <row r="74" spans="3:46">
      <c r="F74"/>
      <c r="M74"/>
      <c r="T74"/>
    </row>
    <row r="75" spans="3:46">
      <c r="C75" s="398" t="s">
        <v>1235</v>
      </c>
      <c r="D75" s="399" t="s">
        <v>156</v>
      </c>
      <c r="E75" s="399" t="s">
        <v>157</v>
      </c>
      <c r="F75" s="399" t="s">
        <v>1208</v>
      </c>
      <c r="G75" s="399"/>
      <c r="H75" s="399"/>
      <c r="J75" s="398" t="s">
        <v>1225</v>
      </c>
      <c r="K75" s="399" t="s">
        <v>156</v>
      </c>
      <c r="L75" s="399" t="s">
        <v>157</v>
      </c>
      <c r="M75" s="399" t="s">
        <v>1208</v>
      </c>
      <c r="N75" s="399"/>
      <c r="O75" s="399"/>
      <c r="Q75" s="398" t="s">
        <v>1236</v>
      </c>
      <c r="R75" s="399" t="s">
        <v>156</v>
      </c>
      <c r="S75" s="399" t="s">
        <v>157</v>
      </c>
      <c r="T75" s="399" t="s">
        <v>1221</v>
      </c>
      <c r="U75" s="399"/>
      <c r="V75" s="399"/>
    </row>
    <row r="76" spans="3:46" s="195" customFormat="1">
      <c r="C76" s="379" t="s">
        <v>73</v>
      </c>
      <c r="D76" s="370">
        <v>0</v>
      </c>
      <c r="E76" s="370">
        <v>0</v>
      </c>
      <c r="F76" s="370">
        <v>0</v>
      </c>
      <c r="G76" s="370"/>
      <c r="H76" s="370"/>
      <c r="I76" s="25"/>
      <c r="J76" s="379" t="s">
        <v>73</v>
      </c>
      <c r="K76" s="370">
        <v>0</v>
      </c>
      <c r="L76" s="370">
        <v>0</v>
      </c>
      <c r="M76" s="370">
        <v>0</v>
      </c>
      <c r="N76" s="370"/>
      <c r="O76" s="370"/>
      <c r="P76" s="25"/>
      <c r="Q76" s="379" t="s">
        <v>73</v>
      </c>
      <c r="R76" s="370">
        <v>0</v>
      </c>
      <c r="S76" s="370">
        <v>0</v>
      </c>
      <c r="T76" s="370">
        <v>0</v>
      </c>
      <c r="U76" s="370"/>
      <c r="V76" s="370"/>
    </row>
    <row r="77" spans="3:46" s="195" customFormat="1">
      <c r="C77" s="379" t="s">
        <v>74</v>
      </c>
      <c r="D77" s="370">
        <v>0</v>
      </c>
      <c r="E77" s="370">
        <v>0</v>
      </c>
      <c r="F77" s="370">
        <v>0</v>
      </c>
      <c r="G77" s="370"/>
      <c r="H77" s="370"/>
      <c r="I77" s="25"/>
      <c r="J77" s="379" t="s">
        <v>74</v>
      </c>
      <c r="K77" s="370">
        <v>0</v>
      </c>
      <c r="L77" s="370">
        <v>0</v>
      </c>
      <c r="M77" s="370">
        <v>0</v>
      </c>
      <c r="N77" s="370"/>
      <c r="O77" s="370"/>
      <c r="P77" s="25"/>
      <c r="Q77" s="379" t="s">
        <v>74</v>
      </c>
      <c r="R77" s="370">
        <v>0</v>
      </c>
      <c r="S77" s="370">
        <v>0</v>
      </c>
      <c r="T77" s="370">
        <v>0</v>
      </c>
      <c r="U77" s="370"/>
      <c r="V77" s="370"/>
    </row>
    <row r="78" spans="3:46" s="195" customFormat="1">
      <c r="C78" s="379" t="s">
        <v>75</v>
      </c>
      <c r="D78" s="370">
        <v>0</v>
      </c>
      <c r="E78" s="370">
        <v>0</v>
      </c>
      <c r="F78" s="370">
        <v>0</v>
      </c>
      <c r="G78" s="370"/>
      <c r="H78" s="370"/>
      <c r="I78" s="25"/>
      <c r="J78" s="379" t="s">
        <v>75</v>
      </c>
      <c r="K78" s="370">
        <v>0</v>
      </c>
      <c r="L78" s="370">
        <v>0</v>
      </c>
      <c r="M78" s="370">
        <v>0</v>
      </c>
      <c r="N78" s="370"/>
      <c r="O78" s="370"/>
      <c r="P78" s="25"/>
      <c r="Q78" s="379" t="s">
        <v>75</v>
      </c>
      <c r="R78" s="370">
        <v>0</v>
      </c>
      <c r="S78" s="370">
        <v>0</v>
      </c>
      <c r="T78" s="370">
        <v>0</v>
      </c>
      <c r="U78" s="370"/>
      <c r="V78" s="370"/>
    </row>
    <row r="79" spans="3:46" s="195" customFormat="1" ht="15.75" customHeight="1">
      <c r="C79" s="379" t="s">
        <v>76</v>
      </c>
      <c r="D79" s="370">
        <v>0</v>
      </c>
      <c r="E79" s="370">
        <v>0</v>
      </c>
      <c r="F79" s="370">
        <v>0</v>
      </c>
      <c r="G79" s="370"/>
      <c r="H79" s="370"/>
      <c r="I79" s="25"/>
      <c r="J79" s="379" t="s">
        <v>76</v>
      </c>
      <c r="K79" s="370">
        <v>0</v>
      </c>
      <c r="L79" s="370">
        <v>0</v>
      </c>
      <c r="M79" s="370">
        <v>0</v>
      </c>
      <c r="N79" s="370"/>
      <c r="O79" s="370"/>
      <c r="P79" s="25"/>
      <c r="Q79" s="379" t="s">
        <v>76</v>
      </c>
      <c r="R79" s="370">
        <v>0</v>
      </c>
      <c r="S79" s="370">
        <v>0</v>
      </c>
      <c r="T79" s="370">
        <v>0</v>
      </c>
      <c r="U79" s="370"/>
      <c r="V79" s="370"/>
    </row>
    <row r="80" spans="3:46" s="92" customFormat="1">
      <c r="C80" s="379" t="s">
        <v>77</v>
      </c>
      <c r="D80" s="370">
        <v>0</v>
      </c>
      <c r="E80" s="370">
        <v>0</v>
      </c>
      <c r="F80" s="370">
        <v>0</v>
      </c>
      <c r="G80" s="370"/>
      <c r="H80" s="370"/>
      <c r="J80" s="379" t="s">
        <v>77</v>
      </c>
      <c r="K80" s="370">
        <v>0</v>
      </c>
      <c r="L80" s="370">
        <v>0</v>
      </c>
      <c r="M80" s="370">
        <v>1</v>
      </c>
      <c r="N80" s="370"/>
      <c r="O80" s="370"/>
      <c r="Q80" s="379" t="s">
        <v>77</v>
      </c>
      <c r="R80" s="370">
        <v>0</v>
      </c>
      <c r="S80" s="370">
        <v>0</v>
      </c>
      <c r="T80" s="370">
        <v>0</v>
      </c>
      <c r="U80" s="370"/>
      <c r="V80" s="370"/>
    </row>
    <row r="81" spans="3:22">
      <c r="C81" s="379" t="s">
        <v>78</v>
      </c>
      <c r="D81" s="370">
        <v>0</v>
      </c>
      <c r="E81" s="370">
        <v>0</v>
      </c>
      <c r="F81" s="370">
        <v>0</v>
      </c>
      <c r="G81" s="370"/>
      <c r="H81" s="370"/>
      <c r="J81" s="379" t="s">
        <v>78</v>
      </c>
      <c r="K81" s="370">
        <v>0</v>
      </c>
      <c r="L81" s="370">
        <v>0</v>
      </c>
      <c r="M81" s="370">
        <v>1</v>
      </c>
      <c r="N81" s="370"/>
      <c r="O81" s="370"/>
      <c r="Q81" s="379" t="s">
        <v>78</v>
      </c>
      <c r="R81" s="370">
        <v>0</v>
      </c>
      <c r="S81" s="370">
        <v>0</v>
      </c>
      <c r="T81" s="370">
        <v>0</v>
      </c>
      <c r="U81" s="370"/>
      <c r="V81" s="370"/>
    </row>
    <row r="82" spans="3:22">
      <c r="C82" s="379" t="s">
        <v>79</v>
      </c>
      <c r="D82" s="370">
        <v>0</v>
      </c>
      <c r="E82" s="370">
        <v>0</v>
      </c>
      <c r="F82" s="370">
        <v>0</v>
      </c>
      <c r="G82" s="370"/>
      <c r="H82" s="370"/>
      <c r="J82" s="379" t="s">
        <v>79</v>
      </c>
      <c r="K82" s="370">
        <v>0</v>
      </c>
      <c r="L82" s="370">
        <v>0</v>
      </c>
      <c r="M82" s="370">
        <v>0</v>
      </c>
      <c r="N82" s="370"/>
      <c r="O82" s="370"/>
      <c r="Q82" s="379" t="s">
        <v>79</v>
      </c>
      <c r="R82" s="370">
        <v>0</v>
      </c>
      <c r="S82" s="370">
        <v>0</v>
      </c>
      <c r="T82" s="370">
        <v>0</v>
      </c>
      <c r="U82" s="370"/>
      <c r="V82" s="370"/>
    </row>
    <row r="83" spans="3:22">
      <c r="C83" s="379" t="s">
        <v>80</v>
      </c>
      <c r="D83" s="370">
        <v>0</v>
      </c>
      <c r="E83" s="370">
        <v>0</v>
      </c>
      <c r="F83" s="370">
        <v>0</v>
      </c>
      <c r="G83" s="370"/>
      <c r="H83" s="370"/>
      <c r="J83" s="379" t="s">
        <v>80</v>
      </c>
      <c r="K83" s="370">
        <v>0</v>
      </c>
      <c r="L83" s="370">
        <v>0</v>
      </c>
      <c r="M83" s="370">
        <v>0</v>
      </c>
      <c r="N83" s="370"/>
      <c r="O83" s="370"/>
      <c r="Q83" s="379" t="s">
        <v>80</v>
      </c>
      <c r="R83" s="370">
        <v>0</v>
      </c>
      <c r="S83" s="370">
        <v>0</v>
      </c>
      <c r="T83" s="370">
        <v>0</v>
      </c>
      <c r="U83" s="370"/>
      <c r="V83" s="370"/>
    </row>
    <row r="84" spans="3:22">
      <c r="C84" s="379" t="s">
        <v>81</v>
      </c>
      <c r="D84" s="370">
        <v>0</v>
      </c>
      <c r="E84" s="370">
        <v>0</v>
      </c>
      <c r="F84" s="370">
        <v>0</v>
      </c>
      <c r="G84" s="370"/>
      <c r="H84" s="370"/>
      <c r="J84" s="379" t="s">
        <v>81</v>
      </c>
      <c r="K84" s="370">
        <v>0</v>
      </c>
      <c r="L84" s="370">
        <v>0</v>
      </c>
      <c r="M84" s="370">
        <v>1</v>
      </c>
      <c r="N84" s="370"/>
      <c r="O84" s="370"/>
      <c r="Q84" s="379" t="s">
        <v>81</v>
      </c>
      <c r="R84" s="370">
        <v>0</v>
      </c>
      <c r="S84" s="370">
        <v>0</v>
      </c>
      <c r="T84" s="370">
        <v>0</v>
      </c>
      <c r="U84" s="370"/>
      <c r="V84" s="370"/>
    </row>
    <row r="85" spans="3:22">
      <c r="C85" s="379" t="s">
        <v>72</v>
      </c>
      <c r="D85" s="370">
        <v>0</v>
      </c>
      <c r="E85" s="370">
        <v>0</v>
      </c>
      <c r="F85" s="370">
        <v>0</v>
      </c>
      <c r="G85" s="370"/>
      <c r="H85" s="370"/>
      <c r="J85" s="379" t="s">
        <v>72</v>
      </c>
      <c r="K85" s="370">
        <v>0</v>
      </c>
      <c r="L85" s="370">
        <v>0</v>
      </c>
      <c r="M85" s="370">
        <v>0</v>
      </c>
      <c r="N85" s="370"/>
      <c r="O85" s="370"/>
      <c r="Q85" s="379" t="s">
        <v>72</v>
      </c>
      <c r="R85" s="370">
        <v>0</v>
      </c>
      <c r="S85" s="370">
        <v>0</v>
      </c>
      <c r="T85" s="370">
        <v>0</v>
      </c>
      <c r="U85" s="370"/>
      <c r="V85" s="370"/>
    </row>
    <row r="86" spans="3:22">
      <c r="C86" s="379" t="s">
        <v>82</v>
      </c>
      <c r="D86" s="370">
        <v>0</v>
      </c>
      <c r="E86" s="370">
        <v>0</v>
      </c>
      <c r="F86" s="370">
        <v>0</v>
      </c>
      <c r="G86" s="370"/>
      <c r="H86" s="370"/>
      <c r="J86" s="379" t="s">
        <v>82</v>
      </c>
      <c r="K86" s="370">
        <v>0</v>
      </c>
      <c r="L86" s="370">
        <v>0</v>
      </c>
      <c r="M86" s="370">
        <v>0</v>
      </c>
      <c r="N86" s="370"/>
      <c r="O86" s="370"/>
      <c r="Q86" s="379" t="s">
        <v>82</v>
      </c>
      <c r="R86" s="370">
        <v>0</v>
      </c>
      <c r="S86" s="370">
        <v>0</v>
      </c>
      <c r="T86" s="370">
        <v>0</v>
      </c>
      <c r="U86" s="370"/>
      <c r="V86" s="370"/>
    </row>
    <row r="87" spans="3:22">
      <c r="C87" s="367" t="s">
        <v>83</v>
      </c>
      <c r="D87" s="370">
        <v>0</v>
      </c>
      <c r="E87" s="370">
        <v>0</v>
      </c>
      <c r="F87" s="370">
        <v>0</v>
      </c>
      <c r="G87" s="370"/>
      <c r="H87" s="370"/>
      <c r="J87" s="367" t="s">
        <v>83</v>
      </c>
      <c r="K87" s="370">
        <v>0</v>
      </c>
      <c r="L87" s="370">
        <v>0</v>
      </c>
      <c r="M87" s="370">
        <v>4</v>
      </c>
      <c r="N87" s="370"/>
      <c r="O87" s="370"/>
      <c r="Q87" s="367" t="s">
        <v>83</v>
      </c>
      <c r="R87" s="370">
        <v>0</v>
      </c>
      <c r="S87" s="370">
        <v>0</v>
      </c>
      <c r="T87" s="370">
        <v>0</v>
      </c>
      <c r="U87" s="370"/>
      <c r="V87" s="370"/>
    </row>
    <row r="88" spans="3:22">
      <c r="C88" s="367" t="s">
        <v>84</v>
      </c>
      <c r="D88" s="370">
        <v>0</v>
      </c>
      <c r="E88" s="370">
        <v>0</v>
      </c>
      <c r="F88" s="370">
        <v>0</v>
      </c>
      <c r="G88" s="370"/>
      <c r="H88" s="370"/>
      <c r="J88" s="367" t="s">
        <v>84</v>
      </c>
      <c r="K88" s="370">
        <v>0</v>
      </c>
      <c r="L88" s="370">
        <v>0</v>
      </c>
      <c r="M88" s="370">
        <v>1</v>
      </c>
      <c r="N88" s="370"/>
      <c r="O88" s="370"/>
      <c r="Q88" s="367" t="s">
        <v>84</v>
      </c>
      <c r="R88" s="370">
        <v>0</v>
      </c>
      <c r="S88" s="370">
        <v>0</v>
      </c>
      <c r="T88" s="370">
        <v>0</v>
      </c>
      <c r="U88" s="370"/>
      <c r="V88" s="370"/>
    </row>
    <row r="89" spans="3:22">
      <c r="C89" s="367" t="s">
        <v>34</v>
      </c>
      <c r="D89" s="370">
        <v>0</v>
      </c>
      <c r="E89" s="370">
        <v>0</v>
      </c>
      <c r="F89" s="370">
        <v>0</v>
      </c>
      <c r="G89" s="370"/>
      <c r="H89" s="370"/>
      <c r="J89" s="367" t="s">
        <v>34</v>
      </c>
      <c r="K89" s="370">
        <v>0</v>
      </c>
      <c r="L89" s="370">
        <v>0</v>
      </c>
      <c r="M89" s="370">
        <v>1</v>
      </c>
      <c r="N89" s="370"/>
      <c r="O89" s="370"/>
      <c r="Q89" s="367" t="s">
        <v>34</v>
      </c>
      <c r="R89" s="370">
        <v>0</v>
      </c>
      <c r="S89" s="370">
        <v>2</v>
      </c>
      <c r="T89" s="370">
        <v>0</v>
      </c>
      <c r="U89" s="370"/>
      <c r="V89" s="370"/>
    </row>
    <row r="90" spans="3:22">
      <c r="C90" s="367" t="s">
        <v>35</v>
      </c>
      <c r="D90" s="370">
        <v>0</v>
      </c>
      <c r="E90" s="370">
        <v>0</v>
      </c>
      <c r="F90" s="370">
        <v>0</v>
      </c>
      <c r="G90" s="370"/>
      <c r="H90" s="370"/>
      <c r="J90" s="367" t="s">
        <v>35</v>
      </c>
      <c r="K90" s="370">
        <v>2</v>
      </c>
      <c r="L90" s="370">
        <v>1</v>
      </c>
      <c r="M90" s="370">
        <v>0</v>
      </c>
      <c r="N90" s="370"/>
      <c r="O90" s="370"/>
      <c r="Q90" s="367" t="s">
        <v>35</v>
      </c>
      <c r="R90" s="370">
        <v>0</v>
      </c>
      <c r="S90" s="370">
        <v>0</v>
      </c>
      <c r="T90" s="370">
        <v>0</v>
      </c>
      <c r="U90" s="370"/>
      <c r="V90" s="370"/>
    </row>
    <row r="91" spans="3:22">
      <c r="C91" s="367" t="s">
        <v>36</v>
      </c>
      <c r="D91" s="370">
        <v>0</v>
      </c>
      <c r="E91" s="370">
        <v>0</v>
      </c>
      <c r="F91" s="370">
        <v>0</v>
      </c>
      <c r="G91" s="370"/>
      <c r="H91" s="370"/>
      <c r="J91" s="367" t="s">
        <v>36</v>
      </c>
      <c r="K91" s="370">
        <v>0</v>
      </c>
      <c r="L91" s="370">
        <v>0</v>
      </c>
      <c r="M91" s="370">
        <v>0</v>
      </c>
      <c r="N91" s="386"/>
      <c r="O91" s="386"/>
      <c r="Q91" s="367" t="s">
        <v>36</v>
      </c>
      <c r="R91" s="370">
        <v>0</v>
      </c>
      <c r="S91" s="370">
        <v>0</v>
      </c>
      <c r="T91" s="370">
        <v>0</v>
      </c>
      <c r="U91" s="370"/>
      <c r="V91" s="370"/>
    </row>
    <row r="92" spans="3:22">
      <c r="C92" s="367" t="s">
        <v>37</v>
      </c>
      <c r="D92" s="370">
        <v>0</v>
      </c>
      <c r="E92" s="370">
        <v>0</v>
      </c>
      <c r="F92" s="370">
        <v>0</v>
      </c>
      <c r="G92" s="370"/>
      <c r="H92" s="370"/>
      <c r="J92" s="367" t="s">
        <v>37</v>
      </c>
      <c r="K92" s="370">
        <v>0</v>
      </c>
      <c r="L92" s="370">
        <v>0</v>
      </c>
      <c r="M92" s="370">
        <v>0</v>
      </c>
      <c r="N92" s="386"/>
      <c r="O92" s="386"/>
      <c r="Q92" s="367" t="s">
        <v>37</v>
      </c>
      <c r="R92" s="370">
        <v>0</v>
      </c>
      <c r="S92" s="370">
        <v>0</v>
      </c>
      <c r="T92" s="370">
        <v>0</v>
      </c>
      <c r="U92" s="370"/>
      <c r="V92" s="370"/>
    </row>
    <row r="93" spans="3:22">
      <c r="C93" s="367" t="s">
        <v>38</v>
      </c>
      <c r="D93" s="370">
        <v>0</v>
      </c>
      <c r="E93" s="370">
        <v>0</v>
      </c>
      <c r="F93" s="370">
        <v>0</v>
      </c>
      <c r="G93" s="370"/>
      <c r="H93" s="370"/>
      <c r="J93" s="367" t="s">
        <v>38</v>
      </c>
      <c r="K93" s="370">
        <v>0</v>
      </c>
      <c r="L93" s="370">
        <v>1</v>
      </c>
      <c r="M93" s="370">
        <v>1</v>
      </c>
      <c r="N93" s="386"/>
      <c r="O93" s="386"/>
      <c r="Q93" s="367" t="s">
        <v>38</v>
      </c>
      <c r="R93" s="370">
        <v>0</v>
      </c>
      <c r="S93" s="370">
        <v>0</v>
      </c>
      <c r="T93" s="370">
        <v>0</v>
      </c>
      <c r="U93" s="370"/>
      <c r="V93" s="370"/>
    </row>
    <row r="94" spans="3:22">
      <c r="C94" s="367" t="s">
        <v>39</v>
      </c>
      <c r="D94" s="370">
        <v>0</v>
      </c>
      <c r="E94" s="370">
        <v>0</v>
      </c>
      <c r="F94" s="370">
        <v>0</v>
      </c>
      <c r="G94" s="370"/>
      <c r="H94" s="370"/>
      <c r="J94" s="367" t="s">
        <v>39</v>
      </c>
      <c r="K94" s="370">
        <v>0</v>
      </c>
      <c r="L94" s="370">
        <v>1</v>
      </c>
      <c r="M94" s="370">
        <v>1</v>
      </c>
      <c r="N94" s="386"/>
      <c r="O94" s="386"/>
      <c r="Q94" s="367" t="s">
        <v>39</v>
      </c>
      <c r="R94" s="370">
        <v>0</v>
      </c>
      <c r="S94" s="370">
        <v>0</v>
      </c>
      <c r="T94" s="370">
        <v>0</v>
      </c>
      <c r="U94" s="370"/>
      <c r="V94" s="370"/>
    </row>
    <row r="95" spans="3:22">
      <c r="C95" s="367" t="s">
        <v>40</v>
      </c>
      <c r="D95" s="370">
        <v>0</v>
      </c>
      <c r="E95" s="370">
        <v>0</v>
      </c>
      <c r="F95" s="370">
        <v>0</v>
      </c>
      <c r="G95" s="370"/>
      <c r="H95" s="370"/>
      <c r="J95" s="367" t="s">
        <v>40</v>
      </c>
      <c r="K95" s="370">
        <v>0</v>
      </c>
      <c r="L95" s="370">
        <v>0</v>
      </c>
      <c r="M95" s="370">
        <v>0</v>
      </c>
      <c r="N95" s="386"/>
      <c r="O95" s="386"/>
      <c r="Q95" s="367" t="s">
        <v>40</v>
      </c>
      <c r="R95" s="370">
        <v>0</v>
      </c>
      <c r="S95" s="370">
        <v>0</v>
      </c>
      <c r="T95" s="370">
        <v>0</v>
      </c>
      <c r="U95" s="370"/>
      <c r="V95" s="370"/>
    </row>
    <row r="96" spans="3:22">
      <c r="C96" s="367" t="s">
        <v>41</v>
      </c>
      <c r="D96" s="370">
        <v>0</v>
      </c>
      <c r="E96" s="370">
        <v>0</v>
      </c>
      <c r="F96" s="370">
        <v>0</v>
      </c>
      <c r="G96" s="370"/>
      <c r="H96" s="370"/>
      <c r="J96" s="367" t="s">
        <v>41</v>
      </c>
      <c r="K96" s="370">
        <v>0</v>
      </c>
      <c r="L96" s="370">
        <v>0</v>
      </c>
      <c r="M96" s="370">
        <v>0</v>
      </c>
      <c r="N96" s="334"/>
      <c r="O96" s="334"/>
      <c r="Q96" s="367" t="s">
        <v>41</v>
      </c>
      <c r="R96" s="370">
        <v>0</v>
      </c>
      <c r="S96" s="370">
        <v>0</v>
      </c>
      <c r="T96" s="370">
        <v>0</v>
      </c>
      <c r="U96" s="370"/>
      <c r="V96" s="370"/>
    </row>
    <row r="97" spans="3:22">
      <c r="C97" s="367" t="s">
        <v>42</v>
      </c>
      <c r="D97" s="370">
        <v>0</v>
      </c>
      <c r="E97" s="370">
        <v>0</v>
      </c>
      <c r="F97" s="370">
        <v>0</v>
      </c>
      <c r="G97" s="370"/>
      <c r="H97" s="370"/>
      <c r="J97" s="367" t="s">
        <v>42</v>
      </c>
      <c r="K97" s="370">
        <v>0</v>
      </c>
      <c r="L97" s="370">
        <v>0</v>
      </c>
      <c r="M97" s="370">
        <v>1</v>
      </c>
      <c r="N97" s="386"/>
      <c r="O97" s="386"/>
      <c r="Q97" s="367" t="s">
        <v>42</v>
      </c>
      <c r="R97" s="370">
        <v>0</v>
      </c>
      <c r="S97" s="370">
        <v>0</v>
      </c>
      <c r="T97" s="370">
        <v>0</v>
      </c>
      <c r="U97" s="370"/>
      <c r="V97" s="370"/>
    </row>
    <row r="98" spans="3:22">
      <c r="C98" s="367" t="s">
        <v>43</v>
      </c>
      <c r="D98" s="370">
        <v>0</v>
      </c>
      <c r="E98" s="370">
        <v>0</v>
      </c>
      <c r="F98" s="370">
        <v>0</v>
      </c>
      <c r="G98" s="370"/>
      <c r="H98" s="370"/>
      <c r="J98" s="367" t="s">
        <v>43</v>
      </c>
      <c r="K98" s="370">
        <v>0</v>
      </c>
      <c r="L98" s="370">
        <v>0</v>
      </c>
      <c r="M98" s="370">
        <v>0</v>
      </c>
      <c r="N98" s="386"/>
      <c r="O98" s="386"/>
      <c r="Q98" s="367" t="s">
        <v>43</v>
      </c>
      <c r="R98" s="370">
        <v>1</v>
      </c>
      <c r="S98" s="370">
        <v>0</v>
      </c>
      <c r="T98" s="370">
        <v>1</v>
      </c>
      <c r="U98" s="370"/>
      <c r="V98" s="370"/>
    </row>
    <row r="99" spans="3:22">
      <c r="C99" s="367" t="s">
        <v>44</v>
      </c>
      <c r="D99" s="370">
        <v>0</v>
      </c>
      <c r="E99" s="370">
        <v>0</v>
      </c>
      <c r="F99" s="370">
        <v>0</v>
      </c>
      <c r="G99" s="370"/>
      <c r="H99" s="370"/>
      <c r="J99" s="367" t="s">
        <v>44</v>
      </c>
      <c r="K99" s="370">
        <v>0</v>
      </c>
      <c r="L99" s="370">
        <v>0</v>
      </c>
      <c r="M99" s="370">
        <v>0</v>
      </c>
      <c r="N99" s="386"/>
      <c r="O99" s="386"/>
      <c r="Q99" s="367" t="s">
        <v>44</v>
      </c>
      <c r="R99" s="370">
        <v>6</v>
      </c>
      <c r="S99" s="370">
        <v>1</v>
      </c>
      <c r="T99" s="370">
        <v>0</v>
      </c>
      <c r="U99" s="370"/>
      <c r="V99" s="370"/>
    </row>
    <row r="100" spans="3:22">
      <c r="C100" s="367" t="s">
        <v>45</v>
      </c>
      <c r="D100" s="370">
        <v>2</v>
      </c>
      <c r="E100" s="370">
        <v>108</v>
      </c>
      <c r="F100" s="370">
        <v>0</v>
      </c>
      <c r="G100" s="370"/>
      <c r="H100" s="370"/>
      <c r="J100" s="367" t="s">
        <v>45</v>
      </c>
      <c r="K100" s="370">
        <v>0</v>
      </c>
      <c r="L100" s="370">
        <v>0</v>
      </c>
      <c r="M100" s="370">
        <v>0</v>
      </c>
      <c r="N100" s="386"/>
      <c r="O100" s="386"/>
      <c r="Q100" s="367" t="s">
        <v>45</v>
      </c>
      <c r="R100" s="370">
        <v>1</v>
      </c>
      <c r="S100" s="370">
        <v>0</v>
      </c>
      <c r="T100" s="370">
        <v>0</v>
      </c>
      <c r="U100" s="370"/>
      <c r="V100" s="370"/>
    </row>
    <row r="101" spans="3:22" s="92" customFormat="1">
      <c r="C101" s="367" t="s">
        <v>46</v>
      </c>
      <c r="D101" s="370">
        <v>0</v>
      </c>
      <c r="E101" s="370">
        <v>0</v>
      </c>
      <c r="F101" s="370">
        <v>0</v>
      </c>
      <c r="G101" s="370"/>
      <c r="H101" s="370"/>
      <c r="I101"/>
      <c r="J101" s="367" t="s">
        <v>46</v>
      </c>
      <c r="K101" s="370">
        <v>0</v>
      </c>
      <c r="L101" s="370">
        <v>0</v>
      </c>
      <c r="M101" s="370">
        <v>0</v>
      </c>
      <c r="N101" s="386"/>
      <c r="O101" s="386"/>
      <c r="P101"/>
      <c r="Q101" s="367" t="s">
        <v>46</v>
      </c>
      <c r="R101" s="370">
        <v>2</v>
      </c>
      <c r="S101" s="370">
        <v>2</v>
      </c>
      <c r="T101" s="370">
        <v>0</v>
      </c>
      <c r="U101" s="370"/>
      <c r="V101" s="370"/>
    </row>
    <row r="102" spans="3:22" s="92" customFormat="1">
      <c r="C102" s="367" t="s">
        <v>47</v>
      </c>
      <c r="D102" s="370">
        <v>0</v>
      </c>
      <c r="E102" s="370">
        <v>0</v>
      </c>
      <c r="F102" s="370">
        <v>0</v>
      </c>
      <c r="G102" s="370"/>
      <c r="H102" s="370"/>
      <c r="I102"/>
      <c r="J102" s="367" t="s">
        <v>47</v>
      </c>
      <c r="K102" s="370">
        <v>0</v>
      </c>
      <c r="L102" s="370">
        <v>0</v>
      </c>
      <c r="M102" s="370">
        <v>0</v>
      </c>
      <c r="N102" s="386"/>
      <c r="O102" s="386"/>
      <c r="P102"/>
      <c r="Q102" s="367" t="s">
        <v>47</v>
      </c>
      <c r="R102" s="370">
        <v>0</v>
      </c>
      <c r="S102" s="370">
        <v>0</v>
      </c>
      <c r="T102" s="370">
        <v>0</v>
      </c>
      <c r="U102" s="370"/>
      <c r="V102" s="370"/>
    </row>
    <row r="103" spans="3:22" s="92" customFormat="1">
      <c r="C103" s="367" t="s">
        <v>48</v>
      </c>
      <c r="D103" s="370">
        <v>0</v>
      </c>
      <c r="E103" s="370">
        <v>0</v>
      </c>
      <c r="F103" s="370">
        <v>0</v>
      </c>
      <c r="G103" s="370"/>
      <c r="H103" s="370"/>
      <c r="I103"/>
      <c r="J103" s="367" t="s">
        <v>48</v>
      </c>
      <c r="K103" s="370">
        <v>0</v>
      </c>
      <c r="L103" s="370">
        <v>0</v>
      </c>
      <c r="M103" s="370">
        <v>0</v>
      </c>
      <c r="N103" s="334"/>
      <c r="O103" s="334"/>
      <c r="P103"/>
      <c r="Q103" s="367" t="s">
        <v>48</v>
      </c>
      <c r="R103" s="370">
        <v>0</v>
      </c>
      <c r="S103" s="370">
        <v>0</v>
      </c>
      <c r="T103" s="370">
        <v>0</v>
      </c>
      <c r="U103" s="370"/>
      <c r="V103" s="370"/>
    </row>
    <row r="104" spans="3:22" s="92" customFormat="1">
      <c r="C104" s="367" t="s">
        <v>221</v>
      </c>
      <c r="D104" s="370">
        <v>0</v>
      </c>
      <c r="E104" s="370">
        <v>0</v>
      </c>
      <c r="F104" s="370">
        <v>0</v>
      </c>
      <c r="G104" s="370"/>
      <c r="H104" s="370"/>
      <c r="J104" s="367" t="s">
        <v>221</v>
      </c>
      <c r="K104" s="370">
        <v>0</v>
      </c>
      <c r="L104" s="370">
        <v>0</v>
      </c>
      <c r="M104" s="370">
        <v>0</v>
      </c>
      <c r="N104" s="386"/>
      <c r="O104" s="386"/>
      <c r="Q104" s="367" t="s">
        <v>221</v>
      </c>
      <c r="R104" s="370">
        <v>0</v>
      </c>
      <c r="S104" s="370">
        <v>0</v>
      </c>
      <c r="T104" s="370">
        <v>0</v>
      </c>
      <c r="U104" s="370"/>
      <c r="V104" s="370"/>
    </row>
    <row r="105" spans="3:22">
      <c r="C105" s="337" t="s">
        <v>57</v>
      </c>
      <c r="D105" s="400">
        <f>SUM(D76:D104)</f>
        <v>2</v>
      </c>
      <c r="E105" s="400">
        <f>SUM(E76:E104)</f>
        <v>108</v>
      </c>
      <c r="F105" s="400">
        <f>SUM(F76:F104)</f>
        <v>0</v>
      </c>
      <c r="G105" s="400">
        <f>SUM(G76:G104)</f>
        <v>0</v>
      </c>
      <c r="H105" s="400">
        <f>SUM(H76:H104)</f>
        <v>0</v>
      </c>
      <c r="J105" s="337" t="s">
        <v>57</v>
      </c>
      <c r="K105" s="400">
        <f>SUM(K76:K104)</f>
        <v>2</v>
      </c>
      <c r="L105" s="400">
        <f>SUM(L76:L104)</f>
        <v>3</v>
      </c>
      <c r="M105" s="400">
        <f>SUM(M76:M104)</f>
        <v>12</v>
      </c>
      <c r="N105" s="400">
        <f>SUM(N76:N104)</f>
        <v>0</v>
      </c>
      <c r="O105" s="400">
        <f>SUM(O76:O104)</f>
        <v>0</v>
      </c>
      <c r="Q105" s="337" t="s">
        <v>57</v>
      </c>
      <c r="R105" s="400">
        <f>SUM(R76:R104)</f>
        <v>10</v>
      </c>
      <c r="S105" s="400">
        <f>SUM(S76:S104)</f>
        <v>5</v>
      </c>
      <c r="T105" s="400">
        <f>SUM(T76:T104)</f>
        <v>1</v>
      </c>
      <c r="U105" s="400">
        <f>SUM(U76:U104)</f>
        <v>0</v>
      </c>
      <c r="V105" s="400">
        <f>SUM(V76:V104)</f>
        <v>0</v>
      </c>
    </row>
    <row r="110" spans="3:22">
      <c r="C110" s="398" t="s">
        <v>1237</v>
      </c>
      <c r="D110" s="399" t="s">
        <v>156</v>
      </c>
      <c r="E110" s="399" t="s">
        <v>157</v>
      </c>
      <c r="F110" s="399" t="s">
        <v>1208</v>
      </c>
      <c r="G110" s="399"/>
      <c r="H110" s="399"/>
    </row>
    <row r="111" spans="3:22">
      <c r="C111" s="379" t="s">
        <v>73</v>
      </c>
      <c r="D111" s="370">
        <v>0</v>
      </c>
      <c r="E111" s="370">
        <v>0</v>
      </c>
      <c r="F111" s="370">
        <v>0</v>
      </c>
      <c r="G111" s="370"/>
      <c r="H111" s="370"/>
    </row>
    <row r="112" spans="3:22">
      <c r="C112" s="379" t="s">
        <v>74</v>
      </c>
      <c r="D112" s="370">
        <v>0</v>
      </c>
      <c r="E112" s="370">
        <v>0</v>
      </c>
      <c r="F112" s="370">
        <v>0</v>
      </c>
      <c r="G112" s="370"/>
      <c r="H112" s="370"/>
    </row>
    <row r="113" spans="3:8">
      <c r="C113" s="379" t="s">
        <v>75</v>
      </c>
      <c r="D113" s="370">
        <v>0</v>
      </c>
      <c r="E113" s="370">
        <v>0</v>
      </c>
      <c r="F113" s="370">
        <v>0</v>
      </c>
      <c r="G113" s="370"/>
      <c r="H113" s="370"/>
    </row>
    <row r="114" spans="3:8">
      <c r="C114" s="379" t="s">
        <v>76</v>
      </c>
      <c r="D114" s="370">
        <v>0</v>
      </c>
      <c r="E114" s="370">
        <v>0</v>
      </c>
      <c r="F114" s="370">
        <v>0</v>
      </c>
      <c r="G114" s="370"/>
      <c r="H114" s="370"/>
    </row>
    <row r="115" spans="3:8">
      <c r="C115" s="379" t="s">
        <v>77</v>
      </c>
      <c r="D115" s="370">
        <v>0</v>
      </c>
      <c r="E115" s="370">
        <v>0</v>
      </c>
      <c r="F115" s="370">
        <v>0</v>
      </c>
      <c r="G115" s="370"/>
      <c r="H115" s="370"/>
    </row>
    <row r="116" spans="3:8">
      <c r="C116" s="379" t="s">
        <v>78</v>
      </c>
      <c r="D116" s="370">
        <v>1</v>
      </c>
      <c r="E116" s="370">
        <v>0</v>
      </c>
      <c r="F116" s="370">
        <v>0</v>
      </c>
      <c r="G116" s="370"/>
      <c r="H116" s="370"/>
    </row>
    <row r="117" spans="3:8">
      <c r="C117" s="379" t="s">
        <v>79</v>
      </c>
      <c r="D117" s="370">
        <v>0</v>
      </c>
      <c r="E117" s="370">
        <v>0</v>
      </c>
      <c r="F117" s="370">
        <v>0</v>
      </c>
      <c r="G117" s="370"/>
      <c r="H117" s="370"/>
    </row>
    <row r="118" spans="3:8">
      <c r="C118" s="379" t="s">
        <v>80</v>
      </c>
      <c r="D118" s="370">
        <v>2</v>
      </c>
      <c r="E118" s="370">
        <v>1</v>
      </c>
      <c r="F118" s="370">
        <v>0</v>
      </c>
      <c r="G118" s="370"/>
      <c r="H118" s="370"/>
    </row>
    <row r="119" spans="3:8">
      <c r="C119" s="379" t="s">
        <v>81</v>
      </c>
      <c r="D119" s="370">
        <v>2</v>
      </c>
      <c r="E119" s="370">
        <v>0</v>
      </c>
      <c r="F119" s="370">
        <v>0</v>
      </c>
      <c r="G119" s="370"/>
      <c r="H119" s="370"/>
    </row>
    <row r="120" spans="3:8">
      <c r="C120" s="379" t="s">
        <v>72</v>
      </c>
      <c r="D120" s="370">
        <v>0</v>
      </c>
      <c r="E120" s="370">
        <v>0</v>
      </c>
      <c r="F120" s="370">
        <v>0</v>
      </c>
      <c r="G120" s="370"/>
      <c r="H120" s="370"/>
    </row>
    <row r="121" spans="3:8">
      <c r="C121" s="379" t="s">
        <v>82</v>
      </c>
      <c r="D121" s="370">
        <v>1</v>
      </c>
      <c r="E121" s="370">
        <v>0</v>
      </c>
      <c r="F121" s="370">
        <v>0</v>
      </c>
      <c r="G121" s="370"/>
      <c r="H121" s="370"/>
    </row>
    <row r="122" spans="3:8">
      <c r="C122" s="367" t="s">
        <v>83</v>
      </c>
      <c r="D122" s="370">
        <v>1</v>
      </c>
      <c r="E122" s="370">
        <v>0</v>
      </c>
      <c r="F122" s="370">
        <v>0</v>
      </c>
      <c r="G122" s="370"/>
      <c r="H122" s="370"/>
    </row>
    <row r="123" spans="3:8">
      <c r="C123" s="367" t="s">
        <v>84</v>
      </c>
      <c r="D123" s="370">
        <v>0</v>
      </c>
      <c r="E123" s="370">
        <v>0</v>
      </c>
      <c r="F123" s="370">
        <v>0</v>
      </c>
      <c r="G123" s="370"/>
      <c r="H123" s="370"/>
    </row>
    <row r="124" spans="3:8">
      <c r="C124" s="367" t="s">
        <v>34</v>
      </c>
      <c r="D124" s="370">
        <v>1</v>
      </c>
      <c r="E124" s="370">
        <v>0</v>
      </c>
      <c r="F124" s="370">
        <v>0</v>
      </c>
      <c r="G124" s="370"/>
      <c r="H124" s="370"/>
    </row>
    <row r="125" spans="3:8">
      <c r="C125" s="367" t="s">
        <v>35</v>
      </c>
      <c r="D125" s="370">
        <v>1</v>
      </c>
      <c r="E125" s="370">
        <v>0</v>
      </c>
      <c r="F125" s="370">
        <v>0</v>
      </c>
      <c r="G125" s="370"/>
      <c r="H125" s="370"/>
    </row>
    <row r="126" spans="3:8">
      <c r="C126" s="367" t="s">
        <v>36</v>
      </c>
      <c r="D126" s="370">
        <v>0</v>
      </c>
      <c r="E126" s="370">
        <v>0</v>
      </c>
      <c r="F126" s="370">
        <v>0</v>
      </c>
      <c r="G126" s="370"/>
      <c r="H126" s="370"/>
    </row>
    <row r="127" spans="3:8">
      <c r="C127" s="367" t="s">
        <v>37</v>
      </c>
      <c r="D127" s="370">
        <v>0</v>
      </c>
      <c r="E127" s="370">
        <v>2</v>
      </c>
      <c r="F127" s="370">
        <v>0</v>
      </c>
      <c r="G127" s="370"/>
      <c r="H127" s="370"/>
    </row>
    <row r="128" spans="3:8">
      <c r="C128" s="367" t="s">
        <v>38</v>
      </c>
      <c r="D128" s="370">
        <v>0</v>
      </c>
      <c r="E128" s="370">
        <v>2</v>
      </c>
      <c r="F128" s="370">
        <v>0</v>
      </c>
      <c r="G128" s="370"/>
      <c r="H128" s="370"/>
    </row>
    <row r="129" spans="3:8">
      <c r="C129" s="367" t="s">
        <v>39</v>
      </c>
      <c r="D129" s="370">
        <v>0</v>
      </c>
      <c r="E129" s="370">
        <v>7</v>
      </c>
      <c r="F129" s="370">
        <v>0</v>
      </c>
      <c r="G129" s="370"/>
      <c r="H129" s="370"/>
    </row>
    <row r="130" spans="3:8">
      <c r="C130" s="367" t="s">
        <v>40</v>
      </c>
      <c r="D130" s="370">
        <v>0</v>
      </c>
      <c r="E130" s="370">
        <v>0</v>
      </c>
      <c r="F130" s="370">
        <v>0</v>
      </c>
      <c r="G130" s="370"/>
      <c r="H130" s="370"/>
    </row>
    <row r="131" spans="3:8">
      <c r="C131" s="367" t="s">
        <v>41</v>
      </c>
      <c r="D131" s="370">
        <v>0</v>
      </c>
      <c r="E131" s="370">
        <v>2</v>
      </c>
      <c r="F131" s="370">
        <v>0</v>
      </c>
      <c r="G131" s="370"/>
      <c r="H131" s="370"/>
    </row>
    <row r="132" spans="3:8">
      <c r="C132" s="367" t="s">
        <v>42</v>
      </c>
      <c r="D132" s="370">
        <v>1</v>
      </c>
      <c r="E132" s="370">
        <v>7</v>
      </c>
      <c r="F132" s="370">
        <v>0</v>
      </c>
      <c r="G132" s="370"/>
      <c r="H132" s="370"/>
    </row>
    <row r="133" spans="3:8">
      <c r="C133" s="367" t="s">
        <v>43</v>
      </c>
      <c r="D133" s="370">
        <v>1</v>
      </c>
      <c r="E133" s="370">
        <v>6</v>
      </c>
      <c r="F133" s="370">
        <v>0</v>
      </c>
      <c r="G133" s="370"/>
      <c r="H133" s="370"/>
    </row>
    <row r="134" spans="3:8">
      <c r="C134" s="367" t="s">
        <v>44</v>
      </c>
      <c r="D134" s="370">
        <v>1</v>
      </c>
      <c r="E134" s="370">
        <v>2</v>
      </c>
      <c r="F134" s="370">
        <v>0</v>
      </c>
      <c r="G134" s="370"/>
      <c r="H134" s="370"/>
    </row>
    <row r="135" spans="3:8">
      <c r="C135" s="367" t="s">
        <v>45</v>
      </c>
      <c r="D135" s="370">
        <v>0</v>
      </c>
      <c r="E135" s="370">
        <v>1</v>
      </c>
      <c r="F135" s="370">
        <v>0</v>
      </c>
      <c r="G135" s="370"/>
      <c r="H135" s="370"/>
    </row>
    <row r="136" spans="3:8">
      <c r="C136" s="367" t="s">
        <v>46</v>
      </c>
      <c r="D136" s="370">
        <v>1</v>
      </c>
      <c r="E136" s="370">
        <v>0</v>
      </c>
      <c r="F136" s="370">
        <v>0</v>
      </c>
      <c r="G136" s="370"/>
      <c r="H136" s="370"/>
    </row>
    <row r="137" spans="3:8">
      <c r="C137" s="367" t="s">
        <v>47</v>
      </c>
      <c r="D137" s="370">
        <v>4</v>
      </c>
      <c r="E137" s="370">
        <v>2</v>
      </c>
      <c r="F137" s="370">
        <v>0</v>
      </c>
      <c r="G137" s="370"/>
      <c r="H137" s="370"/>
    </row>
    <row r="138" spans="3:8">
      <c r="C138" s="367" t="s">
        <v>48</v>
      </c>
      <c r="D138" s="370">
        <v>0</v>
      </c>
      <c r="E138" s="370">
        <v>0</v>
      </c>
      <c r="F138" s="370">
        <v>0</v>
      </c>
      <c r="G138" s="370"/>
      <c r="H138" s="370"/>
    </row>
    <row r="139" spans="3:8">
      <c r="C139" s="367" t="s">
        <v>221</v>
      </c>
      <c r="D139" s="370">
        <v>0</v>
      </c>
      <c r="E139" s="370">
        <v>0</v>
      </c>
      <c r="F139" s="370">
        <v>0</v>
      </c>
      <c r="G139" s="370"/>
      <c r="H139" s="370"/>
    </row>
    <row r="140" spans="3:8">
      <c r="C140" s="337" t="s">
        <v>57</v>
      </c>
      <c r="D140" s="400">
        <f>SUM(D111:D139)</f>
        <v>17</v>
      </c>
      <c r="E140" s="400">
        <f>SUM(E111:E139)</f>
        <v>32</v>
      </c>
      <c r="F140" s="400">
        <f>SUM(F111:F139)</f>
        <v>0</v>
      </c>
      <c r="G140" s="400">
        <f>SUM(G111:G139)</f>
        <v>0</v>
      </c>
      <c r="H140" s="400">
        <f>SUM(H111:H139)</f>
        <v>0</v>
      </c>
    </row>
    <row r="141" spans="3:8">
      <c r="C141" s="249"/>
      <c r="D141" s="249"/>
      <c r="E141" s="249"/>
      <c r="F141" s="249"/>
      <c r="G141" s="249"/>
      <c r="H141" s="249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B1:BK310"/>
  <sheetViews>
    <sheetView zoomScale="70" zoomScaleNormal="70" workbookViewId="0">
      <selection activeCell="K41" sqref="K41"/>
    </sheetView>
  </sheetViews>
  <sheetFormatPr defaultColWidth="9" defaultRowHeight="17.399999999999999"/>
  <cols>
    <col min="1" max="1" width="0.8984375" style="563" customWidth="1"/>
    <col min="2" max="2" width="18" style="563" customWidth="1"/>
    <col min="3" max="3" width="23.796875" style="563" customWidth="1"/>
    <col min="4" max="4" width="1" style="563" customWidth="1"/>
    <col min="5" max="5" width="16.69921875" style="563" customWidth="1"/>
    <col min="6" max="18" width="8.69921875" style="563" customWidth="1"/>
    <col min="19" max="19" width="13.69921875" style="563" customWidth="1"/>
    <col min="20" max="20" width="9" style="563" customWidth="1"/>
    <col min="21" max="21" width="9" style="552"/>
    <col min="22" max="22" width="9" style="553" customWidth="1"/>
    <col min="23" max="25" width="8.69921875" style="553" bestFit="1" customWidth="1"/>
    <col min="26" max="28" width="9" style="552"/>
    <col min="29" max="16384" width="9" style="563"/>
  </cols>
  <sheetData>
    <row r="1" spans="2:63" s="552" customFormat="1" ht="7.2" customHeight="1">
      <c r="V1" s="553"/>
      <c r="W1" s="553"/>
      <c r="X1" s="553"/>
      <c r="Y1" s="553"/>
    </row>
    <row r="2" spans="2:63" s="552" customFormat="1">
      <c r="B2" s="554" t="s">
        <v>1556</v>
      </c>
      <c r="V2" s="553"/>
      <c r="W2" s="553"/>
      <c r="X2" s="553"/>
      <c r="Y2" s="553"/>
    </row>
    <row r="3" spans="2:63" s="552" customFormat="1" ht="7.5" customHeight="1" thickBot="1">
      <c r="V3" s="553"/>
      <c r="W3" s="553"/>
      <c r="X3" s="553"/>
      <c r="Y3" s="553"/>
    </row>
    <row r="4" spans="2:63" s="552" customFormat="1" ht="26.25" customHeight="1">
      <c r="B4" s="555" t="s">
        <v>1529</v>
      </c>
      <c r="C4" s="556"/>
      <c r="E4" s="822" t="s">
        <v>1532</v>
      </c>
      <c r="F4" s="822"/>
      <c r="H4" s="816" t="s">
        <v>1513</v>
      </c>
      <c r="I4" s="817"/>
      <c r="J4" s="817"/>
      <c r="K4" s="817"/>
      <c r="L4" s="818"/>
      <c r="M4" s="808" t="s">
        <v>1521</v>
      </c>
      <c r="N4" s="809"/>
      <c r="O4" s="809"/>
      <c r="Q4" s="816" t="s">
        <v>1513</v>
      </c>
      <c r="R4" s="817"/>
      <c r="S4" s="817"/>
      <c r="T4" s="817"/>
      <c r="U4" s="818"/>
      <c r="V4" s="808" t="s">
        <v>1526</v>
      </c>
      <c r="W4" s="809"/>
      <c r="X4" s="809"/>
    </row>
    <row r="5" spans="2:63" s="552" customFormat="1" ht="67.8" customHeight="1" thickBot="1">
      <c r="B5" s="558" t="s">
        <v>1530</v>
      </c>
      <c r="C5" s="629" t="s">
        <v>1542</v>
      </c>
      <c r="E5" s="625" t="s">
        <v>1543</v>
      </c>
      <c r="F5" s="812" t="s">
        <v>1544</v>
      </c>
      <c r="G5" s="815"/>
      <c r="H5" s="819" t="s">
        <v>1528</v>
      </c>
      <c r="I5" s="820"/>
      <c r="J5" s="820" t="s">
        <v>1541</v>
      </c>
      <c r="K5" s="820"/>
      <c r="L5" s="821"/>
      <c r="M5" s="810" t="s">
        <v>1545</v>
      </c>
      <c r="N5" s="811"/>
      <c r="O5" s="812" t="s">
        <v>1544</v>
      </c>
      <c r="P5" s="815"/>
      <c r="Q5" s="819" t="s">
        <v>1527</v>
      </c>
      <c r="R5" s="820"/>
      <c r="S5" s="820" t="s">
        <v>1541</v>
      </c>
      <c r="T5" s="820"/>
      <c r="U5" s="821"/>
      <c r="V5" s="810" t="s">
        <v>1546</v>
      </c>
      <c r="W5" s="811"/>
      <c r="X5" s="812" t="s">
        <v>1544</v>
      </c>
      <c r="Y5" s="813"/>
      <c r="Z5" s="560"/>
    </row>
    <row r="6" spans="2:63" s="552" customFormat="1" ht="7.2" customHeight="1" thickBot="1">
      <c r="V6" s="553"/>
      <c r="W6" s="553"/>
      <c r="X6" s="553"/>
      <c r="Y6" s="553"/>
    </row>
    <row r="7" spans="2:63" s="552" customFormat="1" ht="26.25" customHeight="1">
      <c r="B7" s="555" t="s">
        <v>1513</v>
      </c>
      <c r="C7" s="556"/>
      <c r="E7" s="822" t="s">
        <v>1522</v>
      </c>
      <c r="F7" s="822"/>
      <c r="H7" s="816" t="s">
        <v>1513</v>
      </c>
      <c r="I7" s="817"/>
      <c r="J7" s="817"/>
      <c r="K7" s="817"/>
      <c r="L7" s="818"/>
      <c r="M7" s="808" t="s">
        <v>1525</v>
      </c>
      <c r="N7" s="809"/>
      <c r="O7" s="809"/>
      <c r="Q7" s="814" t="s">
        <v>1555</v>
      </c>
      <c r="R7" s="814"/>
      <c r="S7" s="814"/>
      <c r="T7" s="814"/>
      <c r="U7" s="814"/>
      <c r="V7" s="814"/>
      <c r="W7" s="814"/>
      <c r="X7" s="814"/>
      <c r="Y7" s="814"/>
      <c r="Z7" s="814"/>
      <c r="AA7" s="814"/>
    </row>
    <row r="8" spans="2:63" s="552" customFormat="1" ht="65.400000000000006" customHeight="1" thickBot="1">
      <c r="B8" s="558" t="s">
        <v>1523</v>
      </c>
      <c r="C8" s="640" t="s">
        <v>1542</v>
      </c>
      <c r="E8" s="625" t="s">
        <v>1543</v>
      </c>
      <c r="F8" s="812" t="s">
        <v>1544</v>
      </c>
      <c r="G8" s="815"/>
      <c r="H8" s="819" t="s">
        <v>1524</v>
      </c>
      <c r="I8" s="820"/>
      <c r="J8" s="820" t="s">
        <v>1541</v>
      </c>
      <c r="K8" s="820"/>
      <c r="L8" s="821"/>
      <c r="M8" s="810" t="s">
        <v>1545</v>
      </c>
      <c r="N8" s="811"/>
      <c r="O8" s="812" t="s">
        <v>1544</v>
      </c>
      <c r="P8" s="813"/>
      <c r="Q8" s="560"/>
      <c r="V8" s="553"/>
      <c r="W8" s="553"/>
      <c r="X8" s="553"/>
      <c r="Y8" s="553"/>
    </row>
    <row r="9" spans="2:63" s="552" customFormat="1" ht="12.6" customHeight="1" thickBot="1">
      <c r="V9" s="553"/>
      <c r="W9" s="553"/>
      <c r="X9" s="553"/>
      <c r="Y9" s="553"/>
      <c r="AB9" s="560"/>
      <c r="AC9" s="560"/>
      <c r="AD9" s="560"/>
      <c r="AE9" s="560"/>
      <c r="AF9" s="560"/>
      <c r="AG9" s="560"/>
      <c r="AH9" s="560"/>
      <c r="AI9" s="560"/>
      <c r="AJ9" s="560"/>
      <c r="AK9" s="560"/>
      <c r="AL9" s="560"/>
      <c r="AM9" s="560"/>
      <c r="AN9" s="560"/>
      <c r="AO9" s="560"/>
      <c r="AP9" s="560"/>
      <c r="AQ9" s="560"/>
      <c r="AR9" s="560"/>
      <c r="AS9" s="560"/>
      <c r="AT9" s="560"/>
      <c r="AU9" s="560"/>
      <c r="AV9" s="560"/>
      <c r="AW9" s="560"/>
      <c r="AX9" s="560"/>
      <c r="AY9" s="560"/>
      <c r="AZ9" s="560"/>
      <c r="BA9" s="560"/>
      <c r="BB9" s="560"/>
    </row>
    <row r="10" spans="2:63" ht="20.25" customHeight="1" thickBot="1">
      <c r="B10" s="657" t="s">
        <v>1558</v>
      </c>
      <c r="C10" s="658" t="s">
        <v>1559</v>
      </c>
      <c r="D10" s="552"/>
      <c r="E10" s="606" t="s">
        <v>1466</v>
      </c>
      <c r="F10" s="831" t="s">
        <v>1467</v>
      </c>
      <c r="G10" s="832"/>
      <c r="H10" s="833"/>
      <c r="I10" s="828" t="s">
        <v>1468</v>
      </c>
      <c r="J10" s="829"/>
      <c r="K10" s="830"/>
      <c r="L10" s="828" t="s">
        <v>1469</v>
      </c>
      <c r="M10" s="829"/>
      <c r="N10" s="830"/>
      <c r="O10" s="828" t="s">
        <v>1470</v>
      </c>
      <c r="P10" s="829"/>
      <c r="Q10" s="830"/>
      <c r="R10" s="560"/>
      <c r="S10" s="823"/>
      <c r="T10" s="825" t="s">
        <v>1515</v>
      </c>
      <c r="U10" s="826"/>
      <c r="V10" s="827"/>
      <c r="AB10" s="560"/>
      <c r="AC10" s="562"/>
      <c r="AD10" s="562"/>
      <c r="AE10" s="562"/>
      <c r="AF10" s="562"/>
      <c r="AG10" s="562"/>
      <c r="AH10" s="562"/>
      <c r="AI10" s="562"/>
      <c r="AJ10" s="562"/>
      <c r="AK10" s="562"/>
      <c r="AL10" s="562"/>
      <c r="AM10" s="562"/>
      <c r="AN10" s="562"/>
      <c r="AO10" s="562"/>
      <c r="AP10" s="562"/>
      <c r="AQ10" s="562"/>
      <c r="AR10" s="562"/>
      <c r="AS10" s="562"/>
      <c r="AT10" s="562"/>
      <c r="AU10" s="562"/>
      <c r="AV10" s="562"/>
      <c r="AW10" s="562"/>
      <c r="AX10" s="562"/>
      <c r="AY10" s="562"/>
      <c r="AZ10" s="562"/>
      <c r="BA10" s="562"/>
      <c r="BB10" s="562"/>
      <c r="BC10" s="562"/>
      <c r="BD10" s="562"/>
      <c r="BE10" s="562"/>
      <c r="BF10" s="562"/>
      <c r="BG10" s="562"/>
      <c r="BH10" s="562"/>
      <c r="BI10" s="562"/>
      <c r="BJ10" s="562"/>
      <c r="BK10" s="562"/>
    </row>
    <row r="11" spans="2:63" ht="18" thickBot="1">
      <c r="B11" s="743" t="s">
        <v>1560</v>
      </c>
      <c r="C11" s="744" t="s">
        <v>1561</v>
      </c>
      <c r="D11" s="552"/>
      <c r="E11" s="618" t="s">
        <v>1514</v>
      </c>
      <c r="F11" s="740" t="s">
        <v>1516</v>
      </c>
      <c r="G11" s="741" t="s">
        <v>1517</v>
      </c>
      <c r="H11" s="742" t="s">
        <v>1518</v>
      </c>
      <c r="I11" s="622" t="str">
        <f>$F$11</f>
        <v>'92~'01</v>
      </c>
      <c r="J11" s="621" t="str">
        <f>$G$11</f>
        <v>'02~'11</v>
      </c>
      <c r="K11" s="620" t="str">
        <f>$H$11</f>
        <v>'12~'18</v>
      </c>
      <c r="L11" s="619" t="str">
        <f>$F$11</f>
        <v>'92~'01</v>
      </c>
      <c r="M11" s="621" t="str">
        <f>$G$11</f>
        <v>'02~'11</v>
      </c>
      <c r="N11" s="620" t="str">
        <f>$H$11</f>
        <v>'12~'18</v>
      </c>
      <c r="O11" s="619" t="str">
        <f>$F$11</f>
        <v>'92~'01</v>
      </c>
      <c r="P11" s="621" t="str">
        <f>$G$11</f>
        <v>'02~'11</v>
      </c>
      <c r="Q11" s="620" t="str">
        <f>$H$11</f>
        <v>'12~'18</v>
      </c>
      <c r="R11" s="562"/>
      <c r="S11" s="824"/>
      <c r="T11" s="660" t="str">
        <f>$F$11</f>
        <v>'92~'01</v>
      </c>
      <c r="U11" s="661" t="str">
        <f>$G$11</f>
        <v>'02~'11</v>
      </c>
      <c r="V11" s="662" t="str">
        <f>$H$11</f>
        <v>'12~'18</v>
      </c>
      <c r="AB11" s="560"/>
      <c r="AC11" s="562"/>
      <c r="AD11" s="562"/>
      <c r="AE11" s="562"/>
      <c r="AF11" s="562"/>
      <c r="AG11" s="562"/>
      <c r="AH11" s="562"/>
      <c r="AI11" s="562"/>
      <c r="AJ11" s="562"/>
      <c r="AK11" s="562"/>
      <c r="AL11" s="562"/>
      <c r="AM11" s="562"/>
      <c r="AN11" s="562"/>
      <c r="AO11" s="562"/>
      <c r="AP11" s="562"/>
      <c r="AQ11" s="562"/>
      <c r="AR11" s="562"/>
      <c r="AS11" s="562"/>
      <c r="AT11" s="562"/>
      <c r="AU11" s="562"/>
      <c r="AV11" s="562"/>
      <c r="AW11" s="562"/>
      <c r="AX11" s="562"/>
      <c r="AY11" s="562"/>
      <c r="AZ11" s="562"/>
      <c r="BA11" s="562"/>
      <c r="BB11" s="562"/>
      <c r="BC11" s="562"/>
      <c r="BD11" s="562"/>
      <c r="BE11" s="562"/>
      <c r="BF11" s="562"/>
      <c r="BG11" s="562"/>
      <c r="BH11" s="562"/>
      <c r="BI11" s="562"/>
      <c r="BJ11" s="562"/>
      <c r="BK11" s="562"/>
    </row>
    <row r="12" spans="2:63" ht="20.25" customHeight="1">
      <c r="B12" s="745" t="s">
        <v>1562</v>
      </c>
      <c r="C12" s="746" t="s">
        <v>1563</v>
      </c>
      <c r="D12" s="552"/>
      <c r="E12" s="726" t="s">
        <v>1287</v>
      </c>
      <c r="F12" s="730">
        <v>7</v>
      </c>
      <c r="G12" s="727">
        <v>9</v>
      </c>
      <c r="H12" s="735">
        <v>3</v>
      </c>
      <c r="I12" s="732">
        <v>46</v>
      </c>
      <c r="J12" s="729">
        <v>9</v>
      </c>
      <c r="K12" s="733">
        <v>0</v>
      </c>
      <c r="L12" s="604">
        <f>IF(ISERROR($I12/$F12),$F12,$I12/$F12)</f>
        <v>6.5714285714285712</v>
      </c>
      <c r="M12" s="603">
        <f>IF(ISERROR($J12/$G12),$G12,$J12/$G12)</f>
        <v>1</v>
      </c>
      <c r="N12" s="605">
        <f>IF(ISERROR($K12/$H12),$H12,$K12/$H12)</f>
        <v>0</v>
      </c>
      <c r="O12" s="604">
        <f>$L12/$L$42</f>
        <v>1.3283067297665838</v>
      </c>
      <c r="P12" s="603">
        <f>$M12/$M$42</f>
        <v>0.36679753224901851</v>
      </c>
      <c r="Q12" s="605">
        <f>$N12/$M$42</f>
        <v>0</v>
      </c>
      <c r="R12" s="562"/>
      <c r="S12" s="659" t="str">
        <f>IFERROR(INDEX($B$11:$B$310,MATCH(E12,$C$11:$C$310,0),1),E12)</f>
        <v>네덜란드</v>
      </c>
      <c r="T12" s="771">
        <f>$O12*$F12</f>
        <v>9.298147108366086</v>
      </c>
      <c r="U12" s="772">
        <f>$P12*$G12</f>
        <v>3.3011777902411668</v>
      </c>
      <c r="V12" s="773">
        <f>$Q12*$H12</f>
        <v>0</v>
      </c>
      <c r="AB12" s="560"/>
      <c r="AC12" s="562"/>
      <c r="AD12" s="562"/>
      <c r="AE12" s="562"/>
      <c r="AF12" s="562"/>
      <c r="AG12" s="562"/>
      <c r="AH12" s="562"/>
      <c r="AI12" s="562"/>
      <c r="AJ12" s="562"/>
      <c r="AK12" s="562"/>
      <c r="AL12" s="562"/>
      <c r="AM12" s="562"/>
      <c r="AN12" s="562"/>
      <c r="AO12" s="562"/>
      <c r="AP12" s="562"/>
      <c r="AQ12" s="562"/>
      <c r="AR12" s="562"/>
      <c r="AS12" s="562"/>
      <c r="AT12" s="562"/>
      <c r="AU12" s="562"/>
      <c r="AV12" s="562"/>
      <c r="AW12" s="562"/>
      <c r="AX12" s="562"/>
      <c r="AY12" s="562"/>
      <c r="AZ12" s="562"/>
      <c r="BA12" s="562"/>
      <c r="BB12" s="562"/>
      <c r="BC12" s="562"/>
      <c r="BD12" s="562"/>
      <c r="BE12" s="562"/>
      <c r="BF12" s="562"/>
      <c r="BG12" s="562"/>
      <c r="BH12" s="562"/>
      <c r="BI12" s="562"/>
      <c r="BJ12" s="562"/>
      <c r="BK12" s="562"/>
    </row>
    <row r="13" spans="2:63" ht="20.25" customHeight="1">
      <c r="B13" s="745" t="s">
        <v>1564</v>
      </c>
      <c r="C13" s="746" t="s">
        <v>1565</v>
      </c>
      <c r="D13" s="552"/>
      <c r="E13" s="726" t="s">
        <v>1208</v>
      </c>
      <c r="F13" s="736">
        <v>20</v>
      </c>
      <c r="G13" s="737">
        <v>50</v>
      </c>
      <c r="H13" s="738">
        <v>100</v>
      </c>
      <c r="I13" s="739">
        <v>20</v>
      </c>
      <c r="J13" s="737">
        <v>45</v>
      </c>
      <c r="K13" s="738">
        <v>100</v>
      </c>
      <c r="L13" s="604">
        <f t="shared" ref="L13:L41" si="0">IF(ISERROR($I13/$F13),$F13,$I13/$F13)</f>
        <v>1</v>
      </c>
      <c r="M13" s="603">
        <f t="shared" ref="M13:M41" si="1">IF(ISERROR($J13/$G13),$G13,$J13/$G13)</f>
        <v>0.9</v>
      </c>
      <c r="N13" s="605">
        <f t="shared" ref="N13:N41" si="2">IF(ISERROR($K13/$H13),$H13,$K13/$H13)</f>
        <v>1</v>
      </c>
      <c r="O13" s="604">
        <f t="shared" ref="O13:O41" si="3">$L13/$L$42</f>
        <v>0.20213363279056712</v>
      </c>
      <c r="P13" s="603">
        <f t="shared" ref="P13:P41" si="4">$M13/$M$42</f>
        <v>0.33011777902411671</v>
      </c>
      <c r="Q13" s="605">
        <f t="shared" ref="Q13:Q41" si="5">$N13/$M$42</f>
        <v>0.36679753224901851</v>
      </c>
      <c r="R13" s="562"/>
      <c r="S13" s="659" t="str">
        <f t="shared" ref="S13:S41" si="6">IFERROR(INDEX($B$11:$B$310,MATCH(E13,$C$11:$C$310,0),1),E13)</f>
        <v>B</v>
      </c>
      <c r="T13" s="771">
        <f t="shared" ref="T13:T41" si="7">$O13*$F13</f>
        <v>4.0426726558113426</v>
      </c>
      <c r="U13" s="772">
        <f t="shared" ref="U13:U41" si="8">$P13*$G13</f>
        <v>16.505888951205836</v>
      </c>
      <c r="V13" s="773">
        <f t="shared" ref="V13:V41" si="9">$Q13*$H13</f>
        <v>36.679753224901852</v>
      </c>
      <c r="AB13" s="560"/>
      <c r="AC13" s="562"/>
      <c r="AD13" s="562"/>
      <c r="AE13" s="562"/>
      <c r="AF13" s="562"/>
      <c r="AG13" s="562"/>
      <c r="AH13" s="562"/>
      <c r="AI13" s="562"/>
      <c r="AJ13" s="562"/>
      <c r="AK13" s="562"/>
      <c r="AL13" s="562"/>
      <c r="AM13" s="562"/>
      <c r="AN13" s="562"/>
      <c r="AO13" s="562"/>
      <c r="AP13" s="562"/>
      <c r="AQ13" s="562"/>
      <c r="AR13" s="562"/>
      <c r="AS13" s="562"/>
      <c r="AT13" s="562"/>
      <c r="AU13" s="562"/>
      <c r="AV13" s="562"/>
      <c r="AW13" s="562"/>
      <c r="AX13" s="562"/>
      <c r="AY13" s="562"/>
      <c r="AZ13" s="562"/>
      <c r="BA13" s="562"/>
      <c r="BB13" s="562"/>
      <c r="BC13" s="562"/>
      <c r="BD13" s="562"/>
      <c r="BE13" s="562"/>
      <c r="BF13" s="562"/>
      <c r="BG13" s="562"/>
      <c r="BH13" s="562"/>
      <c r="BI13" s="562"/>
      <c r="BJ13" s="562"/>
      <c r="BK13" s="562"/>
    </row>
    <row r="14" spans="2:63" ht="20.25" customHeight="1">
      <c r="B14" s="745" t="s">
        <v>1566</v>
      </c>
      <c r="C14" s="746" t="s">
        <v>1567</v>
      </c>
      <c r="D14" s="552"/>
      <c r="E14" s="726" t="s">
        <v>1316</v>
      </c>
      <c r="F14" s="734">
        <v>0</v>
      </c>
      <c r="G14" s="727">
        <v>3</v>
      </c>
      <c r="H14" s="728">
        <v>0</v>
      </c>
      <c r="I14" s="732">
        <v>0</v>
      </c>
      <c r="J14" s="729">
        <v>7</v>
      </c>
      <c r="K14" s="733">
        <v>0</v>
      </c>
      <c r="L14" s="604">
        <f t="shared" si="0"/>
        <v>0</v>
      </c>
      <c r="M14" s="603">
        <f t="shared" si="1"/>
        <v>2.3333333333333335</v>
      </c>
      <c r="N14" s="605">
        <f t="shared" si="2"/>
        <v>0</v>
      </c>
      <c r="O14" s="604">
        <f t="shared" si="3"/>
        <v>0</v>
      </c>
      <c r="P14" s="603">
        <f t="shared" si="4"/>
        <v>0.85586090858104324</v>
      </c>
      <c r="Q14" s="605">
        <f t="shared" si="5"/>
        <v>0</v>
      </c>
      <c r="R14" s="562"/>
      <c r="S14" s="659" t="str">
        <f t="shared" si="6"/>
        <v>벨기에</v>
      </c>
      <c r="T14" s="771">
        <f t="shared" si="7"/>
        <v>0</v>
      </c>
      <c r="U14" s="772">
        <f t="shared" si="8"/>
        <v>2.5675827257431298</v>
      </c>
      <c r="V14" s="773">
        <f t="shared" si="9"/>
        <v>0</v>
      </c>
      <c r="AB14" s="560"/>
      <c r="AC14" s="562"/>
      <c r="AD14" s="562"/>
      <c r="AE14" s="562"/>
      <c r="AF14" s="562"/>
      <c r="AG14" s="562"/>
      <c r="AH14" s="562"/>
      <c r="AI14" s="562"/>
      <c r="AJ14" s="562"/>
      <c r="AK14" s="562"/>
      <c r="AL14" s="562"/>
      <c r="AM14" s="562"/>
      <c r="AN14" s="562"/>
      <c r="AO14" s="562"/>
      <c r="AP14" s="562"/>
      <c r="AQ14" s="562"/>
      <c r="AR14" s="562"/>
      <c r="AS14" s="562"/>
      <c r="AT14" s="562"/>
      <c r="AU14" s="562"/>
      <c r="AV14" s="562"/>
      <c r="AW14" s="562"/>
      <c r="AX14" s="562"/>
      <c r="AY14" s="562"/>
      <c r="AZ14" s="562"/>
      <c r="BA14" s="562"/>
      <c r="BB14" s="562"/>
      <c r="BC14" s="562"/>
      <c r="BD14" s="562"/>
      <c r="BE14" s="562"/>
      <c r="BF14" s="562"/>
      <c r="BG14" s="562"/>
      <c r="BH14" s="562"/>
      <c r="BI14" s="562"/>
      <c r="BJ14" s="562"/>
      <c r="BK14" s="562"/>
    </row>
    <row r="15" spans="2:63" ht="20.25" customHeight="1">
      <c r="B15" s="745" t="s">
        <v>1568</v>
      </c>
      <c r="C15" s="746" t="s">
        <v>1569</v>
      </c>
      <c r="D15" s="552"/>
      <c r="E15" s="726" t="s">
        <v>1421</v>
      </c>
      <c r="F15" s="734">
        <v>0</v>
      </c>
      <c r="G15" s="727">
        <v>2</v>
      </c>
      <c r="H15" s="728">
        <v>0</v>
      </c>
      <c r="I15" s="732">
        <v>0</v>
      </c>
      <c r="J15" s="729">
        <v>0</v>
      </c>
      <c r="K15" s="733">
        <v>0</v>
      </c>
      <c r="L15" s="604">
        <f t="shared" si="0"/>
        <v>0</v>
      </c>
      <c r="M15" s="603">
        <f t="shared" si="1"/>
        <v>0</v>
      </c>
      <c r="N15" s="605">
        <f t="shared" si="2"/>
        <v>0</v>
      </c>
      <c r="O15" s="604">
        <f t="shared" si="3"/>
        <v>0</v>
      </c>
      <c r="P15" s="603">
        <f t="shared" si="4"/>
        <v>0</v>
      </c>
      <c r="Q15" s="605">
        <f t="shared" si="5"/>
        <v>0</v>
      </c>
      <c r="R15" s="562"/>
      <c r="S15" s="659" t="str">
        <f t="shared" si="6"/>
        <v>브라질</v>
      </c>
      <c r="T15" s="771">
        <f t="shared" si="7"/>
        <v>0</v>
      </c>
      <c r="U15" s="772">
        <f t="shared" si="8"/>
        <v>0</v>
      </c>
      <c r="V15" s="773">
        <f t="shared" si="9"/>
        <v>0</v>
      </c>
      <c r="AB15" s="560"/>
      <c r="AC15" s="562"/>
      <c r="AD15" s="562"/>
      <c r="AE15" s="562"/>
      <c r="AF15" s="562"/>
      <c r="AG15" s="562"/>
      <c r="AH15" s="562"/>
      <c r="AI15" s="562"/>
      <c r="AJ15" s="562"/>
      <c r="AK15" s="562"/>
      <c r="AL15" s="562"/>
      <c r="AM15" s="562"/>
      <c r="AN15" s="562"/>
      <c r="AO15" s="562"/>
      <c r="AP15" s="562"/>
      <c r="AQ15" s="562"/>
      <c r="AR15" s="562"/>
      <c r="AS15" s="562"/>
      <c r="AT15" s="562"/>
      <c r="AU15" s="562"/>
      <c r="AV15" s="562"/>
      <c r="AW15" s="562"/>
      <c r="AX15" s="562"/>
      <c r="AY15" s="562"/>
      <c r="AZ15" s="562"/>
      <c r="BA15" s="562"/>
      <c r="BB15" s="562"/>
      <c r="BC15" s="562"/>
      <c r="BD15" s="562"/>
      <c r="BE15" s="562"/>
      <c r="BF15" s="562"/>
      <c r="BG15" s="562"/>
      <c r="BH15" s="562"/>
      <c r="BI15" s="562"/>
      <c r="BJ15" s="562"/>
      <c r="BK15" s="562"/>
    </row>
    <row r="16" spans="2:63" ht="20.25" customHeight="1">
      <c r="B16" s="745" t="s">
        <v>1570</v>
      </c>
      <c r="C16" s="746" t="s">
        <v>1571</v>
      </c>
      <c r="D16" s="552"/>
      <c r="E16" s="726" t="s">
        <v>1422</v>
      </c>
      <c r="F16" s="730">
        <v>4</v>
      </c>
      <c r="G16" s="727">
        <v>6</v>
      </c>
      <c r="H16" s="735">
        <v>1</v>
      </c>
      <c r="I16" s="732">
        <v>41</v>
      </c>
      <c r="J16" s="729">
        <v>57</v>
      </c>
      <c r="K16" s="733">
        <v>0</v>
      </c>
      <c r="L16" s="604">
        <f t="shared" si="0"/>
        <v>10.25</v>
      </c>
      <c r="M16" s="603">
        <f t="shared" si="1"/>
        <v>9.5</v>
      </c>
      <c r="N16" s="605">
        <f t="shared" si="2"/>
        <v>0</v>
      </c>
      <c r="O16" s="604">
        <f t="shared" si="3"/>
        <v>2.0718697361033129</v>
      </c>
      <c r="P16" s="603">
        <f t="shared" si="4"/>
        <v>3.4845765563656759</v>
      </c>
      <c r="Q16" s="605">
        <f t="shared" si="5"/>
        <v>0</v>
      </c>
      <c r="R16" s="562"/>
      <c r="S16" s="659" t="str">
        <f t="shared" si="6"/>
        <v>캐나다</v>
      </c>
      <c r="T16" s="771">
        <f t="shared" si="7"/>
        <v>8.2874789444132517</v>
      </c>
      <c r="U16" s="772">
        <f t="shared" si="8"/>
        <v>20.907459338194055</v>
      </c>
      <c r="V16" s="773">
        <f t="shared" si="9"/>
        <v>0</v>
      </c>
      <c r="AB16" s="560"/>
      <c r="AC16" s="562"/>
      <c r="AD16" s="562"/>
      <c r="AE16" s="562"/>
      <c r="AF16" s="562"/>
      <c r="AG16" s="562"/>
      <c r="AH16" s="562"/>
      <c r="AI16" s="562"/>
      <c r="AJ16" s="562"/>
      <c r="AK16" s="562"/>
      <c r="AL16" s="562"/>
      <c r="AM16" s="562"/>
      <c r="AN16" s="562"/>
      <c r="AO16" s="562"/>
      <c r="AP16" s="562"/>
      <c r="AQ16" s="562"/>
      <c r="AR16" s="562"/>
      <c r="AS16" s="562"/>
      <c r="AT16" s="562"/>
      <c r="AU16" s="562"/>
      <c r="AV16" s="562"/>
      <c r="AW16" s="562"/>
      <c r="AX16" s="562"/>
      <c r="AY16" s="562"/>
      <c r="AZ16" s="562"/>
      <c r="BA16" s="562"/>
      <c r="BB16" s="562"/>
      <c r="BC16" s="562"/>
      <c r="BD16" s="562"/>
      <c r="BE16" s="562"/>
      <c r="BF16" s="562"/>
      <c r="BG16" s="562"/>
      <c r="BH16" s="562"/>
      <c r="BI16" s="562"/>
      <c r="BJ16" s="562"/>
      <c r="BK16" s="562"/>
    </row>
    <row r="17" spans="2:63" ht="20.25" customHeight="1">
      <c r="B17" s="745" t="s">
        <v>1572</v>
      </c>
      <c r="C17" s="746" t="s">
        <v>1573</v>
      </c>
      <c r="D17" s="552"/>
      <c r="E17" s="726" t="s">
        <v>1281</v>
      </c>
      <c r="F17" s="734">
        <v>0</v>
      </c>
      <c r="G17" s="727">
        <v>3</v>
      </c>
      <c r="H17" s="728">
        <v>0</v>
      </c>
      <c r="I17" s="732">
        <v>0</v>
      </c>
      <c r="J17" s="729">
        <v>15</v>
      </c>
      <c r="K17" s="733">
        <v>0</v>
      </c>
      <c r="L17" s="604">
        <f t="shared" si="0"/>
        <v>0</v>
      </c>
      <c r="M17" s="603">
        <f t="shared" si="1"/>
        <v>5</v>
      </c>
      <c r="N17" s="605">
        <f t="shared" si="2"/>
        <v>0</v>
      </c>
      <c r="O17" s="604">
        <f t="shared" si="3"/>
        <v>0</v>
      </c>
      <c r="P17" s="603">
        <f t="shared" si="4"/>
        <v>1.8339876612450927</v>
      </c>
      <c r="Q17" s="605">
        <f t="shared" si="5"/>
        <v>0</v>
      </c>
      <c r="R17" s="562"/>
      <c r="S17" s="659" t="str">
        <f t="shared" si="6"/>
        <v>스위스</v>
      </c>
      <c r="T17" s="771">
        <f t="shared" si="7"/>
        <v>0</v>
      </c>
      <c r="U17" s="772">
        <f t="shared" si="8"/>
        <v>5.5019629837352779</v>
      </c>
      <c r="V17" s="773">
        <f t="shared" si="9"/>
        <v>0</v>
      </c>
      <c r="AB17" s="560"/>
      <c r="AC17" s="562"/>
      <c r="AD17" s="562"/>
      <c r="AE17" s="562"/>
      <c r="AF17" s="562"/>
      <c r="AG17" s="562"/>
      <c r="AH17" s="562"/>
      <c r="AI17" s="562"/>
      <c r="AJ17" s="562"/>
      <c r="AK17" s="562"/>
      <c r="AL17" s="562"/>
      <c r="AM17" s="562"/>
      <c r="AN17" s="562"/>
      <c r="AO17" s="562"/>
      <c r="AP17" s="562"/>
      <c r="AQ17" s="562"/>
      <c r="AR17" s="562"/>
      <c r="AS17" s="562"/>
      <c r="AT17" s="562"/>
      <c r="AU17" s="562"/>
      <c r="AV17" s="562"/>
      <c r="AW17" s="562"/>
      <c r="AX17" s="562"/>
      <c r="AY17" s="562"/>
      <c r="AZ17" s="562"/>
      <c r="BA17" s="562"/>
      <c r="BB17" s="562"/>
      <c r="BC17" s="562"/>
      <c r="BD17" s="562"/>
      <c r="BE17" s="562"/>
      <c r="BF17" s="562"/>
      <c r="BG17" s="562"/>
      <c r="BH17" s="562"/>
      <c r="BI17" s="562"/>
      <c r="BJ17" s="562"/>
      <c r="BK17" s="562"/>
    </row>
    <row r="18" spans="2:63" ht="20.25" customHeight="1">
      <c r="B18" s="745" t="s">
        <v>1574</v>
      </c>
      <c r="C18" s="746" t="s">
        <v>1575</v>
      </c>
      <c r="D18" s="552"/>
      <c r="E18" s="726" t="s">
        <v>1277</v>
      </c>
      <c r="F18" s="730">
        <v>7</v>
      </c>
      <c r="G18" s="727">
        <v>120</v>
      </c>
      <c r="H18" s="735">
        <v>570</v>
      </c>
      <c r="I18" s="732">
        <v>38</v>
      </c>
      <c r="J18" s="729">
        <v>384</v>
      </c>
      <c r="K18" s="733">
        <v>106</v>
      </c>
      <c r="L18" s="604">
        <f t="shared" si="0"/>
        <v>5.4285714285714288</v>
      </c>
      <c r="M18" s="603">
        <f t="shared" si="1"/>
        <v>3.2</v>
      </c>
      <c r="N18" s="605">
        <f t="shared" si="2"/>
        <v>0.18596491228070175</v>
      </c>
      <c r="O18" s="604">
        <f t="shared" si="3"/>
        <v>1.0972968637202214</v>
      </c>
      <c r="P18" s="603">
        <f t="shared" si="4"/>
        <v>1.1737521031968594</v>
      </c>
      <c r="Q18" s="605">
        <f t="shared" si="5"/>
        <v>6.8211470909466596E-2</v>
      </c>
      <c r="R18" s="562"/>
      <c r="S18" s="659" t="str">
        <f t="shared" si="6"/>
        <v>중화인민공화국</v>
      </c>
      <c r="T18" s="771">
        <f t="shared" si="7"/>
        <v>7.6810780460415495</v>
      </c>
      <c r="U18" s="772">
        <f t="shared" si="8"/>
        <v>140.85025238362311</v>
      </c>
      <c r="V18" s="773">
        <f t="shared" si="9"/>
        <v>38.880538418395957</v>
      </c>
      <c r="AB18" s="560"/>
      <c r="AC18" s="562"/>
      <c r="AD18" s="562"/>
      <c r="AE18" s="562"/>
      <c r="AF18" s="562"/>
      <c r="AG18" s="562"/>
      <c r="AH18" s="562"/>
      <c r="AI18" s="562"/>
      <c r="AJ18" s="562"/>
      <c r="AK18" s="562"/>
      <c r="AL18" s="562"/>
      <c r="AM18" s="562"/>
      <c r="AN18" s="562"/>
      <c r="AO18" s="562"/>
      <c r="AP18" s="562"/>
      <c r="AQ18" s="562"/>
      <c r="AR18" s="562"/>
      <c r="AS18" s="562"/>
      <c r="AT18" s="562"/>
      <c r="AU18" s="562"/>
      <c r="AV18" s="562"/>
      <c r="AW18" s="562"/>
      <c r="AX18" s="562"/>
      <c r="AY18" s="562"/>
      <c r="AZ18" s="562"/>
      <c r="BA18" s="562"/>
      <c r="BB18" s="562"/>
      <c r="BC18" s="562"/>
      <c r="BD18" s="562"/>
      <c r="BE18" s="562"/>
      <c r="BF18" s="562"/>
      <c r="BG18" s="562"/>
      <c r="BH18" s="562"/>
      <c r="BI18" s="562"/>
      <c r="BJ18" s="562"/>
      <c r="BK18" s="562"/>
    </row>
    <row r="19" spans="2:63" ht="20.25" customHeight="1">
      <c r="B19" s="745" t="s">
        <v>1576</v>
      </c>
      <c r="C19" s="746" t="s">
        <v>1577</v>
      </c>
      <c r="D19" s="552"/>
      <c r="E19" s="726" t="s">
        <v>1302</v>
      </c>
      <c r="F19" s="730">
        <v>13</v>
      </c>
      <c r="G19" s="727">
        <v>27</v>
      </c>
      <c r="H19" s="735">
        <v>1</v>
      </c>
      <c r="I19" s="732">
        <v>154</v>
      </c>
      <c r="J19" s="729">
        <v>64</v>
      </c>
      <c r="K19" s="733">
        <v>1</v>
      </c>
      <c r="L19" s="604">
        <f t="shared" si="0"/>
        <v>11.846153846153847</v>
      </c>
      <c r="M19" s="603">
        <f t="shared" si="1"/>
        <v>2.3703703703703702</v>
      </c>
      <c r="N19" s="605">
        <f t="shared" si="2"/>
        <v>1</v>
      </c>
      <c r="O19" s="604">
        <f t="shared" si="3"/>
        <v>2.3945061115190258</v>
      </c>
      <c r="P19" s="603">
        <f t="shared" si="4"/>
        <v>0.86944600236804392</v>
      </c>
      <c r="Q19" s="605">
        <f t="shared" si="5"/>
        <v>0.36679753224901851</v>
      </c>
      <c r="R19" s="562"/>
      <c r="S19" s="659" t="str">
        <f>IFERROR(INDEX($B$11:$B$310,MATCH(E19,$C$11:$C$310,0),1),E19)</f>
        <v>독일</v>
      </c>
      <c r="T19" s="771">
        <f t="shared" si="7"/>
        <v>31.128579449747335</v>
      </c>
      <c r="U19" s="772">
        <f t="shared" si="8"/>
        <v>23.475042063937185</v>
      </c>
      <c r="V19" s="773">
        <f t="shared" si="9"/>
        <v>0.36679753224901851</v>
      </c>
      <c r="AB19" s="560"/>
      <c r="AC19" s="562"/>
      <c r="AD19" s="562"/>
      <c r="AE19" s="562"/>
      <c r="AF19" s="562"/>
      <c r="AG19" s="562"/>
      <c r="AH19" s="562"/>
      <c r="AI19" s="562"/>
      <c r="AJ19" s="562"/>
      <c r="AK19" s="562"/>
      <c r="AL19" s="562"/>
      <c r="AM19" s="562"/>
      <c r="AN19" s="562"/>
      <c r="AO19" s="562"/>
      <c r="AP19" s="562"/>
      <c r="AQ19" s="562"/>
      <c r="AR19" s="562"/>
      <c r="AS19" s="562"/>
      <c r="AT19" s="562"/>
      <c r="AU19" s="562"/>
      <c r="AV19" s="562"/>
      <c r="AW19" s="562"/>
      <c r="AX19" s="562"/>
      <c r="AY19" s="562"/>
      <c r="AZ19" s="562"/>
      <c r="BA19" s="562"/>
      <c r="BB19" s="562"/>
      <c r="BC19" s="562"/>
      <c r="BD19" s="562"/>
      <c r="BE19" s="562"/>
      <c r="BF19" s="562"/>
      <c r="BG19" s="562"/>
      <c r="BH19" s="562"/>
      <c r="BI19" s="562"/>
      <c r="BJ19" s="562"/>
      <c r="BK19" s="562"/>
    </row>
    <row r="20" spans="2:63" ht="20.25" customHeight="1">
      <c r="B20" s="745" t="s">
        <v>1578</v>
      </c>
      <c r="C20" s="746" t="s">
        <v>1579</v>
      </c>
      <c r="D20" s="552"/>
      <c r="E20" s="726" t="s">
        <v>1301</v>
      </c>
      <c r="F20" s="730">
        <v>3</v>
      </c>
      <c r="G20" s="727">
        <v>5</v>
      </c>
      <c r="H20" s="735">
        <v>17</v>
      </c>
      <c r="I20" s="732">
        <v>65</v>
      </c>
      <c r="J20" s="729">
        <v>33</v>
      </c>
      <c r="K20" s="733">
        <v>4</v>
      </c>
      <c r="L20" s="604">
        <f t="shared" si="0"/>
        <v>21.666666666666668</v>
      </c>
      <c r="M20" s="603">
        <f t="shared" si="1"/>
        <v>6.6</v>
      </c>
      <c r="N20" s="605">
        <f t="shared" si="2"/>
        <v>0.23529411764705882</v>
      </c>
      <c r="O20" s="604">
        <f t="shared" si="3"/>
        <v>4.3795620437956213</v>
      </c>
      <c r="P20" s="603">
        <f t="shared" si="4"/>
        <v>2.4208637128435222</v>
      </c>
      <c r="Q20" s="605">
        <f t="shared" si="5"/>
        <v>8.6305301705651413E-2</v>
      </c>
      <c r="R20" s="562"/>
      <c r="S20" s="659" t="str">
        <f>IFERROR(INDEX($B$11:$B$310,MATCH(E20,$C$11:$C$310,0),1),E20)</f>
        <v>덴마크</v>
      </c>
      <c r="T20" s="771">
        <f t="shared" si="7"/>
        <v>13.138686131386864</v>
      </c>
      <c r="U20" s="772">
        <f t="shared" si="8"/>
        <v>12.104318564217611</v>
      </c>
      <c r="V20" s="773">
        <f t="shared" si="9"/>
        <v>1.467190128996074</v>
      </c>
      <c r="AB20" s="560"/>
      <c r="AC20" s="562"/>
      <c r="AD20" s="562"/>
      <c r="AE20" s="562"/>
      <c r="AF20" s="562"/>
      <c r="AG20" s="562"/>
      <c r="AH20" s="562"/>
      <c r="AI20" s="562"/>
      <c r="AJ20" s="562"/>
      <c r="AK20" s="562"/>
      <c r="AL20" s="562"/>
      <c r="AM20" s="562"/>
      <c r="AN20" s="562"/>
      <c r="AO20" s="562"/>
      <c r="AP20" s="562"/>
      <c r="AQ20" s="562"/>
      <c r="AR20" s="562"/>
      <c r="AS20" s="562"/>
      <c r="AT20" s="562"/>
      <c r="AU20" s="562"/>
      <c r="AV20" s="562"/>
      <c r="AW20" s="562"/>
      <c r="AX20" s="562"/>
      <c r="AY20" s="562"/>
      <c r="AZ20" s="562"/>
      <c r="BA20" s="562"/>
      <c r="BB20" s="562"/>
      <c r="BC20" s="562"/>
      <c r="BD20" s="562"/>
      <c r="BE20" s="562"/>
      <c r="BF20" s="562"/>
      <c r="BG20" s="562"/>
      <c r="BH20" s="562"/>
      <c r="BI20" s="562"/>
      <c r="BJ20" s="562"/>
      <c r="BK20" s="562"/>
    </row>
    <row r="21" spans="2:63" ht="20.25" customHeight="1">
      <c r="B21" s="745" t="s">
        <v>1580</v>
      </c>
      <c r="C21" s="746" t="s">
        <v>1581</v>
      </c>
      <c r="D21" s="552"/>
      <c r="E21" s="726" t="s">
        <v>1329</v>
      </c>
      <c r="F21" s="730">
        <v>1</v>
      </c>
      <c r="G21" s="727">
        <v>2</v>
      </c>
      <c r="H21" s="735">
        <v>2</v>
      </c>
      <c r="I21" s="732">
        <v>0</v>
      </c>
      <c r="J21" s="729">
        <v>3</v>
      </c>
      <c r="K21" s="733">
        <v>0</v>
      </c>
      <c r="L21" s="604">
        <f t="shared" si="0"/>
        <v>0</v>
      </c>
      <c r="M21" s="603">
        <f t="shared" si="1"/>
        <v>1.5</v>
      </c>
      <c r="N21" s="605">
        <f t="shared" si="2"/>
        <v>0</v>
      </c>
      <c r="O21" s="604">
        <f t="shared" si="3"/>
        <v>0</v>
      </c>
      <c r="P21" s="603">
        <f t="shared" si="4"/>
        <v>0.55019629837352779</v>
      </c>
      <c r="Q21" s="605">
        <f t="shared" si="5"/>
        <v>0</v>
      </c>
      <c r="R21" s="562"/>
      <c r="S21" s="659" t="str">
        <f t="shared" si="6"/>
        <v>핀란드</v>
      </c>
      <c r="T21" s="771">
        <f t="shared" si="7"/>
        <v>0</v>
      </c>
      <c r="U21" s="772">
        <f t="shared" si="8"/>
        <v>1.1003925967470556</v>
      </c>
      <c r="V21" s="773">
        <f t="shared" si="9"/>
        <v>0</v>
      </c>
      <c r="AB21" s="560"/>
      <c r="AC21" s="562"/>
      <c r="AD21" s="562"/>
      <c r="AE21" s="562"/>
      <c r="AF21" s="562"/>
      <c r="AG21" s="562"/>
      <c r="AH21" s="562"/>
      <c r="AI21" s="562"/>
      <c r="AJ21" s="562"/>
      <c r="AK21" s="562"/>
      <c r="AL21" s="562"/>
      <c r="AM21" s="562"/>
      <c r="AN21" s="562"/>
      <c r="AO21" s="562"/>
      <c r="AP21" s="562"/>
      <c r="AQ21" s="562"/>
      <c r="AR21" s="562"/>
      <c r="AS21" s="562"/>
      <c r="AT21" s="562"/>
      <c r="AU21" s="562"/>
      <c r="AV21" s="562"/>
      <c r="AW21" s="562"/>
      <c r="AX21" s="562"/>
      <c r="AY21" s="562"/>
      <c r="AZ21" s="562"/>
      <c r="BA21" s="562"/>
      <c r="BB21" s="562"/>
      <c r="BC21" s="562"/>
      <c r="BD21" s="562"/>
      <c r="BE21" s="562"/>
      <c r="BF21" s="562"/>
      <c r="BG21" s="562"/>
      <c r="BH21" s="562"/>
      <c r="BI21" s="562"/>
      <c r="BJ21" s="562"/>
      <c r="BK21" s="562"/>
    </row>
    <row r="22" spans="2:63" ht="20.25" customHeight="1">
      <c r="B22" s="745" t="s">
        <v>1582</v>
      </c>
      <c r="C22" s="746" t="s">
        <v>1583</v>
      </c>
      <c r="D22" s="552"/>
      <c r="E22" s="726" t="s">
        <v>1278</v>
      </c>
      <c r="F22" s="730">
        <v>3</v>
      </c>
      <c r="G22" s="727">
        <v>8</v>
      </c>
      <c r="H22" s="735">
        <v>2</v>
      </c>
      <c r="I22" s="732">
        <v>47</v>
      </c>
      <c r="J22" s="729">
        <v>5</v>
      </c>
      <c r="K22" s="733">
        <v>0</v>
      </c>
      <c r="L22" s="604">
        <f t="shared" si="0"/>
        <v>15.666666666666666</v>
      </c>
      <c r="M22" s="603">
        <f t="shared" si="1"/>
        <v>0.625</v>
      </c>
      <c r="N22" s="605">
        <f t="shared" si="2"/>
        <v>0</v>
      </c>
      <c r="O22" s="604">
        <f t="shared" si="3"/>
        <v>3.1667602470522178</v>
      </c>
      <c r="P22" s="603">
        <f t="shared" si="4"/>
        <v>0.22924845765563659</v>
      </c>
      <c r="Q22" s="605">
        <f t="shared" si="5"/>
        <v>0</v>
      </c>
      <c r="R22" s="562"/>
      <c r="S22" s="659" t="str">
        <f t="shared" si="6"/>
        <v>프랑스</v>
      </c>
      <c r="T22" s="771">
        <f t="shared" si="7"/>
        <v>9.5002807411566543</v>
      </c>
      <c r="U22" s="772">
        <f t="shared" si="8"/>
        <v>1.8339876612450927</v>
      </c>
      <c r="V22" s="773">
        <f t="shared" si="9"/>
        <v>0</v>
      </c>
      <c r="AB22" s="560"/>
      <c r="AC22" s="562"/>
      <c r="AD22" s="562"/>
      <c r="AE22" s="562"/>
      <c r="AF22" s="562"/>
      <c r="AG22" s="562"/>
      <c r="AH22" s="562"/>
      <c r="AI22" s="562"/>
      <c r="AJ22" s="562"/>
      <c r="AK22" s="562"/>
      <c r="AL22" s="562"/>
      <c r="AM22" s="562"/>
      <c r="AN22" s="562"/>
      <c r="AO22" s="562"/>
      <c r="AP22" s="562"/>
      <c r="AQ22" s="562"/>
      <c r="AR22" s="562"/>
      <c r="AS22" s="562"/>
      <c r="AT22" s="562"/>
      <c r="AU22" s="562"/>
      <c r="AV22" s="562"/>
      <c r="AW22" s="562"/>
      <c r="AX22" s="562"/>
      <c r="AY22" s="562"/>
      <c r="AZ22" s="562"/>
      <c r="BA22" s="562"/>
      <c r="BB22" s="562"/>
      <c r="BC22" s="562"/>
      <c r="BD22" s="562"/>
      <c r="BE22" s="562"/>
      <c r="BF22" s="562"/>
      <c r="BG22" s="562"/>
      <c r="BH22" s="562"/>
      <c r="BI22" s="562"/>
      <c r="BJ22" s="562"/>
      <c r="BK22" s="562"/>
    </row>
    <row r="23" spans="2:63" ht="20.25" customHeight="1">
      <c r="B23" s="745" t="s">
        <v>1584</v>
      </c>
      <c r="C23" s="746" t="s">
        <v>1585</v>
      </c>
      <c r="D23" s="552"/>
      <c r="E23" s="726" t="s">
        <v>1330</v>
      </c>
      <c r="F23" s="734">
        <v>0</v>
      </c>
      <c r="G23" s="731">
        <v>0</v>
      </c>
      <c r="H23" s="735">
        <v>3</v>
      </c>
      <c r="I23" s="732">
        <v>0</v>
      </c>
      <c r="J23" s="729">
        <v>0</v>
      </c>
      <c r="K23" s="733">
        <v>0</v>
      </c>
      <c r="L23" s="604">
        <f t="shared" si="0"/>
        <v>0</v>
      </c>
      <c r="M23" s="603">
        <f t="shared" si="1"/>
        <v>0</v>
      </c>
      <c r="N23" s="605">
        <f t="shared" si="2"/>
        <v>0</v>
      </c>
      <c r="O23" s="604">
        <f t="shared" si="3"/>
        <v>0</v>
      </c>
      <c r="P23" s="603">
        <f t="shared" si="4"/>
        <v>0</v>
      </c>
      <c r="Q23" s="605">
        <f t="shared" si="5"/>
        <v>0</v>
      </c>
      <c r="R23" s="562"/>
      <c r="S23" s="659" t="str">
        <f t="shared" si="6"/>
        <v>헝가리</v>
      </c>
      <c r="T23" s="771">
        <f t="shared" si="7"/>
        <v>0</v>
      </c>
      <c r="U23" s="772">
        <f t="shared" si="8"/>
        <v>0</v>
      </c>
      <c r="V23" s="773">
        <f t="shared" si="9"/>
        <v>0</v>
      </c>
      <c r="AB23" s="560"/>
      <c r="AC23" s="562"/>
      <c r="AD23" s="562"/>
      <c r="AE23" s="562"/>
      <c r="AF23" s="562"/>
      <c r="AG23" s="562"/>
      <c r="AH23" s="562"/>
      <c r="AI23" s="562"/>
      <c r="AJ23" s="562"/>
      <c r="AK23" s="562"/>
      <c r="AL23" s="562"/>
      <c r="AM23" s="562"/>
      <c r="AN23" s="562"/>
      <c r="AO23" s="562"/>
      <c r="AP23" s="562"/>
      <c r="AQ23" s="562"/>
      <c r="AR23" s="562"/>
      <c r="AS23" s="562"/>
      <c r="AT23" s="562"/>
      <c r="AU23" s="562"/>
      <c r="AV23" s="562"/>
      <c r="AW23" s="562"/>
      <c r="AX23" s="562"/>
      <c r="AY23" s="562"/>
      <c r="AZ23" s="562"/>
      <c r="BA23" s="562"/>
      <c r="BB23" s="562"/>
      <c r="BC23" s="562"/>
      <c r="BD23" s="562"/>
      <c r="BE23" s="562"/>
      <c r="BF23" s="562"/>
      <c r="BG23" s="562"/>
      <c r="BH23" s="562"/>
      <c r="BI23" s="562"/>
      <c r="BJ23" s="562"/>
      <c r="BK23" s="562"/>
    </row>
    <row r="24" spans="2:63" ht="20.25" customHeight="1">
      <c r="B24" s="745" t="s">
        <v>1586</v>
      </c>
      <c r="C24" s="746" t="s">
        <v>1587</v>
      </c>
      <c r="D24" s="552"/>
      <c r="E24" s="726" t="s">
        <v>1282</v>
      </c>
      <c r="F24" s="734">
        <v>0</v>
      </c>
      <c r="G24" s="727">
        <v>2</v>
      </c>
      <c r="H24" s="728">
        <v>0</v>
      </c>
      <c r="I24" s="732">
        <v>0</v>
      </c>
      <c r="J24" s="729">
        <v>22</v>
      </c>
      <c r="K24" s="733">
        <v>0</v>
      </c>
      <c r="L24" s="604">
        <f t="shared" si="0"/>
        <v>0</v>
      </c>
      <c r="M24" s="603">
        <f t="shared" si="1"/>
        <v>11</v>
      </c>
      <c r="N24" s="605">
        <f t="shared" si="2"/>
        <v>0</v>
      </c>
      <c r="O24" s="604">
        <f t="shared" si="3"/>
        <v>0</v>
      </c>
      <c r="P24" s="603">
        <f t="shared" si="4"/>
        <v>4.0347728547392041</v>
      </c>
      <c r="Q24" s="605">
        <f t="shared" si="5"/>
        <v>0</v>
      </c>
      <c r="R24" s="562"/>
      <c r="S24" s="659" t="str">
        <f t="shared" si="6"/>
        <v>영국</v>
      </c>
      <c r="T24" s="771">
        <f t="shared" si="7"/>
        <v>0</v>
      </c>
      <c r="U24" s="772">
        <f t="shared" si="8"/>
        <v>8.0695457094784082</v>
      </c>
      <c r="V24" s="773">
        <f t="shared" si="9"/>
        <v>0</v>
      </c>
      <c r="AB24" s="560"/>
      <c r="AC24" s="562"/>
      <c r="AD24" s="562"/>
      <c r="AE24" s="562"/>
      <c r="AF24" s="562"/>
      <c r="AG24" s="562"/>
      <c r="AH24" s="562"/>
      <c r="AI24" s="562"/>
      <c r="AJ24" s="562"/>
      <c r="AK24" s="562"/>
      <c r="AL24" s="562"/>
      <c r="AM24" s="562"/>
      <c r="AN24" s="562"/>
      <c r="AO24" s="562"/>
      <c r="AP24" s="562"/>
      <c r="AQ24" s="562"/>
      <c r="AR24" s="562"/>
      <c r="AS24" s="562"/>
      <c r="AT24" s="562"/>
      <c r="AU24" s="562"/>
      <c r="AV24" s="562"/>
      <c r="AW24" s="562"/>
      <c r="AX24" s="562"/>
      <c r="AY24" s="562"/>
      <c r="AZ24" s="562"/>
      <c r="BA24" s="562"/>
      <c r="BB24" s="562"/>
      <c r="BC24" s="562"/>
      <c r="BD24" s="562"/>
      <c r="BE24" s="562"/>
      <c r="BF24" s="562"/>
      <c r="BG24" s="562"/>
      <c r="BH24" s="562"/>
      <c r="BI24" s="562"/>
      <c r="BJ24" s="562"/>
      <c r="BK24" s="562"/>
    </row>
    <row r="25" spans="2:63" ht="20.25" customHeight="1">
      <c r="B25" s="745" t="s">
        <v>1588</v>
      </c>
      <c r="C25" s="746" t="s">
        <v>1589</v>
      </c>
      <c r="D25" s="552"/>
      <c r="E25" s="726" t="s">
        <v>1320</v>
      </c>
      <c r="F25" s="734">
        <v>0</v>
      </c>
      <c r="G25" s="727">
        <v>1</v>
      </c>
      <c r="H25" s="728">
        <v>0</v>
      </c>
      <c r="I25" s="732">
        <v>0</v>
      </c>
      <c r="J25" s="729">
        <v>0</v>
      </c>
      <c r="K25" s="733">
        <v>0</v>
      </c>
      <c r="L25" s="604">
        <f t="shared" si="0"/>
        <v>0</v>
      </c>
      <c r="M25" s="603">
        <f t="shared" si="1"/>
        <v>0</v>
      </c>
      <c r="N25" s="605">
        <f t="shared" si="2"/>
        <v>0</v>
      </c>
      <c r="O25" s="604">
        <f t="shared" si="3"/>
        <v>0</v>
      </c>
      <c r="P25" s="603">
        <f t="shared" si="4"/>
        <v>0</v>
      </c>
      <c r="Q25" s="605">
        <f t="shared" si="5"/>
        <v>0</v>
      </c>
      <c r="R25" s="562"/>
      <c r="S25" s="659" t="str">
        <f t="shared" si="6"/>
        <v>아일랜드</v>
      </c>
      <c r="T25" s="771">
        <f t="shared" si="7"/>
        <v>0</v>
      </c>
      <c r="U25" s="772">
        <f t="shared" si="8"/>
        <v>0</v>
      </c>
      <c r="V25" s="773">
        <f t="shared" si="9"/>
        <v>0</v>
      </c>
      <c r="AB25" s="560"/>
      <c r="AC25" s="562"/>
      <c r="AD25" s="562"/>
      <c r="AE25" s="562"/>
      <c r="AF25" s="562"/>
      <c r="AG25" s="562"/>
      <c r="AH25" s="562"/>
      <c r="AI25" s="562"/>
      <c r="AJ25" s="562"/>
      <c r="AK25" s="562"/>
      <c r="AL25" s="562"/>
      <c r="AM25" s="562"/>
      <c r="AN25" s="562"/>
      <c r="AO25" s="562"/>
      <c r="AP25" s="562"/>
      <c r="AQ25" s="562"/>
      <c r="AR25" s="562"/>
      <c r="AS25" s="562"/>
      <c r="AT25" s="562"/>
      <c r="AU25" s="562"/>
      <c r="AV25" s="562"/>
      <c r="AW25" s="562"/>
      <c r="AX25" s="562"/>
      <c r="AY25" s="562"/>
      <c r="AZ25" s="562"/>
      <c r="BA25" s="562"/>
      <c r="BB25" s="562"/>
      <c r="BC25" s="562"/>
      <c r="BD25" s="562"/>
      <c r="BE25" s="562"/>
      <c r="BF25" s="562"/>
      <c r="BG25" s="562"/>
      <c r="BH25" s="562"/>
      <c r="BI25" s="562"/>
      <c r="BJ25" s="562"/>
      <c r="BK25" s="562"/>
    </row>
    <row r="26" spans="2:63" ht="20.25" customHeight="1">
      <c r="B26" s="745" t="s">
        <v>1590</v>
      </c>
      <c r="C26" s="746" t="s">
        <v>1591</v>
      </c>
      <c r="D26" s="552"/>
      <c r="E26" s="726" t="s">
        <v>1284</v>
      </c>
      <c r="F26" s="730">
        <v>1</v>
      </c>
      <c r="G26" s="727">
        <v>1</v>
      </c>
      <c r="H26" s="735">
        <v>2</v>
      </c>
      <c r="I26" s="732">
        <v>5</v>
      </c>
      <c r="J26" s="729">
        <v>0</v>
      </c>
      <c r="K26" s="733">
        <v>0</v>
      </c>
      <c r="L26" s="604">
        <f t="shared" si="0"/>
        <v>5</v>
      </c>
      <c r="M26" s="603">
        <f t="shared" si="1"/>
        <v>0</v>
      </c>
      <c r="N26" s="605">
        <f t="shared" si="2"/>
        <v>0</v>
      </c>
      <c r="O26" s="604">
        <f t="shared" si="3"/>
        <v>1.0106681639528354</v>
      </c>
      <c r="P26" s="603">
        <f t="shared" si="4"/>
        <v>0</v>
      </c>
      <c r="Q26" s="605">
        <f t="shared" si="5"/>
        <v>0</v>
      </c>
      <c r="R26" s="562"/>
      <c r="S26" s="659" t="str">
        <f t="shared" si="6"/>
        <v>이탈리아</v>
      </c>
      <c r="T26" s="771">
        <f t="shared" si="7"/>
        <v>1.0106681639528354</v>
      </c>
      <c r="U26" s="772">
        <f t="shared" si="8"/>
        <v>0</v>
      </c>
      <c r="V26" s="773">
        <f t="shared" si="9"/>
        <v>0</v>
      </c>
      <c r="AB26" s="560"/>
      <c r="AC26" s="562"/>
      <c r="AD26" s="562"/>
      <c r="AE26" s="562"/>
      <c r="AF26" s="562"/>
      <c r="AG26" s="562"/>
      <c r="AH26" s="562"/>
      <c r="AI26" s="562"/>
      <c r="AJ26" s="562"/>
      <c r="AK26" s="562"/>
      <c r="AL26" s="562"/>
      <c r="AM26" s="562"/>
      <c r="AN26" s="562"/>
      <c r="AO26" s="562"/>
      <c r="AP26" s="562"/>
      <c r="AQ26" s="562"/>
      <c r="AR26" s="562"/>
      <c r="AS26" s="562"/>
      <c r="AT26" s="562"/>
      <c r="AU26" s="562"/>
      <c r="AV26" s="562"/>
      <c r="AW26" s="562"/>
      <c r="AX26" s="562"/>
      <c r="AY26" s="562"/>
      <c r="AZ26" s="562"/>
      <c r="BA26" s="562"/>
      <c r="BB26" s="562"/>
      <c r="BC26" s="562"/>
      <c r="BD26" s="562"/>
      <c r="BE26" s="562"/>
      <c r="BF26" s="562"/>
      <c r="BG26" s="562"/>
      <c r="BH26" s="562"/>
      <c r="BI26" s="562"/>
      <c r="BJ26" s="562"/>
      <c r="BK26" s="562"/>
    </row>
    <row r="27" spans="2:63" ht="20.25" customHeight="1">
      <c r="B27" s="745" t="s">
        <v>1592</v>
      </c>
      <c r="C27" s="746" t="s">
        <v>1593</v>
      </c>
      <c r="D27" s="552"/>
      <c r="E27" s="726" t="s">
        <v>49</v>
      </c>
      <c r="F27" s="730">
        <v>63</v>
      </c>
      <c r="G27" s="727">
        <v>52</v>
      </c>
      <c r="H27" s="735">
        <v>12</v>
      </c>
      <c r="I27" s="732">
        <v>336</v>
      </c>
      <c r="J27" s="729">
        <v>179</v>
      </c>
      <c r="K27" s="733">
        <v>6</v>
      </c>
      <c r="L27" s="604">
        <f t="shared" si="0"/>
        <v>5.333333333333333</v>
      </c>
      <c r="M27" s="603">
        <f t="shared" si="1"/>
        <v>3.4423076923076925</v>
      </c>
      <c r="N27" s="605">
        <f t="shared" si="2"/>
        <v>0.5</v>
      </c>
      <c r="O27" s="604">
        <f t="shared" si="3"/>
        <v>1.0780460415496911</v>
      </c>
      <c r="P27" s="603">
        <f t="shared" si="4"/>
        <v>1.2626299667802754</v>
      </c>
      <c r="Q27" s="605">
        <f t="shared" si="5"/>
        <v>0.18339876612450925</v>
      </c>
      <c r="R27" s="562"/>
      <c r="S27" s="659" t="str">
        <f t="shared" si="6"/>
        <v>일본</v>
      </c>
      <c r="T27" s="771">
        <f t="shared" si="7"/>
        <v>67.916900617630532</v>
      </c>
      <c r="U27" s="772">
        <f t="shared" si="8"/>
        <v>65.656758272574322</v>
      </c>
      <c r="V27" s="773">
        <f t="shared" si="9"/>
        <v>2.2007851934941112</v>
      </c>
      <c r="AB27" s="560"/>
      <c r="AC27" s="562"/>
      <c r="AD27" s="562"/>
      <c r="AE27" s="562"/>
      <c r="AF27" s="562"/>
      <c r="AG27" s="562"/>
      <c r="AH27" s="562"/>
      <c r="AI27" s="562"/>
      <c r="AJ27" s="562"/>
      <c r="AK27" s="562"/>
      <c r="AL27" s="562"/>
      <c r="AM27" s="562"/>
      <c r="AN27" s="562"/>
      <c r="AO27" s="562"/>
      <c r="AP27" s="562"/>
      <c r="AQ27" s="562"/>
      <c r="AR27" s="562"/>
      <c r="AS27" s="562"/>
      <c r="AT27" s="562"/>
      <c r="AU27" s="562"/>
      <c r="AV27" s="562"/>
      <c r="AW27" s="562"/>
      <c r="AX27" s="562"/>
      <c r="AY27" s="562"/>
      <c r="AZ27" s="562"/>
      <c r="BA27" s="562"/>
      <c r="BB27" s="562"/>
      <c r="BC27" s="562"/>
      <c r="BD27" s="562"/>
      <c r="BE27" s="562"/>
      <c r="BF27" s="562"/>
      <c r="BG27" s="562"/>
      <c r="BH27" s="562"/>
      <c r="BI27" s="562"/>
      <c r="BJ27" s="562"/>
      <c r="BK27" s="562"/>
    </row>
    <row r="28" spans="2:63" ht="20.25" customHeight="1">
      <c r="B28" s="745" t="s">
        <v>1594</v>
      </c>
      <c r="C28" s="746" t="s">
        <v>1595</v>
      </c>
      <c r="D28" s="552"/>
      <c r="E28" s="726" t="s">
        <v>52</v>
      </c>
      <c r="F28" s="730">
        <v>48</v>
      </c>
      <c r="G28" s="727">
        <v>184</v>
      </c>
      <c r="H28" s="735">
        <v>136</v>
      </c>
      <c r="I28" s="732">
        <v>281</v>
      </c>
      <c r="J28" s="729">
        <v>682</v>
      </c>
      <c r="K28" s="733">
        <v>60</v>
      </c>
      <c r="L28" s="604">
        <f t="shared" si="0"/>
        <v>5.854166666666667</v>
      </c>
      <c r="M28" s="603">
        <f t="shared" si="1"/>
        <v>3.7065217391304346</v>
      </c>
      <c r="N28" s="605">
        <f t="shared" si="2"/>
        <v>0.44117647058823528</v>
      </c>
      <c r="O28" s="604">
        <f t="shared" si="3"/>
        <v>1.1833239752947784</v>
      </c>
      <c r="P28" s="603">
        <f t="shared" si="4"/>
        <v>1.3595430271403839</v>
      </c>
      <c r="Q28" s="605">
        <f t="shared" si="5"/>
        <v>0.1618224406980964</v>
      </c>
      <c r="R28" s="562"/>
      <c r="S28" s="659" t="str">
        <f t="shared" si="6"/>
        <v>대한민국</v>
      </c>
      <c r="T28" s="771">
        <f t="shared" si="7"/>
        <v>56.799550814149363</v>
      </c>
      <c r="U28" s="772">
        <f t="shared" si="8"/>
        <v>250.15591699383063</v>
      </c>
      <c r="V28" s="773">
        <f t="shared" si="9"/>
        <v>22.007851934941112</v>
      </c>
      <c r="AB28" s="560"/>
      <c r="AC28" s="562"/>
      <c r="AD28" s="562"/>
      <c r="AE28" s="562"/>
      <c r="AF28" s="562"/>
      <c r="AG28" s="562"/>
      <c r="AH28" s="562"/>
      <c r="AI28" s="562"/>
      <c r="AJ28" s="562"/>
      <c r="AK28" s="562"/>
      <c r="AL28" s="562"/>
      <c r="AM28" s="562"/>
      <c r="AN28" s="562"/>
      <c r="AO28" s="562"/>
      <c r="AP28" s="562"/>
      <c r="AQ28" s="562"/>
      <c r="AR28" s="562"/>
      <c r="AS28" s="562"/>
      <c r="AT28" s="562"/>
      <c r="AU28" s="562"/>
      <c r="AV28" s="562"/>
      <c r="AW28" s="562"/>
      <c r="AX28" s="562"/>
      <c r="AY28" s="562"/>
      <c r="AZ28" s="562"/>
      <c r="BA28" s="562"/>
      <c r="BB28" s="562"/>
      <c r="BC28" s="562"/>
      <c r="BD28" s="562"/>
      <c r="BE28" s="562"/>
      <c r="BF28" s="562"/>
      <c r="BG28" s="562"/>
      <c r="BH28" s="562"/>
      <c r="BI28" s="562"/>
      <c r="BJ28" s="562"/>
      <c r="BK28" s="562"/>
    </row>
    <row r="29" spans="2:63" ht="20.25" customHeight="1">
      <c r="B29" s="747" t="s">
        <v>1596</v>
      </c>
      <c r="C29" s="746" t="s">
        <v>1597</v>
      </c>
      <c r="D29" s="552"/>
      <c r="E29" s="726" t="s">
        <v>1306</v>
      </c>
      <c r="F29" s="734">
        <v>0</v>
      </c>
      <c r="G29" s="731">
        <v>0</v>
      </c>
      <c r="H29" s="735">
        <v>1</v>
      </c>
      <c r="I29" s="732">
        <v>0</v>
      </c>
      <c r="J29" s="729">
        <v>0</v>
      </c>
      <c r="K29" s="733">
        <v>0</v>
      </c>
      <c r="L29" s="604">
        <f t="shared" si="0"/>
        <v>0</v>
      </c>
      <c r="M29" s="603">
        <f t="shared" si="1"/>
        <v>0</v>
      </c>
      <c r="N29" s="605">
        <f t="shared" si="2"/>
        <v>0</v>
      </c>
      <c r="O29" s="604">
        <f t="shared" si="3"/>
        <v>0</v>
      </c>
      <c r="P29" s="603">
        <f t="shared" si="4"/>
        <v>0</v>
      </c>
      <c r="Q29" s="605">
        <f t="shared" si="5"/>
        <v>0</v>
      </c>
      <c r="R29" s="562"/>
      <c r="S29" s="659" t="str">
        <f t="shared" si="6"/>
        <v>리투아니아</v>
      </c>
      <c r="T29" s="771">
        <f t="shared" si="7"/>
        <v>0</v>
      </c>
      <c r="U29" s="772">
        <f t="shared" si="8"/>
        <v>0</v>
      </c>
      <c r="V29" s="773">
        <f t="shared" si="9"/>
        <v>0</v>
      </c>
      <c r="AB29" s="560"/>
      <c r="AC29" s="562"/>
      <c r="AD29" s="562"/>
      <c r="AE29" s="562"/>
      <c r="AF29" s="562"/>
      <c r="AG29" s="562"/>
      <c r="AH29" s="562"/>
      <c r="AI29" s="562"/>
      <c r="AJ29" s="562"/>
      <c r="AK29" s="562"/>
      <c r="AL29" s="562"/>
      <c r="AM29" s="562"/>
      <c r="AN29" s="562"/>
      <c r="AO29" s="562"/>
      <c r="AP29" s="562"/>
      <c r="AQ29" s="562"/>
      <c r="AR29" s="562"/>
      <c r="AS29" s="562"/>
      <c r="AT29" s="562"/>
      <c r="AU29" s="562"/>
      <c r="AV29" s="562"/>
      <c r="AW29" s="562"/>
      <c r="AX29" s="562"/>
      <c r="AY29" s="562"/>
      <c r="AZ29" s="562"/>
      <c r="BA29" s="562"/>
      <c r="BB29" s="562"/>
      <c r="BC29" s="562"/>
      <c r="BD29" s="562"/>
      <c r="BE29" s="562"/>
      <c r="BF29" s="562"/>
      <c r="BG29" s="562"/>
      <c r="BH29" s="562"/>
      <c r="BI29" s="562"/>
      <c r="BJ29" s="562"/>
      <c r="BK29" s="562"/>
    </row>
    <row r="30" spans="2:63" ht="20.25" customHeight="1">
      <c r="B30" s="745" t="s">
        <v>1598</v>
      </c>
      <c r="C30" s="746" t="s">
        <v>2064</v>
      </c>
      <c r="D30" s="552"/>
      <c r="E30" s="726" t="s">
        <v>1287</v>
      </c>
      <c r="F30" s="730">
        <v>7</v>
      </c>
      <c r="G30" s="727">
        <v>9</v>
      </c>
      <c r="H30" s="735">
        <v>3</v>
      </c>
      <c r="I30" s="732">
        <v>46</v>
      </c>
      <c r="J30" s="729">
        <v>9</v>
      </c>
      <c r="K30" s="733">
        <v>0</v>
      </c>
      <c r="L30" s="604">
        <f t="shared" si="0"/>
        <v>6.5714285714285712</v>
      </c>
      <c r="M30" s="603">
        <f t="shared" si="1"/>
        <v>1</v>
      </c>
      <c r="N30" s="605">
        <f t="shared" si="2"/>
        <v>0</v>
      </c>
      <c r="O30" s="604">
        <f t="shared" si="3"/>
        <v>1.3283067297665838</v>
      </c>
      <c r="P30" s="603">
        <f t="shared" si="4"/>
        <v>0.36679753224901851</v>
      </c>
      <c r="Q30" s="605">
        <f t="shared" si="5"/>
        <v>0</v>
      </c>
      <c r="R30" s="562"/>
      <c r="S30" s="659" t="str">
        <f t="shared" si="6"/>
        <v>네덜란드</v>
      </c>
      <c r="T30" s="771">
        <f t="shared" si="7"/>
        <v>9.298147108366086</v>
      </c>
      <c r="U30" s="772">
        <f t="shared" si="8"/>
        <v>3.3011777902411668</v>
      </c>
      <c r="V30" s="773">
        <f t="shared" si="9"/>
        <v>0</v>
      </c>
      <c r="AB30" s="560"/>
      <c r="AC30" s="562"/>
      <c r="AD30" s="562"/>
      <c r="AE30" s="562"/>
      <c r="AF30" s="562"/>
      <c r="AG30" s="562"/>
      <c r="AH30" s="562"/>
      <c r="AI30" s="562"/>
      <c r="AJ30" s="562"/>
      <c r="AK30" s="562"/>
      <c r="AL30" s="562"/>
      <c r="AM30" s="562"/>
      <c r="AN30" s="562"/>
      <c r="AO30" s="562"/>
      <c r="AP30" s="562"/>
      <c r="AQ30" s="562"/>
      <c r="AR30" s="562"/>
      <c r="AS30" s="562"/>
      <c r="AT30" s="562"/>
      <c r="AU30" s="562"/>
      <c r="AV30" s="562"/>
      <c r="AW30" s="562"/>
      <c r="AX30" s="562"/>
      <c r="AY30" s="562"/>
      <c r="AZ30" s="562"/>
      <c r="BA30" s="562"/>
      <c r="BB30" s="562"/>
      <c r="BC30" s="562"/>
      <c r="BD30" s="562"/>
      <c r="BE30" s="562"/>
      <c r="BF30" s="562"/>
      <c r="BG30" s="562"/>
      <c r="BH30" s="562"/>
      <c r="BI30" s="562"/>
      <c r="BJ30" s="562"/>
      <c r="BK30" s="562"/>
    </row>
    <row r="31" spans="2:63" ht="20.25" customHeight="1">
      <c r="B31" s="747" t="s">
        <v>1599</v>
      </c>
      <c r="C31" s="746" t="s">
        <v>1600</v>
      </c>
      <c r="D31" s="552"/>
      <c r="E31" s="726" t="s">
        <v>1300</v>
      </c>
      <c r="F31" s="734">
        <v>0</v>
      </c>
      <c r="G31" s="727">
        <v>1</v>
      </c>
      <c r="H31" s="735">
        <v>1</v>
      </c>
      <c r="I31" s="732">
        <v>0</v>
      </c>
      <c r="J31" s="729">
        <v>0</v>
      </c>
      <c r="K31" s="733">
        <v>0</v>
      </c>
      <c r="L31" s="604">
        <f t="shared" si="0"/>
        <v>0</v>
      </c>
      <c r="M31" s="603">
        <f t="shared" si="1"/>
        <v>0</v>
      </c>
      <c r="N31" s="605">
        <f t="shared" si="2"/>
        <v>0</v>
      </c>
      <c r="O31" s="604">
        <f t="shared" si="3"/>
        <v>0</v>
      </c>
      <c r="P31" s="603">
        <f t="shared" si="4"/>
        <v>0</v>
      </c>
      <c r="Q31" s="605">
        <f t="shared" si="5"/>
        <v>0</v>
      </c>
      <c r="R31" s="562"/>
      <c r="S31" s="659" t="str">
        <f t="shared" si="6"/>
        <v>노르웨이</v>
      </c>
      <c r="T31" s="771">
        <f t="shared" si="7"/>
        <v>0</v>
      </c>
      <c r="U31" s="772">
        <f t="shared" si="8"/>
        <v>0</v>
      </c>
      <c r="V31" s="773">
        <f t="shared" si="9"/>
        <v>0</v>
      </c>
      <c r="AB31" s="560"/>
      <c r="AC31" s="562"/>
      <c r="AD31" s="562"/>
      <c r="AE31" s="562"/>
      <c r="AF31" s="562"/>
      <c r="AG31" s="562"/>
      <c r="AH31" s="562"/>
      <c r="AI31" s="562"/>
      <c r="AJ31" s="562"/>
      <c r="AK31" s="562"/>
      <c r="AL31" s="562"/>
      <c r="AM31" s="562"/>
      <c r="AN31" s="562"/>
      <c r="AO31" s="562"/>
      <c r="AP31" s="562"/>
      <c r="AQ31" s="562"/>
      <c r="AR31" s="562"/>
      <c r="AS31" s="562"/>
      <c r="AT31" s="562"/>
      <c r="AU31" s="562"/>
      <c r="AV31" s="562"/>
      <c r="AW31" s="562"/>
      <c r="AX31" s="562"/>
      <c r="AY31" s="562"/>
      <c r="AZ31" s="562"/>
      <c r="BA31" s="562"/>
      <c r="BB31" s="562"/>
      <c r="BC31" s="562"/>
      <c r="BD31" s="562"/>
      <c r="BE31" s="562"/>
      <c r="BF31" s="562"/>
      <c r="BG31" s="562"/>
      <c r="BH31" s="562"/>
      <c r="BI31" s="562"/>
      <c r="BJ31" s="562"/>
      <c r="BK31" s="562"/>
    </row>
    <row r="32" spans="2:63" ht="20.25" customHeight="1">
      <c r="B32" s="745" t="s">
        <v>1601</v>
      </c>
      <c r="C32" s="746" t="s">
        <v>1602</v>
      </c>
      <c r="D32" s="552"/>
      <c r="E32" s="726" t="s">
        <v>1519</v>
      </c>
      <c r="F32" s="730">
        <v>1</v>
      </c>
      <c r="G32" s="727">
        <v>2</v>
      </c>
      <c r="H32" s="728">
        <v>0</v>
      </c>
      <c r="I32" s="732">
        <v>1</v>
      </c>
      <c r="J32" s="729">
        <v>1</v>
      </c>
      <c r="K32" s="733">
        <v>0</v>
      </c>
      <c r="L32" s="604">
        <f t="shared" si="0"/>
        <v>1</v>
      </c>
      <c r="M32" s="603">
        <f t="shared" si="1"/>
        <v>0.5</v>
      </c>
      <c r="N32" s="605">
        <f t="shared" si="2"/>
        <v>0</v>
      </c>
      <c r="O32" s="604">
        <f t="shared" si="3"/>
        <v>0.20213363279056712</v>
      </c>
      <c r="P32" s="603">
        <f t="shared" si="4"/>
        <v>0.18339876612450925</v>
      </c>
      <c r="Q32" s="605">
        <f t="shared" si="5"/>
        <v>0</v>
      </c>
      <c r="R32" s="562"/>
      <c r="S32" s="659" t="str">
        <f t="shared" si="6"/>
        <v>러시아</v>
      </c>
      <c r="T32" s="771">
        <f t="shared" si="7"/>
        <v>0.20213363279056712</v>
      </c>
      <c r="U32" s="772">
        <f t="shared" si="8"/>
        <v>0.36679753224901851</v>
      </c>
      <c r="V32" s="773">
        <f t="shared" si="9"/>
        <v>0</v>
      </c>
      <c r="AB32" s="560"/>
      <c r="AC32" s="562"/>
      <c r="AD32" s="562"/>
      <c r="AE32" s="562"/>
      <c r="AF32" s="562"/>
      <c r="AG32" s="562"/>
      <c r="AH32" s="562"/>
      <c r="AI32" s="562"/>
      <c r="AJ32" s="562"/>
      <c r="AK32" s="562"/>
      <c r="AL32" s="562"/>
      <c r="AM32" s="562"/>
      <c r="AN32" s="562"/>
      <c r="AO32" s="562"/>
      <c r="AP32" s="562"/>
      <c r="AQ32" s="562"/>
      <c r="AR32" s="562"/>
      <c r="AS32" s="562"/>
      <c r="AT32" s="562"/>
      <c r="AU32" s="562"/>
      <c r="AV32" s="562"/>
      <c r="AW32" s="562"/>
      <c r="AX32" s="562"/>
      <c r="AY32" s="562"/>
      <c r="AZ32" s="562"/>
      <c r="BA32" s="562"/>
      <c r="BB32" s="562"/>
      <c r="BC32" s="562"/>
      <c r="BD32" s="562"/>
      <c r="BE32" s="562"/>
      <c r="BF32" s="562"/>
      <c r="BG32" s="562"/>
      <c r="BH32" s="562"/>
      <c r="BI32" s="562"/>
      <c r="BJ32" s="562"/>
      <c r="BK32" s="562"/>
    </row>
    <row r="33" spans="2:63" ht="20.25" customHeight="1">
      <c r="B33" s="745" t="s">
        <v>1603</v>
      </c>
      <c r="C33" s="746" t="s">
        <v>1604</v>
      </c>
      <c r="D33" s="552"/>
      <c r="E33" s="726" t="s">
        <v>1286</v>
      </c>
      <c r="F33" s="730">
        <v>2</v>
      </c>
      <c r="G33" s="727">
        <v>2</v>
      </c>
      <c r="H33" s="728">
        <v>0</v>
      </c>
      <c r="I33" s="732">
        <v>0</v>
      </c>
      <c r="J33" s="729">
        <v>14</v>
      </c>
      <c r="K33" s="733">
        <v>0</v>
      </c>
      <c r="L33" s="604">
        <f t="shared" si="0"/>
        <v>0</v>
      </c>
      <c r="M33" s="603">
        <f t="shared" si="1"/>
        <v>7</v>
      </c>
      <c r="N33" s="605">
        <f t="shared" si="2"/>
        <v>0</v>
      </c>
      <c r="O33" s="604">
        <f t="shared" si="3"/>
        <v>0</v>
      </c>
      <c r="P33" s="603">
        <f t="shared" si="4"/>
        <v>2.5675827257431298</v>
      </c>
      <c r="Q33" s="605">
        <f t="shared" si="5"/>
        <v>0</v>
      </c>
      <c r="R33" s="562"/>
      <c r="S33" s="659" t="str">
        <f t="shared" si="6"/>
        <v>스웨덴</v>
      </c>
      <c r="T33" s="771">
        <f t="shared" si="7"/>
        <v>0</v>
      </c>
      <c r="U33" s="772">
        <f t="shared" si="8"/>
        <v>5.1351654514862597</v>
      </c>
      <c r="V33" s="773">
        <f t="shared" si="9"/>
        <v>0</v>
      </c>
      <c r="AB33" s="560"/>
      <c r="AC33" s="562"/>
      <c r="AD33" s="562"/>
      <c r="AE33" s="562"/>
      <c r="AF33" s="562"/>
      <c r="AG33" s="562"/>
      <c r="AH33" s="562"/>
      <c r="AI33" s="562"/>
      <c r="AJ33" s="562"/>
      <c r="AK33" s="562"/>
      <c r="AL33" s="562"/>
      <c r="AM33" s="562"/>
      <c r="AN33" s="562"/>
      <c r="AO33" s="562"/>
      <c r="AP33" s="562"/>
      <c r="AQ33" s="562"/>
      <c r="AR33" s="562"/>
      <c r="AS33" s="562"/>
      <c r="AT33" s="562"/>
      <c r="AU33" s="562"/>
      <c r="AV33" s="562"/>
      <c r="AW33" s="562"/>
      <c r="AX33" s="562"/>
      <c r="AY33" s="562"/>
      <c r="AZ33" s="562"/>
      <c r="BA33" s="562"/>
      <c r="BB33" s="562"/>
      <c r="BC33" s="562"/>
      <c r="BD33" s="562"/>
      <c r="BE33" s="562"/>
      <c r="BF33" s="562"/>
      <c r="BG33" s="562"/>
      <c r="BH33" s="562"/>
      <c r="BI33" s="562"/>
      <c r="BJ33" s="562"/>
      <c r="BK33" s="562"/>
    </row>
    <row r="34" spans="2:63" ht="20.25" customHeight="1">
      <c r="B34" s="747" t="s">
        <v>1605</v>
      </c>
      <c r="C34" s="746" t="s">
        <v>1606</v>
      </c>
      <c r="D34" s="552"/>
      <c r="E34" s="726" t="s">
        <v>1520</v>
      </c>
      <c r="F34" s="730">
        <v>1</v>
      </c>
      <c r="G34" s="731">
        <v>0</v>
      </c>
      <c r="H34" s="728">
        <v>0</v>
      </c>
      <c r="I34" s="732">
        <v>10</v>
      </c>
      <c r="J34" s="729">
        <v>0</v>
      </c>
      <c r="K34" s="733">
        <v>0</v>
      </c>
      <c r="L34" s="604">
        <f t="shared" si="0"/>
        <v>10</v>
      </c>
      <c r="M34" s="603">
        <f t="shared" si="1"/>
        <v>0</v>
      </c>
      <c r="N34" s="605">
        <f t="shared" si="2"/>
        <v>0</v>
      </c>
      <c r="O34" s="604">
        <f t="shared" si="3"/>
        <v>2.0213363279056709</v>
      </c>
      <c r="P34" s="603">
        <f t="shared" si="4"/>
        <v>0</v>
      </c>
      <c r="Q34" s="605">
        <f t="shared" si="5"/>
        <v>0</v>
      </c>
      <c r="R34" s="562"/>
      <c r="S34" s="659" t="str">
        <f t="shared" si="6"/>
        <v>타이</v>
      </c>
      <c r="T34" s="771">
        <f t="shared" si="7"/>
        <v>2.0213363279056709</v>
      </c>
      <c r="U34" s="772">
        <f t="shared" si="8"/>
        <v>0</v>
      </c>
      <c r="V34" s="773">
        <f t="shared" si="9"/>
        <v>0</v>
      </c>
      <c r="AB34" s="560"/>
      <c r="AC34" s="562"/>
      <c r="AD34" s="562"/>
      <c r="AE34" s="562"/>
      <c r="AF34" s="562"/>
      <c r="AG34" s="562"/>
      <c r="AH34" s="562"/>
      <c r="AI34" s="562"/>
      <c r="AJ34" s="562"/>
      <c r="AK34" s="562"/>
      <c r="AL34" s="562"/>
      <c r="AM34" s="562"/>
      <c r="AN34" s="562"/>
      <c r="AO34" s="562"/>
      <c r="AP34" s="562"/>
      <c r="AQ34" s="562"/>
      <c r="AR34" s="562"/>
      <c r="AS34" s="562"/>
      <c r="AT34" s="562"/>
      <c r="AU34" s="562"/>
      <c r="AV34" s="562"/>
      <c r="AW34" s="562"/>
      <c r="AX34" s="562"/>
      <c r="AY34" s="562"/>
      <c r="AZ34" s="562"/>
      <c r="BA34" s="562"/>
      <c r="BB34" s="562"/>
      <c r="BC34" s="562"/>
      <c r="BD34" s="562"/>
      <c r="BE34" s="562"/>
      <c r="BF34" s="562"/>
      <c r="BG34" s="562"/>
      <c r="BH34" s="562"/>
      <c r="BI34" s="562"/>
      <c r="BJ34" s="562"/>
      <c r="BK34" s="562"/>
    </row>
    <row r="35" spans="2:63" ht="20.25" customHeight="1">
      <c r="B35" s="745" t="s">
        <v>1607</v>
      </c>
      <c r="C35" s="746" t="s">
        <v>1608</v>
      </c>
      <c r="D35" s="552"/>
      <c r="E35" s="726" t="s">
        <v>1279</v>
      </c>
      <c r="F35" s="734">
        <v>0</v>
      </c>
      <c r="G35" s="731">
        <v>0</v>
      </c>
      <c r="H35" s="735">
        <v>2</v>
      </c>
      <c r="I35" s="732">
        <v>0</v>
      </c>
      <c r="J35" s="729">
        <v>0</v>
      </c>
      <c r="K35" s="733">
        <v>0</v>
      </c>
      <c r="L35" s="604">
        <f t="shared" si="0"/>
        <v>0</v>
      </c>
      <c r="M35" s="603">
        <f t="shared" si="1"/>
        <v>0</v>
      </c>
      <c r="N35" s="605">
        <f t="shared" si="2"/>
        <v>0</v>
      </c>
      <c r="O35" s="604">
        <f t="shared" si="3"/>
        <v>0</v>
      </c>
      <c r="P35" s="603">
        <f t="shared" si="4"/>
        <v>0</v>
      </c>
      <c r="Q35" s="605">
        <f t="shared" si="5"/>
        <v>0</v>
      </c>
      <c r="R35" s="562"/>
      <c r="S35" s="659" t="str">
        <f t="shared" si="6"/>
        <v>중화민국 대만</v>
      </c>
      <c r="T35" s="771">
        <f t="shared" si="7"/>
        <v>0</v>
      </c>
      <c r="U35" s="772">
        <f t="shared" si="8"/>
        <v>0</v>
      </c>
      <c r="V35" s="773">
        <f t="shared" si="9"/>
        <v>0</v>
      </c>
      <c r="AB35" s="560"/>
      <c r="AC35" s="562"/>
      <c r="AD35" s="562"/>
      <c r="AE35" s="562"/>
      <c r="AF35" s="562"/>
      <c r="AG35" s="562"/>
      <c r="AH35" s="562"/>
      <c r="AI35" s="562"/>
      <c r="AJ35" s="562"/>
      <c r="AK35" s="562"/>
      <c r="AL35" s="562"/>
      <c r="AM35" s="562"/>
      <c r="AN35" s="562"/>
      <c r="AO35" s="562"/>
      <c r="AP35" s="562"/>
      <c r="AQ35" s="562"/>
      <c r="AR35" s="562"/>
      <c r="AS35" s="562"/>
      <c r="AT35" s="562"/>
      <c r="AU35" s="562"/>
      <c r="AV35" s="562"/>
      <c r="AW35" s="562"/>
      <c r="AX35" s="562"/>
      <c r="AY35" s="562"/>
      <c r="AZ35" s="562"/>
      <c r="BA35" s="562"/>
      <c r="BB35" s="562"/>
      <c r="BC35" s="562"/>
      <c r="BD35" s="562"/>
      <c r="BE35" s="562"/>
      <c r="BF35" s="562"/>
      <c r="BG35" s="562"/>
      <c r="BH35" s="562"/>
      <c r="BI35" s="562"/>
      <c r="BJ35" s="562"/>
      <c r="BK35" s="562"/>
    </row>
    <row r="36" spans="2:63" ht="20.25" customHeight="1">
      <c r="B36" s="745" t="s">
        <v>1609</v>
      </c>
      <c r="C36" s="746" t="s">
        <v>1610</v>
      </c>
      <c r="D36" s="552"/>
      <c r="E36" s="726" t="s">
        <v>1426</v>
      </c>
      <c r="F36" s="734">
        <v>0</v>
      </c>
      <c r="G36" s="727">
        <v>1</v>
      </c>
      <c r="H36" s="728">
        <v>0</v>
      </c>
      <c r="I36" s="732">
        <v>0</v>
      </c>
      <c r="J36" s="729">
        <v>0</v>
      </c>
      <c r="K36" s="733">
        <v>0</v>
      </c>
      <c r="L36" s="604">
        <f t="shared" si="0"/>
        <v>0</v>
      </c>
      <c r="M36" s="603">
        <f t="shared" si="1"/>
        <v>0</v>
      </c>
      <c r="N36" s="605">
        <f t="shared" si="2"/>
        <v>0</v>
      </c>
      <c r="O36" s="604">
        <f t="shared" si="3"/>
        <v>0</v>
      </c>
      <c r="P36" s="603">
        <f t="shared" si="4"/>
        <v>0</v>
      </c>
      <c r="Q36" s="605">
        <f t="shared" si="5"/>
        <v>0</v>
      </c>
      <c r="R36" s="562"/>
      <c r="S36" s="659" t="str">
        <f t="shared" si="6"/>
        <v>싱가포르</v>
      </c>
      <c r="T36" s="771">
        <f t="shared" si="7"/>
        <v>0</v>
      </c>
      <c r="U36" s="772">
        <f t="shared" si="8"/>
        <v>0</v>
      </c>
      <c r="V36" s="773">
        <f t="shared" si="9"/>
        <v>0</v>
      </c>
      <c r="AB36" s="560"/>
      <c r="AC36" s="562"/>
      <c r="AD36" s="562"/>
      <c r="AE36" s="562"/>
      <c r="AF36" s="562"/>
      <c r="AG36" s="562"/>
      <c r="AH36" s="562"/>
      <c r="AI36" s="562"/>
      <c r="AJ36" s="562"/>
      <c r="AK36" s="562"/>
      <c r="AL36" s="562"/>
      <c r="AM36" s="562"/>
      <c r="AN36" s="562"/>
      <c r="AO36" s="562"/>
      <c r="AP36" s="562"/>
      <c r="AQ36" s="562"/>
      <c r="AR36" s="562"/>
      <c r="AS36" s="562"/>
      <c r="AT36" s="562"/>
      <c r="AU36" s="562"/>
      <c r="AV36" s="562"/>
      <c r="AW36" s="562"/>
      <c r="AX36" s="562"/>
      <c r="AY36" s="562"/>
      <c r="AZ36" s="562"/>
      <c r="BA36" s="562"/>
      <c r="BB36" s="562"/>
      <c r="BC36" s="562"/>
      <c r="BD36" s="562"/>
      <c r="BE36" s="562"/>
      <c r="BF36" s="562"/>
      <c r="BG36" s="562"/>
      <c r="BH36" s="562"/>
      <c r="BI36" s="562"/>
      <c r="BJ36" s="562"/>
      <c r="BK36" s="562"/>
    </row>
    <row r="37" spans="2:63" ht="20.25" customHeight="1">
      <c r="B37" s="745" t="s">
        <v>1611</v>
      </c>
      <c r="C37" s="746" t="s">
        <v>1612</v>
      </c>
      <c r="D37" s="552"/>
      <c r="E37" s="726" t="s">
        <v>1323</v>
      </c>
      <c r="F37" s="734">
        <v>0</v>
      </c>
      <c r="G37" s="727">
        <v>1</v>
      </c>
      <c r="H37" s="728">
        <v>0</v>
      </c>
      <c r="I37" s="732">
        <v>0</v>
      </c>
      <c r="J37" s="729">
        <v>0</v>
      </c>
      <c r="K37" s="733">
        <v>0</v>
      </c>
      <c r="L37" s="604">
        <f t="shared" si="0"/>
        <v>0</v>
      </c>
      <c r="M37" s="603">
        <f t="shared" si="1"/>
        <v>0</v>
      </c>
      <c r="N37" s="605">
        <f t="shared" si="2"/>
        <v>0</v>
      </c>
      <c r="O37" s="604">
        <f t="shared" si="3"/>
        <v>0</v>
      </c>
      <c r="P37" s="603">
        <f t="shared" si="4"/>
        <v>0</v>
      </c>
      <c r="Q37" s="605">
        <f t="shared" si="5"/>
        <v>0</v>
      </c>
      <c r="R37" s="562"/>
      <c r="S37" s="659" t="str">
        <f t="shared" si="6"/>
        <v>우크라이나</v>
      </c>
      <c r="T37" s="771">
        <f t="shared" si="7"/>
        <v>0</v>
      </c>
      <c r="U37" s="772">
        <f t="shared" si="8"/>
        <v>0</v>
      </c>
      <c r="V37" s="773">
        <f t="shared" si="9"/>
        <v>0</v>
      </c>
      <c r="AB37" s="560"/>
      <c r="AC37" s="562"/>
      <c r="AD37" s="562"/>
      <c r="AE37" s="562"/>
      <c r="AF37" s="562"/>
      <c r="AG37" s="562"/>
      <c r="AH37" s="562"/>
      <c r="AI37" s="562"/>
      <c r="AJ37" s="562"/>
      <c r="AK37" s="562"/>
      <c r="AL37" s="562"/>
      <c r="AM37" s="562"/>
      <c r="AN37" s="562"/>
      <c r="AO37" s="562"/>
      <c r="AP37" s="562"/>
      <c r="AQ37" s="562"/>
      <c r="AR37" s="562"/>
      <c r="AS37" s="562"/>
      <c r="AT37" s="562"/>
      <c r="AU37" s="562"/>
      <c r="AV37" s="562"/>
      <c r="AW37" s="562"/>
      <c r="AX37" s="562"/>
      <c r="AY37" s="562"/>
      <c r="AZ37" s="562"/>
      <c r="BA37" s="562"/>
      <c r="BB37" s="562"/>
      <c r="BC37" s="562"/>
      <c r="BD37" s="562"/>
      <c r="BE37" s="562"/>
      <c r="BF37" s="562"/>
      <c r="BG37" s="562"/>
      <c r="BH37" s="562"/>
      <c r="BI37" s="562"/>
      <c r="BJ37" s="562"/>
      <c r="BK37" s="562"/>
    </row>
    <row r="38" spans="2:63" ht="20.25" customHeight="1">
      <c r="B38" s="745" t="s">
        <v>1613</v>
      </c>
      <c r="C38" s="746" t="s">
        <v>1614</v>
      </c>
      <c r="D38" s="552"/>
      <c r="E38" s="726" t="s">
        <v>50</v>
      </c>
      <c r="F38" s="730">
        <v>26</v>
      </c>
      <c r="G38" s="727">
        <v>30</v>
      </c>
      <c r="H38" s="735">
        <v>25</v>
      </c>
      <c r="I38" s="732">
        <v>538</v>
      </c>
      <c r="J38" s="729">
        <v>154</v>
      </c>
      <c r="K38" s="733">
        <v>15</v>
      </c>
      <c r="L38" s="604">
        <f t="shared" si="0"/>
        <v>20.692307692307693</v>
      </c>
      <c r="M38" s="603">
        <f t="shared" si="1"/>
        <v>5.1333333333333337</v>
      </c>
      <c r="N38" s="605">
        <f t="shared" si="2"/>
        <v>0.6</v>
      </c>
      <c r="O38" s="604">
        <f t="shared" si="3"/>
        <v>4.1826113246663503</v>
      </c>
      <c r="P38" s="603">
        <f t="shared" si="4"/>
        <v>1.8828939988782953</v>
      </c>
      <c r="Q38" s="605">
        <f t="shared" si="5"/>
        <v>0.22007851934941111</v>
      </c>
      <c r="R38" s="560"/>
      <c r="S38" s="659" t="str">
        <f t="shared" si="6"/>
        <v>미국</v>
      </c>
      <c r="T38" s="771">
        <f t="shared" si="7"/>
        <v>108.74789444132512</v>
      </c>
      <c r="U38" s="772">
        <f t="shared" si="8"/>
        <v>56.486819966348861</v>
      </c>
      <c r="V38" s="773">
        <f t="shared" si="9"/>
        <v>5.5019629837352779</v>
      </c>
      <c r="AB38" s="560"/>
      <c r="AC38" s="562"/>
      <c r="AD38" s="562"/>
      <c r="AE38" s="562"/>
      <c r="AF38" s="562"/>
      <c r="AG38" s="562"/>
      <c r="AH38" s="562"/>
      <c r="AI38" s="562"/>
      <c r="AJ38" s="562"/>
      <c r="AK38" s="562"/>
      <c r="AL38" s="562"/>
      <c r="AM38" s="562"/>
      <c r="AN38" s="562"/>
      <c r="AO38" s="562"/>
      <c r="AP38" s="562"/>
      <c r="AQ38" s="562"/>
      <c r="AR38" s="562"/>
      <c r="AS38" s="562"/>
      <c r="AT38" s="562"/>
      <c r="AU38" s="562"/>
      <c r="AV38" s="562"/>
      <c r="AW38" s="562"/>
      <c r="AX38" s="562"/>
      <c r="AY38" s="562"/>
      <c r="AZ38" s="562"/>
      <c r="BA38" s="562"/>
      <c r="BB38" s="562"/>
      <c r="BC38" s="562"/>
      <c r="BD38" s="562"/>
      <c r="BE38" s="562"/>
      <c r="BF38" s="562"/>
      <c r="BG38" s="562"/>
      <c r="BH38" s="562"/>
      <c r="BI38" s="562"/>
      <c r="BJ38" s="562"/>
      <c r="BK38" s="562"/>
    </row>
    <row r="39" spans="2:63" ht="20.25" customHeight="1">
      <c r="B39" s="745" t="s">
        <v>1615</v>
      </c>
      <c r="C39" s="746" t="s">
        <v>1616</v>
      </c>
      <c r="D39" s="552"/>
      <c r="E39" s="726" t="s">
        <v>1536</v>
      </c>
      <c r="F39" s="736">
        <v>100</v>
      </c>
      <c r="G39" s="737">
        <v>50</v>
      </c>
      <c r="H39" s="738">
        <v>20</v>
      </c>
      <c r="I39" s="739">
        <v>100</v>
      </c>
      <c r="J39" s="737">
        <v>33</v>
      </c>
      <c r="K39" s="738">
        <v>20</v>
      </c>
      <c r="L39" s="604">
        <f t="shared" si="0"/>
        <v>1</v>
      </c>
      <c r="M39" s="603">
        <f t="shared" si="1"/>
        <v>0.66</v>
      </c>
      <c r="N39" s="605">
        <f t="shared" si="2"/>
        <v>1</v>
      </c>
      <c r="O39" s="604">
        <f t="shared" si="3"/>
        <v>0.20213363279056712</v>
      </c>
      <c r="P39" s="603">
        <f t="shared" si="4"/>
        <v>0.24208637128435223</v>
      </c>
      <c r="Q39" s="605">
        <f t="shared" si="5"/>
        <v>0.36679753224901851</v>
      </c>
      <c r="R39" s="562"/>
      <c r="S39" s="659" t="str">
        <f t="shared" si="6"/>
        <v>A</v>
      </c>
      <c r="T39" s="771">
        <f t="shared" si="7"/>
        <v>20.213363279056711</v>
      </c>
      <c r="U39" s="772">
        <f t="shared" si="8"/>
        <v>12.104318564217612</v>
      </c>
      <c r="V39" s="773">
        <f t="shared" si="9"/>
        <v>7.33595064498037</v>
      </c>
      <c r="AB39" s="560"/>
      <c r="AC39" s="562"/>
      <c r="AD39" s="562"/>
      <c r="AE39" s="562"/>
      <c r="AF39" s="562"/>
      <c r="AG39" s="562"/>
      <c r="AH39" s="562"/>
      <c r="AI39" s="562"/>
      <c r="AJ39" s="562"/>
      <c r="AK39" s="562"/>
      <c r="AL39" s="562"/>
      <c r="AM39" s="562"/>
      <c r="AN39" s="562"/>
      <c r="AO39" s="562"/>
      <c r="AP39" s="562"/>
      <c r="AQ39" s="562"/>
      <c r="AR39" s="562"/>
      <c r="AS39" s="562"/>
      <c r="AT39" s="562"/>
      <c r="AU39" s="562"/>
      <c r="AV39" s="562"/>
      <c r="AW39" s="562"/>
      <c r="AX39" s="562"/>
      <c r="AY39" s="562"/>
      <c r="AZ39" s="562"/>
      <c r="BA39" s="562"/>
      <c r="BB39" s="562"/>
      <c r="BC39" s="562"/>
      <c r="BD39" s="562"/>
      <c r="BE39" s="562"/>
      <c r="BF39" s="562"/>
      <c r="BG39" s="562"/>
      <c r="BH39" s="562"/>
      <c r="BI39" s="562"/>
      <c r="BJ39" s="562"/>
      <c r="BK39" s="562"/>
    </row>
    <row r="40" spans="2:63" ht="20.25" customHeight="1">
      <c r="B40" s="745" t="s">
        <v>1617</v>
      </c>
      <c r="C40" s="746" t="s">
        <v>1618</v>
      </c>
      <c r="D40" s="552"/>
      <c r="E40" s="726" t="s">
        <v>1537</v>
      </c>
      <c r="F40" s="736">
        <v>20</v>
      </c>
      <c r="G40" s="737">
        <v>50</v>
      </c>
      <c r="H40" s="738">
        <v>100</v>
      </c>
      <c r="I40" s="739">
        <v>20</v>
      </c>
      <c r="J40" s="737">
        <v>45</v>
      </c>
      <c r="K40" s="738">
        <v>100</v>
      </c>
      <c r="L40" s="604">
        <f t="shared" si="0"/>
        <v>1</v>
      </c>
      <c r="M40" s="603">
        <f t="shared" si="1"/>
        <v>0.9</v>
      </c>
      <c r="N40" s="605">
        <f t="shared" si="2"/>
        <v>1</v>
      </c>
      <c r="O40" s="604">
        <f t="shared" si="3"/>
        <v>0.20213363279056712</v>
      </c>
      <c r="P40" s="603">
        <f t="shared" si="4"/>
        <v>0.33011777902411671</v>
      </c>
      <c r="Q40" s="605">
        <f t="shared" si="5"/>
        <v>0.36679753224901851</v>
      </c>
      <c r="R40" s="562"/>
      <c r="S40" s="659" t="str">
        <f t="shared" si="6"/>
        <v>B</v>
      </c>
      <c r="T40" s="771">
        <f t="shared" si="7"/>
        <v>4.0426726558113426</v>
      </c>
      <c r="U40" s="772">
        <f t="shared" si="8"/>
        <v>16.505888951205836</v>
      </c>
      <c r="V40" s="773">
        <f t="shared" si="9"/>
        <v>36.679753224901852</v>
      </c>
      <c r="AB40" s="560"/>
      <c r="AC40" s="562"/>
      <c r="AD40" s="562"/>
      <c r="AE40" s="562"/>
      <c r="AF40" s="562"/>
      <c r="AG40" s="562"/>
      <c r="AH40" s="562"/>
      <c r="AI40" s="562"/>
      <c r="AJ40" s="562"/>
      <c r="AK40" s="562"/>
      <c r="AL40" s="562"/>
      <c r="AM40" s="562"/>
      <c r="AN40" s="562"/>
      <c r="AO40" s="562"/>
      <c r="AP40" s="562"/>
      <c r="AQ40" s="562"/>
      <c r="AR40" s="562"/>
      <c r="AS40" s="562"/>
      <c r="AT40" s="562"/>
      <c r="AU40" s="562"/>
      <c r="AV40" s="562"/>
      <c r="AW40" s="562"/>
      <c r="AX40" s="562"/>
      <c r="AY40" s="562"/>
      <c r="AZ40" s="562"/>
      <c r="BA40" s="562"/>
      <c r="BB40" s="562"/>
      <c r="BC40" s="562"/>
      <c r="BD40" s="562"/>
      <c r="BE40" s="562"/>
      <c r="BF40" s="562"/>
      <c r="BG40" s="562"/>
      <c r="BH40" s="562"/>
      <c r="BI40" s="562"/>
      <c r="BJ40" s="562"/>
      <c r="BK40" s="562"/>
    </row>
    <row r="41" spans="2:63" ht="20.25" customHeight="1">
      <c r="B41" s="745" t="s">
        <v>1619</v>
      </c>
      <c r="C41" s="746" t="s">
        <v>1620</v>
      </c>
      <c r="D41" s="552"/>
      <c r="E41" s="726" t="s">
        <v>1538</v>
      </c>
      <c r="F41" s="736">
        <v>33</v>
      </c>
      <c r="G41" s="737">
        <v>33</v>
      </c>
      <c r="H41" s="738">
        <v>33</v>
      </c>
      <c r="I41" s="739">
        <v>33</v>
      </c>
      <c r="J41" s="737">
        <v>22</v>
      </c>
      <c r="K41" s="738">
        <v>33</v>
      </c>
      <c r="L41" s="604">
        <f t="shared" si="0"/>
        <v>1</v>
      </c>
      <c r="M41" s="603">
        <f t="shared" si="1"/>
        <v>0.66666666666666663</v>
      </c>
      <c r="N41" s="605">
        <f t="shared" si="2"/>
        <v>1</v>
      </c>
      <c r="O41" s="604">
        <f t="shared" si="3"/>
        <v>0.20213363279056712</v>
      </c>
      <c r="P41" s="603">
        <f t="shared" si="4"/>
        <v>0.24453168816601234</v>
      </c>
      <c r="Q41" s="605">
        <f t="shared" si="5"/>
        <v>0.36679753224901851</v>
      </c>
      <c r="R41" s="562"/>
      <c r="S41" s="659" t="str">
        <f t="shared" si="6"/>
        <v>C</v>
      </c>
      <c r="T41" s="771">
        <f t="shared" si="7"/>
        <v>6.6704098820887152</v>
      </c>
      <c r="U41" s="772">
        <f t="shared" si="8"/>
        <v>8.0695457094784064</v>
      </c>
      <c r="V41" s="773">
        <f t="shared" si="9"/>
        <v>12.104318564217611</v>
      </c>
      <c r="AB41" s="560"/>
      <c r="AC41" s="562"/>
      <c r="AD41" s="562"/>
      <c r="AE41" s="562"/>
      <c r="AF41" s="562"/>
      <c r="AG41" s="562"/>
      <c r="AH41" s="562"/>
      <c r="AI41" s="562"/>
      <c r="AJ41" s="562"/>
      <c r="AK41" s="562"/>
      <c r="AL41" s="562"/>
      <c r="AM41" s="562"/>
      <c r="AN41" s="562"/>
      <c r="AO41" s="562"/>
      <c r="AP41" s="562"/>
      <c r="AQ41" s="562"/>
      <c r="AR41" s="562"/>
      <c r="AS41" s="562"/>
      <c r="AT41" s="562"/>
      <c r="AU41" s="562"/>
      <c r="AV41" s="562"/>
      <c r="AW41" s="562"/>
      <c r="AX41" s="562"/>
      <c r="AY41" s="562"/>
      <c r="AZ41" s="562"/>
      <c r="BA41" s="562"/>
      <c r="BB41" s="562"/>
      <c r="BC41" s="562"/>
      <c r="BD41" s="562"/>
      <c r="BE41" s="562"/>
      <c r="BF41" s="562"/>
      <c r="BG41" s="562"/>
      <c r="BH41" s="562"/>
      <c r="BI41" s="562"/>
      <c r="BJ41" s="562"/>
      <c r="BK41" s="562"/>
    </row>
    <row r="42" spans="2:63" ht="20.25" customHeight="1" thickBot="1">
      <c r="B42" s="747" t="s">
        <v>1621</v>
      </c>
      <c r="C42" s="746" t="s">
        <v>1622</v>
      </c>
      <c r="D42" s="552"/>
      <c r="E42" s="617" t="s">
        <v>1481</v>
      </c>
      <c r="F42" s="607">
        <f t="shared" ref="F42:K42" si="10">SUM(F12:F41)</f>
        <v>360</v>
      </c>
      <c r="G42" s="608">
        <f t="shared" si="10"/>
        <v>654</v>
      </c>
      <c r="H42" s="624">
        <f t="shared" si="10"/>
        <v>1034</v>
      </c>
      <c r="I42" s="623">
        <f t="shared" si="10"/>
        <v>1781</v>
      </c>
      <c r="J42" s="609">
        <f t="shared" si="10"/>
        <v>1783</v>
      </c>
      <c r="K42" s="610">
        <f t="shared" si="10"/>
        <v>445</v>
      </c>
      <c r="L42" s="611">
        <f>IF(ISERROR(I42/F42),F42,I42/F42)</f>
        <v>4.947222222222222</v>
      </c>
      <c r="M42" s="612">
        <f>IF(ISERROR(J42/G42),J42,J42/G42)</f>
        <v>2.7262996941896023</v>
      </c>
      <c r="N42" s="613">
        <f>IF(ISERROR(K42/H42),K42,K42/H42)</f>
        <v>0.43036750483558994</v>
      </c>
      <c r="O42" s="614">
        <f t="shared" ref="O42" si="11">L42/$L$42</f>
        <v>1</v>
      </c>
      <c r="P42" s="615">
        <f t="shared" ref="P42" si="12">M42/$M$42</f>
        <v>1</v>
      </c>
      <c r="Q42" s="616">
        <f t="shared" ref="Q42" si="13">N42/$M$42</f>
        <v>0.15785773873386194</v>
      </c>
      <c r="R42" s="562"/>
      <c r="S42" s="567" t="s">
        <v>1482</v>
      </c>
      <c r="T42" s="553"/>
      <c r="U42" s="553"/>
      <c r="AB42" s="560"/>
      <c r="AC42" s="562"/>
      <c r="AD42" s="562"/>
      <c r="AE42" s="562"/>
      <c r="AF42" s="562"/>
      <c r="AG42" s="562"/>
      <c r="AH42" s="562"/>
      <c r="AI42" s="562"/>
      <c r="AJ42" s="562"/>
      <c r="AK42" s="562"/>
      <c r="AL42" s="562"/>
      <c r="AM42" s="562"/>
      <c r="AN42" s="562"/>
      <c r="AO42" s="562"/>
      <c r="AP42" s="562"/>
      <c r="AQ42" s="562"/>
      <c r="AR42" s="562"/>
      <c r="AS42" s="562"/>
      <c r="AT42" s="562"/>
      <c r="AU42" s="562"/>
      <c r="AV42" s="562"/>
      <c r="AW42" s="562"/>
      <c r="AX42" s="562"/>
      <c r="AY42" s="562"/>
      <c r="AZ42" s="562"/>
      <c r="BA42" s="562"/>
      <c r="BB42" s="562"/>
      <c r="BC42" s="562"/>
      <c r="BD42" s="562"/>
      <c r="BE42" s="562"/>
      <c r="BF42" s="562"/>
      <c r="BG42" s="562"/>
      <c r="BH42" s="562"/>
      <c r="BI42" s="562"/>
      <c r="BJ42" s="562"/>
      <c r="BK42" s="562"/>
    </row>
    <row r="43" spans="2:63" s="552" customFormat="1" ht="20.399999999999999" customHeight="1">
      <c r="B43" s="747" t="s">
        <v>1623</v>
      </c>
      <c r="C43" s="746" t="s">
        <v>1624</v>
      </c>
      <c r="R43" s="562"/>
      <c r="S43" s="562"/>
      <c r="T43" s="562"/>
      <c r="V43" s="567"/>
      <c r="W43" s="553"/>
      <c r="X43" s="553"/>
      <c r="Y43" s="553"/>
      <c r="AB43" s="560"/>
      <c r="AC43" s="566"/>
      <c r="AD43" s="566"/>
      <c r="AE43" s="566"/>
      <c r="AF43" s="566"/>
      <c r="AG43" s="566"/>
      <c r="AH43" s="566"/>
      <c r="AI43" s="566"/>
      <c r="AJ43" s="566"/>
      <c r="AK43" s="566"/>
      <c r="AL43" s="566"/>
      <c r="AM43" s="566"/>
      <c r="AN43" s="566"/>
      <c r="AO43" s="566"/>
      <c r="AP43" s="566"/>
      <c r="AQ43" s="566"/>
      <c r="AR43" s="566"/>
      <c r="AS43" s="566"/>
      <c r="AT43" s="566"/>
      <c r="AU43" s="566"/>
      <c r="AV43" s="566"/>
      <c r="AW43" s="566"/>
      <c r="AX43" s="566"/>
      <c r="AY43" s="566"/>
      <c r="AZ43" s="566"/>
      <c r="BA43" s="566"/>
      <c r="BB43" s="566"/>
      <c r="BC43" s="566"/>
      <c r="BD43" s="566"/>
      <c r="BE43" s="566"/>
      <c r="BF43" s="566"/>
      <c r="BG43" s="566"/>
      <c r="BH43" s="566"/>
      <c r="BI43" s="566"/>
      <c r="BJ43" s="566"/>
      <c r="BK43" s="566"/>
    </row>
    <row r="44" spans="2:63" s="552" customFormat="1">
      <c r="B44" s="745" t="s">
        <v>1625</v>
      </c>
      <c r="C44" s="746" t="s">
        <v>1626</v>
      </c>
      <c r="E44" s="568" t="s">
        <v>1483</v>
      </c>
      <c r="R44" s="562"/>
      <c r="S44" s="562"/>
      <c r="T44" s="562"/>
      <c r="V44" s="553"/>
      <c r="W44" s="553"/>
      <c r="X44" s="553"/>
      <c r="Y44" s="553"/>
      <c r="AB44" s="560"/>
      <c r="AC44" s="566"/>
      <c r="AD44" s="566"/>
      <c r="AE44" s="566"/>
      <c r="AF44" s="566"/>
      <c r="AG44" s="566"/>
      <c r="AH44" s="566"/>
      <c r="AI44" s="566"/>
      <c r="AJ44" s="566"/>
      <c r="AK44" s="566"/>
      <c r="AL44" s="566"/>
      <c r="AM44" s="566"/>
      <c r="AN44" s="566"/>
      <c r="AO44" s="566"/>
      <c r="AP44" s="566"/>
      <c r="AQ44" s="566"/>
      <c r="AR44" s="566"/>
      <c r="AS44" s="566"/>
      <c r="AT44" s="566"/>
      <c r="AU44" s="566"/>
      <c r="AV44" s="566"/>
      <c r="AW44" s="566"/>
      <c r="AX44" s="566"/>
      <c r="AY44" s="566"/>
      <c r="AZ44" s="566"/>
      <c r="BA44" s="566"/>
      <c r="BB44" s="566"/>
      <c r="BC44" s="566"/>
      <c r="BD44" s="566"/>
      <c r="BE44" s="566"/>
      <c r="BF44" s="566"/>
      <c r="BG44" s="566"/>
      <c r="BH44" s="566"/>
      <c r="BI44" s="566"/>
      <c r="BJ44" s="566"/>
      <c r="BK44" s="566"/>
    </row>
    <row r="45" spans="2:63">
      <c r="B45" s="745" t="s">
        <v>1627</v>
      </c>
      <c r="C45" s="746" t="s">
        <v>1628</v>
      </c>
      <c r="D45" s="552"/>
      <c r="E45" s="568" t="s">
        <v>1557</v>
      </c>
      <c r="F45" s="552"/>
      <c r="G45" s="552"/>
      <c r="H45" s="552"/>
      <c r="I45" s="552"/>
      <c r="J45" s="552"/>
      <c r="K45" s="552"/>
      <c r="L45" s="552"/>
      <c r="M45" s="552"/>
      <c r="N45" s="552"/>
      <c r="O45" s="552"/>
      <c r="P45" s="552"/>
      <c r="Q45" s="552"/>
      <c r="R45" s="562"/>
      <c r="S45" s="562"/>
      <c r="T45" s="562"/>
      <c r="AB45" s="560"/>
      <c r="AC45" s="562"/>
      <c r="AD45" s="562"/>
      <c r="AE45" s="562"/>
      <c r="AF45" s="562"/>
      <c r="AG45" s="562"/>
      <c r="AH45" s="562"/>
      <c r="AI45" s="562"/>
      <c r="AJ45" s="562"/>
      <c r="AK45" s="562"/>
      <c r="AL45" s="562"/>
      <c r="AM45" s="562"/>
      <c r="AN45" s="562"/>
      <c r="AO45" s="562"/>
      <c r="AP45" s="562"/>
      <c r="AQ45" s="562"/>
      <c r="AR45" s="562"/>
      <c r="AS45" s="562"/>
      <c r="AT45" s="562"/>
      <c r="AU45" s="562"/>
      <c r="AV45" s="562"/>
      <c r="AW45" s="562"/>
      <c r="AX45" s="562"/>
      <c r="AY45" s="562"/>
      <c r="AZ45" s="562"/>
      <c r="BA45" s="562"/>
      <c r="BB45" s="562"/>
      <c r="BC45" s="562"/>
      <c r="BD45" s="562"/>
      <c r="BE45" s="562"/>
      <c r="BF45" s="562"/>
      <c r="BG45" s="562"/>
      <c r="BH45" s="562"/>
      <c r="BI45" s="562"/>
      <c r="BJ45" s="562"/>
      <c r="BK45" s="562"/>
    </row>
    <row r="46" spans="2:63">
      <c r="B46" s="745" t="s">
        <v>1629</v>
      </c>
      <c r="C46" s="746" t="s">
        <v>1630</v>
      </c>
      <c r="D46" s="552"/>
      <c r="E46" s="552"/>
      <c r="F46" s="552"/>
      <c r="G46" s="552"/>
      <c r="H46" s="552"/>
      <c r="I46" s="552"/>
      <c r="J46" s="552"/>
      <c r="K46" s="552"/>
      <c r="L46" s="552"/>
      <c r="M46" s="552"/>
      <c r="N46" s="552"/>
      <c r="O46" s="552"/>
      <c r="P46" s="552"/>
      <c r="Q46" s="552"/>
      <c r="R46" s="562"/>
      <c r="S46" s="562"/>
      <c r="T46" s="562"/>
      <c r="AB46" s="560"/>
      <c r="AC46" s="562"/>
      <c r="AD46" s="562"/>
      <c r="AE46" s="562"/>
      <c r="AF46" s="562"/>
      <c r="AG46" s="562"/>
      <c r="AH46" s="562"/>
      <c r="AI46" s="562"/>
      <c r="AJ46" s="562"/>
      <c r="AK46" s="562"/>
      <c r="AL46" s="562"/>
      <c r="AM46" s="562"/>
      <c r="AN46" s="562"/>
      <c r="AO46" s="562"/>
      <c r="AP46" s="562"/>
      <c r="AQ46" s="562"/>
      <c r="AR46" s="562"/>
      <c r="AS46" s="562"/>
      <c r="AT46" s="562"/>
      <c r="AU46" s="562"/>
      <c r="AV46" s="562"/>
      <c r="AW46" s="562"/>
      <c r="AX46" s="562"/>
      <c r="AY46" s="562"/>
      <c r="AZ46" s="562"/>
      <c r="BA46" s="562"/>
      <c r="BB46" s="562"/>
      <c r="BC46" s="562"/>
      <c r="BD46" s="562"/>
      <c r="BE46" s="562"/>
      <c r="BF46" s="562"/>
      <c r="BG46" s="562"/>
      <c r="BH46" s="562"/>
      <c r="BI46" s="562"/>
      <c r="BJ46" s="562"/>
      <c r="BK46" s="562"/>
    </row>
    <row r="47" spans="2:63">
      <c r="B47" s="745" t="s">
        <v>1631</v>
      </c>
      <c r="C47" s="746" t="s">
        <v>1632</v>
      </c>
      <c r="D47" s="552"/>
      <c r="E47" s="552"/>
      <c r="F47" s="552"/>
      <c r="G47" s="552"/>
      <c r="H47" s="552"/>
      <c r="I47" s="552"/>
      <c r="J47" s="552"/>
      <c r="K47" s="552"/>
      <c r="L47" s="552"/>
      <c r="M47" s="552"/>
      <c r="N47" s="552"/>
      <c r="O47" s="552"/>
      <c r="P47" s="552"/>
      <c r="Q47" s="552"/>
      <c r="R47" s="562"/>
      <c r="S47" s="562"/>
      <c r="T47" s="562"/>
      <c r="AB47" s="560"/>
      <c r="AC47" s="562"/>
      <c r="AD47" s="562"/>
      <c r="AE47" s="562"/>
      <c r="AF47" s="562"/>
      <c r="AG47" s="562"/>
      <c r="AH47" s="562"/>
      <c r="AI47" s="562"/>
      <c r="AJ47" s="562"/>
      <c r="AK47" s="562"/>
      <c r="AL47" s="562"/>
      <c r="AM47" s="562"/>
      <c r="AN47" s="562"/>
      <c r="AO47" s="562"/>
      <c r="AP47" s="562"/>
      <c r="AQ47" s="562"/>
      <c r="AR47" s="562"/>
      <c r="AS47" s="562"/>
      <c r="AT47" s="562"/>
      <c r="AU47" s="562"/>
      <c r="AV47" s="562"/>
      <c r="AW47" s="562"/>
      <c r="AX47" s="562"/>
      <c r="AY47" s="562"/>
      <c r="AZ47" s="562"/>
      <c r="BA47" s="562"/>
      <c r="BB47" s="562"/>
      <c r="BC47" s="562"/>
      <c r="BD47" s="562"/>
      <c r="BE47" s="562"/>
      <c r="BF47" s="562"/>
      <c r="BG47" s="562"/>
      <c r="BH47" s="562"/>
      <c r="BI47" s="562"/>
      <c r="BJ47" s="562"/>
      <c r="BK47" s="562"/>
    </row>
    <row r="48" spans="2:63">
      <c r="B48" s="745" t="s">
        <v>1633</v>
      </c>
      <c r="C48" s="746" t="s">
        <v>1634</v>
      </c>
      <c r="D48" s="552"/>
      <c r="E48" s="552"/>
      <c r="F48" s="552"/>
      <c r="G48" s="552"/>
      <c r="H48" s="552"/>
      <c r="I48" s="552"/>
      <c r="J48" s="552"/>
      <c r="K48" s="552"/>
      <c r="L48" s="552"/>
      <c r="M48" s="552"/>
      <c r="N48" s="552"/>
      <c r="O48" s="552"/>
      <c r="P48" s="552"/>
      <c r="Q48" s="552"/>
      <c r="R48" s="562"/>
      <c r="S48" s="562"/>
      <c r="T48" s="562"/>
      <c r="AB48" s="560"/>
      <c r="AC48" s="562"/>
      <c r="AD48" s="562"/>
      <c r="AE48" s="562"/>
      <c r="AF48" s="562"/>
      <c r="AG48" s="562"/>
      <c r="AH48" s="562"/>
      <c r="AI48" s="562"/>
      <c r="AJ48" s="562"/>
      <c r="AK48" s="562"/>
      <c r="AL48" s="562"/>
      <c r="AM48" s="562"/>
      <c r="AN48" s="562"/>
      <c r="AO48" s="562"/>
      <c r="AP48" s="562"/>
      <c r="AQ48" s="562"/>
      <c r="AR48" s="562"/>
      <c r="AS48" s="562"/>
      <c r="AT48" s="562"/>
      <c r="AU48" s="562"/>
      <c r="AV48" s="562"/>
      <c r="AW48" s="562"/>
      <c r="AX48" s="562"/>
      <c r="AY48" s="562"/>
      <c r="AZ48" s="562"/>
      <c r="BA48" s="562"/>
      <c r="BB48" s="562"/>
      <c r="BC48" s="562"/>
      <c r="BD48" s="562"/>
      <c r="BE48" s="562"/>
      <c r="BF48" s="562"/>
      <c r="BG48" s="562"/>
      <c r="BH48" s="562"/>
      <c r="BI48" s="562"/>
      <c r="BJ48" s="562"/>
      <c r="BK48" s="562"/>
    </row>
    <row r="49" spans="2:63">
      <c r="B49" s="745" t="s">
        <v>1635</v>
      </c>
      <c r="C49" s="746" t="s">
        <v>1636</v>
      </c>
      <c r="D49" s="552"/>
      <c r="E49" s="552"/>
      <c r="F49" s="569"/>
      <c r="G49" s="569"/>
      <c r="H49" s="569"/>
      <c r="I49" s="552"/>
      <c r="J49" s="552"/>
      <c r="K49" s="552"/>
      <c r="L49" s="552"/>
      <c r="M49" s="552"/>
      <c r="N49" s="552"/>
      <c r="O49" s="552"/>
      <c r="P49" s="552"/>
      <c r="Q49" s="552"/>
      <c r="R49" s="562"/>
      <c r="S49" s="562"/>
      <c r="T49" s="562"/>
      <c r="AB49" s="560"/>
      <c r="AC49" s="562"/>
      <c r="AD49" s="562"/>
      <c r="AE49" s="562"/>
      <c r="AF49" s="562"/>
      <c r="AG49" s="562"/>
      <c r="AH49" s="562"/>
      <c r="AI49" s="562"/>
      <c r="AJ49" s="562"/>
      <c r="AK49" s="562"/>
      <c r="AL49" s="562"/>
      <c r="AM49" s="562"/>
      <c r="AN49" s="562"/>
      <c r="AO49" s="562"/>
      <c r="AP49" s="562"/>
      <c r="AQ49" s="562"/>
      <c r="AR49" s="562"/>
      <c r="AS49" s="562"/>
      <c r="AT49" s="562"/>
      <c r="AU49" s="562"/>
      <c r="AV49" s="562"/>
      <c r="AW49" s="562"/>
      <c r="AX49" s="562"/>
      <c r="AY49" s="562"/>
      <c r="AZ49" s="562"/>
      <c r="BA49" s="562"/>
      <c r="BB49" s="562"/>
      <c r="BC49" s="562"/>
      <c r="BD49" s="562"/>
      <c r="BE49" s="562"/>
      <c r="BF49" s="562"/>
      <c r="BG49" s="562"/>
      <c r="BH49" s="562"/>
      <c r="BI49" s="562"/>
      <c r="BJ49" s="562"/>
      <c r="BK49" s="562"/>
    </row>
    <row r="50" spans="2:63">
      <c r="B50" s="745" t="s">
        <v>1637</v>
      </c>
      <c r="C50" s="746" t="s">
        <v>1638</v>
      </c>
      <c r="D50" s="552"/>
      <c r="E50" s="552"/>
      <c r="F50" s="569"/>
      <c r="G50" s="569"/>
      <c r="H50" s="569"/>
      <c r="I50" s="552"/>
      <c r="J50" s="552"/>
      <c r="K50" s="552"/>
      <c r="L50" s="552"/>
      <c r="M50" s="552"/>
      <c r="N50" s="552"/>
      <c r="O50" s="552"/>
      <c r="P50" s="552"/>
      <c r="Q50" s="552"/>
      <c r="R50" s="562"/>
      <c r="S50" s="562"/>
      <c r="T50" s="562"/>
      <c r="AB50" s="560"/>
      <c r="AC50" s="562"/>
      <c r="AD50" s="562"/>
      <c r="AE50" s="562"/>
      <c r="AF50" s="562"/>
      <c r="AG50" s="562"/>
      <c r="AH50" s="562"/>
      <c r="AI50" s="562"/>
      <c r="AJ50" s="562"/>
      <c r="AK50" s="562"/>
      <c r="AL50" s="562"/>
      <c r="AM50" s="562"/>
      <c r="AN50" s="562"/>
      <c r="AO50" s="562"/>
      <c r="AP50" s="562"/>
      <c r="AQ50" s="562"/>
      <c r="AR50" s="562"/>
      <c r="AS50" s="562"/>
      <c r="AT50" s="562"/>
      <c r="AU50" s="562"/>
      <c r="AV50" s="562"/>
      <c r="AW50" s="562"/>
      <c r="AX50" s="562"/>
      <c r="AY50" s="562"/>
      <c r="AZ50" s="562"/>
      <c r="BA50" s="562"/>
      <c r="BB50" s="562"/>
      <c r="BC50" s="562"/>
      <c r="BD50" s="562"/>
      <c r="BE50" s="562"/>
      <c r="BF50" s="562"/>
      <c r="BG50" s="562"/>
      <c r="BH50" s="562"/>
      <c r="BI50" s="562"/>
      <c r="BJ50" s="562"/>
      <c r="BK50" s="562"/>
    </row>
    <row r="51" spans="2:63">
      <c r="B51" s="745" t="s">
        <v>1639</v>
      </c>
      <c r="C51" s="746" t="s">
        <v>1640</v>
      </c>
      <c r="D51" s="552"/>
      <c r="E51" s="552"/>
      <c r="F51" s="569"/>
      <c r="G51" s="569"/>
      <c r="H51" s="569"/>
      <c r="I51" s="552"/>
      <c r="J51" s="552"/>
      <c r="K51" s="552"/>
      <c r="L51" s="552"/>
      <c r="M51" s="552"/>
      <c r="N51" s="552"/>
      <c r="O51" s="552"/>
      <c r="P51" s="552"/>
      <c r="Q51" s="552"/>
      <c r="R51" s="562"/>
      <c r="S51" s="562"/>
      <c r="T51" s="562"/>
      <c r="AB51" s="560"/>
      <c r="AC51" s="562"/>
      <c r="AD51" s="562"/>
      <c r="AE51" s="562"/>
      <c r="AF51" s="562"/>
      <c r="AG51" s="562"/>
      <c r="AH51" s="562"/>
      <c r="AI51" s="562"/>
      <c r="AJ51" s="562"/>
      <c r="AK51" s="562"/>
      <c r="AL51" s="562"/>
      <c r="AM51" s="562"/>
      <c r="AN51" s="562"/>
      <c r="AO51" s="562"/>
      <c r="AP51" s="562"/>
      <c r="AQ51" s="562"/>
      <c r="AR51" s="562"/>
      <c r="AS51" s="562"/>
      <c r="AT51" s="562"/>
      <c r="AU51" s="562"/>
      <c r="AV51" s="562"/>
      <c r="AW51" s="562"/>
      <c r="AX51" s="562"/>
      <c r="AY51" s="562"/>
      <c r="AZ51" s="562"/>
      <c r="BA51" s="562"/>
      <c r="BB51" s="562"/>
      <c r="BC51" s="562"/>
      <c r="BD51" s="562"/>
      <c r="BE51" s="562"/>
      <c r="BF51" s="562"/>
      <c r="BG51" s="562"/>
      <c r="BH51" s="562"/>
      <c r="BI51" s="562"/>
      <c r="BJ51" s="562"/>
      <c r="BK51" s="562"/>
    </row>
    <row r="52" spans="2:63">
      <c r="B52" s="745" t="s">
        <v>1641</v>
      </c>
      <c r="C52" s="746" t="s">
        <v>1642</v>
      </c>
      <c r="D52" s="552"/>
      <c r="E52" s="552"/>
      <c r="F52" s="569"/>
      <c r="G52" s="569"/>
      <c r="H52" s="569"/>
      <c r="I52" s="552"/>
      <c r="J52" s="552"/>
      <c r="K52" s="552"/>
      <c r="L52" s="552"/>
      <c r="M52" s="552"/>
      <c r="N52" s="552"/>
      <c r="O52" s="552"/>
      <c r="P52" s="552"/>
      <c r="Q52" s="552"/>
      <c r="R52" s="562"/>
      <c r="S52" s="562"/>
      <c r="T52" s="562"/>
      <c r="AB52" s="560"/>
      <c r="AC52" s="562"/>
      <c r="AD52" s="562"/>
      <c r="AE52" s="562"/>
      <c r="AF52" s="562"/>
      <c r="AG52" s="562"/>
      <c r="AH52" s="562"/>
      <c r="AI52" s="562"/>
      <c r="AJ52" s="562"/>
      <c r="AK52" s="562"/>
      <c r="AL52" s="562"/>
      <c r="AM52" s="562"/>
      <c r="AN52" s="562"/>
      <c r="AO52" s="562"/>
      <c r="AP52" s="562"/>
      <c r="AQ52" s="562"/>
      <c r="AR52" s="562"/>
      <c r="AS52" s="562"/>
      <c r="AT52" s="562"/>
      <c r="AU52" s="562"/>
      <c r="AV52" s="562"/>
      <c r="AW52" s="562"/>
      <c r="AX52" s="562"/>
      <c r="AY52" s="562"/>
      <c r="AZ52" s="562"/>
      <c r="BA52" s="562"/>
      <c r="BB52" s="562"/>
      <c r="BC52" s="562"/>
      <c r="BD52" s="562"/>
      <c r="BE52" s="562"/>
      <c r="BF52" s="562"/>
      <c r="BG52" s="562"/>
      <c r="BH52" s="562"/>
      <c r="BI52" s="562"/>
      <c r="BJ52" s="562"/>
      <c r="BK52" s="562"/>
    </row>
    <row r="53" spans="2:63">
      <c r="B53" s="745" t="s">
        <v>1643</v>
      </c>
      <c r="C53" s="746" t="s">
        <v>1644</v>
      </c>
      <c r="D53" s="552"/>
      <c r="E53" s="552"/>
      <c r="F53" s="569"/>
      <c r="G53" s="569"/>
      <c r="H53" s="569"/>
      <c r="I53" s="552"/>
      <c r="J53" s="552"/>
      <c r="K53" s="552"/>
      <c r="L53" s="552"/>
      <c r="M53" s="552"/>
      <c r="N53" s="552"/>
      <c r="O53" s="552"/>
      <c r="P53" s="552"/>
      <c r="Q53" s="552"/>
      <c r="R53" s="562"/>
      <c r="S53" s="562"/>
      <c r="T53" s="562"/>
      <c r="AB53" s="560"/>
      <c r="AC53" s="562"/>
      <c r="AD53" s="562"/>
      <c r="AE53" s="562"/>
      <c r="AF53" s="562"/>
      <c r="AG53" s="562"/>
      <c r="AH53" s="562"/>
      <c r="AI53" s="562"/>
      <c r="AJ53" s="562"/>
      <c r="AK53" s="562"/>
      <c r="AL53" s="562"/>
      <c r="AM53" s="562"/>
      <c r="AN53" s="562"/>
      <c r="AO53" s="562"/>
      <c r="AP53" s="562"/>
      <c r="AQ53" s="562"/>
      <c r="AR53" s="562"/>
      <c r="AS53" s="562"/>
      <c r="AT53" s="562"/>
      <c r="AU53" s="562"/>
      <c r="AV53" s="562"/>
      <c r="AW53" s="562"/>
      <c r="AX53" s="562"/>
      <c r="AY53" s="562"/>
      <c r="AZ53" s="562"/>
      <c r="BA53" s="562"/>
      <c r="BB53" s="562"/>
      <c r="BC53" s="562"/>
      <c r="BD53" s="562"/>
      <c r="BE53" s="562"/>
      <c r="BF53" s="562"/>
      <c r="BG53" s="562"/>
      <c r="BH53" s="562"/>
      <c r="BI53" s="562"/>
      <c r="BJ53" s="562"/>
      <c r="BK53" s="562"/>
    </row>
    <row r="54" spans="2:63">
      <c r="B54" s="745" t="s">
        <v>1645</v>
      </c>
      <c r="C54" s="746" t="s">
        <v>1646</v>
      </c>
      <c r="D54" s="552"/>
      <c r="E54" s="552"/>
      <c r="F54" s="569"/>
      <c r="G54" s="569"/>
      <c r="H54" s="569"/>
      <c r="I54" s="552"/>
      <c r="J54" s="552"/>
      <c r="K54" s="552"/>
      <c r="L54" s="552"/>
      <c r="M54" s="552"/>
      <c r="N54" s="552"/>
      <c r="O54" s="552"/>
      <c r="P54" s="552"/>
      <c r="Q54" s="552"/>
      <c r="R54" s="562"/>
      <c r="S54" s="562"/>
      <c r="T54" s="562"/>
      <c r="AB54" s="560"/>
      <c r="AC54" s="562"/>
      <c r="AD54" s="562"/>
      <c r="AE54" s="562"/>
      <c r="AF54" s="562"/>
      <c r="AG54" s="562"/>
      <c r="AH54" s="562"/>
      <c r="AI54" s="562"/>
      <c r="AJ54" s="562"/>
      <c r="AK54" s="562"/>
      <c r="AL54" s="562"/>
      <c r="AM54" s="562"/>
      <c r="AN54" s="562"/>
      <c r="AO54" s="562"/>
      <c r="AP54" s="562"/>
      <c r="AQ54" s="562"/>
      <c r="AR54" s="562"/>
      <c r="AS54" s="562"/>
      <c r="AT54" s="562"/>
      <c r="AU54" s="562"/>
      <c r="AV54" s="562"/>
      <c r="AW54" s="562"/>
      <c r="AX54" s="562"/>
      <c r="AY54" s="562"/>
      <c r="AZ54" s="562"/>
      <c r="BA54" s="562"/>
      <c r="BB54" s="562"/>
      <c r="BC54" s="562"/>
      <c r="BD54" s="562"/>
      <c r="BE54" s="562"/>
      <c r="BF54" s="562"/>
      <c r="BG54" s="562"/>
      <c r="BH54" s="562"/>
      <c r="BI54" s="562"/>
      <c r="BJ54" s="562"/>
      <c r="BK54" s="562"/>
    </row>
    <row r="55" spans="2:63">
      <c r="B55" s="745" t="s">
        <v>1647</v>
      </c>
      <c r="C55" s="746" t="s">
        <v>1648</v>
      </c>
      <c r="D55" s="552"/>
      <c r="E55" s="552"/>
      <c r="F55" s="569"/>
      <c r="G55" s="569"/>
      <c r="H55" s="569"/>
      <c r="I55" s="552"/>
      <c r="J55" s="552"/>
      <c r="K55" s="552"/>
      <c r="L55" s="552"/>
      <c r="M55" s="552"/>
      <c r="N55" s="552"/>
      <c r="O55" s="552"/>
      <c r="P55" s="552"/>
      <c r="Q55" s="552"/>
      <c r="R55" s="562"/>
      <c r="S55" s="562"/>
      <c r="T55" s="562"/>
      <c r="AB55" s="560"/>
      <c r="AC55" s="562"/>
      <c r="AD55" s="562"/>
      <c r="AE55" s="562"/>
      <c r="AF55" s="562"/>
      <c r="AG55" s="562"/>
      <c r="AH55" s="562"/>
      <c r="AI55" s="562"/>
      <c r="AJ55" s="562"/>
      <c r="AK55" s="562"/>
      <c r="AL55" s="562"/>
      <c r="AM55" s="562"/>
      <c r="AN55" s="562"/>
      <c r="AO55" s="562"/>
      <c r="AP55" s="562"/>
      <c r="AQ55" s="562"/>
      <c r="AR55" s="562"/>
      <c r="AS55" s="562"/>
      <c r="AT55" s="562"/>
      <c r="AU55" s="562"/>
      <c r="AV55" s="562"/>
      <c r="AW55" s="562"/>
      <c r="AX55" s="562"/>
      <c r="AY55" s="562"/>
      <c r="AZ55" s="562"/>
      <c r="BA55" s="562"/>
      <c r="BB55" s="562"/>
      <c r="BC55" s="562"/>
      <c r="BD55" s="562"/>
      <c r="BE55" s="562"/>
      <c r="BF55" s="562"/>
      <c r="BG55" s="562"/>
      <c r="BH55" s="562"/>
      <c r="BI55" s="562"/>
      <c r="BJ55" s="562"/>
      <c r="BK55" s="562"/>
    </row>
    <row r="56" spans="2:63">
      <c r="B56" s="745" t="s">
        <v>1649</v>
      </c>
      <c r="C56" s="746" t="s">
        <v>1650</v>
      </c>
      <c r="D56" s="552"/>
      <c r="E56" s="552"/>
      <c r="F56" s="552"/>
      <c r="G56" s="552"/>
      <c r="H56" s="552"/>
      <c r="I56" s="552"/>
      <c r="J56" s="552"/>
      <c r="K56" s="552"/>
      <c r="L56" s="552"/>
      <c r="M56" s="552"/>
      <c r="N56" s="552"/>
      <c r="O56" s="552"/>
      <c r="P56" s="552"/>
      <c r="Q56" s="552"/>
      <c r="R56" s="562"/>
      <c r="S56" s="562"/>
      <c r="T56" s="562"/>
      <c r="AB56" s="560"/>
      <c r="AC56" s="562"/>
      <c r="AD56" s="562"/>
      <c r="AE56" s="562"/>
      <c r="AF56" s="562"/>
      <c r="AG56" s="562"/>
      <c r="AH56" s="562"/>
      <c r="AI56" s="562"/>
      <c r="AJ56" s="562"/>
      <c r="AK56" s="562"/>
      <c r="AL56" s="562"/>
      <c r="AM56" s="562"/>
      <c r="AN56" s="562"/>
      <c r="AO56" s="562"/>
      <c r="AP56" s="562"/>
      <c r="AQ56" s="562"/>
      <c r="AR56" s="562"/>
      <c r="AS56" s="562"/>
      <c r="AT56" s="562"/>
      <c r="AU56" s="562"/>
      <c r="AV56" s="562"/>
      <c r="AW56" s="562"/>
      <c r="AX56" s="562"/>
      <c r="AY56" s="562"/>
      <c r="AZ56" s="562"/>
      <c r="BA56" s="562"/>
      <c r="BB56" s="562"/>
      <c r="BC56" s="562"/>
      <c r="BD56" s="562"/>
      <c r="BE56" s="562"/>
      <c r="BF56" s="562"/>
      <c r="BG56" s="562"/>
      <c r="BH56" s="562"/>
      <c r="BI56" s="562"/>
      <c r="BJ56" s="562"/>
      <c r="BK56" s="562"/>
    </row>
    <row r="57" spans="2:63">
      <c r="B57" s="745" t="s">
        <v>1651</v>
      </c>
      <c r="C57" s="746" t="s">
        <v>1652</v>
      </c>
      <c r="D57" s="552"/>
      <c r="E57" s="552"/>
      <c r="F57" s="552"/>
      <c r="G57" s="552"/>
      <c r="H57" s="552"/>
      <c r="I57" s="552"/>
      <c r="J57" s="552"/>
      <c r="K57" s="552"/>
      <c r="L57" s="552"/>
      <c r="M57" s="552"/>
      <c r="N57" s="552"/>
      <c r="O57" s="552"/>
      <c r="P57" s="552"/>
      <c r="Q57" s="552"/>
      <c r="R57" s="562"/>
      <c r="S57" s="562"/>
      <c r="T57" s="562"/>
      <c r="AB57" s="560"/>
      <c r="AC57" s="562"/>
      <c r="AD57" s="562"/>
      <c r="AE57" s="562"/>
      <c r="AF57" s="562"/>
      <c r="AG57" s="562"/>
      <c r="AH57" s="562"/>
      <c r="AI57" s="562"/>
      <c r="AJ57" s="562"/>
      <c r="AK57" s="562"/>
      <c r="AL57" s="562"/>
      <c r="AM57" s="562"/>
      <c r="AN57" s="562"/>
      <c r="AO57" s="562"/>
      <c r="AP57" s="562"/>
      <c r="AQ57" s="562"/>
      <c r="AR57" s="562"/>
      <c r="AS57" s="562"/>
      <c r="AT57" s="562"/>
      <c r="AU57" s="562"/>
      <c r="AV57" s="562"/>
      <c r="AW57" s="562"/>
      <c r="AX57" s="562"/>
      <c r="AY57" s="562"/>
      <c r="AZ57" s="562"/>
      <c r="BA57" s="562"/>
      <c r="BB57" s="562"/>
      <c r="BC57" s="562"/>
      <c r="BD57" s="562"/>
      <c r="BE57" s="562"/>
      <c r="BF57" s="562"/>
      <c r="BG57" s="562"/>
      <c r="BH57" s="562"/>
      <c r="BI57" s="562"/>
      <c r="BJ57" s="562"/>
      <c r="BK57" s="562"/>
    </row>
    <row r="58" spans="2:63">
      <c r="B58" s="745" t="s">
        <v>1653</v>
      </c>
      <c r="C58" s="746" t="s">
        <v>1654</v>
      </c>
      <c r="D58" s="552"/>
      <c r="E58" s="552"/>
      <c r="F58" s="552"/>
      <c r="G58" s="552"/>
      <c r="H58" s="552"/>
      <c r="I58" s="552"/>
      <c r="J58" s="552"/>
      <c r="K58" s="552"/>
      <c r="L58" s="552"/>
      <c r="M58" s="552"/>
      <c r="N58" s="552"/>
      <c r="O58" s="552"/>
      <c r="P58" s="552"/>
      <c r="Q58" s="552"/>
      <c r="R58" s="562"/>
      <c r="S58" s="562"/>
      <c r="T58" s="562"/>
      <c r="AB58" s="560"/>
      <c r="AC58" s="562"/>
      <c r="AD58" s="562"/>
      <c r="AE58" s="562"/>
      <c r="AF58" s="562"/>
      <c r="AG58" s="562"/>
      <c r="AH58" s="562"/>
      <c r="AI58" s="562"/>
      <c r="AJ58" s="562"/>
      <c r="AK58" s="562"/>
      <c r="AL58" s="562"/>
      <c r="AM58" s="562"/>
      <c r="AN58" s="562"/>
      <c r="AO58" s="562"/>
      <c r="AP58" s="562"/>
      <c r="AQ58" s="562"/>
      <c r="AR58" s="562"/>
      <c r="AS58" s="562"/>
      <c r="AT58" s="562"/>
      <c r="AU58" s="562"/>
      <c r="AV58" s="562"/>
      <c r="AW58" s="562"/>
      <c r="AX58" s="562"/>
      <c r="AY58" s="562"/>
      <c r="AZ58" s="562"/>
      <c r="BA58" s="562"/>
      <c r="BB58" s="562"/>
      <c r="BC58" s="562"/>
      <c r="BD58" s="562"/>
      <c r="BE58" s="562"/>
      <c r="BF58" s="562"/>
      <c r="BG58" s="562"/>
      <c r="BH58" s="562"/>
      <c r="BI58" s="562"/>
      <c r="BJ58" s="562"/>
      <c r="BK58" s="562"/>
    </row>
    <row r="59" spans="2:63">
      <c r="B59" s="745" t="s">
        <v>1655</v>
      </c>
      <c r="C59" s="746" t="s">
        <v>1656</v>
      </c>
      <c r="D59" s="552"/>
      <c r="E59" s="552"/>
      <c r="F59" s="552"/>
      <c r="G59" s="552"/>
      <c r="H59" s="552"/>
      <c r="I59" s="552"/>
      <c r="J59" s="552"/>
      <c r="K59" s="552"/>
      <c r="L59" s="552"/>
      <c r="M59" s="552"/>
      <c r="N59" s="552"/>
      <c r="O59" s="552"/>
      <c r="P59" s="552"/>
      <c r="Q59" s="552"/>
      <c r="R59" s="562"/>
      <c r="S59" s="562"/>
      <c r="T59" s="562"/>
      <c r="AB59" s="560"/>
      <c r="AC59" s="562"/>
      <c r="AD59" s="562"/>
      <c r="AE59" s="562"/>
      <c r="AF59" s="562"/>
      <c r="AG59" s="562"/>
      <c r="AH59" s="562"/>
      <c r="AI59" s="562"/>
      <c r="AJ59" s="562"/>
      <c r="AK59" s="562"/>
      <c r="AL59" s="562"/>
      <c r="AM59" s="562"/>
      <c r="AN59" s="562"/>
      <c r="AO59" s="562"/>
      <c r="AP59" s="562"/>
      <c r="AQ59" s="562"/>
      <c r="AR59" s="562"/>
      <c r="AS59" s="562"/>
      <c r="AT59" s="562"/>
      <c r="AU59" s="562"/>
      <c r="AV59" s="562"/>
      <c r="AW59" s="562"/>
      <c r="AX59" s="562"/>
      <c r="AY59" s="562"/>
      <c r="AZ59" s="562"/>
      <c r="BA59" s="562"/>
      <c r="BB59" s="562"/>
      <c r="BC59" s="562"/>
      <c r="BD59" s="562"/>
      <c r="BE59" s="562"/>
      <c r="BF59" s="562"/>
      <c r="BG59" s="562"/>
      <c r="BH59" s="562"/>
      <c r="BI59" s="562"/>
      <c r="BJ59" s="562"/>
      <c r="BK59" s="562"/>
    </row>
    <row r="60" spans="2:63">
      <c r="B60" s="745" t="s">
        <v>1657</v>
      </c>
      <c r="C60" s="746" t="s">
        <v>1658</v>
      </c>
      <c r="D60" s="552"/>
      <c r="E60" s="552"/>
      <c r="F60" s="552"/>
      <c r="G60" s="552"/>
      <c r="H60" s="552"/>
      <c r="I60" s="552"/>
      <c r="J60" s="552"/>
      <c r="K60" s="552"/>
      <c r="L60" s="552"/>
      <c r="M60" s="552"/>
      <c r="N60" s="552"/>
      <c r="O60" s="552"/>
      <c r="P60" s="552"/>
      <c r="Q60" s="552"/>
      <c r="R60" s="562"/>
      <c r="S60" s="562"/>
      <c r="T60" s="562"/>
      <c r="AB60" s="560"/>
      <c r="AC60" s="562"/>
      <c r="AD60" s="562"/>
      <c r="AE60" s="562"/>
      <c r="AF60" s="562"/>
      <c r="AG60" s="562"/>
      <c r="AH60" s="562"/>
      <c r="AI60" s="562"/>
      <c r="AJ60" s="562"/>
      <c r="AK60" s="562"/>
      <c r="AL60" s="562"/>
      <c r="AM60" s="562"/>
      <c r="AN60" s="562"/>
      <c r="AO60" s="562"/>
      <c r="AP60" s="562"/>
      <c r="AQ60" s="562"/>
      <c r="AR60" s="562"/>
      <c r="AS60" s="562"/>
      <c r="AT60" s="562"/>
      <c r="AU60" s="562"/>
      <c r="AV60" s="562"/>
      <c r="AW60" s="562"/>
      <c r="AX60" s="562"/>
      <c r="AY60" s="562"/>
      <c r="AZ60" s="562"/>
      <c r="BA60" s="562"/>
      <c r="BB60" s="562"/>
      <c r="BC60" s="562"/>
      <c r="BD60" s="562"/>
      <c r="BE60" s="562"/>
      <c r="BF60" s="562"/>
      <c r="BG60" s="562"/>
      <c r="BH60" s="562"/>
      <c r="BI60" s="562"/>
      <c r="BJ60" s="562"/>
      <c r="BK60" s="562"/>
    </row>
    <row r="61" spans="2:63">
      <c r="B61" s="747" t="s">
        <v>1659</v>
      </c>
      <c r="C61" s="746" t="s">
        <v>1660</v>
      </c>
      <c r="D61" s="552"/>
      <c r="E61" s="552"/>
      <c r="F61" s="552"/>
      <c r="G61" s="552"/>
      <c r="H61" s="552"/>
      <c r="I61" s="552"/>
      <c r="J61" s="552"/>
      <c r="K61" s="552"/>
      <c r="L61" s="552"/>
      <c r="M61" s="552"/>
      <c r="N61" s="552"/>
      <c r="O61" s="552"/>
      <c r="P61" s="552"/>
      <c r="Q61" s="552"/>
      <c r="R61" s="562"/>
      <c r="S61" s="562"/>
      <c r="T61" s="562"/>
      <c r="AB61" s="560"/>
      <c r="AC61" s="562"/>
      <c r="AD61" s="562"/>
      <c r="AE61" s="562"/>
      <c r="AF61" s="562"/>
      <c r="AG61" s="562"/>
      <c r="AH61" s="562"/>
      <c r="AI61" s="562"/>
      <c r="AJ61" s="562"/>
      <c r="AK61" s="562"/>
      <c r="AL61" s="562"/>
      <c r="AM61" s="562"/>
      <c r="AN61" s="562"/>
      <c r="AO61" s="562"/>
      <c r="AP61" s="562"/>
      <c r="AQ61" s="562"/>
      <c r="AR61" s="562"/>
      <c r="AS61" s="562"/>
      <c r="AT61" s="562"/>
      <c r="AU61" s="562"/>
      <c r="AV61" s="562"/>
      <c r="AW61" s="562"/>
      <c r="AX61" s="562"/>
      <c r="AY61" s="562"/>
      <c r="AZ61" s="562"/>
      <c r="BA61" s="562"/>
      <c r="BB61" s="562"/>
      <c r="BC61" s="562"/>
      <c r="BD61" s="562"/>
      <c r="BE61" s="562"/>
      <c r="BF61" s="562"/>
      <c r="BG61" s="562"/>
      <c r="BH61" s="562"/>
      <c r="BI61" s="562"/>
      <c r="BJ61" s="562"/>
      <c r="BK61" s="562"/>
    </row>
    <row r="62" spans="2:63">
      <c r="B62" s="745" t="s">
        <v>1661</v>
      </c>
      <c r="C62" s="746" t="s">
        <v>1662</v>
      </c>
      <c r="D62" s="552"/>
      <c r="E62" s="552"/>
      <c r="F62" s="552"/>
      <c r="G62" s="552"/>
      <c r="H62" s="552"/>
      <c r="I62" s="552"/>
      <c r="J62" s="552"/>
      <c r="K62" s="552"/>
      <c r="L62" s="552"/>
      <c r="M62" s="552"/>
      <c r="N62" s="552"/>
      <c r="O62" s="552"/>
      <c r="P62" s="552"/>
      <c r="Q62" s="552"/>
      <c r="R62" s="562"/>
      <c r="S62" s="562"/>
      <c r="T62" s="562"/>
      <c r="AB62" s="560"/>
      <c r="AC62" s="562"/>
      <c r="AD62" s="562"/>
      <c r="AE62" s="562"/>
      <c r="AF62" s="562"/>
      <c r="AG62" s="562"/>
      <c r="AH62" s="562"/>
      <c r="AI62" s="562"/>
      <c r="AJ62" s="562"/>
      <c r="AK62" s="562"/>
      <c r="AL62" s="562"/>
      <c r="AM62" s="562"/>
      <c r="AN62" s="562"/>
      <c r="AO62" s="562"/>
      <c r="AP62" s="562"/>
      <c r="AQ62" s="562"/>
      <c r="AR62" s="562"/>
      <c r="AS62" s="562"/>
      <c r="AT62" s="562"/>
      <c r="AU62" s="562"/>
      <c r="AV62" s="562"/>
      <c r="AW62" s="562"/>
      <c r="AX62" s="562"/>
      <c r="AY62" s="562"/>
      <c r="AZ62" s="562"/>
      <c r="BA62" s="562"/>
      <c r="BB62" s="562"/>
      <c r="BC62" s="562"/>
      <c r="BD62" s="562"/>
      <c r="BE62" s="562"/>
      <c r="BF62" s="562"/>
      <c r="BG62" s="562"/>
      <c r="BH62" s="562"/>
      <c r="BI62" s="562"/>
      <c r="BJ62" s="562"/>
      <c r="BK62" s="562"/>
    </row>
    <row r="63" spans="2:63">
      <c r="B63" s="745" t="s">
        <v>1663</v>
      </c>
      <c r="C63" s="746" t="s">
        <v>1664</v>
      </c>
      <c r="D63" s="552"/>
      <c r="E63" s="552"/>
      <c r="F63" s="552"/>
      <c r="G63" s="552"/>
      <c r="H63" s="552"/>
      <c r="I63" s="552"/>
      <c r="J63" s="552"/>
      <c r="K63" s="552"/>
      <c r="L63" s="552"/>
      <c r="M63" s="552"/>
      <c r="N63" s="552"/>
      <c r="O63" s="552"/>
      <c r="P63" s="552"/>
      <c r="Q63" s="552"/>
      <c r="R63" s="562"/>
      <c r="S63" s="562"/>
      <c r="T63" s="562"/>
      <c r="AB63" s="560"/>
      <c r="AC63" s="562"/>
      <c r="AD63" s="562"/>
      <c r="AE63" s="562"/>
      <c r="AF63" s="562"/>
      <c r="AG63" s="562"/>
      <c r="AH63" s="562"/>
      <c r="AI63" s="562"/>
      <c r="AJ63" s="562"/>
      <c r="AK63" s="562"/>
      <c r="AL63" s="562"/>
      <c r="AM63" s="562"/>
      <c r="AN63" s="562"/>
      <c r="AO63" s="562"/>
      <c r="AP63" s="562"/>
      <c r="AQ63" s="562"/>
      <c r="AR63" s="562"/>
      <c r="AS63" s="562"/>
      <c r="AT63" s="562"/>
      <c r="AU63" s="562"/>
      <c r="AV63" s="562"/>
      <c r="AW63" s="562"/>
      <c r="AX63" s="562"/>
      <c r="AY63" s="562"/>
      <c r="AZ63" s="562"/>
      <c r="BA63" s="562"/>
      <c r="BB63" s="562"/>
      <c r="BC63" s="562"/>
      <c r="BD63" s="562"/>
      <c r="BE63" s="562"/>
      <c r="BF63" s="562"/>
      <c r="BG63" s="562"/>
      <c r="BH63" s="562"/>
      <c r="BI63" s="562"/>
      <c r="BJ63" s="562"/>
      <c r="BK63" s="562"/>
    </row>
    <row r="64" spans="2:63">
      <c r="B64" s="747" t="s">
        <v>1665</v>
      </c>
      <c r="C64" s="746" t="s">
        <v>1666</v>
      </c>
      <c r="D64" s="552"/>
      <c r="E64" s="552"/>
      <c r="F64" s="552"/>
      <c r="G64" s="552"/>
      <c r="H64" s="552"/>
      <c r="I64" s="552"/>
      <c r="J64" s="552"/>
      <c r="K64" s="552"/>
      <c r="L64" s="552"/>
      <c r="M64" s="552"/>
      <c r="N64" s="552"/>
      <c r="O64" s="552"/>
      <c r="P64" s="552"/>
      <c r="Q64" s="552"/>
      <c r="R64" s="562"/>
      <c r="S64" s="562"/>
      <c r="T64" s="562"/>
      <c r="AB64" s="560"/>
      <c r="AC64" s="562"/>
      <c r="AD64" s="562"/>
      <c r="AE64" s="562"/>
      <c r="AF64" s="562"/>
      <c r="AG64" s="562"/>
      <c r="AH64" s="562"/>
      <c r="AI64" s="562"/>
      <c r="AJ64" s="562"/>
      <c r="AK64" s="562"/>
      <c r="AL64" s="562"/>
      <c r="AM64" s="562"/>
      <c r="AN64" s="562"/>
      <c r="AO64" s="562"/>
      <c r="AP64" s="562"/>
      <c r="AQ64" s="562"/>
      <c r="AR64" s="562"/>
      <c r="AS64" s="562"/>
      <c r="AT64" s="562"/>
      <c r="AU64" s="562"/>
      <c r="AV64" s="562"/>
      <c r="AW64" s="562"/>
      <c r="AX64" s="562"/>
      <c r="AY64" s="562"/>
      <c r="AZ64" s="562"/>
      <c r="BA64" s="562"/>
      <c r="BB64" s="562"/>
      <c r="BC64" s="562"/>
      <c r="BD64" s="562"/>
      <c r="BE64" s="562"/>
      <c r="BF64" s="562"/>
      <c r="BG64" s="562"/>
      <c r="BH64" s="562"/>
      <c r="BI64" s="562"/>
      <c r="BJ64" s="562"/>
      <c r="BK64" s="562"/>
    </row>
    <row r="65" spans="2:63">
      <c r="B65" s="745" t="s">
        <v>1667</v>
      </c>
      <c r="C65" s="746" t="s">
        <v>1668</v>
      </c>
      <c r="D65" s="552"/>
      <c r="E65" s="552"/>
      <c r="F65" s="552"/>
      <c r="G65" s="552"/>
      <c r="H65" s="552"/>
      <c r="I65" s="552"/>
      <c r="J65" s="552"/>
      <c r="K65" s="552"/>
      <c r="L65" s="552"/>
      <c r="M65" s="552"/>
      <c r="N65" s="552"/>
      <c r="O65" s="552"/>
      <c r="P65" s="552"/>
      <c r="Q65" s="552"/>
      <c r="R65" s="562"/>
      <c r="S65" s="562"/>
      <c r="T65" s="562"/>
      <c r="AB65" s="560"/>
      <c r="AC65" s="562"/>
      <c r="AD65" s="562"/>
      <c r="AE65" s="562"/>
      <c r="AF65" s="562"/>
      <c r="AG65" s="562"/>
      <c r="AH65" s="562"/>
      <c r="AI65" s="562"/>
      <c r="AJ65" s="562"/>
      <c r="AK65" s="562"/>
      <c r="AL65" s="562"/>
      <c r="AM65" s="562"/>
      <c r="AN65" s="562"/>
      <c r="AO65" s="562"/>
      <c r="AP65" s="562"/>
      <c r="AQ65" s="562"/>
      <c r="AR65" s="562"/>
      <c r="AS65" s="562"/>
      <c r="AT65" s="562"/>
      <c r="AU65" s="562"/>
      <c r="AV65" s="562"/>
      <c r="AW65" s="562"/>
      <c r="AX65" s="562"/>
      <c r="AY65" s="562"/>
      <c r="AZ65" s="562"/>
      <c r="BA65" s="562"/>
      <c r="BB65" s="562"/>
      <c r="BC65" s="562"/>
      <c r="BD65" s="562"/>
      <c r="BE65" s="562"/>
      <c r="BF65" s="562"/>
      <c r="BG65" s="562"/>
      <c r="BH65" s="562"/>
      <c r="BI65" s="562"/>
      <c r="BJ65" s="562"/>
      <c r="BK65" s="562"/>
    </row>
    <row r="66" spans="2:63">
      <c r="B66" s="745" t="s">
        <v>1669</v>
      </c>
      <c r="C66" s="746" t="s">
        <v>1670</v>
      </c>
      <c r="D66" s="552"/>
      <c r="E66" s="552"/>
      <c r="F66" s="552"/>
      <c r="G66" s="552"/>
      <c r="H66" s="552"/>
      <c r="I66" s="552"/>
      <c r="J66" s="552"/>
      <c r="K66" s="552"/>
      <c r="L66" s="552"/>
      <c r="M66" s="552"/>
      <c r="N66" s="552"/>
      <c r="O66" s="552"/>
      <c r="P66" s="552"/>
      <c r="Q66" s="552"/>
      <c r="R66" s="562"/>
      <c r="S66" s="562"/>
      <c r="T66" s="562"/>
      <c r="AB66" s="560"/>
      <c r="AC66" s="562"/>
      <c r="AD66" s="562"/>
      <c r="AE66" s="562"/>
      <c r="AF66" s="562"/>
      <c r="AG66" s="562"/>
      <c r="AH66" s="562"/>
      <c r="AI66" s="562"/>
      <c r="AJ66" s="562"/>
      <c r="AK66" s="562"/>
      <c r="AL66" s="562"/>
      <c r="AM66" s="562"/>
      <c r="AN66" s="562"/>
      <c r="AO66" s="562"/>
      <c r="AP66" s="562"/>
      <c r="AQ66" s="562"/>
      <c r="AR66" s="562"/>
      <c r="AS66" s="562"/>
      <c r="AT66" s="562"/>
      <c r="AU66" s="562"/>
      <c r="AV66" s="562"/>
      <c r="AW66" s="562"/>
      <c r="AX66" s="562"/>
      <c r="AY66" s="562"/>
      <c r="AZ66" s="562"/>
      <c r="BA66" s="562"/>
      <c r="BB66" s="562"/>
      <c r="BC66" s="562"/>
      <c r="BD66" s="562"/>
      <c r="BE66" s="562"/>
      <c r="BF66" s="562"/>
      <c r="BG66" s="562"/>
      <c r="BH66" s="562"/>
      <c r="BI66" s="562"/>
      <c r="BJ66" s="562"/>
      <c r="BK66" s="562"/>
    </row>
    <row r="67" spans="2:63">
      <c r="B67" s="745" t="s">
        <v>1671</v>
      </c>
      <c r="C67" s="746" t="s">
        <v>1672</v>
      </c>
      <c r="D67" s="552"/>
      <c r="E67" s="552"/>
      <c r="F67" s="552"/>
      <c r="G67" s="552"/>
      <c r="H67" s="552"/>
      <c r="I67" s="552"/>
      <c r="J67" s="552"/>
      <c r="K67" s="552"/>
      <c r="L67" s="552"/>
      <c r="M67" s="552"/>
      <c r="N67" s="552"/>
      <c r="O67" s="552"/>
      <c r="P67" s="552"/>
      <c r="Q67" s="552"/>
      <c r="R67" s="562"/>
      <c r="S67" s="562"/>
      <c r="T67" s="562"/>
      <c r="AB67" s="560"/>
      <c r="AC67" s="562"/>
      <c r="AD67" s="562"/>
      <c r="AE67" s="562"/>
      <c r="AF67" s="562"/>
      <c r="AG67" s="562"/>
      <c r="AH67" s="562"/>
      <c r="AI67" s="562"/>
      <c r="AJ67" s="562"/>
      <c r="AK67" s="562"/>
      <c r="AL67" s="562"/>
      <c r="AM67" s="562"/>
      <c r="AN67" s="562"/>
      <c r="AO67" s="562"/>
      <c r="AP67" s="562"/>
      <c r="AQ67" s="562"/>
      <c r="AR67" s="562"/>
      <c r="AS67" s="562"/>
      <c r="AT67" s="562"/>
      <c r="AU67" s="562"/>
      <c r="AV67" s="562"/>
      <c r="AW67" s="562"/>
      <c r="AX67" s="562"/>
      <c r="AY67" s="562"/>
      <c r="AZ67" s="562"/>
      <c r="BA67" s="562"/>
      <c r="BB67" s="562"/>
      <c r="BC67" s="562"/>
      <c r="BD67" s="562"/>
      <c r="BE67" s="562"/>
      <c r="BF67" s="562"/>
      <c r="BG67" s="562"/>
      <c r="BH67" s="562"/>
      <c r="BI67" s="562"/>
      <c r="BJ67" s="562"/>
      <c r="BK67" s="562"/>
    </row>
    <row r="68" spans="2:63">
      <c r="B68" s="747" t="s">
        <v>1673</v>
      </c>
      <c r="C68" s="746" t="s">
        <v>1674</v>
      </c>
      <c r="D68" s="552"/>
      <c r="E68" s="552"/>
      <c r="F68" s="552"/>
      <c r="G68" s="552"/>
      <c r="H68" s="552"/>
      <c r="I68" s="552"/>
      <c r="J68" s="552"/>
      <c r="K68" s="552"/>
      <c r="L68" s="552"/>
      <c r="M68" s="552"/>
      <c r="N68" s="552"/>
      <c r="O68" s="552"/>
      <c r="P68" s="552"/>
      <c r="Q68" s="552"/>
      <c r="R68" s="562"/>
      <c r="S68" s="562"/>
      <c r="T68" s="562"/>
      <c r="AB68" s="560"/>
      <c r="AC68" s="562"/>
      <c r="AD68" s="562"/>
      <c r="AE68" s="562"/>
      <c r="AF68" s="562"/>
      <c r="AG68" s="562"/>
      <c r="AH68" s="562"/>
      <c r="AI68" s="562"/>
      <c r="AJ68" s="562"/>
      <c r="AK68" s="562"/>
      <c r="AL68" s="562"/>
      <c r="AM68" s="562"/>
      <c r="AN68" s="562"/>
      <c r="AO68" s="562"/>
      <c r="AP68" s="562"/>
      <c r="AQ68" s="562"/>
      <c r="AR68" s="562"/>
      <c r="AS68" s="562"/>
      <c r="AT68" s="562"/>
      <c r="AU68" s="562"/>
      <c r="AV68" s="562"/>
      <c r="AW68" s="562"/>
      <c r="AX68" s="562"/>
      <c r="AY68" s="562"/>
      <c r="AZ68" s="562"/>
      <c r="BA68" s="562"/>
      <c r="BB68" s="562"/>
      <c r="BC68" s="562"/>
      <c r="BD68" s="562"/>
      <c r="BE68" s="562"/>
      <c r="BF68" s="562"/>
      <c r="BG68" s="562"/>
      <c r="BH68" s="562"/>
      <c r="BI68" s="562"/>
      <c r="BJ68" s="562"/>
      <c r="BK68" s="562"/>
    </row>
    <row r="69" spans="2:63">
      <c r="B69" s="745" t="s">
        <v>1675</v>
      </c>
      <c r="C69" s="746" t="s">
        <v>1676</v>
      </c>
      <c r="D69" s="552"/>
      <c r="E69" s="552"/>
      <c r="F69" s="552"/>
      <c r="G69" s="552"/>
      <c r="H69" s="552"/>
      <c r="I69" s="552"/>
      <c r="J69" s="552"/>
      <c r="K69" s="552"/>
      <c r="L69" s="552"/>
      <c r="M69" s="552"/>
      <c r="N69" s="552"/>
      <c r="O69" s="552"/>
      <c r="P69" s="552"/>
      <c r="Q69" s="552"/>
      <c r="R69" s="552"/>
      <c r="S69" s="552"/>
      <c r="T69" s="552"/>
      <c r="AB69" s="560"/>
      <c r="AC69" s="562"/>
      <c r="AD69" s="562"/>
      <c r="AE69" s="562"/>
      <c r="AF69" s="562"/>
      <c r="AG69" s="562"/>
      <c r="AH69" s="562"/>
      <c r="AI69" s="562"/>
      <c r="AJ69" s="562"/>
      <c r="AK69" s="562"/>
      <c r="AL69" s="562"/>
      <c r="AM69" s="562"/>
      <c r="AN69" s="562"/>
      <c r="AO69" s="562"/>
      <c r="AP69" s="562"/>
      <c r="AQ69" s="562"/>
      <c r="AR69" s="562"/>
      <c r="AS69" s="562"/>
      <c r="AT69" s="562"/>
      <c r="AU69" s="562"/>
      <c r="AV69" s="562"/>
      <c r="AW69" s="562"/>
      <c r="AX69" s="562"/>
      <c r="AY69" s="562"/>
      <c r="AZ69" s="562"/>
      <c r="BA69" s="562"/>
      <c r="BB69" s="562"/>
      <c r="BC69" s="562"/>
      <c r="BD69" s="562"/>
      <c r="BE69" s="562"/>
      <c r="BF69" s="562"/>
      <c r="BG69" s="562"/>
      <c r="BH69" s="562"/>
      <c r="BI69" s="562"/>
      <c r="BJ69" s="562"/>
      <c r="BK69" s="562"/>
    </row>
    <row r="70" spans="2:63">
      <c r="B70" s="745" t="s">
        <v>1677</v>
      </c>
      <c r="C70" s="746" t="s">
        <v>1678</v>
      </c>
      <c r="D70" s="552"/>
      <c r="E70" s="552"/>
      <c r="F70" s="552"/>
      <c r="G70" s="552"/>
      <c r="H70" s="552"/>
      <c r="I70" s="552"/>
      <c r="J70" s="552"/>
      <c r="K70" s="552"/>
      <c r="L70" s="552"/>
      <c r="M70" s="552"/>
      <c r="N70" s="552"/>
      <c r="O70" s="552"/>
      <c r="P70" s="552"/>
      <c r="Q70" s="552"/>
      <c r="R70" s="552"/>
      <c r="S70" s="552"/>
      <c r="T70" s="552"/>
      <c r="AB70" s="560"/>
      <c r="AC70" s="562"/>
      <c r="AD70" s="562"/>
      <c r="AE70" s="562"/>
      <c r="AF70" s="562"/>
      <c r="AG70" s="562"/>
      <c r="AH70" s="562"/>
      <c r="AI70" s="562"/>
      <c r="AJ70" s="562"/>
      <c r="AK70" s="562"/>
      <c r="AL70" s="562"/>
      <c r="AM70" s="562"/>
      <c r="AN70" s="562"/>
      <c r="AO70" s="562"/>
      <c r="AP70" s="562"/>
      <c r="AQ70" s="562"/>
      <c r="AR70" s="562"/>
      <c r="AS70" s="562"/>
      <c r="AT70" s="562"/>
      <c r="AU70" s="562"/>
      <c r="AV70" s="562"/>
      <c r="AW70" s="562"/>
      <c r="AX70" s="562"/>
      <c r="AY70" s="562"/>
      <c r="AZ70" s="562"/>
      <c r="BA70" s="562"/>
      <c r="BB70" s="562"/>
      <c r="BC70" s="562"/>
      <c r="BD70" s="562"/>
      <c r="BE70" s="562"/>
      <c r="BF70" s="562"/>
      <c r="BG70" s="562"/>
      <c r="BH70" s="562"/>
      <c r="BI70" s="562"/>
      <c r="BJ70" s="562"/>
      <c r="BK70" s="562"/>
    </row>
    <row r="71" spans="2:63">
      <c r="B71" s="745" t="s">
        <v>1679</v>
      </c>
      <c r="C71" s="746" t="s">
        <v>1680</v>
      </c>
      <c r="D71" s="552"/>
      <c r="E71" s="552"/>
      <c r="F71" s="552"/>
      <c r="G71" s="552"/>
      <c r="H71" s="552"/>
      <c r="I71" s="552"/>
      <c r="J71" s="552"/>
      <c r="K71" s="552"/>
      <c r="L71" s="552"/>
      <c r="M71" s="552"/>
      <c r="N71" s="552"/>
      <c r="O71" s="552"/>
      <c r="P71" s="552"/>
      <c r="Q71" s="552"/>
      <c r="R71" s="552"/>
      <c r="S71" s="552"/>
      <c r="T71" s="552"/>
      <c r="AB71" s="560"/>
      <c r="AC71" s="562"/>
      <c r="AD71" s="562"/>
      <c r="AE71" s="562"/>
      <c r="AF71" s="562"/>
      <c r="AG71" s="562"/>
      <c r="AH71" s="562"/>
      <c r="AI71" s="562"/>
      <c r="AJ71" s="562"/>
      <c r="AK71" s="562"/>
      <c r="AL71" s="562"/>
      <c r="AM71" s="562"/>
      <c r="AN71" s="562"/>
      <c r="AO71" s="562"/>
      <c r="AP71" s="562"/>
      <c r="AQ71" s="562"/>
      <c r="AR71" s="562"/>
      <c r="AS71" s="562"/>
      <c r="AT71" s="562"/>
      <c r="AU71" s="562"/>
      <c r="AV71" s="562"/>
      <c r="AW71" s="562"/>
      <c r="AX71" s="562"/>
      <c r="AY71" s="562"/>
      <c r="AZ71" s="562"/>
      <c r="BA71" s="562"/>
      <c r="BB71" s="562"/>
      <c r="BC71" s="562"/>
      <c r="BD71" s="562"/>
      <c r="BE71" s="562"/>
      <c r="BF71" s="562"/>
      <c r="BG71" s="562"/>
      <c r="BH71" s="562"/>
      <c r="BI71" s="562"/>
      <c r="BJ71" s="562"/>
      <c r="BK71" s="562"/>
    </row>
    <row r="72" spans="2:63">
      <c r="B72" s="745" t="s">
        <v>1681</v>
      </c>
      <c r="C72" s="746" t="s">
        <v>1682</v>
      </c>
      <c r="E72" s="552"/>
      <c r="F72" s="552"/>
      <c r="G72" s="552"/>
      <c r="H72" s="552"/>
      <c r="I72" s="552"/>
      <c r="J72" s="552"/>
      <c r="K72" s="552"/>
      <c r="L72" s="552"/>
      <c r="M72" s="552"/>
      <c r="N72" s="552"/>
      <c r="O72" s="552"/>
      <c r="P72" s="552"/>
      <c r="Q72" s="552"/>
      <c r="R72" s="552"/>
      <c r="S72" s="552"/>
      <c r="T72" s="552"/>
      <c r="AB72" s="560"/>
      <c r="AC72" s="562"/>
      <c r="AD72" s="562"/>
      <c r="AE72" s="562"/>
      <c r="AF72" s="562"/>
      <c r="AG72" s="562"/>
      <c r="AH72" s="562"/>
      <c r="AI72" s="562"/>
      <c r="AJ72" s="562"/>
      <c r="AK72" s="562"/>
      <c r="AL72" s="562"/>
      <c r="AM72" s="562"/>
      <c r="AN72" s="562"/>
      <c r="AO72" s="562"/>
      <c r="AP72" s="562"/>
      <c r="AQ72" s="562"/>
      <c r="AR72" s="562"/>
      <c r="AS72" s="562"/>
      <c r="AT72" s="562"/>
      <c r="AU72" s="562"/>
      <c r="AV72" s="562"/>
      <c r="AW72" s="562"/>
      <c r="AX72" s="562"/>
      <c r="AY72" s="562"/>
      <c r="AZ72" s="562"/>
      <c r="BA72" s="562"/>
      <c r="BB72" s="562"/>
      <c r="BC72" s="562"/>
      <c r="BD72" s="562"/>
      <c r="BE72" s="562"/>
      <c r="BF72" s="562"/>
      <c r="BG72" s="562"/>
      <c r="BH72" s="562"/>
      <c r="BI72" s="562"/>
      <c r="BJ72" s="562"/>
      <c r="BK72" s="562"/>
    </row>
    <row r="73" spans="2:63">
      <c r="B73" s="745" t="s">
        <v>1683</v>
      </c>
      <c r="C73" s="746" t="s">
        <v>1684</v>
      </c>
      <c r="E73" s="552"/>
      <c r="F73" s="552"/>
      <c r="G73" s="552"/>
      <c r="H73" s="552"/>
      <c r="I73" s="552"/>
      <c r="J73" s="552"/>
      <c r="K73" s="552"/>
      <c r="L73" s="552"/>
      <c r="M73" s="552"/>
      <c r="N73" s="552"/>
      <c r="O73" s="552"/>
      <c r="P73" s="552"/>
      <c r="Q73" s="552"/>
      <c r="R73" s="552"/>
      <c r="S73" s="552"/>
      <c r="T73" s="552"/>
      <c r="AB73" s="560"/>
      <c r="AC73" s="562"/>
      <c r="AD73" s="562"/>
      <c r="AE73" s="562"/>
      <c r="AF73" s="562"/>
      <c r="AG73" s="562"/>
      <c r="AH73" s="562"/>
      <c r="AI73" s="562"/>
      <c r="AJ73" s="562"/>
      <c r="AK73" s="562"/>
      <c r="AL73" s="562"/>
      <c r="AM73" s="562"/>
      <c r="AN73" s="562"/>
      <c r="AO73" s="562"/>
      <c r="AP73" s="562"/>
      <c r="AQ73" s="562"/>
      <c r="AR73" s="562"/>
      <c r="AS73" s="562"/>
      <c r="AT73" s="562"/>
      <c r="AU73" s="562"/>
      <c r="AV73" s="562"/>
      <c r="AW73" s="562"/>
      <c r="AX73" s="562"/>
      <c r="AY73" s="562"/>
      <c r="AZ73" s="562"/>
      <c r="BA73" s="562"/>
      <c r="BB73" s="562"/>
      <c r="BC73" s="562"/>
      <c r="BD73" s="562"/>
      <c r="BE73" s="562"/>
      <c r="BF73" s="562"/>
      <c r="BG73" s="562"/>
      <c r="BH73" s="562"/>
      <c r="BI73" s="562"/>
      <c r="BJ73" s="562"/>
      <c r="BK73" s="562"/>
    </row>
    <row r="74" spans="2:63">
      <c r="B74" s="745" t="s">
        <v>1685</v>
      </c>
      <c r="C74" s="746" t="s">
        <v>1686</v>
      </c>
      <c r="E74" s="552"/>
      <c r="F74" s="552"/>
      <c r="G74" s="552"/>
      <c r="H74" s="552"/>
      <c r="I74" s="552"/>
      <c r="J74" s="552"/>
      <c r="K74" s="552"/>
      <c r="L74" s="552"/>
      <c r="M74" s="552"/>
      <c r="N74" s="552"/>
      <c r="O74" s="552"/>
      <c r="P74" s="552"/>
      <c r="Q74" s="552"/>
      <c r="R74" s="552"/>
      <c r="S74" s="552"/>
      <c r="T74" s="552"/>
      <c r="AB74" s="560"/>
      <c r="AC74" s="562"/>
      <c r="AD74" s="562"/>
      <c r="AE74" s="562"/>
      <c r="AF74" s="562"/>
      <c r="AG74" s="562"/>
      <c r="AH74" s="562"/>
      <c r="AI74" s="562"/>
      <c r="AJ74" s="562"/>
      <c r="AK74" s="562"/>
      <c r="AL74" s="562"/>
      <c r="AM74" s="562"/>
      <c r="AN74" s="562"/>
      <c r="AO74" s="562"/>
      <c r="AP74" s="562"/>
      <c r="AQ74" s="562"/>
      <c r="AR74" s="562"/>
      <c r="AS74" s="562"/>
      <c r="AT74" s="562"/>
      <c r="AU74" s="562"/>
      <c r="AV74" s="562"/>
      <c r="AW74" s="562"/>
      <c r="AX74" s="562"/>
      <c r="AY74" s="562"/>
      <c r="AZ74" s="562"/>
      <c r="BA74" s="562"/>
      <c r="BB74" s="562"/>
      <c r="BC74" s="562"/>
      <c r="BD74" s="562"/>
      <c r="BE74" s="562"/>
      <c r="BF74" s="562"/>
      <c r="BG74" s="562"/>
      <c r="BH74" s="562"/>
      <c r="BI74" s="562"/>
      <c r="BJ74" s="562"/>
      <c r="BK74" s="562"/>
    </row>
    <row r="75" spans="2:63">
      <c r="B75" s="745" t="s">
        <v>1687</v>
      </c>
      <c r="C75" s="746" t="s">
        <v>1686</v>
      </c>
      <c r="E75" s="552"/>
      <c r="F75" s="552"/>
      <c r="G75" s="552"/>
      <c r="H75" s="552"/>
      <c r="I75" s="552"/>
      <c r="J75" s="552"/>
      <c r="K75" s="552"/>
      <c r="L75" s="552"/>
      <c r="M75" s="552"/>
      <c r="N75" s="552"/>
      <c r="O75" s="552"/>
      <c r="P75" s="552"/>
      <c r="Q75" s="552"/>
      <c r="R75" s="552"/>
      <c r="S75" s="552"/>
      <c r="T75" s="552"/>
      <c r="AB75" s="560"/>
      <c r="AC75" s="562"/>
      <c r="AD75" s="562"/>
      <c r="AE75" s="562"/>
      <c r="AF75" s="562"/>
      <c r="AG75" s="562"/>
      <c r="AH75" s="562"/>
      <c r="AI75" s="562"/>
      <c r="AJ75" s="562"/>
      <c r="AK75" s="562"/>
      <c r="AL75" s="562"/>
      <c r="AM75" s="562"/>
      <c r="AN75" s="562"/>
      <c r="AO75" s="562"/>
      <c r="AP75" s="562"/>
      <c r="AQ75" s="562"/>
      <c r="AR75" s="562"/>
      <c r="AS75" s="562"/>
      <c r="AT75" s="562"/>
      <c r="AU75" s="562"/>
      <c r="AV75" s="562"/>
      <c r="AW75" s="562"/>
      <c r="AX75" s="562"/>
      <c r="AY75" s="562"/>
      <c r="AZ75" s="562"/>
      <c r="BA75" s="562"/>
      <c r="BB75" s="562"/>
      <c r="BC75" s="562"/>
      <c r="BD75" s="562"/>
      <c r="BE75" s="562"/>
      <c r="BF75" s="562"/>
      <c r="BG75" s="562"/>
      <c r="BH75" s="562"/>
      <c r="BI75" s="562"/>
      <c r="BJ75" s="562"/>
      <c r="BK75" s="562"/>
    </row>
    <row r="76" spans="2:63">
      <c r="B76" s="745" t="s">
        <v>1688</v>
      </c>
      <c r="C76" s="746" t="s">
        <v>1689</v>
      </c>
      <c r="E76" s="552"/>
      <c r="F76" s="552"/>
      <c r="G76" s="552"/>
      <c r="H76" s="552"/>
      <c r="I76" s="552"/>
      <c r="J76" s="552"/>
      <c r="K76" s="552"/>
      <c r="L76" s="552"/>
      <c r="M76" s="552"/>
      <c r="N76" s="552"/>
      <c r="O76" s="552"/>
      <c r="P76" s="552"/>
      <c r="Q76" s="552"/>
      <c r="R76" s="552"/>
      <c r="S76" s="552"/>
      <c r="T76" s="552"/>
      <c r="AB76" s="560"/>
      <c r="AC76" s="562"/>
      <c r="AD76" s="562"/>
      <c r="AE76" s="562"/>
      <c r="AF76" s="562"/>
      <c r="AG76" s="562"/>
      <c r="AH76" s="562"/>
      <c r="AI76" s="562"/>
      <c r="AJ76" s="562"/>
      <c r="AK76" s="562"/>
      <c r="AL76" s="562"/>
      <c r="AM76" s="562"/>
      <c r="AN76" s="562"/>
      <c r="AO76" s="562"/>
      <c r="AP76" s="562"/>
      <c r="AQ76" s="562"/>
      <c r="AR76" s="562"/>
      <c r="AS76" s="562"/>
      <c r="AT76" s="562"/>
      <c r="AU76" s="562"/>
      <c r="AV76" s="562"/>
      <c r="AW76" s="562"/>
      <c r="AX76" s="562"/>
      <c r="AY76" s="562"/>
      <c r="AZ76" s="562"/>
      <c r="BA76" s="562"/>
      <c r="BB76" s="562"/>
      <c r="BC76" s="562"/>
      <c r="BD76" s="562"/>
      <c r="BE76" s="562"/>
      <c r="BF76" s="562"/>
      <c r="BG76" s="562"/>
      <c r="BH76" s="562"/>
      <c r="BI76" s="562"/>
      <c r="BJ76" s="562"/>
      <c r="BK76" s="562"/>
    </row>
    <row r="77" spans="2:63">
      <c r="B77" s="745" t="s">
        <v>1690</v>
      </c>
      <c r="C77" s="746" t="s">
        <v>1691</v>
      </c>
      <c r="E77" s="552"/>
      <c r="F77" s="552"/>
      <c r="G77" s="552"/>
      <c r="H77" s="552"/>
      <c r="I77" s="552"/>
      <c r="J77" s="552"/>
      <c r="K77" s="552"/>
      <c r="L77" s="552"/>
      <c r="M77" s="552"/>
      <c r="N77" s="552"/>
      <c r="O77" s="552"/>
      <c r="P77" s="552"/>
      <c r="Q77" s="552"/>
      <c r="R77" s="552"/>
      <c r="S77" s="552"/>
      <c r="T77" s="552"/>
      <c r="AB77" s="560"/>
      <c r="AC77" s="562"/>
      <c r="AD77" s="562"/>
      <c r="AE77" s="562"/>
      <c r="AF77" s="562"/>
      <c r="AG77" s="562"/>
      <c r="AH77" s="562"/>
      <c r="AI77" s="562"/>
      <c r="AJ77" s="562"/>
      <c r="AK77" s="562"/>
      <c r="AL77" s="562"/>
      <c r="AM77" s="562"/>
      <c r="AN77" s="562"/>
      <c r="AO77" s="562"/>
      <c r="AP77" s="562"/>
      <c r="AQ77" s="562"/>
      <c r="AR77" s="562"/>
      <c r="AS77" s="562"/>
      <c r="AT77" s="562"/>
      <c r="AU77" s="562"/>
      <c r="AV77" s="562"/>
      <c r="AW77" s="562"/>
      <c r="AX77" s="562"/>
      <c r="AY77" s="562"/>
      <c r="AZ77" s="562"/>
      <c r="BA77" s="562"/>
      <c r="BB77" s="562"/>
      <c r="BC77" s="562"/>
      <c r="BD77" s="562"/>
      <c r="BE77" s="562"/>
      <c r="BF77" s="562"/>
      <c r="BG77" s="562"/>
      <c r="BH77" s="562"/>
      <c r="BI77" s="562"/>
      <c r="BJ77" s="562"/>
      <c r="BK77" s="562"/>
    </row>
    <row r="78" spans="2:63">
      <c r="B78" s="745" t="s">
        <v>1692</v>
      </c>
      <c r="C78" s="746" t="s">
        <v>1693</v>
      </c>
      <c r="E78" s="552"/>
      <c r="F78" s="552"/>
      <c r="G78" s="552"/>
      <c r="H78" s="552"/>
      <c r="I78" s="552"/>
      <c r="J78" s="552"/>
      <c r="K78" s="552"/>
      <c r="L78" s="552"/>
      <c r="M78" s="552"/>
      <c r="N78" s="552"/>
      <c r="O78" s="552"/>
      <c r="P78" s="552"/>
      <c r="Q78" s="552"/>
      <c r="R78" s="552"/>
      <c r="S78" s="552"/>
      <c r="T78" s="552"/>
      <c r="AB78" s="560"/>
      <c r="AC78" s="562"/>
      <c r="AD78" s="562"/>
      <c r="AE78" s="562"/>
      <c r="AF78" s="562"/>
      <c r="AG78" s="562"/>
      <c r="AH78" s="562"/>
      <c r="AI78" s="562"/>
      <c r="AJ78" s="562"/>
      <c r="AK78" s="562"/>
      <c r="AL78" s="562"/>
      <c r="AM78" s="562"/>
      <c r="AN78" s="562"/>
      <c r="AO78" s="562"/>
      <c r="AP78" s="562"/>
      <c r="AQ78" s="562"/>
      <c r="AR78" s="562"/>
      <c r="AS78" s="562"/>
      <c r="AT78" s="562"/>
      <c r="AU78" s="562"/>
      <c r="AV78" s="562"/>
      <c r="AW78" s="562"/>
      <c r="AX78" s="562"/>
      <c r="AY78" s="562"/>
      <c r="AZ78" s="562"/>
      <c r="BA78" s="562"/>
      <c r="BB78" s="562"/>
      <c r="BC78" s="562"/>
      <c r="BD78" s="562"/>
      <c r="BE78" s="562"/>
      <c r="BF78" s="562"/>
      <c r="BG78" s="562"/>
      <c r="BH78" s="562"/>
      <c r="BI78" s="562"/>
      <c r="BJ78" s="562"/>
      <c r="BK78" s="562"/>
    </row>
    <row r="79" spans="2:63">
      <c r="B79" s="745" t="s">
        <v>1694</v>
      </c>
      <c r="C79" s="746" t="s">
        <v>1695</v>
      </c>
      <c r="E79" s="552"/>
      <c r="F79" s="552"/>
      <c r="G79" s="552"/>
      <c r="H79" s="552"/>
      <c r="I79" s="552"/>
      <c r="J79" s="552"/>
      <c r="K79" s="552"/>
      <c r="L79" s="552"/>
      <c r="M79" s="552"/>
      <c r="N79" s="552"/>
      <c r="O79" s="552"/>
      <c r="P79" s="552"/>
      <c r="Q79" s="552"/>
      <c r="R79" s="552"/>
      <c r="S79" s="552"/>
      <c r="T79" s="552"/>
      <c r="AB79" s="560"/>
      <c r="AC79" s="562"/>
      <c r="AD79" s="562"/>
      <c r="AE79" s="562"/>
      <c r="AF79" s="562"/>
      <c r="AG79" s="562"/>
      <c r="AH79" s="562"/>
      <c r="AI79" s="562"/>
      <c r="AJ79" s="562"/>
      <c r="AK79" s="562"/>
      <c r="AL79" s="562"/>
      <c r="AM79" s="562"/>
      <c r="AN79" s="562"/>
      <c r="AO79" s="562"/>
      <c r="AP79" s="562"/>
      <c r="AQ79" s="562"/>
      <c r="AR79" s="562"/>
      <c r="AS79" s="562"/>
      <c r="AT79" s="562"/>
      <c r="AU79" s="562"/>
      <c r="AV79" s="562"/>
      <c r="AW79" s="562"/>
      <c r="AX79" s="562"/>
      <c r="AY79" s="562"/>
      <c r="AZ79" s="562"/>
      <c r="BA79" s="562"/>
      <c r="BB79" s="562"/>
      <c r="BC79" s="562"/>
      <c r="BD79" s="562"/>
      <c r="BE79" s="562"/>
      <c r="BF79" s="562"/>
      <c r="BG79" s="562"/>
      <c r="BH79" s="562"/>
      <c r="BI79" s="562"/>
      <c r="BJ79" s="562"/>
      <c r="BK79" s="562"/>
    </row>
    <row r="80" spans="2:63">
      <c r="B80" s="745" t="s">
        <v>1696</v>
      </c>
      <c r="C80" s="746" t="s">
        <v>1697</v>
      </c>
      <c r="E80" s="552"/>
      <c r="F80" s="552"/>
      <c r="G80" s="552"/>
      <c r="H80" s="552"/>
      <c r="I80" s="552"/>
      <c r="J80" s="552"/>
      <c r="K80" s="552"/>
      <c r="L80" s="552"/>
      <c r="M80" s="552"/>
      <c r="N80" s="552"/>
      <c r="O80" s="552"/>
      <c r="P80" s="552"/>
      <c r="Q80" s="552"/>
      <c r="R80" s="552"/>
      <c r="S80" s="552"/>
      <c r="T80" s="552"/>
      <c r="AB80" s="560"/>
      <c r="AC80" s="562"/>
      <c r="AD80" s="562"/>
      <c r="AE80" s="562"/>
      <c r="AF80" s="562"/>
      <c r="AG80" s="562"/>
      <c r="AH80" s="562"/>
      <c r="AI80" s="562"/>
      <c r="AJ80" s="562"/>
      <c r="AK80" s="562"/>
      <c r="AL80" s="562"/>
      <c r="AM80" s="562"/>
      <c r="AN80" s="562"/>
      <c r="AO80" s="562"/>
      <c r="AP80" s="562"/>
      <c r="AQ80" s="562"/>
      <c r="AR80" s="562"/>
      <c r="AS80" s="562"/>
      <c r="AT80" s="562"/>
      <c r="AU80" s="562"/>
      <c r="AV80" s="562"/>
      <c r="AW80" s="562"/>
      <c r="AX80" s="562"/>
      <c r="AY80" s="562"/>
      <c r="AZ80" s="562"/>
      <c r="BA80" s="562"/>
      <c r="BB80" s="562"/>
      <c r="BC80" s="562"/>
      <c r="BD80" s="562"/>
      <c r="BE80" s="562"/>
      <c r="BF80" s="562"/>
      <c r="BG80" s="562"/>
      <c r="BH80" s="562"/>
      <c r="BI80" s="562"/>
      <c r="BJ80" s="562"/>
      <c r="BK80" s="562"/>
    </row>
    <row r="81" spans="2:63">
      <c r="B81" s="745" t="s">
        <v>1698</v>
      </c>
      <c r="C81" s="746" t="s">
        <v>1699</v>
      </c>
      <c r="E81" s="552"/>
      <c r="F81" s="552"/>
      <c r="G81" s="552"/>
      <c r="H81" s="552"/>
      <c r="I81" s="552"/>
      <c r="J81" s="552"/>
      <c r="K81" s="552"/>
      <c r="L81" s="552"/>
      <c r="M81" s="552"/>
      <c r="N81" s="552"/>
      <c r="O81" s="552"/>
      <c r="P81" s="552"/>
      <c r="Q81" s="552"/>
      <c r="R81" s="552"/>
      <c r="S81" s="552"/>
      <c r="T81" s="552"/>
      <c r="AB81" s="560"/>
      <c r="AC81" s="562"/>
      <c r="AD81" s="562"/>
      <c r="AE81" s="562"/>
      <c r="AF81" s="562"/>
      <c r="AG81" s="562"/>
      <c r="AH81" s="562"/>
      <c r="AI81" s="562"/>
      <c r="AJ81" s="562"/>
      <c r="AK81" s="562"/>
      <c r="AL81" s="562"/>
      <c r="AM81" s="562"/>
      <c r="AN81" s="562"/>
      <c r="AO81" s="562"/>
      <c r="AP81" s="562"/>
      <c r="AQ81" s="562"/>
      <c r="AR81" s="562"/>
      <c r="AS81" s="562"/>
      <c r="AT81" s="562"/>
      <c r="AU81" s="562"/>
      <c r="AV81" s="562"/>
      <c r="AW81" s="562"/>
      <c r="AX81" s="562"/>
      <c r="AY81" s="562"/>
      <c r="AZ81" s="562"/>
      <c r="BA81" s="562"/>
      <c r="BB81" s="562"/>
      <c r="BC81" s="562"/>
      <c r="BD81" s="562"/>
      <c r="BE81" s="562"/>
      <c r="BF81" s="562"/>
      <c r="BG81" s="562"/>
      <c r="BH81" s="562"/>
      <c r="BI81" s="562"/>
      <c r="BJ81" s="562"/>
      <c r="BK81" s="562"/>
    </row>
    <row r="82" spans="2:63">
      <c r="B82" s="747" t="s">
        <v>1700</v>
      </c>
      <c r="C82" s="746" t="s">
        <v>1701</v>
      </c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552"/>
      <c r="T82" s="552"/>
      <c r="AB82" s="560"/>
      <c r="AC82" s="562"/>
      <c r="AD82" s="562"/>
      <c r="AE82" s="562"/>
      <c r="AF82" s="562"/>
      <c r="AG82" s="562"/>
      <c r="AH82" s="562"/>
      <c r="AI82" s="562"/>
      <c r="AJ82" s="562"/>
      <c r="AK82" s="562"/>
      <c r="AL82" s="562"/>
      <c r="AM82" s="562"/>
      <c r="AN82" s="562"/>
      <c r="AO82" s="562"/>
      <c r="AP82" s="562"/>
      <c r="AQ82" s="562"/>
      <c r="AR82" s="562"/>
      <c r="AS82" s="562"/>
      <c r="AT82" s="562"/>
      <c r="AU82" s="562"/>
      <c r="AV82" s="562"/>
      <c r="AW82" s="562"/>
      <c r="AX82" s="562"/>
      <c r="AY82" s="562"/>
      <c r="AZ82" s="562"/>
      <c r="BA82" s="562"/>
      <c r="BB82" s="562"/>
      <c r="BC82" s="562"/>
      <c r="BD82" s="562"/>
      <c r="BE82" s="562"/>
      <c r="BF82" s="562"/>
      <c r="BG82" s="562"/>
      <c r="BH82" s="562"/>
      <c r="BI82" s="562"/>
      <c r="BJ82" s="562"/>
      <c r="BK82" s="562"/>
    </row>
    <row r="83" spans="2:63">
      <c r="B83" s="747" t="s">
        <v>1702</v>
      </c>
      <c r="C83" s="746" t="s">
        <v>1703</v>
      </c>
      <c r="E83" s="552"/>
      <c r="F83" s="552"/>
      <c r="G83" s="552"/>
      <c r="H83" s="552"/>
      <c r="I83" s="552"/>
      <c r="J83" s="552"/>
      <c r="K83" s="552"/>
      <c r="L83" s="552"/>
      <c r="M83" s="552"/>
      <c r="N83" s="552"/>
      <c r="O83" s="552"/>
      <c r="P83" s="552"/>
      <c r="Q83" s="552"/>
      <c r="R83" s="552"/>
      <c r="S83" s="552"/>
      <c r="T83" s="552"/>
      <c r="AB83" s="560"/>
      <c r="AC83" s="562"/>
      <c r="AD83" s="562"/>
      <c r="AE83" s="562"/>
      <c r="AF83" s="562"/>
      <c r="AG83" s="562"/>
      <c r="AH83" s="562"/>
      <c r="AI83" s="562"/>
      <c r="AJ83" s="562"/>
      <c r="AK83" s="562"/>
      <c r="AL83" s="562"/>
      <c r="AM83" s="562"/>
      <c r="AN83" s="562"/>
      <c r="AO83" s="562"/>
      <c r="AP83" s="562"/>
      <c r="AQ83" s="562"/>
      <c r="AR83" s="562"/>
      <c r="AS83" s="562"/>
      <c r="AT83" s="562"/>
      <c r="AU83" s="562"/>
      <c r="AV83" s="562"/>
      <c r="AW83" s="562"/>
      <c r="AX83" s="562"/>
      <c r="AY83" s="562"/>
      <c r="AZ83" s="562"/>
      <c r="BA83" s="562"/>
      <c r="BB83" s="562"/>
      <c r="BC83" s="562"/>
      <c r="BD83" s="562"/>
      <c r="BE83" s="562"/>
      <c r="BF83" s="562"/>
      <c r="BG83" s="562"/>
      <c r="BH83" s="562"/>
      <c r="BI83" s="562"/>
      <c r="BJ83" s="562"/>
      <c r="BK83" s="562"/>
    </row>
    <row r="84" spans="2:63">
      <c r="B84" s="745" t="s">
        <v>1704</v>
      </c>
      <c r="C84" s="746" t="s">
        <v>1705</v>
      </c>
      <c r="E84" s="552"/>
      <c r="F84" s="552"/>
      <c r="G84" s="552"/>
      <c r="H84" s="552"/>
      <c r="I84" s="552"/>
      <c r="J84" s="552"/>
      <c r="K84" s="552"/>
      <c r="L84" s="552"/>
      <c r="M84" s="552"/>
      <c r="N84" s="552"/>
      <c r="O84" s="552"/>
      <c r="P84" s="552"/>
      <c r="Q84" s="552"/>
      <c r="R84" s="552"/>
      <c r="S84" s="552"/>
      <c r="T84" s="552"/>
      <c r="AB84" s="560"/>
      <c r="AC84" s="562"/>
      <c r="AD84" s="562"/>
      <c r="AE84" s="562"/>
      <c r="AF84" s="562"/>
      <c r="AG84" s="562"/>
      <c r="AH84" s="562"/>
      <c r="AI84" s="562"/>
      <c r="AJ84" s="562"/>
      <c r="AK84" s="562"/>
      <c r="AL84" s="562"/>
      <c r="AM84" s="562"/>
      <c r="AN84" s="562"/>
      <c r="AO84" s="562"/>
      <c r="AP84" s="562"/>
      <c r="AQ84" s="562"/>
      <c r="AR84" s="562"/>
      <c r="AS84" s="562"/>
      <c r="AT84" s="562"/>
      <c r="AU84" s="562"/>
      <c r="AV84" s="562"/>
      <c r="AW84" s="562"/>
      <c r="AX84" s="562"/>
      <c r="AY84" s="562"/>
      <c r="AZ84" s="562"/>
      <c r="BA84" s="562"/>
      <c r="BB84" s="562"/>
      <c r="BC84" s="562"/>
      <c r="BD84" s="562"/>
      <c r="BE84" s="562"/>
      <c r="BF84" s="562"/>
      <c r="BG84" s="562"/>
      <c r="BH84" s="562"/>
      <c r="BI84" s="562"/>
      <c r="BJ84" s="562"/>
      <c r="BK84" s="562"/>
    </row>
    <row r="85" spans="2:63">
      <c r="B85" s="747" t="s">
        <v>1706</v>
      </c>
      <c r="C85" s="746" t="s">
        <v>1707</v>
      </c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552"/>
      <c r="T85" s="552"/>
      <c r="AB85" s="560"/>
      <c r="AC85" s="562"/>
      <c r="AD85" s="562"/>
      <c r="AE85" s="562"/>
      <c r="AF85" s="562"/>
      <c r="AG85" s="562"/>
      <c r="AH85" s="562"/>
      <c r="AI85" s="562"/>
      <c r="AJ85" s="562"/>
      <c r="AK85" s="562"/>
      <c r="AL85" s="562"/>
      <c r="AM85" s="562"/>
      <c r="AN85" s="562"/>
      <c r="AO85" s="562"/>
      <c r="AP85" s="562"/>
      <c r="AQ85" s="562"/>
      <c r="AR85" s="562"/>
      <c r="AS85" s="562"/>
      <c r="AT85" s="562"/>
      <c r="AU85" s="562"/>
      <c r="AV85" s="562"/>
      <c r="AW85" s="562"/>
      <c r="AX85" s="562"/>
      <c r="AY85" s="562"/>
      <c r="AZ85" s="562"/>
      <c r="BA85" s="562"/>
      <c r="BB85" s="562"/>
      <c r="BC85" s="562"/>
      <c r="BD85" s="562"/>
      <c r="BE85" s="562"/>
      <c r="BF85" s="562"/>
      <c r="BG85" s="562"/>
      <c r="BH85" s="562"/>
      <c r="BI85" s="562"/>
      <c r="BJ85" s="562"/>
      <c r="BK85" s="562"/>
    </row>
    <row r="86" spans="2:63">
      <c r="B86" s="745" t="s">
        <v>1708</v>
      </c>
      <c r="C86" s="746" t="s">
        <v>1709</v>
      </c>
      <c r="E86" s="552"/>
      <c r="F86" s="552"/>
      <c r="G86" s="552"/>
      <c r="H86" s="552"/>
      <c r="I86" s="552"/>
      <c r="J86" s="552"/>
      <c r="K86" s="552"/>
      <c r="L86" s="552"/>
      <c r="M86" s="552"/>
      <c r="N86" s="552"/>
      <c r="O86" s="552"/>
      <c r="P86" s="552"/>
      <c r="Q86" s="552"/>
      <c r="R86" s="552"/>
      <c r="S86" s="552"/>
      <c r="T86" s="552"/>
      <c r="AB86" s="560"/>
      <c r="AC86" s="562"/>
      <c r="AD86" s="562"/>
      <c r="AE86" s="562"/>
      <c r="AF86" s="562"/>
      <c r="AG86" s="562"/>
      <c r="AH86" s="562"/>
      <c r="AI86" s="562"/>
      <c r="AJ86" s="562"/>
      <c r="AK86" s="562"/>
      <c r="AL86" s="562"/>
      <c r="AM86" s="562"/>
      <c r="AN86" s="562"/>
      <c r="AO86" s="562"/>
      <c r="AP86" s="562"/>
      <c r="AQ86" s="562"/>
      <c r="AR86" s="562"/>
      <c r="AS86" s="562"/>
      <c r="AT86" s="562"/>
      <c r="AU86" s="562"/>
      <c r="AV86" s="562"/>
      <c r="AW86" s="562"/>
      <c r="AX86" s="562"/>
      <c r="AY86" s="562"/>
      <c r="AZ86" s="562"/>
      <c r="BA86" s="562"/>
      <c r="BB86" s="562"/>
      <c r="BC86" s="562"/>
      <c r="BD86" s="562"/>
      <c r="BE86" s="562"/>
      <c r="BF86" s="562"/>
      <c r="BG86" s="562"/>
      <c r="BH86" s="562"/>
      <c r="BI86" s="562"/>
      <c r="BJ86" s="562"/>
      <c r="BK86" s="562"/>
    </row>
    <row r="87" spans="2:63">
      <c r="B87" s="745" t="s">
        <v>1710</v>
      </c>
      <c r="C87" s="746" t="s">
        <v>1711</v>
      </c>
      <c r="E87" s="552"/>
      <c r="F87" s="552"/>
      <c r="G87" s="552"/>
      <c r="H87" s="552"/>
      <c r="I87" s="552"/>
      <c r="J87" s="552"/>
      <c r="K87" s="552"/>
      <c r="L87" s="552"/>
      <c r="M87" s="552"/>
      <c r="N87" s="552"/>
      <c r="O87" s="552"/>
      <c r="P87" s="552"/>
      <c r="Q87" s="552"/>
      <c r="R87" s="552"/>
      <c r="S87" s="552"/>
      <c r="T87" s="552"/>
      <c r="AB87" s="560"/>
      <c r="AC87" s="562"/>
      <c r="AD87" s="562"/>
      <c r="AE87" s="562"/>
      <c r="AF87" s="562"/>
      <c r="AG87" s="562"/>
      <c r="AH87" s="562"/>
      <c r="AI87" s="562"/>
      <c r="AJ87" s="562"/>
      <c r="AK87" s="562"/>
      <c r="AL87" s="562"/>
      <c r="AM87" s="562"/>
      <c r="AN87" s="562"/>
      <c r="AO87" s="562"/>
      <c r="AP87" s="562"/>
      <c r="AQ87" s="562"/>
      <c r="AR87" s="562"/>
      <c r="AS87" s="562"/>
      <c r="AT87" s="562"/>
      <c r="AU87" s="562"/>
      <c r="AV87" s="562"/>
      <c r="AW87" s="562"/>
      <c r="AX87" s="562"/>
      <c r="AY87" s="562"/>
      <c r="AZ87" s="562"/>
      <c r="BA87" s="562"/>
      <c r="BB87" s="562"/>
      <c r="BC87" s="562"/>
      <c r="BD87" s="562"/>
      <c r="BE87" s="562"/>
      <c r="BF87" s="562"/>
      <c r="BG87" s="562"/>
      <c r="BH87" s="562"/>
      <c r="BI87" s="562"/>
      <c r="BJ87" s="562"/>
      <c r="BK87" s="562"/>
    </row>
    <row r="88" spans="2:63">
      <c r="B88" s="745" t="s">
        <v>1712</v>
      </c>
      <c r="C88" s="746" t="s">
        <v>1713</v>
      </c>
      <c r="E88" s="552"/>
      <c r="F88" s="552"/>
      <c r="G88" s="552"/>
      <c r="H88" s="552"/>
      <c r="I88" s="552"/>
      <c r="J88" s="552"/>
      <c r="K88" s="552"/>
      <c r="L88" s="552"/>
      <c r="M88" s="552"/>
      <c r="N88" s="552"/>
      <c r="O88" s="552"/>
      <c r="P88" s="552"/>
      <c r="Q88" s="552"/>
      <c r="R88" s="552"/>
      <c r="S88" s="552"/>
      <c r="T88" s="552"/>
      <c r="AB88" s="560"/>
      <c r="AC88" s="562"/>
      <c r="AD88" s="562"/>
      <c r="AE88" s="562"/>
      <c r="AF88" s="562"/>
      <c r="AG88" s="562"/>
      <c r="AH88" s="562"/>
      <c r="AI88" s="562"/>
      <c r="AJ88" s="562"/>
      <c r="AK88" s="562"/>
      <c r="AL88" s="562"/>
      <c r="AM88" s="562"/>
      <c r="AN88" s="562"/>
      <c r="AO88" s="562"/>
      <c r="AP88" s="562"/>
      <c r="AQ88" s="562"/>
      <c r="AR88" s="562"/>
      <c r="AS88" s="562"/>
      <c r="AT88" s="562"/>
      <c r="AU88" s="562"/>
      <c r="AV88" s="562"/>
      <c r="AW88" s="562"/>
      <c r="AX88" s="562"/>
      <c r="AY88" s="562"/>
      <c r="AZ88" s="562"/>
      <c r="BA88" s="562"/>
      <c r="BB88" s="562"/>
      <c r="BC88" s="562"/>
      <c r="BD88" s="562"/>
      <c r="BE88" s="562"/>
      <c r="BF88" s="562"/>
      <c r="BG88" s="562"/>
      <c r="BH88" s="562"/>
      <c r="BI88" s="562"/>
      <c r="BJ88" s="562"/>
      <c r="BK88" s="562"/>
    </row>
    <row r="89" spans="2:63">
      <c r="B89" s="747" t="s">
        <v>1714</v>
      </c>
      <c r="C89" s="746" t="s">
        <v>1715</v>
      </c>
      <c r="E89" s="552"/>
      <c r="F89" s="552"/>
      <c r="G89" s="552"/>
      <c r="H89" s="552"/>
      <c r="I89" s="552"/>
      <c r="J89" s="552"/>
      <c r="K89" s="552"/>
      <c r="L89" s="552"/>
      <c r="M89" s="552"/>
      <c r="N89" s="552"/>
      <c r="O89" s="552"/>
      <c r="P89" s="552"/>
      <c r="Q89" s="552"/>
      <c r="R89" s="552"/>
      <c r="S89" s="552"/>
      <c r="T89" s="552"/>
      <c r="AB89" s="560"/>
      <c r="AC89" s="562"/>
      <c r="AD89" s="562"/>
      <c r="AE89" s="562"/>
      <c r="AF89" s="562"/>
      <c r="AG89" s="562"/>
      <c r="AH89" s="562"/>
      <c r="AI89" s="562"/>
      <c r="AJ89" s="562"/>
      <c r="AK89" s="562"/>
      <c r="AL89" s="562"/>
      <c r="AM89" s="562"/>
      <c r="AN89" s="562"/>
      <c r="AO89" s="562"/>
      <c r="AP89" s="562"/>
      <c r="AQ89" s="562"/>
      <c r="AR89" s="562"/>
      <c r="AS89" s="562"/>
      <c r="AT89" s="562"/>
      <c r="AU89" s="562"/>
      <c r="AV89" s="562"/>
      <c r="AW89" s="562"/>
      <c r="AX89" s="562"/>
      <c r="AY89" s="562"/>
      <c r="AZ89" s="562"/>
      <c r="BA89" s="562"/>
      <c r="BB89" s="562"/>
      <c r="BC89" s="562"/>
      <c r="BD89" s="562"/>
      <c r="BE89" s="562"/>
      <c r="BF89" s="562"/>
      <c r="BG89" s="562"/>
      <c r="BH89" s="562"/>
      <c r="BI89" s="562"/>
      <c r="BJ89" s="562"/>
      <c r="BK89" s="562"/>
    </row>
    <row r="90" spans="2:63">
      <c r="B90" s="745" t="s">
        <v>1716</v>
      </c>
      <c r="C90" s="746" t="s">
        <v>1717</v>
      </c>
      <c r="AB90" s="560"/>
      <c r="AC90" s="562"/>
      <c r="AD90" s="562"/>
      <c r="AE90" s="562"/>
      <c r="AF90" s="562"/>
      <c r="AG90" s="562"/>
      <c r="AH90" s="562"/>
      <c r="AI90" s="562"/>
      <c r="AJ90" s="562"/>
      <c r="AK90" s="562"/>
      <c r="AL90" s="562"/>
      <c r="AM90" s="562"/>
      <c r="AN90" s="562"/>
      <c r="AO90" s="562"/>
      <c r="AP90" s="562"/>
      <c r="AQ90" s="562"/>
      <c r="AR90" s="562"/>
      <c r="AS90" s="562"/>
      <c r="AT90" s="562"/>
      <c r="AU90" s="562"/>
      <c r="AV90" s="562"/>
      <c r="AW90" s="562"/>
      <c r="AX90" s="562"/>
      <c r="AY90" s="562"/>
      <c r="AZ90" s="562"/>
      <c r="BA90" s="562"/>
      <c r="BB90" s="562"/>
      <c r="BC90" s="562"/>
      <c r="BD90" s="562"/>
      <c r="BE90" s="562"/>
      <c r="BF90" s="562"/>
      <c r="BG90" s="562"/>
      <c r="BH90" s="562"/>
      <c r="BI90" s="562"/>
      <c r="BJ90" s="562"/>
      <c r="BK90" s="562"/>
    </row>
    <row r="91" spans="2:63">
      <c r="B91" s="745" t="s">
        <v>1718</v>
      </c>
      <c r="C91" s="746" t="s">
        <v>1719</v>
      </c>
      <c r="AB91" s="560"/>
      <c r="AC91" s="562"/>
      <c r="AD91" s="562"/>
      <c r="AE91" s="562"/>
      <c r="AF91" s="562"/>
      <c r="AG91" s="562"/>
      <c r="AH91" s="562"/>
      <c r="AI91" s="562"/>
      <c r="AJ91" s="562"/>
      <c r="AK91" s="562"/>
      <c r="AL91" s="562"/>
      <c r="AM91" s="562"/>
      <c r="AN91" s="562"/>
      <c r="AO91" s="562"/>
      <c r="AP91" s="562"/>
      <c r="AQ91" s="562"/>
      <c r="AR91" s="562"/>
      <c r="AS91" s="562"/>
      <c r="AT91" s="562"/>
      <c r="AU91" s="562"/>
      <c r="AV91" s="562"/>
      <c r="AW91" s="562"/>
      <c r="AX91" s="562"/>
      <c r="AY91" s="562"/>
      <c r="AZ91" s="562"/>
      <c r="BA91" s="562"/>
      <c r="BB91" s="562"/>
      <c r="BC91" s="562"/>
      <c r="BD91" s="562"/>
      <c r="BE91" s="562"/>
      <c r="BF91" s="562"/>
      <c r="BG91" s="562"/>
      <c r="BH91" s="562"/>
      <c r="BI91" s="562"/>
      <c r="BJ91" s="562"/>
      <c r="BK91" s="562"/>
    </row>
    <row r="92" spans="2:63">
      <c r="B92" s="745" t="s">
        <v>1720</v>
      </c>
      <c r="C92" s="746" t="s">
        <v>1721</v>
      </c>
      <c r="AB92" s="560"/>
      <c r="AC92" s="562"/>
      <c r="AD92" s="562"/>
      <c r="AE92" s="562"/>
      <c r="AF92" s="562"/>
      <c r="AG92" s="562"/>
      <c r="AH92" s="562"/>
      <c r="AI92" s="562"/>
      <c r="AJ92" s="562"/>
      <c r="AK92" s="562"/>
      <c r="AL92" s="562"/>
      <c r="AM92" s="562"/>
      <c r="AN92" s="562"/>
      <c r="AO92" s="562"/>
      <c r="AP92" s="562"/>
      <c r="AQ92" s="562"/>
      <c r="AR92" s="562"/>
      <c r="AS92" s="562"/>
      <c r="AT92" s="562"/>
      <c r="AU92" s="562"/>
      <c r="AV92" s="562"/>
      <c r="AW92" s="562"/>
      <c r="AX92" s="562"/>
      <c r="AY92" s="562"/>
      <c r="AZ92" s="562"/>
      <c r="BA92" s="562"/>
      <c r="BB92" s="562"/>
      <c r="BC92" s="562"/>
      <c r="BD92" s="562"/>
      <c r="BE92" s="562"/>
      <c r="BF92" s="562"/>
      <c r="BG92" s="562"/>
      <c r="BH92" s="562"/>
      <c r="BI92" s="562"/>
      <c r="BJ92" s="562"/>
      <c r="BK92" s="562"/>
    </row>
    <row r="93" spans="2:63">
      <c r="B93" s="745" t="s">
        <v>1722</v>
      </c>
      <c r="C93" s="746" t="s">
        <v>1723</v>
      </c>
      <c r="AB93" s="560"/>
      <c r="AC93" s="562"/>
      <c r="AD93" s="562"/>
      <c r="AE93" s="562"/>
      <c r="AF93" s="562"/>
      <c r="AG93" s="562"/>
      <c r="AH93" s="562"/>
      <c r="AI93" s="562"/>
      <c r="AJ93" s="562"/>
      <c r="AK93" s="562"/>
      <c r="AL93" s="562"/>
      <c r="AM93" s="562"/>
      <c r="AN93" s="562"/>
      <c r="AO93" s="562"/>
      <c r="AP93" s="562"/>
      <c r="AQ93" s="562"/>
      <c r="AR93" s="562"/>
      <c r="AS93" s="562"/>
      <c r="AT93" s="562"/>
      <c r="AU93" s="562"/>
      <c r="AV93" s="562"/>
      <c r="AW93" s="562"/>
      <c r="AX93" s="562"/>
      <c r="AY93" s="562"/>
      <c r="AZ93" s="562"/>
      <c r="BA93" s="562"/>
      <c r="BB93" s="562"/>
      <c r="BC93" s="562"/>
      <c r="BD93" s="562"/>
      <c r="BE93" s="562"/>
      <c r="BF93" s="562"/>
      <c r="BG93" s="562"/>
      <c r="BH93" s="562"/>
      <c r="BI93" s="562"/>
      <c r="BJ93" s="562"/>
      <c r="BK93" s="562"/>
    </row>
    <row r="94" spans="2:63">
      <c r="B94" s="745" t="s">
        <v>1724</v>
      </c>
      <c r="C94" s="746" t="s">
        <v>1725</v>
      </c>
      <c r="AB94" s="560"/>
      <c r="AC94" s="562"/>
      <c r="AD94" s="562"/>
      <c r="AE94" s="562"/>
      <c r="AF94" s="562"/>
      <c r="AG94" s="562"/>
      <c r="AH94" s="562"/>
      <c r="AI94" s="562"/>
      <c r="AJ94" s="562"/>
      <c r="AK94" s="562"/>
      <c r="AL94" s="562"/>
      <c r="AM94" s="562"/>
      <c r="AN94" s="562"/>
      <c r="AO94" s="562"/>
      <c r="AP94" s="562"/>
      <c r="AQ94" s="562"/>
      <c r="AR94" s="562"/>
      <c r="AS94" s="562"/>
      <c r="AT94" s="562"/>
      <c r="AU94" s="562"/>
      <c r="AV94" s="562"/>
      <c r="AW94" s="562"/>
      <c r="AX94" s="562"/>
      <c r="AY94" s="562"/>
      <c r="AZ94" s="562"/>
      <c r="BA94" s="562"/>
      <c r="BB94" s="562"/>
      <c r="BC94" s="562"/>
      <c r="BD94" s="562"/>
      <c r="BE94" s="562"/>
      <c r="BF94" s="562"/>
      <c r="BG94" s="562"/>
      <c r="BH94" s="562"/>
      <c r="BI94" s="562"/>
      <c r="BJ94" s="562"/>
      <c r="BK94" s="562"/>
    </row>
    <row r="95" spans="2:63">
      <c r="B95" s="745" t="s">
        <v>1726</v>
      </c>
      <c r="C95" s="746" t="s">
        <v>1727</v>
      </c>
      <c r="AB95" s="560"/>
      <c r="AC95" s="562"/>
      <c r="AD95" s="562"/>
      <c r="AE95" s="562"/>
      <c r="AF95" s="562"/>
      <c r="AG95" s="562"/>
      <c r="AH95" s="562"/>
      <c r="AI95" s="562"/>
      <c r="AJ95" s="562"/>
      <c r="AK95" s="562"/>
      <c r="AL95" s="562"/>
      <c r="AM95" s="562"/>
      <c r="AN95" s="562"/>
      <c r="AO95" s="562"/>
      <c r="AP95" s="562"/>
      <c r="AQ95" s="562"/>
      <c r="AR95" s="562"/>
      <c r="AS95" s="562"/>
      <c r="AT95" s="562"/>
      <c r="AU95" s="562"/>
      <c r="AV95" s="562"/>
      <c r="AW95" s="562"/>
      <c r="AX95" s="562"/>
      <c r="AY95" s="562"/>
      <c r="AZ95" s="562"/>
      <c r="BA95" s="562"/>
      <c r="BB95" s="562"/>
      <c r="BC95" s="562"/>
      <c r="BD95" s="562"/>
      <c r="BE95" s="562"/>
      <c r="BF95" s="562"/>
      <c r="BG95" s="562"/>
      <c r="BH95" s="562"/>
      <c r="BI95" s="562"/>
      <c r="BJ95" s="562"/>
      <c r="BK95" s="562"/>
    </row>
    <row r="96" spans="2:63">
      <c r="B96" s="745" t="s">
        <v>1728</v>
      </c>
      <c r="C96" s="746" t="s">
        <v>1729</v>
      </c>
      <c r="AB96" s="560"/>
      <c r="AC96" s="562"/>
      <c r="AD96" s="562"/>
      <c r="AE96" s="562"/>
      <c r="AF96" s="562"/>
      <c r="AG96" s="562"/>
      <c r="AH96" s="562"/>
      <c r="AI96" s="562"/>
      <c r="AJ96" s="562"/>
      <c r="AK96" s="562"/>
      <c r="AL96" s="562"/>
      <c r="AM96" s="562"/>
      <c r="AN96" s="562"/>
      <c r="AO96" s="562"/>
      <c r="AP96" s="562"/>
      <c r="AQ96" s="562"/>
      <c r="AR96" s="562"/>
      <c r="AS96" s="562"/>
      <c r="AT96" s="562"/>
      <c r="AU96" s="562"/>
      <c r="AV96" s="562"/>
      <c r="AW96" s="562"/>
      <c r="AX96" s="562"/>
      <c r="AY96" s="562"/>
      <c r="AZ96" s="562"/>
      <c r="BA96" s="562"/>
      <c r="BB96" s="562"/>
      <c r="BC96" s="562"/>
      <c r="BD96" s="562"/>
      <c r="BE96" s="562"/>
      <c r="BF96" s="562"/>
      <c r="BG96" s="562"/>
      <c r="BH96" s="562"/>
      <c r="BI96" s="562"/>
      <c r="BJ96" s="562"/>
      <c r="BK96" s="562"/>
    </row>
    <row r="97" spans="2:63">
      <c r="B97" s="745" t="s">
        <v>1730</v>
      </c>
      <c r="C97" s="746" t="s">
        <v>1731</v>
      </c>
      <c r="AB97" s="560"/>
      <c r="AC97" s="562"/>
      <c r="AD97" s="562"/>
      <c r="AE97" s="562"/>
      <c r="AF97" s="562"/>
      <c r="AG97" s="562"/>
      <c r="AH97" s="562"/>
      <c r="AI97" s="562"/>
      <c r="AJ97" s="562"/>
      <c r="AK97" s="562"/>
      <c r="AL97" s="562"/>
      <c r="AM97" s="562"/>
      <c r="AN97" s="562"/>
      <c r="AO97" s="562"/>
      <c r="AP97" s="562"/>
      <c r="AQ97" s="562"/>
      <c r="AR97" s="562"/>
      <c r="AS97" s="562"/>
      <c r="AT97" s="562"/>
      <c r="AU97" s="562"/>
      <c r="AV97" s="562"/>
      <c r="AW97" s="562"/>
      <c r="AX97" s="562"/>
      <c r="AY97" s="562"/>
      <c r="AZ97" s="562"/>
      <c r="BA97" s="562"/>
      <c r="BB97" s="562"/>
      <c r="BC97" s="562"/>
      <c r="BD97" s="562"/>
      <c r="BE97" s="562"/>
      <c r="BF97" s="562"/>
      <c r="BG97" s="562"/>
      <c r="BH97" s="562"/>
      <c r="BI97" s="562"/>
      <c r="BJ97" s="562"/>
      <c r="BK97" s="562"/>
    </row>
    <row r="98" spans="2:63">
      <c r="B98" s="745" t="s">
        <v>1732</v>
      </c>
      <c r="C98" s="746" t="s">
        <v>1733</v>
      </c>
      <c r="AB98" s="560"/>
      <c r="AC98" s="562"/>
      <c r="AD98" s="562"/>
      <c r="AE98" s="562"/>
      <c r="AF98" s="562"/>
      <c r="AG98" s="562"/>
      <c r="AH98" s="562"/>
      <c r="AI98" s="562"/>
      <c r="AJ98" s="562"/>
      <c r="AK98" s="562"/>
      <c r="AL98" s="562"/>
      <c r="AM98" s="562"/>
      <c r="AN98" s="562"/>
      <c r="AO98" s="562"/>
      <c r="AP98" s="562"/>
      <c r="AQ98" s="562"/>
      <c r="AR98" s="562"/>
      <c r="AS98" s="562"/>
      <c r="AT98" s="562"/>
      <c r="AU98" s="562"/>
      <c r="AV98" s="562"/>
      <c r="AW98" s="562"/>
      <c r="AX98" s="562"/>
      <c r="AY98" s="562"/>
      <c r="AZ98" s="562"/>
      <c r="BA98" s="562"/>
      <c r="BB98" s="562"/>
      <c r="BC98" s="562"/>
      <c r="BD98" s="562"/>
      <c r="BE98" s="562"/>
      <c r="BF98" s="562"/>
      <c r="BG98" s="562"/>
      <c r="BH98" s="562"/>
      <c r="BI98" s="562"/>
      <c r="BJ98" s="562"/>
      <c r="BK98" s="562"/>
    </row>
    <row r="99" spans="2:63">
      <c r="B99" s="747" t="s">
        <v>1734</v>
      </c>
      <c r="C99" s="746" t="s">
        <v>1735</v>
      </c>
      <c r="AB99" s="560"/>
      <c r="AC99" s="562"/>
      <c r="AD99" s="562"/>
      <c r="AE99" s="562"/>
      <c r="AF99" s="562"/>
      <c r="AG99" s="562"/>
      <c r="AH99" s="562"/>
      <c r="AI99" s="562"/>
      <c r="AJ99" s="562"/>
      <c r="AK99" s="562"/>
      <c r="AL99" s="562"/>
      <c r="AM99" s="562"/>
      <c r="AN99" s="562"/>
      <c r="AO99" s="562"/>
      <c r="AP99" s="562"/>
      <c r="AQ99" s="562"/>
      <c r="AR99" s="562"/>
      <c r="AS99" s="562"/>
      <c r="AT99" s="562"/>
      <c r="AU99" s="562"/>
      <c r="AV99" s="562"/>
      <c r="AW99" s="562"/>
      <c r="AX99" s="562"/>
      <c r="AY99" s="562"/>
      <c r="AZ99" s="562"/>
      <c r="BA99" s="562"/>
      <c r="BB99" s="562"/>
      <c r="BC99" s="562"/>
      <c r="BD99" s="562"/>
      <c r="BE99" s="562"/>
      <c r="BF99" s="562"/>
      <c r="BG99" s="562"/>
      <c r="BH99" s="562"/>
      <c r="BI99" s="562"/>
      <c r="BJ99" s="562"/>
      <c r="BK99" s="562"/>
    </row>
    <row r="100" spans="2:63">
      <c r="B100" s="745" t="s">
        <v>1736</v>
      </c>
      <c r="C100" s="746" t="s">
        <v>1737</v>
      </c>
      <c r="AB100" s="560"/>
      <c r="AC100" s="562"/>
      <c r="AD100" s="562"/>
      <c r="AE100" s="562"/>
      <c r="AF100" s="562"/>
      <c r="AG100" s="562"/>
      <c r="AH100" s="562"/>
      <c r="AI100" s="562"/>
      <c r="AJ100" s="562"/>
      <c r="AK100" s="562"/>
      <c r="AL100" s="562"/>
      <c r="AM100" s="562"/>
      <c r="AN100" s="562"/>
      <c r="AO100" s="562"/>
      <c r="AP100" s="562"/>
      <c r="AQ100" s="562"/>
      <c r="AR100" s="562"/>
      <c r="AS100" s="562"/>
      <c r="AT100" s="562"/>
      <c r="AU100" s="562"/>
      <c r="AV100" s="562"/>
      <c r="AW100" s="562"/>
      <c r="AX100" s="562"/>
      <c r="AY100" s="562"/>
      <c r="AZ100" s="562"/>
      <c r="BA100" s="562"/>
      <c r="BB100" s="562"/>
      <c r="BC100" s="562"/>
      <c r="BD100" s="562"/>
      <c r="BE100" s="562"/>
      <c r="BF100" s="562"/>
      <c r="BG100" s="562"/>
      <c r="BH100" s="562"/>
      <c r="BI100" s="562"/>
      <c r="BJ100" s="562"/>
      <c r="BK100" s="562"/>
    </row>
    <row r="101" spans="2:63">
      <c r="B101" s="745" t="s">
        <v>1738</v>
      </c>
      <c r="C101" s="746" t="s">
        <v>1739</v>
      </c>
      <c r="AB101" s="560"/>
      <c r="AC101" s="562"/>
      <c r="AD101" s="562"/>
      <c r="AE101" s="562"/>
      <c r="AF101" s="562"/>
      <c r="AG101" s="562"/>
      <c r="AH101" s="562"/>
      <c r="AI101" s="562"/>
      <c r="AJ101" s="562"/>
      <c r="AK101" s="562"/>
      <c r="AL101" s="562"/>
      <c r="AM101" s="562"/>
      <c r="AN101" s="562"/>
      <c r="AO101" s="562"/>
      <c r="AP101" s="562"/>
      <c r="AQ101" s="562"/>
      <c r="AR101" s="562"/>
      <c r="AS101" s="562"/>
      <c r="AT101" s="562"/>
      <c r="AU101" s="562"/>
      <c r="AV101" s="562"/>
      <c r="AW101" s="562"/>
      <c r="AX101" s="562"/>
      <c r="AY101" s="562"/>
      <c r="AZ101" s="562"/>
      <c r="BA101" s="562"/>
      <c r="BB101" s="562"/>
      <c r="BC101" s="562"/>
      <c r="BD101" s="562"/>
      <c r="BE101" s="562"/>
      <c r="BF101" s="562"/>
      <c r="BG101" s="562"/>
      <c r="BH101" s="562"/>
      <c r="BI101" s="562"/>
      <c r="BJ101" s="562"/>
      <c r="BK101" s="562"/>
    </row>
    <row r="102" spans="2:63">
      <c r="B102" s="745" t="s">
        <v>1740</v>
      </c>
      <c r="C102" s="746" t="s">
        <v>1741</v>
      </c>
      <c r="AB102" s="560"/>
      <c r="AC102" s="562"/>
      <c r="AD102" s="562"/>
      <c r="AE102" s="562"/>
      <c r="AF102" s="562"/>
      <c r="AG102" s="562"/>
      <c r="AH102" s="562"/>
      <c r="AI102" s="562"/>
      <c r="AJ102" s="562"/>
      <c r="AK102" s="562"/>
      <c r="AL102" s="562"/>
      <c r="AM102" s="562"/>
      <c r="AN102" s="562"/>
      <c r="AO102" s="562"/>
      <c r="AP102" s="562"/>
      <c r="AQ102" s="562"/>
      <c r="AR102" s="562"/>
      <c r="AS102" s="562"/>
      <c r="AT102" s="562"/>
      <c r="AU102" s="562"/>
      <c r="AV102" s="562"/>
      <c r="AW102" s="562"/>
      <c r="AX102" s="562"/>
      <c r="AY102" s="562"/>
      <c r="AZ102" s="562"/>
      <c r="BA102" s="562"/>
      <c r="BB102" s="562"/>
      <c r="BC102" s="562"/>
      <c r="BD102" s="562"/>
      <c r="BE102" s="562"/>
      <c r="BF102" s="562"/>
      <c r="BG102" s="562"/>
      <c r="BH102" s="562"/>
      <c r="BI102" s="562"/>
      <c r="BJ102" s="562"/>
      <c r="BK102" s="562"/>
    </row>
    <row r="103" spans="2:63">
      <c r="B103" s="745" t="s">
        <v>1742</v>
      </c>
      <c r="C103" s="746" t="s">
        <v>1743</v>
      </c>
      <c r="AB103" s="560"/>
      <c r="AC103" s="562"/>
      <c r="AD103" s="562"/>
      <c r="AE103" s="562"/>
      <c r="AF103" s="562"/>
      <c r="AG103" s="562"/>
      <c r="AH103" s="562"/>
      <c r="AI103" s="562"/>
      <c r="AJ103" s="562"/>
      <c r="AK103" s="562"/>
      <c r="AL103" s="562"/>
      <c r="AM103" s="562"/>
      <c r="AN103" s="562"/>
      <c r="AO103" s="562"/>
      <c r="AP103" s="562"/>
      <c r="AQ103" s="562"/>
      <c r="AR103" s="562"/>
      <c r="AS103" s="562"/>
      <c r="AT103" s="562"/>
      <c r="AU103" s="562"/>
      <c r="AV103" s="562"/>
      <c r="AW103" s="562"/>
      <c r="AX103" s="562"/>
      <c r="AY103" s="562"/>
      <c r="AZ103" s="562"/>
      <c r="BA103" s="562"/>
      <c r="BB103" s="562"/>
      <c r="BC103" s="562"/>
      <c r="BD103" s="562"/>
      <c r="BE103" s="562"/>
      <c r="BF103" s="562"/>
      <c r="BG103" s="562"/>
      <c r="BH103" s="562"/>
      <c r="BI103" s="562"/>
      <c r="BJ103" s="562"/>
      <c r="BK103" s="562"/>
    </row>
    <row r="104" spans="2:63">
      <c r="B104" s="747" t="s">
        <v>1744</v>
      </c>
      <c r="C104" s="746" t="s">
        <v>1745</v>
      </c>
      <c r="AB104" s="560"/>
      <c r="AC104" s="562"/>
      <c r="AD104" s="562"/>
      <c r="AE104" s="562"/>
      <c r="AF104" s="562"/>
      <c r="AG104" s="562"/>
      <c r="AH104" s="562"/>
      <c r="AI104" s="562"/>
      <c r="AJ104" s="562"/>
      <c r="AK104" s="562"/>
      <c r="AL104" s="562"/>
      <c r="AM104" s="562"/>
      <c r="AN104" s="562"/>
      <c r="AO104" s="562"/>
      <c r="AP104" s="562"/>
      <c r="AQ104" s="562"/>
      <c r="AR104" s="562"/>
      <c r="AS104" s="562"/>
      <c r="AT104" s="562"/>
      <c r="AU104" s="562"/>
      <c r="AV104" s="562"/>
      <c r="AW104" s="562"/>
      <c r="AX104" s="562"/>
      <c r="AY104" s="562"/>
      <c r="AZ104" s="562"/>
      <c r="BA104" s="562"/>
      <c r="BB104" s="562"/>
      <c r="BC104" s="562"/>
      <c r="BD104" s="562"/>
      <c r="BE104" s="562"/>
      <c r="BF104" s="562"/>
      <c r="BG104" s="562"/>
      <c r="BH104" s="562"/>
      <c r="BI104" s="562"/>
      <c r="BJ104" s="562"/>
      <c r="BK104" s="562"/>
    </row>
    <row r="105" spans="2:63">
      <c r="B105" s="745" t="s">
        <v>1746</v>
      </c>
      <c r="C105" s="746" t="s">
        <v>1747</v>
      </c>
      <c r="AB105" s="560"/>
      <c r="AC105" s="562"/>
      <c r="AD105" s="562"/>
      <c r="AE105" s="562"/>
      <c r="AF105" s="562"/>
      <c r="AG105" s="562"/>
      <c r="AH105" s="562"/>
      <c r="AI105" s="562"/>
      <c r="AJ105" s="562"/>
      <c r="AK105" s="562"/>
      <c r="AL105" s="562"/>
      <c r="AM105" s="562"/>
      <c r="AN105" s="562"/>
      <c r="AO105" s="562"/>
      <c r="AP105" s="562"/>
      <c r="AQ105" s="562"/>
      <c r="AR105" s="562"/>
      <c r="AS105" s="562"/>
      <c r="AT105" s="562"/>
      <c r="AU105" s="562"/>
      <c r="AV105" s="562"/>
      <c r="AW105" s="562"/>
      <c r="AX105" s="562"/>
      <c r="AY105" s="562"/>
      <c r="AZ105" s="562"/>
      <c r="BA105" s="562"/>
      <c r="BB105" s="562"/>
      <c r="BC105" s="562"/>
      <c r="BD105" s="562"/>
      <c r="BE105" s="562"/>
      <c r="BF105" s="562"/>
      <c r="BG105" s="562"/>
      <c r="BH105" s="562"/>
      <c r="BI105" s="562"/>
      <c r="BJ105" s="562"/>
      <c r="BK105" s="562"/>
    </row>
    <row r="106" spans="2:63">
      <c r="B106" s="747" t="s">
        <v>1748</v>
      </c>
      <c r="C106" s="746" t="s">
        <v>1749</v>
      </c>
      <c r="AB106" s="560"/>
      <c r="AC106" s="562"/>
      <c r="AD106" s="562"/>
      <c r="AE106" s="562"/>
      <c r="AF106" s="562"/>
      <c r="AG106" s="562"/>
      <c r="AH106" s="562"/>
      <c r="AI106" s="562"/>
      <c r="AJ106" s="562"/>
      <c r="AK106" s="562"/>
      <c r="AL106" s="562"/>
      <c r="AM106" s="562"/>
      <c r="AN106" s="562"/>
      <c r="AO106" s="562"/>
      <c r="AP106" s="562"/>
      <c r="AQ106" s="562"/>
      <c r="AR106" s="562"/>
      <c r="AS106" s="562"/>
      <c r="AT106" s="562"/>
      <c r="AU106" s="562"/>
      <c r="AV106" s="562"/>
      <c r="AW106" s="562"/>
      <c r="AX106" s="562"/>
      <c r="AY106" s="562"/>
      <c r="AZ106" s="562"/>
      <c r="BA106" s="562"/>
      <c r="BB106" s="562"/>
      <c r="BC106" s="562"/>
      <c r="BD106" s="562"/>
      <c r="BE106" s="562"/>
      <c r="BF106" s="562"/>
      <c r="BG106" s="562"/>
      <c r="BH106" s="562"/>
      <c r="BI106" s="562"/>
      <c r="BJ106" s="562"/>
      <c r="BK106" s="562"/>
    </row>
    <row r="107" spans="2:63">
      <c r="B107" s="745" t="s">
        <v>1750</v>
      </c>
      <c r="C107" s="746" t="s">
        <v>1751</v>
      </c>
      <c r="AB107" s="560"/>
      <c r="AC107" s="562"/>
      <c r="AD107" s="562"/>
      <c r="AE107" s="562"/>
      <c r="AF107" s="562"/>
      <c r="AG107" s="562"/>
      <c r="AH107" s="562"/>
      <c r="AI107" s="562"/>
      <c r="AJ107" s="562"/>
      <c r="AK107" s="562"/>
      <c r="AL107" s="562"/>
      <c r="AM107" s="562"/>
      <c r="AN107" s="562"/>
      <c r="AO107" s="562"/>
      <c r="AP107" s="562"/>
      <c r="AQ107" s="562"/>
      <c r="AR107" s="562"/>
      <c r="AS107" s="562"/>
      <c r="AT107" s="562"/>
      <c r="AU107" s="562"/>
      <c r="AV107" s="562"/>
      <c r="AW107" s="562"/>
      <c r="AX107" s="562"/>
      <c r="AY107" s="562"/>
      <c r="AZ107" s="562"/>
      <c r="BA107" s="562"/>
      <c r="BB107" s="562"/>
      <c r="BC107" s="562"/>
      <c r="BD107" s="562"/>
      <c r="BE107" s="562"/>
      <c r="BF107" s="562"/>
      <c r="BG107" s="562"/>
      <c r="BH107" s="562"/>
      <c r="BI107" s="562"/>
      <c r="BJ107" s="562"/>
      <c r="BK107" s="562"/>
    </row>
    <row r="108" spans="2:63">
      <c r="B108" s="745" t="s">
        <v>1752</v>
      </c>
      <c r="C108" s="746" t="s">
        <v>1753</v>
      </c>
      <c r="AB108" s="560"/>
      <c r="AC108" s="562"/>
      <c r="AD108" s="562"/>
      <c r="AE108" s="562"/>
      <c r="AF108" s="562"/>
      <c r="AG108" s="562"/>
      <c r="AH108" s="562"/>
      <c r="AI108" s="562"/>
      <c r="AJ108" s="562"/>
      <c r="AK108" s="562"/>
      <c r="AL108" s="562"/>
      <c r="AM108" s="562"/>
      <c r="AN108" s="562"/>
      <c r="AO108" s="562"/>
      <c r="AP108" s="562"/>
      <c r="AQ108" s="562"/>
      <c r="AR108" s="562"/>
      <c r="AS108" s="562"/>
      <c r="AT108" s="562"/>
      <c r="AU108" s="562"/>
      <c r="AV108" s="562"/>
      <c r="AW108" s="562"/>
      <c r="AX108" s="562"/>
      <c r="AY108" s="562"/>
      <c r="AZ108" s="562"/>
      <c r="BA108" s="562"/>
      <c r="BB108" s="562"/>
      <c r="BC108" s="562"/>
      <c r="BD108" s="562"/>
      <c r="BE108" s="562"/>
      <c r="BF108" s="562"/>
      <c r="BG108" s="562"/>
      <c r="BH108" s="562"/>
      <c r="BI108" s="562"/>
      <c r="BJ108" s="562"/>
      <c r="BK108" s="562"/>
    </row>
    <row r="109" spans="2:63">
      <c r="B109" s="745" t="s">
        <v>1754</v>
      </c>
      <c r="C109" s="746" t="s">
        <v>1755</v>
      </c>
      <c r="AB109" s="560"/>
      <c r="AC109" s="562"/>
      <c r="AD109" s="562"/>
      <c r="AE109" s="562"/>
      <c r="AF109" s="562"/>
      <c r="AG109" s="562"/>
      <c r="AH109" s="562"/>
      <c r="AI109" s="562"/>
      <c r="AJ109" s="562"/>
      <c r="AK109" s="562"/>
      <c r="AL109" s="562"/>
      <c r="AM109" s="562"/>
      <c r="AN109" s="562"/>
      <c r="AO109" s="562"/>
      <c r="AP109" s="562"/>
      <c r="AQ109" s="562"/>
      <c r="AR109" s="562"/>
      <c r="AS109" s="562"/>
      <c r="AT109" s="562"/>
      <c r="AU109" s="562"/>
      <c r="AV109" s="562"/>
      <c r="AW109" s="562"/>
      <c r="AX109" s="562"/>
      <c r="AY109" s="562"/>
      <c r="AZ109" s="562"/>
      <c r="BA109" s="562"/>
      <c r="BB109" s="562"/>
      <c r="BC109" s="562"/>
      <c r="BD109" s="562"/>
      <c r="BE109" s="562"/>
      <c r="BF109" s="562"/>
      <c r="BG109" s="562"/>
      <c r="BH109" s="562"/>
      <c r="BI109" s="562"/>
      <c r="BJ109" s="562"/>
      <c r="BK109" s="562"/>
    </row>
    <row r="110" spans="2:63">
      <c r="B110" s="745" t="s">
        <v>1756</v>
      </c>
      <c r="C110" s="746" t="s">
        <v>1757</v>
      </c>
      <c r="AB110" s="560"/>
      <c r="AC110" s="562"/>
      <c r="AD110" s="562"/>
      <c r="AE110" s="562"/>
      <c r="AF110" s="562"/>
      <c r="AG110" s="562"/>
      <c r="AH110" s="562"/>
      <c r="AI110" s="562"/>
      <c r="AJ110" s="562"/>
      <c r="AK110" s="562"/>
      <c r="AL110" s="562"/>
      <c r="AM110" s="562"/>
      <c r="AN110" s="562"/>
      <c r="AO110" s="562"/>
      <c r="AP110" s="562"/>
      <c r="AQ110" s="562"/>
      <c r="AR110" s="562"/>
      <c r="AS110" s="562"/>
      <c r="AT110" s="562"/>
      <c r="AU110" s="562"/>
      <c r="AV110" s="562"/>
      <c r="AW110" s="562"/>
      <c r="AX110" s="562"/>
      <c r="AY110" s="562"/>
      <c r="AZ110" s="562"/>
      <c r="BA110" s="562"/>
      <c r="BB110" s="562"/>
      <c r="BC110" s="562"/>
      <c r="BD110" s="562"/>
      <c r="BE110" s="562"/>
      <c r="BF110" s="562"/>
      <c r="BG110" s="562"/>
      <c r="BH110" s="562"/>
      <c r="BI110" s="562"/>
      <c r="BJ110" s="562"/>
      <c r="BK110" s="562"/>
    </row>
    <row r="111" spans="2:63">
      <c r="B111" s="745" t="s">
        <v>1758</v>
      </c>
      <c r="C111" s="746" t="s">
        <v>1759</v>
      </c>
      <c r="AB111" s="560"/>
      <c r="AC111" s="562"/>
      <c r="AD111" s="562"/>
      <c r="AE111" s="562"/>
      <c r="AF111" s="562"/>
      <c r="AG111" s="562"/>
      <c r="AH111" s="562"/>
      <c r="AI111" s="562"/>
      <c r="AJ111" s="562"/>
      <c r="AK111" s="562"/>
      <c r="AL111" s="562"/>
      <c r="AM111" s="562"/>
      <c r="AN111" s="562"/>
      <c r="AO111" s="562"/>
      <c r="AP111" s="562"/>
      <c r="AQ111" s="562"/>
      <c r="AR111" s="562"/>
      <c r="AS111" s="562"/>
      <c r="AT111" s="562"/>
      <c r="AU111" s="562"/>
      <c r="AV111" s="562"/>
      <c r="AW111" s="562"/>
      <c r="AX111" s="562"/>
      <c r="AY111" s="562"/>
      <c r="AZ111" s="562"/>
      <c r="BA111" s="562"/>
      <c r="BB111" s="562"/>
      <c r="BC111" s="562"/>
      <c r="BD111" s="562"/>
      <c r="BE111" s="562"/>
      <c r="BF111" s="562"/>
      <c r="BG111" s="562"/>
      <c r="BH111" s="562"/>
      <c r="BI111" s="562"/>
      <c r="BJ111" s="562"/>
      <c r="BK111" s="562"/>
    </row>
    <row r="112" spans="2:63">
      <c r="B112" s="747" t="s">
        <v>1760</v>
      </c>
      <c r="C112" s="746" t="s">
        <v>1761</v>
      </c>
      <c r="AB112" s="560"/>
      <c r="AC112" s="562"/>
      <c r="AD112" s="562"/>
      <c r="AE112" s="562"/>
      <c r="AF112" s="562"/>
      <c r="AG112" s="562"/>
      <c r="AH112" s="562"/>
      <c r="AI112" s="562"/>
      <c r="AJ112" s="562"/>
      <c r="AK112" s="562"/>
      <c r="AL112" s="562"/>
      <c r="AM112" s="562"/>
      <c r="AN112" s="562"/>
      <c r="AO112" s="562"/>
      <c r="AP112" s="562"/>
      <c r="AQ112" s="562"/>
      <c r="AR112" s="562"/>
      <c r="AS112" s="562"/>
      <c r="AT112" s="562"/>
      <c r="AU112" s="562"/>
      <c r="AV112" s="562"/>
      <c r="AW112" s="562"/>
      <c r="AX112" s="562"/>
      <c r="AY112" s="562"/>
      <c r="AZ112" s="562"/>
      <c r="BA112" s="562"/>
      <c r="BB112" s="562"/>
      <c r="BC112" s="562"/>
      <c r="BD112" s="562"/>
      <c r="BE112" s="562"/>
      <c r="BF112" s="562"/>
      <c r="BG112" s="562"/>
      <c r="BH112" s="562"/>
      <c r="BI112" s="562"/>
      <c r="BJ112" s="562"/>
      <c r="BK112" s="562"/>
    </row>
    <row r="113" spans="2:63">
      <c r="B113" s="745" t="s">
        <v>1762</v>
      </c>
      <c r="C113" s="746" t="s">
        <v>1763</v>
      </c>
      <c r="AB113" s="560"/>
      <c r="AC113" s="562"/>
      <c r="AD113" s="562"/>
      <c r="AE113" s="562"/>
      <c r="AF113" s="562"/>
      <c r="AG113" s="562"/>
      <c r="AH113" s="562"/>
      <c r="AI113" s="562"/>
      <c r="AJ113" s="562"/>
      <c r="AK113" s="562"/>
      <c r="AL113" s="562"/>
      <c r="AM113" s="562"/>
      <c r="AN113" s="562"/>
      <c r="AO113" s="562"/>
      <c r="AP113" s="562"/>
      <c r="AQ113" s="562"/>
      <c r="AR113" s="562"/>
      <c r="AS113" s="562"/>
      <c r="AT113" s="562"/>
      <c r="AU113" s="562"/>
      <c r="AV113" s="562"/>
      <c r="AW113" s="562"/>
      <c r="AX113" s="562"/>
      <c r="AY113" s="562"/>
      <c r="AZ113" s="562"/>
      <c r="BA113" s="562"/>
      <c r="BB113" s="562"/>
      <c r="BC113" s="562"/>
      <c r="BD113" s="562"/>
      <c r="BE113" s="562"/>
      <c r="BF113" s="562"/>
      <c r="BG113" s="562"/>
      <c r="BH113" s="562"/>
      <c r="BI113" s="562"/>
      <c r="BJ113" s="562"/>
      <c r="BK113" s="562"/>
    </row>
    <row r="114" spans="2:63">
      <c r="B114" s="747" t="s">
        <v>1764</v>
      </c>
      <c r="C114" s="746" t="s">
        <v>1765</v>
      </c>
      <c r="AB114" s="560"/>
      <c r="AC114" s="562"/>
      <c r="AD114" s="562"/>
      <c r="AE114" s="562"/>
      <c r="AF114" s="562"/>
      <c r="AG114" s="562"/>
      <c r="AH114" s="562"/>
      <c r="AI114" s="562"/>
      <c r="AJ114" s="562"/>
      <c r="AK114" s="562"/>
      <c r="AL114" s="562"/>
      <c r="AM114" s="562"/>
      <c r="AN114" s="562"/>
      <c r="AO114" s="562"/>
      <c r="AP114" s="562"/>
      <c r="AQ114" s="562"/>
      <c r="AR114" s="562"/>
      <c r="AS114" s="562"/>
      <c r="AT114" s="562"/>
      <c r="AU114" s="562"/>
      <c r="AV114" s="562"/>
      <c r="AW114" s="562"/>
      <c r="AX114" s="562"/>
      <c r="AY114" s="562"/>
      <c r="AZ114" s="562"/>
      <c r="BA114" s="562"/>
      <c r="BB114" s="562"/>
      <c r="BC114" s="562"/>
      <c r="BD114" s="562"/>
      <c r="BE114" s="562"/>
      <c r="BF114" s="562"/>
      <c r="BG114" s="562"/>
      <c r="BH114" s="562"/>
      <c r="BI114" s="562"/>
      <c r="BJ114" s="562"/>
      <c r="BK114" s="562"/>
    </row>
    <row r="115" spans="2:63">
      <c r="B115" s="747" t="s">
        <v>1766</v>
      </c>
      <c r="C115" s="746" t="s">
        <v>1767</v>
      </c>
      <c r="AB115" s="560"/>
      <c r="AC115" s="562"/>
      <c r="AD115" s="562"/>
      <c r="AE115" s="562"/>
      <c r="AF115" s="562"/>
      <c r="AG115" s="562"/>
      <c r="AH115" s="562"/>
      <c r="AI115" s="562"/>
      <c r="AJ115" s="562"/>
      <c r="AK115" s="562"/>
      <c r="AL115" s="562"/>
      <c r="AM115" s="562"/>
      <c r="AN115" s="562"/>
      <c r="AO115" s="562"/>
      <c r="AP115" s="562"/>
      <c r="AQ115" s="562"/>
      <c r="AR115" s="562"/>
      <c r="AS115" s="562"/>
      <c r="AT115" s="562"/>
      <c r="AU115" s="562"/>
      <c r="AV115" s="562"/>
      <c r="AW115" s="562"/>
      <c r="AX115" s="562"/>
      <c r="AY115" s="562"/>
      <c r="AZ115" s="562"/>
      <c r="BA115" s="562"/>
      <c r="BB115" s="562"/>
      <c r="BC115" s="562"/>
      <c r="BD115" s="562"/>
      <c r="BE115" s="562"/>
      <c r="BF115" s="562"/>
      <c r="BG115" s="562"/>
      <c r="BH115" s="562"/>
      <c r="BI115" s="562"/>
      <c r="BJ115" s="562"/>
      <c r="BK115" s="562"/>
    </row>
    <row r="116" spans="2:63">
      <c r="B116" s="745" t="s">
        <v>1768</v>
      </c>
      <c r="C116" s="746" t="s">
        <v>1769</v>
      </c>
      <c r="AB116" s="560"/>
      <c r="AC116" s="562"/>
      <c r="AD116" s="562"/>
      <c r="AE116" s="562"/>
      <c r="AF116" s="562"/>
      <c r="AG116" s="562"/>
      <c r="AH116" s="562"/>
      <c r="AI116" s="562"/>
      <c r="AJ116" s="562"/>
      <c r="AK116" s="562"/>
      <c r="AL116" s="562"/>
      <c r="AM116" s="562"/>
      <c r="AN116" s="562"/>
      <c r="AO116" s="562"/>
      <c r="AP116" s="562"/>
      <c r="AQ116" s="562"/>
      <c r="AR116" s="562"/>
      <c r="AS116" s="562"/>
      <c r="AT116" s="562"/>
      <c r="AU116" s="562"/>
      <c r="AV116" s="562"/>
      <c r="AW116" s="562"/>
      <c r="AX116" s="562"/>
      <c r="AY116" s="562"/>
      <c r="AZ116" s="562"/>
      <c r="BA116" s="562"/>
      <c r="BB116" s="562"/>
      <c r="BC116" s="562"/>
      <c r="BD116" s="562"/>
      <c r="BE116" s="562"/>
      <c r="BF116" s="562"/>
      <c r="BG116" s="562"/>
      <c r="BH116" s="562"/>
      <c r="BI116" s="562"/>
      <c r="BJ116" s="562"/>
      <c r="BK116" s="562"/>
    </row>
    <row r="117" spans="2:63">
      <c r="B117" s="745" t="s">
        <v>1770</v>
      </c>
      <c r="C117" s="746" t="s">
        <v>1771</v>
      </c>
      <c r="AB117" s="560"/>
      <c r="AC117" s="562"/>
      <c r="AD117" s="562"/>
      <c r="AE117" s="562"/>
      <c r="AF117" s="562"/>
      <c r="AG117" s="562"/>
      <c r="AH117" s="562"/>
      <c r="AI117" s="562"/>
      <c r="AJ117" s="562"/>
      <c r="AK117" s="562"/>
      <c r="AL117" s="562"/>
      <c r="AM117" s="562"/>
      <c r="AN117" s="562"/>
      <c r="AO117" s="562"/>
      <c r="AP117" s="562"/>
      <c r="AQ117" s="562"/>
      <c r="AR117" s="562"/>
      <c r="AS117" s="562"/>
      <c r="AT117" s="562"/>
      <c r="AU117" s="562"/>
      <c r="AV117" s="562"/>
      <c r="AW117" s="562"/>
      <c r="AX117" s="562"/>
      <c r="AY117" s="562"/>
      <c r="AZ117" s="562"/>
      <c r="BA117" s="562"/>
      <c r="BB117" s="562"/>
      <c r="BC117" s="562"/>
      <c r="BD117" s="562"/>
      <c r="BE117" s="562"/>
      <c r="BF117" s="562"/>
      <c r="BG117" s="562"/>
      <c r="BH117" s="562"/>
      <c r="BI117" s="562"/>
      <c r="BJ117" s="562"/>
      <c r="BK117" s="562"/>
    </row>
    <row r="118" spans="2:63">
      <c r="B118" s="745" t="s">
        <v>1772</v>
      </c>
      <c r="C118" s="746" t="s">
        <v>1773</v>
      </c>
      <c r="AB118" s="560"/>
      <c r="AC118" s="562"/>
      <c r="AD118" s="562"/>
      <c r="AE118" s="562"/>
      <c r="AF118" s="562"/>
      <c r="AG118" s="562"/>
      <c r="AH118" s="562"/>
      <c r="AI118" s="562"/>
      <c r="AJ118" s="562"/>
      <c r="AK118" s="562"/>
      <c r="AL118" s="562"/>
      <c r="AM118" s="562"/>
      <c r="AN118" s="562"/>
      <c r="AO118" s="562"/>
      <c r="AP118" s="562"/>
      <c r="AQ118" s="562"/>
      <c r="AR118" s="562"/>
      <c r="AS118" s="562"/>
      <c r="AT118" s="562"/>
      <c r="AU118" s="562"/>
      <c r="AV118" s="562"/>
      <c r="AW118" s="562"/>
      <c r="AX118" s="562"/>
      <c r="AY118" s="562"/>
      <c r="AZ118" s="562"/>
      <c r="BA118" s="562"/>
      <c r="BB118" s="562"/>
      <c r="BC118" s="562"/>
      <c r="BD118" s="562"/>
      <c r="BE118" s="562"/>
      <c r="BF118" s="562"/>
      <c r="BG118" s="562"/>
      <c r="BH118" s="562"/>
      <c r="BI118" s="562"/>
      <c r="BJ118" s="562"/>
      <c r="BK118" s="562"/>
    </row>
    <row r="119" spans="2:63">
      <c r="B119" s="745" t="s">
        <v>1774</v>
      </c>
      <c r="C119" s="746" t="s">
        <v>1775</v>
      </c>
      <c r="AB119" s="560"/>
      <c r="AC119" s="562"/>
      <c r="AD119" s="562"/>
      <c r="AE119" s="562"/>
      <c r="AF119" s="562"/>
      <c r="AG119" s="562"/>
      <c r="AH119" s="562"/>
      <c r="AI119" s="562"/>
      <c r="AJ119" s="562"/>
      <c r="AK119" s="562"/>
      <c r="AL119" s="562"/>
      <c r="AM119" s="562"/>
      <c r="AN119" s="562"/>
      <c r="AO119" s="562"/>
      <c r="AP119" s="562"/>
      <c r="AQ119" s="562"/>
      <c r="AR119" s="562"/>
      <c r="AS119" s="562"/>
      <c r="AT119" s="562"/>
      <c r="AU119" s="562"/>
      <c r="AV119" s="562"/>
      <c r="AW119" s="562"/>
      <c r="AX119" s="562"/>
      <c r="AY119" s="562"/>
      <c r="AZ119" s="562"/>
      <c r="BA119" s="562"/>
      <c r="BB119" s="562"/>
      <c r="BC119" s="562"/>
      <c r="BD119" s="562"/>
      <c r="BE119" s="562"/>
      <c r="BF119" s="562"/>
      <c r="BG119" s="562"/>
      <c r="BH119" s="562"/>
      <c r="BI119" s="562"/>
      <c r="BJ119" s="562"/>
      <c r="BK119" s="562"/>
    </row>
    <row r="120" spans="2:63">
      <c r="B120" s="745" t="s">
        <v>1776</v>
      </c>
      <c r="C120" s="746" t="s">
        <v>1777</v>
      </c>
      <c r="AB120" s="560"/>
      <c r="AC120" s="562"/>
      <c r="AD120" s="562"/>
      <c r="AE120" s="562"/>
      <c r="AF120" s="562"/>
      <c r="AG120" s="562"/>
      <c r="AH120" s="562"/>
      <c r="AI120" s="562"/>
      <c r="AJ120" s="562"/>
      <c r="AK120" s="562"/>
      <c r="AL120" s="562"/>
      <c r="AM120" s="562"/>
      <c r="AN120" s="562"/>
      <c r="AO120" s="562"/>
      <c r="AP120" s="562"/>
      <c r="AQ120" s="562"/>
      <c r="AR120" s="562"/>
      <c r="AS120" s="562"/>
      <c r="AT120" s="562"/>
      <c r="AU120" s="562"/>
      <c r="AV120" s="562"/>
      <c r="AW120" s="562"/>
      <c r="AX120" s="562"/>
      <c r="AY120" s="562"/>
      <c r="AZ120" s="562"/>
      <c r="BA120" s="562"/>
      <c r="BB120" s="562"/>
      <c r="BC120" s="562"/>
      <c r="BD120" s="562"/>
      <c r="BE120" s="562"/>
      <c r="BF120" s="562"/>
      <c r="BG120" s="562"/>
      <c r="BH120" s="562"/>
      <c r="BI120" s="562"/>
      <c r="BJ120" s="562"/>
      <c r="BK120" s="562"/>
    </row>
    <row r="121" spans="2:63">
      <c r="B121" s="747" t="s">
        <v>1778</v>
      </c>
      <c r="C121" s="746" t="s">
        <v>1779</v>
      </c>
      <c r="AB121" s="560"/>
      <c r="AC121" s="562"/>
      <c r="AD121" s="562"/>
      <c r="AE121" s="562"/>
      <c r="AF121" s="562"/>
      <c r="AG121" s="562"/>
      <c r="AH121" s="562"/>
      <c r="AI121" s="562"/>
      <c r="AJ121" s="562"/>
      <c r="AK121" s="562"/>
      <c r="AL121" s="562"/>
      <c r="AM121" s="562"/>
      <c r="AN121" s="562"/>
      <c r="AO121" s="562"/>
      <c r="AP121" s="562"/>
      <c r="AQ121" s="562"/>
      <c r="AR121" s="562"/>
      <c r="AS121" s="562"/>
      <c r="AT121" s="562"/>
      <c r="AU121" s="562"/>
      <c r="AV121" s="562"/>
      <c r="AW121" s="562"/>
      <c r="AX121" s="562"/>
      <c r="AY121" s="562"/>
      <c r="AZ121" s="562"/>
      <c r="BA121" s="562"/>
      <c r="BB121" s="562"/>
      <c r="BC121" s="562"/>
      <c r="BD121" s="562"/>
      <c r="BE121" s="562"/>
      <c r="BF121" s="562"/>
      <c r="BG121" s="562"/>
      <c r="BH121" s="562"/>
      <c r="BI121" s="562"/>
      <c r="BJ121" s="562"/>
      <c r="BK121" s="562"/>
    </row>
    <row r="122" spans="2:63">
      <c r="B122" s="747" t="s">
        <v>1780</v>
      </c>
      <c r="C122" s="746" t="s">
        <v>1781</v>
      </c>
      <c r="AB122" s="560"/>
      <c r="AC122" s="562"/>
      <c r="AD122" s="562"/>
      <c r="AE122" s="562"/>
      <c r="AF122" s="562"/>
      <c r="AG122" s="562"/>
      <c r="AH122" s="562"/>
      <c r="AI122" s="562"/>
      <c r="AJ122" s="562"/>
      <c r="AK122" s="562"/>
      <c r="AL122" s="562"/>
      <c r="AM122" s="562"/>
      <c r="AN122" s="562"/>
      <c r="AO122" s="562"/>
      <c r="AP122" s="562"/>
      <c r="AQ122" s="562"/>
      <c r="AR122" s="562"/>
      <c r="AS122" s="562"/>
      <c r="AT122" s="562"/>
      <c r="AU122" s="562"/>
      <c r="AV122" s="562"/>
      <c r="AW122" s="562"/>
      <c r="AX122" s="562"/>
      <c r="AY122" s="562"/>
      <c r="AZ122" s="562"/>
      <c r="BA122" s="562"/>
      <c r="BB122" s="562"/>
      <c r="BC122" s="562"/>
      <c r="BD122" s="562"/>
      <c r="BE122" s="562"/>
      <c r="BF122" s="562"/>
      <c r="BG122" s="562"/>
      <c r="BH122" s="562"/>
      <c r="BI122" s="562"/>
      <c r="BJ122" s="562"/>
      <c r="BK122" s="562"/>
    </row>
    <row r="123" spans="2:63">
      <c r="B123" s="745" t="s">
        <v>1782</v>
      </c>
      <c r="C123" s="746" t="s">
        <v>1783</v>
      </c>
      <c r="AB123" s="560"/>
      <c r="AC123" s="562"/>
      <c r="AD123" s="562"/>
      <c r="AE123" s="562"/>
      <c r="AF123" s="562"/>
      <c r="AG123" s="562"/>
      <c r="AH123" s="562"/>
      <c r="AI123" s="562"/>
      <c r="AJ123" s="562"/>
      <c r="AK123" s="562"/>
      <c r="AL123" s="562"/>
      <c r="AM123" s="562"/>
      <c r="AN123" s="562"/>
      <c r="AO123" s="562"/>
      <c r="AP123" s="562"/>
      <c r="AQ123" s="562"/>
      <c r="AR123" s="562"/>
      <c r="AS123" s="562"/>
      <c r="AT123" s="562"/>
      <c r="AU123" s="562"/>
      <c r="AV123" s="562"/>
      <c r="AW123" s="562"/>
      <c r="AX123" s="562"/>
      <c r="AY123" s="562"/>
      <c r="AZ123" s="562"/>
      <c r="BA123" s="562"/>
      <c r="BB123" s="562"/>
      <c r="BC123" s="562"/>
      <c r="BD123" s="562"/>
      <c r="BE123" s="562"/>
      <c r="BF123" s="562"/>
      <c r="BG123" s="562"/>
      <c r="BH123" s="562"/>
      <c r="BI123" s="562"/>
      <c r="BJ123" s="562"/>
      <c r="BK123" s="562"/>
    </row>
    <row r="124" spans="2:63">
      <c r="B124" s="745" t="s">
        <v>1784</v>
      </c>
      <c r="C124" s="746" t="s">
        <v>1785</v>
      </c>
      <c r="AB124" s="560"/>
      <c r="AC124" s="562"/>
      <c r="AD124" s="562"/>
      <c r="AE124" s="562"/>
      <c r="AF124" s="562"/>
      <c r="AG124" s="562"/>
      <c r="AH124" s="562"/>
      <c r="AI124" s="562"/>
      <c r="AJ124" s="562"/>
      <c r="AK124" s="562"/>
      <c r="AL124" s="562"/>
      <c r="AM124" s="562"/>
      <c r="AN124" s="562"/>
      <c r="AO124" s="562"/>
      <c r="AP124" s="562"/>
      <c r="AQ124" s="562"/>
      <c r="AR124" s="562"/>
      <c r="AS124" s="562"/>
      <c r="AT124" s="562"/>
      <c r="AU124" s="562"/>
      <c r="AV124" s="562"/>
      <c r="AW124" s="562"/>
      <c r="AX124" s="562"/>
      <c r="AY124" s="562"/>
      <c r="AZ124" s="562"/>
      <c r="BA124" s="562"/>
      <c r="BB124" s="562"/>
      <c r="BC124" s="562"/>
      <c r="BD124" s="562"/>
      <c r="BE124" s="562"/>
      <c r="BF124" s="562"/>
      <c r="BG124" s="562"/>
      <c r="BH124" s="562"/>
      <c r="BI124" s="562"/>
      <c r="BJ124" s="562"/>
      <c r="BK124" s="562"/>
    </row>
    <row r="125" spans="2:63">
      <c r="B125" s="747" t="s">
        <v>1786</v>
      </c>
      <c r="C125" s="746" t="s">
        <v>1787</v>
      </c>
      <c r="AB125" s="560"/>
      <c r="AC125" s="562"/>
      <c r="AD125" s="562"/>
      <c r="AE125" s="562"/>
      <c r="AF125" s="562"/>
      <c r="AG125" s="562"/>
      <c r="AH125" s="562"/>
      <c r="AI125" s="562"/>
      <c r="AJ125" s="562"/>
      <c r="AK125" s="562"/>
      <c r="AL125" s="562"/>
      <c r="AM125" s="562"/>
      <c r="AN125" s="562"/>
      <c r="AO125" s="562"/>
      <c r="AP125" s="562"/>
      <c r="AQ125" s="562"/>
      <c r="AR125" s="562"/>
      <c r="AS125" s="562"/>
      <c r="AT125" s="562"/>
      <c r="AU125" s="562"/>
      <c r="AV125" s="562"/>
      <c r="AW125" s="562"/>
      <c r="AX125" s="562"/>
      <c r="AY125" s="562"/>
      <c r="AZ125" s="562"/>
      <c r="BA125" s="562"/>
      <c r="BB125" s="562"/>
      <c r="BC125" s="562"/>
      <c r="BD125" s="562"/>
      <c r="BE125" s="562"/>
      <c r="BF125" s="562"/>
      <c r="BG125" s="562"/>
      <c r="BH125" s="562"/>
      <c r="BI125" s="562"/>
      <c r="BJ125" s="562"/>
      <c r="BK125" s="562"/>
    </row>
    <row r="126" spans="2:63">
      <c r="B126" s="745" t="s">
        <v>1788</v>
      </c>
      <c r="C126" s="746" t="s">
        <v>1789</v>
      </c>
      <c r="AB126" s="560"/>
      <c r="AC126" s="562"/>
      <c r="AD126" s="562"/>
      <c r="AE126" s="562"/>
      <c r="AF126" s="562"/>
      <c r="AG126" s="562"/>
      <c r="AH126" s="562"/>
      <c r="AI126" s="562"/>
      <c r="AJ126" s="562"/>
      <c r="AK126" s="562"/>
      <c r="AL126" s="562"/>
      <c r="AM126" s="562"/>
      <c r="AN126" s="562"/>
      <c r="AO126" s="562"/>
      <c r="AP126" s="562"/>
      <c r="AQ126" s="562"/>
      <c r="AR126" s="562"/>
      <c r="AS126" s="562"/>
      <c r="AT126" s="562"/>
      <c r="AU126" s="562"/>
      <c r="AV126" s="562"/>
      <c r="AW126" s="562"/>
      <c r="AX126" s="562"/>
      <c r="AY126" s="562"/>
      <c r="AZ126" s="562"/>
      <c r="BA126" s="562"/>
      <c r="BB126" s="562"/>
      <c r="BC126" s="562"/>
      <c r="BD126" s="562"/>
      <c r="BE126" s="562"/>
      <c r="BF126" s="562"/>
      <c r="BG126" s="562"/>
      <c r="BH126" s="562"/>
      <c r="BI126" s="562"/>
      <c r="BJ126" s="562"/>
      <c r="BK126" s="562"/>
    </row>
    <row r="127" spans="2:63">
      <c r="B127" s="745" t="s">
        <v>1790</v>
      </c>
      <c r="C127" s="746" t="s">
        <v>1791</v>
      </c>
      <c r="AB127" s="560"/>
      <c r="AC127" s="562"/>
      <c r="AD127" s="562"/>
      <c r="AE127" s="562"/>
      <c r="AF127" s="562"/>
      <c r="AG127" s="562"/>
      <c r="AH127" s="562"/>
      <c r="AI127" s="562"/>
      <c r="AJ127" s="562"/>
      <c r="AK127" s="562"/>
      <c r="AL127" s="562"/>
      <c r="AM127" s="562"/>
      <c r="AN127" s="562"/>
      <c r="AO127" s="562"/>
      <c r="AP127" s="562"/>
      <c r="AQ127" s="562"/>
      <c r="AR127" s="562"/>
      <c r="AS127" s="562"/>
      <c r="AT127" s="562"/>
      <c r="AU127" s="562"/>
      <c r="AV127" s="562"/>
      <c r="AW127" s="562"/>
      <c r="AX127" s="562"/>
      <c r="AY127" s="562"/>
      <c r="AZ127" s="562"/>
      <c r="BA127" s="562"/>
      <c r="BB127" s="562"/>
      <c r="BC127" s="562"/>
      <c r="BD127" s="562"/>
      <c r="BE127" s="562"/>
      <c r="BF127" s="562"/>
      <c r="BG127" s="562"/>
      <c r="BH127" s="562"/>
      <c r="BI127" s="562"/>
      <c r="BJ127" s="562"/>
      <c r="BK127" s="562"/>
    </row>
    <row r="128" spans="2:63">
      <c r="B128" s="745" t="s">
        <v>1792</v>
      </c>
      <c r="C128" s="746" t="s">
        <v>1793</v>
      </c>
      <c r="AB128" s="560"/>
      <c r="AC128" s="562"/>
      <c r="AD128" s="562"/>
      <c r="AE128" s="562"/>
      <c r="AF128" s="562"/>
      <c r="AG128" s="562"/>
      <c r="AH128" s="562"/>
      <c r="AI128" s="562"/>
      <c r="AJ128" s="562"/>
      <c r="AK128" s="562"/>
      <c r="AL128" s="562"/>
      <c r="AM128" s="562"/>
      <c r="AN128" s="562"/>
      <c r="AO128" s="562"/>
      <c r="AP128" s="562"/>
      <c r="AQ128" s="562"/>
      <c r="AR128" s="562"/>
      <c r="AS128" s="562"/>
      <c r="AT128" s="562"/>
      <c r="AU128" s="562"/>
      <c r="AV128" s="562"/>
      <c r="AW128" s="562"/>
      <c r="AX128" s="562"/>
      <c r="AY128" s="562"/>
      <c r="AZ128" s="562"/>
      <c r="BA128" s="562"/>
      <c r="BB128" s="562"/>
      <c r="BC128" s="562"/>
      <c r="BD128" s="562"/>
      <c r="BE128" s="562"/>
      <c r="BF128" s="562"/>
      <c r="BG128" s="562"/>
      <c r="BH128" s="562"/>
      <c r="BI128" s="562"/>
      <c r="BJ128" s="562"/>
      <c r="BK128" s="562"/>
    </row>
    <row r="129" spans="2:63">
      <c r="B129" s="747" t="s">
        <v>1794</v>
      </c>
      <c r="C129" s="746" t="s">
        <v>1795</v>
      </c>
      <c r="AB129" s="560"/>
      <c r="AC129" s="562"/>
      <c r="AD129" s="562"/>
      <c r="AE129" s="562"/>
      <c r="AF129" s="562"/>
      <c r="AG129" s="562"/>
      <c r="AH129" s="562"/>
      <c r="AI129" s="562"/>
      <c r="AJ129" s="562"/>
      <c r="AK129" s="562"/>
      <c r="AL129" s="562"/>
      <c r="AM129" s="562"/>
      <c r="AN129" s="562"/>
      <c r="AO129" s="562"/>
      <c r="AP129" s="562"/>
      <c r="AQ129" s="562"/>
      <c r="AR129" s="562"/>
      <c r="AS129" s="562"/>
      <c r="AT129" s="562"/>
      <c r="AU129" s="562"/>
      <c r="AV129" s="562"/>
      <c r="AW129" s="562"/>
      <c r="AX129" s="562"/>
      <c r="AY129" s="562"/>
      <c r="AZ129" s="562"/>
      <c r="BA129" s="562"/>
      <c r="BB129" s="562"/>
      <c r="BC129" s="562"/>
      <c r="BD129" s="562"/>
      <c r="BE129" s="562"/>
      <c r="BF129" s="562"/>
      <c r="BG129" s="562"/>
      <c r="BH129" s="562"/>
      <c r="BI129" s="562"/>
      <c r="BJ129" s="562"/>
      <c r="BK129" s="562"/>
    </row>
    <row r="130" spans="2:63">
      <c r="B130" s="745" t="s">
        <v>1796</v>
      </c>
      <c r="C130" s="746" t="s">
        <v>1797</v>
      </c>
      <c r="AB130" s="560"/>
      <c r="AC130" s="562"/>
      <c r="AD130" s="562"/>
      <c r="AE130" s="562"/>
      <c r="AF130" s="562"/>
      <c r="AG130" s="562"/>
      <c r="AH130" s="562"/>
      <c r="AI130" s="562"/>
      <c r="AJ130" s="562"/>
      <c r="AK130" s="562"/>
      <c r="AL130" s="562"/>
      <c r="AM130" s="562"/>
      <c r="AN130" s="562"/>
      <c r="AO130" s="562"/>
      <c r="AP130" s="562"/>
      <c r="AQ130" s="562"/>
      <c r="AR130" s="562"/>
      <c r="AS130" s="562"/>
      <c r="AT130" s="562"/>
      <c r="AU130" s="562"/>
      <c r="AV130" s="562"/>
      <c r="AW130" s="562"/>
      <c r="AX130" s="562"/>
      <c r="AY130" s="562"/>
      <c r="AZ130" s="562"/>
      <c r="BA130" s="562"/>
      <c r="BB130" s="562"/>
      <c r="BC130" s="562"/>
      <c r="BD130" s="562"/>
      <c r="BE130" s="562"/>
      <c r="BF130" s="562"/>
      <c r="BG130" s="562"/>
      <c r="BH130" s="562"/>
      <c r="BI130" s="562"/>
      <c r="BJ130" s="562"/>
      <c r="BK130" s="562"/>
    </row>
    <row r="131" spans="2:63">
      <c r="B131" s="745" t="s">
        <v>1798</v>
      </c>
      <c r="C131" s="746" t="s">
        <v>1799</v>
      </c>
      <c r="AB131" s="560"/>
      <c r="AC131" s="562"/>
      <c r="AD131" s="562"/>
      <c r="AE131" s="562"/>
      <c r="AF131" s="562"/>
      <c r="AG131" s="562"/>
      <c r="AH131" s="562"/>
      <c r="AI131" s="562"/>
      <c r="AJ131" s="562"/>
      <c r="AK131" s="562"/>
      <c r="AL131" s="562"/>
      <c r="AM131" s="562"/>
      <c r="AN131" s="562"/>
      <c r="AO131" s="562"/>
      <c r="AP131" s="562"/>
      <c r="AQ131" s="562"/>
      <c r="AR131" s="562"/>
      <c r="AS131" s="562"/>
      <c r="AT131" s="562"/>
      <c r="AU131" s="562"/>
      <c r="AV131" s="562"/>
      <c r="AW131" s="562"/>
      <c r="AX131" s="562"/>
      <c r="AY131" s="562"/>
      <c r="AZ131" s="562"/>
      <c r="BA131" s="562"/>
      <c r="BB131" s="562"/>
      <c r="BC131" s="562"/>
      <c r="BD131" s="562"/>
      <c r="BE131" s="562"/>
      <c r="BF131" s="562"/>
      <c r="BG131" s="562"/>
      <c r="BH131" s="562"/>
      <c r="BI131" s="562"/>
      <c r="BJ131" s="562"/>
      <c r="BK131" s="562"/>
    </row>
    <row r="132" spans="2:63">
      <c r="B132" s="745" t="s">
        <v>1800</v>
      </c>
      <c r="C132" s="746" t="s">
        <v>1801</v>
      </c>
      <c r="AB132" s="560"/>
      <c r="AC132" s="562"/>
      <c r="AD132" s="562"/>
      <c r="AE132" s="562"/>
      <c r="AF132" s="562"/>
      <c r="AG132" s="562"/>
      <c r="AH132" s="562"/>
      <c r="AI132" s="562"/>
      <c r="AJ132" s="562"/>
      <c r="AK132" s="562"/>
      <c r="AL132" s="562"/>
      <c r="AM132" s="562"/>
      <c r="AN132" s="562"/>
      <c r="AO132" s="562"/>
      <c r="AP132" s="562"/>
      <c r="AQ132" s="562"/>
      <c r="AR132" s="562"/>
      <c r="AS132" s="562"/>
      <c r="AT132" s="562"/>
      <c r="AU132" s="562"/>
      <c r="AV132" s="562"/>
      <c r="AW132" s="562"/>
      <c r="AX132" s="562"/>
      <c r="AY132" s="562"/>
      <c r="AZ132" s="562"/>
      <c r="BA132" s="562"/>
      <c r="BB132" s="562"/>
      <c r="BC132" s="562"/>
      <c r="BD132" s="562"/>
      <c r="BE132" s="562"/>
      <c r="BF132" s="562"/>
      <c r="BG132" s="562"/>
      <c r="BH132" s="562"/>
      <c r="BI132" s="562"/>
      <c r="BJ132" s="562"/>
      <c r="BK132" s="562"/>
    </row>
    <row r="133" spans="2:63">
      <c r="B133" s="745" t="s">
        <v>1802</v>
      </c>
      <c r="C133" s="746" t="s">
        <v>1803</v>
      </c>
      <c r="AB133" s="560"/>
      <c r="AC133" s="562"/>
      <c r="AD133" s="562"/>
      <c r="AE133" s="562"/>
      <c r="AF133" s="562"/>
      <c r="AG133" s="562"/>
      <c r="AH133" s="562"/>
      <c r="AI133" s="562"/>
      <c r="AJ133" s="562"/>
      <c r="AK133" s="562"/>
      <c r="AL133" s="562"/>
      <c r="AM133" s="562"/>
      <c r="AN133" s="562"/>
      <c r="AO133" s="562"/>
      <c r="AP133" s="562"/>
      <c r="AQ133" s="562"/>
      <c r="AR133" s="562"/>
      <c r="AS133" s="562"/>
      <c r="AT133" s="562"/>
      <c r="AU133" s="562"/>
      <c r="AV133" s="562"/>
      <c r="AW133" s="562"/>
      <c r="AX133" s="562"/>
      <c r="AY133" s="562"/>
      <c r="AZ133" s="562"/>
      <c r="BA133" s="562"/>
      <c r="BB133" s="562"/>
      <c r="BC133" s="562"/>
      <c r="BD133" s="562"/>
      <c r="BE133" s="562"/>
      <c r="BF133" s="562"/>
      <c r="BG133" s="562"/>
      <c r="BH133" s="562"/>
      <c r="BI133" s="562"/>
      <c r="BJ133" s="562"/>
      <c r="BK133" s="562"/>
    </row>
    <row r="134" spans="2:63">
      <c r="B134" s="745" t="s">
        <v>1804</v>
      </c>
      <c r="C134" s="746" t="s">
        <v>1805</v>
      </c>
      <c r="AB134" s="560"/>
      <c r="AC134" s="562"/>
      <c r="AD134" s="562"/>
      <c r="AE134" s="562"/>
      <c r="AF134" s="562"/>
      <c r="AG134" s="562"/>
      <c r="AH134" s="562"/>
      <c r="AI134" s="562"/>
      <c r="AJ134" s="562"/>
      <c r="AK134" s="562"/>
      <c r="AL134" s="562"/>
      <c r="AM134" s="562"/>
      <c r="AN134" s="562"/>
      <c r="AO134" s="562"/>
      <c r="AP134" s="562"/>
      <c r="AQ134" s="562"/>
      <c r="AR134" s="562"/>
      <c r="AS134" s="562"/>
      <c r="AT134" s="562"/>
      <c r="AU134" s="562"/>
      <c r="AV134" s="562"/>
      <c r="AW134" s="562"/>
      <c r="AX134" s="562"/>
      <c r="AY134" s="562"/>
      <c r="AZ134" s="562"/>
      <c r="BA134" s="562"/>
      <c r="BB134" s="562"/>
      <c r="BC134" s="562"/>
      <c r="BD134" s="562"/>
      <c r="BE134" s="562"/>
      <c r="BF134" s="562"/>
      <c r="BG134" s="562"/>
      <c r="BH134" s="562"/>
      <c r="BI134" s="562"/>
      <c r="BJ134" s="562"/>
      <c r="BK134" s="562"/>
    </row>
    <row r="135" spans="2:63">
      <c r="B135" s="745" t="s">
        <v>1806</v>
      </c>
      <c r="C135" s="746" t="s">
        <v>1807</v>
      </c>
      <c r="AB135" s="560"/>
      <c r="AC135" s="562"/>
      <c r="AD135" s="562"/>
      <c r="AE135" s="562"/>
      <c r="AF135" s="562"/>
      <c r="AG135" s="562"/>
      <c r="AH135" s="562"/>
      <c r="AI135" s="562"/>
      <c r="AJ135" s="562"/>
      <c r="AK135" s="562"/>
      <c r="AL135" s="562"/>
      <c r="AM135" s="562"/>
      <c r="AN135" s="562"/>
      <c r="AO135" s="562"/>
      <c r="AP135" s="562"/>
      <c r="AQ135" s="562"/>
      <c r="AR135" s="562"/>
      <c r="AS135" s="562"/>
      <c r="AT135" s="562"/>
      <c r="AU135" s="562"/>
      <c r="AV135" s="562"/>
      <c r="AW135" s="562"/>
      <c r="AX135" s="562"/>
      <c r="AY135" s="562"/>
      <c r="AZ135" s="562"/>
      <c r="BA135" s="562"/>
      <c r="BB135" s="562"/>
      <c r="BC135" s="562"/>
      <c r="BD135" s="562"/>
      <c r="BE135" s="562"/>
      <c r="BF135" s="562"/>
      <c r="BG135" s="562"/>
      <c r="BH135" s="562"/>
      <c r="BI135" s="562"/>
      <c r="BJ135" s="562"/>
      <c r="BK135" s="562"/>
    </row>
    <row r="136" spans="2:63">
      <c r="B136" s="745" t="s">
        <v>1808</v>
      </c>
      <c r="C136" s="746" t="s">
        <v>1809</v>
      </c>
      <c r="AB136" s="560"/>
      <c r="AC136" s="562"/>
      <c r="AD136" s="562"/>
      <c r="AE136" s="562"/>
      <c r="AF136" s="562"/>
      <c r="AG136" s="562"/>
      <c r="AH136" s="562"/>
      <c r="AI136" s="562"/>
      <c r="AJ136" s="562"/>
      <c r="AK136" s="562"/>
      <c r="AL136" s="562"/>
      <c r="AM136" s="562"/>
      <c r="AN136" s="562"/>
      <c r="AO136" s="562"/>
      <c r="AP136" s="562"/>
      <c r="AQ136" s="562"/>
      <c r="AR136" s="562"/>
      <c r="AS136" s="562"/>
      <c r="AT136" s="562"/>
      <c r="AU136" s="562"/>
      <c r="AV136" s="562"/>
      <c r="AW136" s="562"/>
      <c r="AX136" s="562"/>
      <c r="AY136" s="562"/>
      <c r="AZ136" s="562"/>
      <c r="BA136" s="562"/>
      <c r="BB136" s="562"/>
      <c r="BC136" s="562"/>
      <c r="BD136" s="562"/>
      <c r="BE136" s="562"/>
      <c r="BF136" s="562"/>
      <c r="BG136" s="562"/>
      <c r="BH136" s="562"/>
      <c r="BI136" s="562"/>
      <c r="BJ136" s="562"/>
      <c r="BK136" s="562"/>
    </row>
    <row r="137" spans="2:63">
      <c r="B137" s="745" t="s">
        <v>1810</v>
      </c>
      <c r="C137" s="746" t="s">
        <v>1811</v>
      </c>
      <c r="AB137" s="560"/>
      <c r="AC137" s="562"/>
      <c r="AD137" s="562"/>
      <c r="AE137" s="562"/>
      <c r="AF137" s="562"/>
      <c r="AG137" s="562"/>
      <c r="AH137" s="562"/>
      <c r="AI137" s="562"/>
      <c r="AJ137" s="562"/>
      <c r="AK137" s="562"/>
      <c r="AL137" s="562"/>
      <c r="AM137" s="562"/>
      <c r="AN137" s="562"/>
      <c r="AO137" s="562"/>
      <c r="AP137" s="562"/>
      <c r="AQ137" s="562"/>
      <c r="AR137" s="562"/>
      <c r="AS137" s="562"/>
      <c r="AT137" s="562"/>
      <c r="AU137" s="562"/>
      <c r="AV137" s="562"/>
      <c r="AW137" s="562"/>
      <c r="AX137" s="562"/>
      <c r="AY137" s="562"/>
      <c r="AZ137" s="562"/>
      <c r="BA137" s="562"/>
      <c r="BB137" s="562"/>
      <c r="BC137" s="562"/>
      <c r="BD137" s="562"/>
      <c r="BE137" s="562"/>
      <c r="BF137" s="562"/>
      <c r="BG137" s="562"/>
      <c r="BH137" s="562"/>
      <c r="BI137" s="562"/>
      <c r="BJ137" s="562"/>
      <c r="BK137" s="562"/>
    </row>
    <row r="138" spans="2:63">
      <c r="B138" s="745" t="s">
        <v>1812</v>
      </c>
      <c r="C138" s="746" t="s">
        <v>1813</v>
      </c>
      <c r="AB138" s="560"/>
      <c r="AC138" s="570"/>
      <c r="AD138" s="570"/>
      <c r="AE138" s="570"/>
      <c r="AF138" s="570"/>
      <c r="AG138" s="570"/>
      <c r="AH138" s="570"/>
      <c r="AI138" s="570"/>
      <c r="AJ138" s="570"/>
      <c r="AK138" s="570"/>
      <c r="AL138" s="570"/>
      <c r="AM138" s="570"/>
      <c r="AN138" s="570"/>
      <c r="AO138" s="570"/>
      <c r="AP138" s="570"/>
      <c r="AQ138" s="570"/>
      <c r="AR138" s="570"/>
      <c r="AS138" s="570"/>
      <c r="AT138" s="570"/>
      <c r="AU138" s="570"/>
      <c r="AV138" s="570"/>
      <c r="AW138" s="570"/>
      <c r="AX138" s="570"/>
      <c r="AY138" s="570"/>
      <c r="AZ138" s="570"/>
      <c r="BA138" s="570"/>
      <c r="BB138" s="570"/>
    </row>
    <row r="139" spans="2:63">
      <c r="B139" s="745" t="s">
        <v>1814</v>
      </c>
      <c r="C139" s="746" t="s">
        <v>1815</v>
      </c>
      <c r="AB139" s="560"/>
      <c r="AC139" s="570"/>
      <c r="AD139" s="570"/>
      <c r="AE139" s="570"/>
      <c r="AF139" s="570"/>
      <c r="AG139" s="570"/>
      <c r="AH139" s="570"/>
      <c r="AI139" s="570"/>
      <c r="AJ139" s="570"/>
      <c r="AK139" s="570"/>
      <c r="AL139" s="570"/>
      <c r="AM139" s="570"/>
      <c r="AN139" s="570"/>
      <c r="AO139" s="570"/>
      <c r="AP139" s="570"/>
      <c r="AQ139" s="570"/>
      <c r="AR139" s="570"/>
      <c r="AS139" s="570"/>
      <c r="AT139" s="570"/>
      <c r="AU139" s="570"/>
      <c r="AV139" s="570"/>
      <c r="AW139" s="570"/>
      <c r="AX139" s="570"/>
      <c r="AY139" s="570"/>
      <c r="AZ139" s="570"/>
      <c r="BA139" s="570"/>
      <c r="BB139" s="570"/>
    </row>
    <row r="140" spans="2:63">
      <c r="B140" s="745" t="s">
        <v>1816</v>
      </c>
      <c r="C140" s="746" t="s">
        <v>1817</v>
      </c>
      <c r="AB140" s="560"/>
      <c r="AC140" s="570"/>
      <c r="AD140" s="570"/>
      <c r="AE140" s="570"/>
      <c r="AF140" s="570"/>
      <c r="AG140" s="570"/>
      <c r="AH140" s="570"/>
      <c r="AI140" s="570"/>
      <c r="AJ140" s="570"/>
      <c r="AK140" s="570"/>
      <c r="AL140" s="570"/>
      <c r="AM140" s="570"/>
      <c r="AN140" s="570"/>
      <c r="AO140" s="570"/>
      <c r="AP140" s="570"/>
      <c r="AQ140" s="570"/>
      <c r="AR140" s="570"/>
      <c r="AS140" s="570"/>
      <c r="AT140" s="570"/>
      <c r="AU140" s="570"/>
      <c r="AV140" s="570"/>
      <c r="AW140" s="570"/>
      <c r="AX140" s="570"/>
      <c r="AY140" s="570"/>
      <c r="AZ140" s="570"/>
      <c r="BA140" s="570"/>
      <c r="BB140" s="570"/>
    </row>
    <row r="141" spans="2:63">
      <c r="B141" s="745" t="s">
        <v>1818</v>
      </c>
      <c r="C141" s="746" t="s">
        <v>1819</v>
      </c>
      <c r="AB141" s="560"/>
      <c r="AC141" s="570"/>
      <c r="AD141" s="570"/>
      <c r="AE141" s="570"/>
      <c r="AF141" s="570"/>
      <c r="AG141" s="570"/>
      <c r="AH141" s="570"/>
      <c r="AI141" s="570"/>
      <c r="AJ141" s="570"/>
      <c r="AK141" s="570"/>
      <c r="AL141" s="570"/>
      <c r="AM141" s="570"/>
      <c r="AN141" s="570"/>
      <c r="AO141" s="570"/>
      <c r="AP141" s="570"/>
      <c r="AQ141" s="570"/>
      <c r="AR141" s="570"/>
      <c r="AS141" s="570"/>
      <c r="AT141" s="570"/>
      <c r="AU141" s="570"/>
      <c r="AV141" s="570"/>
      <c r="AW141" s="570"/>
      <c r="AX141" s="570"/>
      <c r="AY141" s="570"/>
      <c r="AZ141" s="570"/>
      <c r="BA141" s="570"/>
      <c r="BB141" s="570"/>
    </row>
    <row r="142" spans="2:63">
      <c r="B142" s="745" t="s">
        <v>1820</v>
      </c>
      <c r="C142" s="746" t="s">
        <v>1821</v>
      </c>
      <c r="AB142" s="560"/>
      <c r="AC142" s="570"/>
      <c r="AD142" s="570"/>
      <c r="AE142" s="570"/>
      <c r="AF142" s="570"/>
      <c r="AG142" s="570"/>
      <c r="AH142" s="570"/>
      <c r="AI142" s="570"/>
      <c r="AJ142" s="570"/>
      <c r="AK142" s="570"/>
      <c r="AL142" s="570"/>
      <c r="AM142" s="570"/>
      <c r="AN142" s="570"/>
      <c r="AO142" s="570"/>
      <c r="AP142" s="570"/>
      <c r="AQ142" s="570"/>
      <c r="AR142" s="570"/>
      <c r="AS142" s="570"/>
      <c r="AT142" s="570"/>
      <c r="AU142" s="570"/>
      <c r="AV142" s="570"/>
      <c r="AW142" s="570"/>
      <c r="AX142" s="570"/>
      <c r="AY142" s="570"/>
      <c r="AZ142" s="570"/>
      <c r="BA142" s="570"/>
      <c r="BB142" s="570"/>
    </row>
    <row r="143" spans="2:63">
      <c r="B143" s="745" t="s">
        <v>1822</v>
      </c>
      <c r="C143" s="746" t="s">
        <v>1823</v>
      </c>
      <c r="AB143" s="560"/>
      <c r="AC143" s="570"/>
      <c r="AD143" s="570"/>
      <c r="AE143" s="570"/>
      <c r="AF143" s="570"/>
      <c r="AG143" s="570"/>
      <c r="AH143" s="570"/>
      <c r="AI143" s="570"/>
      <c r="AJ143" s="570"/>
      <c r="AK143" s="570"/>
      <c r="AL143" s="570"/>
      <c r="AM143" s="570"/>
      <c r="AN143" s="570"/>
      <c r="AO143" s="570"/>
      <c r="AP143" s="570"/>
      <c r="AQ143" s="570"/>
      <c r="AR143" s="570"/>
      <c r="AS143" s="570"/>
      <c r="AT143" s="570"/>
      <c r="AU143" s="570"/>
      <c r="AV143" s="570"/>
      <c r="AW143" s="570"/>
      <c r="AX143" s="570"/>
      <c r="AY143" s="570"/>
      <c r="AZ143" s="570"/>
      <c r="BA143" s="570"/>
      <c r="BB143" s="570"/>
    </row>
    <row r="144" spans="2:63">
      <c r="B144" s="745" t="s">
        <v>1824</v>
      </c>
      <c r="C144" s="746" t="s">
        <v>1825</v>
      </c>
      <c r="AB144" s="560"/>
      <c r="AC144" s="570"/>
      <c r="AD144" s="570"/>
      <c r="AE144" s="570"/>
      <c r="AF144" s="570"/>
      <c r="AG144" s="570"/>
      <c r="AH144" s="570"/>
      <c r="AI144" s="570"/>
      <c r="AJ144" s="570"/>
      <c r="AK144" s="570"/>
      <c r="AL144" s="570"/>
      <c r="AM144" s="570"/>
      <c r="AN144" s="570"/>
      <c r="AO144" s="570"/>
      <c r="AP144" s="570"/>
      <c r="AQ144" s="570"/>
      <c r="AR144" s="570"/>
      <c r="AS144" s="570"/>
      <c r="AT144" s="570"/>
      <c r="AU144" s="570"/>
      <c r="AV144" s="570"/>
      <c r="AW144" s="570"/>
      <c r="AX144" s="570"/>
      <c r="AY144" s="570"/>
      <c r="AZ144" s="570"/>
      <c r="BA144" s="570"/>
      <c r="BB144" s="570"/>
    </row>
    <row r="145" spans="2:54">
      <c r="B145" s="745" t="s">
        <v>1826</v>
      </c>
      <c r="C145" s="746" t="s">
        <v>1827</v>
      </c>
      <c r="AB145" s="560"/>
      <c r="AC145" s="570"/>
      <c r="AD145" s="570"/>
      <c r="AE145" s="570"/>
      <c r="AF145" s="570"/>
      <c r="AG145" s="570"/>
      <c r="AH145" s="570"/>
      <c r="AI145" s="570"/>
      <c r="AJ145" s="570"/>
      <c r="AK145" s="570"/>
      <c r="AL145" s="570"/>
      <c r="AM145" s="570"/>
      <c r="AN145" s="570"/>
      <c r="AO145" s="570"/>
      <c r="AP145" s="570"/>
      <c r="AQ145" s="570"/>
      <c r="AR145" s="570"/>
      <c r="AS145" s="570"/>
      <c r="AT145" s="570"/>
      <c r="AU145" s="570"/>
      <c r="AV145" s="570"/>
      <c r="AW145" s="570"/>
      <c r="AX145" s="570"/>
      <c r="AY145" s="570"/>
      <c r="AZ145" s="570"/>
      <c r="BA145" s="570"/>
      <c r="BB145" s="570"/>
    </row>
    <row r="146" spans="2:54">
      <c r="B146" s="745" t="s">
        <v>1828</v>
      </c>
      <c r="C146" s="746" t="s">
        <v>1829</v>
      </c>
      <c r="AB146" s="560"/>
      <c r="AC146" s="570"/>
      <c r="AD146" s="570"/>
      <c r="AE146" s="570"/>
      <c r="AF146" s="570"/>
      <c r="AG146" s="570"/>
      <c r="AH146" s="570"/>
      <c r="AI146" s="570"/>
      <c r="AJ146" s="570"/>
      <c r="AK146" s="570"/>
      <c r="AL146" s="570"/>
      <c r="AM146" s="570"/>
      <c r="AN146" s="570"/>
      <c r="AO146" s="570"/>
      <c r="AP146" s="570"/>
      <c r="AQ146" s="570"/>
      <c r="AR146" s="570"/>
      <c r="AS146" s="570"/>
      <c r="AT146" s="570"/>
      <c r="AU146" s="570"/>
      <c r="AV146" s="570"/>
      <c r="AW146" s="570"/>
      <c r="AX146" s="570"/>
      <c r="AY146" s="570"/>
      <c r="AZ146" s="570"/>
      <c r="BA146" s="570"/>
      <c r="BB146" s="570"/>
    </row>
    <row r="147" spans="2:54">
      <c r="B147" s="745" t="s">
        <v>1830</v>
      </c>
      <c r="C147" s="746" t="s">
        <v>1831</v>
      </c>
      <c r="AB147" s="560"/>
      <c r="AC147" s="570"/>
      <c r="AD147" s="570"/>
      <c r="AE147" s="570"/>
      <c r="AF147" s="570"/>
      <c r="AG147" s="570"/>
      <c r="AH147" s="570"/>
      <c r="AI147" s="570"/>
      <c r="AJ147" s="570"/>
      <c r="AK147" s="570"/>
      <c r="AL147" s="570"/>
      <c r="AM147" s="570"/>
      <c r="AN147" s="570"/>
      <c r="AO147" s="570"/>
      <c r="AP147" s="570"/>
      <c r="AQ147" s="570"/>
      <c r="AR147" s="570"/>
      <c r="AS147" s="570"/>
      <c r="AT147" s="570"/>
      <c r="AU147" s="570"/>
      <c r="AV147" s="570"/>
      <c r="AW147" s="570"/>
      <c r="AX147" s="570"/>
      <c r="AY147" s="570"/>
      <c r="AZ147" s="570"/>
      <c r="BA147" s="570"/>
      <c r="BB147" s="570"/>
    </row>
    <row r="148" spans="2:54">
      <c r="B148" s="745" t="s">
        <v>1832</v>
      </c>
      <c r="C148" s="746" t="s">
        <v>1833</v>
      </c>
      <c r="AB148" s="560"/>
      <c r="AC148" s="570"/>
      <c r="AD148" s="570"/>
      <c r="AE148" s="570"/>
      <c r="AF148" s="570"/>
      <c r="AG148" s="570"/>
      <c r="AH148" s="570"/>
      <c r="AI148" s="570"/>
      <c r="AJ148" s="570"/>
      <c r="AK148" s="570"/>
      <c r="AL148" s="570"/>
      <c r="AM148" s="570"/>
      <c r="AN148" s="570"/>
      <c r="AO148" s="570"/>
      <c r="AP148" s="570"/>
      <c r="AQ148" s="570"/>
      <c r="AR148" s="570"/>
      <c r="AS148" s="570"/>
      <c r="AT148" s="570"/>
      <c r="AU148" s="570"/>
      <c r="AV148" s="570"/>
      <c r="AW148" s="570"/>
      <c r="AX148" s="570"/>
      <c r="AY148" s="570"/>
      <c r="AZ148" s="570"/>
      <c r="BA148" s="570"/>
      <c r="BB148" s="570"/>
    </row>
    <row r="149" spans="2:54">
      <c r="B149" s="745" t="s">
        <v>1834</v>
      </c>
      <c r="C149" s="746" t="s">
        <v>1835</v>
      </c>
      <c r="AB149" s="560"/>
      <c r="AC149" s="570"/>
      <c r="AD149" s="570"/>
      <c r="AE149" s="570"/>
      <c r="AF149" s="570"/>
      <c r="AG149" s="570"/>
      <c r="AH149" s="570"/>
      <c r="AI149" s="570"/>
      <c r="AJ149" s="570"/>
      <c r="AK149" s="570"/>
      <c r="AL149" s="570"/>
      <c r="AM149" s="570"/>
      <c r="AN149" s="570"/>
      <c r="AO149" s="570"/>
      <c r="AP149" s="570"/>
      <c r="AQ149" s="570"/>
      <c r="AR149" s="570"/>
      <c r="AS149" s="570"/>
      <c r="AT149" s="570"/>
      <c r="AU149" s="570"/>
      <c r="AV149" s="570"/>
      <c r="AW149" s="570"/>
      <c r="AX149" s="570"/>
      <c r="AY149" s="570"/>
      <c r="AZ149" s="570"/>
      <c r="BA149" s="570"/>
      <c r="BB149" s="570"/>
    </row>
    <row r="150" spans="2:54">
      <c r="B150" s="745" t="s">
        <v>1836</v>
      </c>
      <c r="C150" s="746" t="s">
        <v>1837</v>
      </c>
      <c r="AB150" s="560"/>
      <c r="AC150" s="570"/>
      <c r="AD150" s="570"/>
      <c r="AE150" s="570"/>
      <c r="AF150" s="570"/>
      <c r="AG150" s="570"/>
      <c r="AH150" s="570"/>
      <c r="AI150" s="570"/>
      <c r="AJ150" s="570"/>
      <c r="AK150" s="570"/>
      <c r="AL150" s="570"/>
      <c r="AM150" s="570"/>
      <c r="AN150" s="570"/>
      <c r="AO150" s="570"/>
      <c r="AP150" s="570"/>
      <c r="AQ150" s="570"/>
      <c r="AR150" s="570"/>
      <c r="AS150" s="570"/>
      <c r="AT150" s="570"/>
      <c r="AU150" s="570"/>
      <c r="AV150" s="570"/>
      <c r="AW150" s="570"/>
      <c r="AX150" s="570"/>
      <c r="AY150" s="570"/>
      <c r="AZ150" s="570"/>
      <c r="BA150" s="570"/>
      <c r="BB150" s="570"/>
    </row>
    <row r="151" spans="2:54">
      <c r="B151" s="745" t="s">
        <v>1838</v>
      </c>
      <c r="C151" s="746" t="s">
        <v>1839</v>
      </c>
      <c r="AB151" s="560"/>
      <c r="AC151" s="570"/>
      <c r="AD151" s="570"/>
      <c r="AE151" s="570"/>
      <c r="AF151" s="570"/>
      <c r="AG151" s="570"/>
      <c r="AH151" s="570"/>
      <c r="AI151" s="570"/>
      <c r="AJ151" s="570"/>
      <c r="AK151" s="570"/>
      <c r="AL151" s="570"/>
      <c r="AM151" s="570"/>
      <c r="AN151" s="570"/>
      <c r="AO151" s="570"/>
      <c r="AP151" s="570"/>
      <c r="AQ151" s="570"/>
      <c r="AR151" s="570"/>
      <c r="AS151" s="570"/>
      <c r="AT151" s="570"/>
      <c r="AU151" s="570"/>
      <c r="AV151" s="570"/>
      <c r="AW151" s="570"/>
      <c r="AX151" s="570"/>
      <c r="AY151" s="570"/>
      <c r="AZ151" s="570"/>
      <c r="BA151" s="570"/>
      <c r="BB151" s="570"/>
    </row>
    <row r="152" spans="2:54">
      <c r="B152" s="745" t="s">
        <v>1840</v>
      </c>
      <c r="C152" s="746" t="s">
        <v>1841</v>
      </c>
      <c r="AB152" s="560"/>
      <c r="AC152" s="570"/>
      <c r="AD152" s="570"/>
      <c r="AE152" s="570"/>
      <c r="AF152" s="570"/>
      <c r="AG152" s="570"/>
      <c r="AH152" s="570"/>
      <c r="AI152" s="570"/>
      <c r="AJ152" s="570"/>
      <c r="AK152" s="570"/>
      <c r="AL152" s="570"/>
      <c r="AM152" s="570"/>
      <c r="AN152" s="570"/>
      <c r="AO152" s="570"/>
      <c r="AP152" s="570"/>
      <c r="AQ152" s="570"/>
      <c r="AR152" s="570"/>
      <c r="AS152" s="570"/>
      <c r="AT152" s="570"/>
      <c r="AU152" s="570"/>
      <c r="AV152" s="570"/>
      <c r="AW152" s="570"/>
      <c r="AX152" s="570"/>
      <c r="AY152" s="570"/>
      <c r="AZ152" s="570"/>
      <c r="BA152" s="570"/>
      <c r="BB152" s="570"/>
    </row>
    <row r="153" spans="2:54">
      <c r="B153" s="747" t="s">
        <v>1842</v>
      </c>
      <c r="C153" s="746" t="s">
        <v>1843</v>
      </c>
      <c r="AB153" s="560"/>
      <c r="AC153" s="570"/>
      <c r="AD153" s="570"/>
      <c r="AE153" s="570"/>
      <c r="AF153" s="570"/>
      <c r="AG153" s="570"/>
      <c r="AH153" s="570"/>
      <c r="AI153" s="570"/>
      <c r="AJ153" s="570"/>
      <c r="AK153" s="570"/>
      <c r="AL153" s="570"/>
      <c r="AM153" s="570"/>
      <c r="AN153" s="570"/>
      <c r="AO153" s="570"/>
      <c r="AP153" s="570"/>
      <c r="AQ153" s="570"/>
      <c r="AR153" s="570"/>
      <c r="AS153" s="570"/>
      <c r="AT153" s="570"/>
      <c r="AU153" s="570"/>
      <c r="AV153" s="570"/>
      <c r="AW153" s="570"/>
      <c r="AX153" s="570"/>
      <c r="AY153" s="570"/>
      <c r="AZ153" s="570"/>
      <c r="BA153" s="570"/>
      <c r="BB153" s="570"/>
    </row>
    <row r="154" spans="2:54">
      <c r="B154" s="745" t="s">
        <v>1844</v>
      </c>
      <c r="C154" s="746" t="s">
        <v>1845</v>
      </c>
      <c r="AB154" s="560"/>
      <c r="AC154" s="570"/>
      <c r="AD154" s="570"/>
      <c r="AE154" s="570"/>
      <c r="AF154" s="570"/>
      <c r="AG154" s="570"/>
      <c r="AH154" s="570"/>
      <c r="AI154" s="570"/>
      <c r="AJ154" s="570"/>
      <c r="AK154" s="570"/>
      <c r="AL154" s="570"/>
      <c r="AM154" s="570"/>
      <c r="AN154" s="570"/>
      <c r="AO154" s="570"/>
      <c r="AP154" s="570"/>
      <c r="AQ154" s="570"/>
      <c r="AR154" s="570"/>
      <c r="AS154" s="570"/>
      <c r="AT154" s="570"/>
      <c r="AU154" s="570"/>
      <c r="AV154" s="570"/>
      <c r="AW154" s="570"/>
      <c r="AX154" s="570"/>
      <c r="AY154" s="570"/>
      <c r="AZ154" s="570"/>
      <c r="BA154" s="570"/>
      <c r="BB154" s="570"/>
    </row>
    <row r="155" spans="2:54">
      <c r="B155" s="745" t="s">
        <v>1846</v>
      </c>
      <c r="C155" s="746" t="s">
        <v>1847</v>
      </c>
      <c r="AB155" s="560"/>
      <c r="AC155" s="570"/>
      <c r="AD155" s="570"/>
      <c r="AE155" s="570"/>
      <c r="AF155" s="570"/>
      <c r="AG155" s="570"/>
      <c r="AH155" s="570"/>
      <c r="AI155" s="570"/>
      <c r="AJ155" s="570"/>
      <c r="AK155" s="570"/>
      <c r="AL155" s="570"/>
      <c r="AM155" s="570"/>
      <c r="AN155" s="570"/>
      <c r="AO155" s="570"/>
      <c r="AP155" s="570"/>
      <c r="AQ155" s="570"/>
      <c r="AR155" s="570"/>
      <c r="AS155" s="570"/>
      <c r="AT155" s="570"/>
      <c r="AU155" s="570"/>
      <c r="AV155" s="570"/>
      <c r="AW155" s="570"/>
      <c r="AX155" s="570"/>
      <c r="AY155" s="570"/>
      <c r="AZ155" s="570"/>
      <c r="BA155" s="570"/>
      <c r="BB155" s="570"/>
    </row>
    <row r="156" spans="2:54">
      <c r="B156" s="745" t="s">
        <v>1848</v>
      </c>
      <c r="C156" s="746" t="s">
        <v>1849</v>
      </c>
      <c r="AB156" s="560"/>
      <c r="AC156" s="570"/>
      <c r="AD156" s="570"/>
      <c r="AE156" s="570"/>
      <c r="AF156" s="570"/>
      <c r="AG156" s="570"/>
      <c r="AH156" s="570"/>
      <c r="AI156" s="570"/>
      <c r="AJ156" s="570"/>
      <c r="AK156" s="570"/>
      <c r="AL156" s="570"/>
      <c r="AM156" s="570"/>
      <c r="AN156" s="570"/>
      <c r="AO156" s="570"/>
      <c r="AP156" s="570"/>
      <c r="AQ156" s="570"/>
      <c r="AR156" s="570"/>
      <c r="AS156" s="570"/>
      <c r="AT156" s="570"/>
      <c r="AU156" s="570"/>
      <c r="AV156" s="570"/>
      <c r="AW156" s="570"/>
      <c r="AX156" s="570"/>
      <c r="AY156" s="570"/>
      <c r="AZ156" s="570"/>
      <c r="BA156" s="570"/>
      <c r="BB156" s="570"/>
    </row>
    <row r="157" spans="2:54">
      <c r="B157" s="745" t="s">
        <v>1850</v>
      </c>
      <c r="C157" s="746" t="s">
        <v>1851</v>
      </c>
      <c r="AB157" s="560"/>
      <c r="AC157" s="570"/>
      <c r="AD157" s="570"/>
      <c r="AE157" s="570"/>
      <c r="AF157" s="570"/>
      <c r="AG157" s="570"/>
      <c r="AH157" s="570"/>
      <c r="AI157" s="570"/>
      <c r="AJ157" s="570"/>
      <c r="AK157" s="570"/>
      <c r="AL157" s="570"/>
      <c r="AM157" s="570"/>
      <c r="AN157" s="570"/>
      <c r="AO157" s="570"/>
      <c r="AP157" s="570"/>
      <c r="AQ157" s="570"/>
      <c r="AR157" s="570"/>
      <c r="AS157" s="570"/>
      <c r="AT157" s="570"/>
      <c r="AU157" s="570"/>
      <c r="AV157" s="570"/>
      <c r="AW157" s="570"/>
      <c r="AX157" s="570"/>
      <c r="AY157" s="570"/>
      <c r="AZ157" s="570"/>
      <c r="BA157" s="570"/>
      <c r="BB157" s="570"/>
    </row>
    <row r="158" spans="2:54">
      <c r="B158" s="745" t="s">
        <v>1852</v>
      </c>
      <c r="C158" s="746" t="s">
        <v>1853</v>
      </c>
      <c r="AB158" s="560"/>
      <c r="AC158" s="570"/>
      <c r="AD158" s="570"/>
      <c r="AE158" s="570"/>
      <c r="AF158" s="570"/>
      <c r="AG158" s="570"/>
      <c r="AH158" s="570"/>
      <c r="AI158" s="570"/>
      <c r="AJ158" s="570"/>
      <c r="AK158" s="570"/>
      <c r="AL158" s="570"/>
      <c r="AM158" s="570"/>
      <c r="AN158" s="570"/>
      <c r="AO158" s="570"/>
      <c r="AP158" s="570"/>
      <c r="AQ158" s="570"/>
      <c r="AR158" s="570"/>
      <c r="AS158" s="570"/>
      <c r="AT158" s="570"/>
      <c r="AU158" s="570"/>
      <c r="AV158" s="570"/>
      <c r="AW158" s="570"/>
      <c r="AX158" s="570"/>
      <c r="AY158" s="570"/>
      <c r="AZ158" s="570"/>
      <c r="BA158" s="570"/>
      <c r="BB158" s="570"/>
    </row>
    <row r="159" spans="2:54">
      <c r="B159" s="745" t="s">
        <v>1854</v>
      </c>
      <c r="C159" s="746" t="s">
        <v>1855</v>
      </c>
      <c r="AB159" s="560"/>
      <c r="AC159" s="570"/>
      <c r="AD159" s="570"/>
      <c r="AE159" s="570"/>
      <c r="AF159" s="570"/>
      <c r="AG159" s="570"/>
      <c r="AH159" s="570"/>
      <c r="AI159" s="570"/>
      <c r="AJ159" s="570"/>
      <c r="AK159" s="570"/>
      <c r="AL159" s="570"/>
      <c r="AM159" s="570"/>
      <c r="AN159" s="570"/>
      <c r="AO159" s="570"/>
      <c r="AP159" s="570"/>
      <c r="AQ159" s="570"/>
      <c r="AR159" s="570"/>
      <c r="AS159" s="570"/>
      <c r="AT159" s="570"/>
      <c r="AU159" s="570"/>
      <c r="AV159" s="570"/>
      <c r="AW159" s="570"/>
      <c r="AX159" s="570"/>
      <c r="AY159" s="570"/>
      <c r="AZ159" s="570"/>
      <c r="BA159" s="570"/>
      <c r="BB159" s="570"/>
    </row>
    <row r="160" spans="2:54">
      <c r="B160" s="745" t="s">
        <v>1856</v>
      </c>
      <c r="C160" s="746" t="s">
        <v>1857</v>
      </c>
      <c r="AB160" s="560"/>
      <c r="AC160" s="570"/>
      <c r="AD160" s="570"/>
      <c r="AE160" s="570"/>
      <c r="AF160" s="570"/>
      <c r="AG160" s="570"/>
      <c r="AH160" s="570"/>
      <c r="AI160" s="570"/>
      <c r="AJ160" s="570"/>
      <c r="AK160" s="570"/>
      <c r="AL160" s="570"/>
      <c r="AM160" s="570"/>
      <c r="AN160" s="570"/>
      <c r="AO160" s="570"/>
      <c r="AP160" s="570"/>
      <c r="AQ160" s="570"/>
      <c r="AR160" s="570"/>
      <c r="AS160" s="570"/>
      <c r="AT160" s="570"/>
      <c r="AU160" s="570"/>
      <c r="AV160" s="570"/>
      <c r="AW160" s="570"/>
      <c r="AX160" s="570"/>
      <c r="AY160" s="570"/>
      <c r="AZ160" s="570"/>
      <c r="BA160" s="570"/>
      <c r="BB160" s="570"/>
    </row>
    <row r="161" spans="2:54">
      <c r="B161" s="747" t="s">
        <v>1858</v>
      </c>
      <c r="C161" s="746" t="s">
        <v>1859</v>
      </c>
      <c r="AB161" s="560"/>
      <c r="AC161" s="570"/>
      <c r="AD161" s="570"/>
      <c r="AE161" s="570"/>
      <c r="AF161" s="570"/>
      <c r="AG161" s="570"/>
      <c r="AH161" s="570"/>
      <c r="AI161" s="570"/>
      <c r="AJ161" s="570"/>
      <c r="AK161" s="570"/>
      <c r="AL161" s="570"/>
      <c r="AM161" s="570"/>
      <c r="AN161" s="570"/>
      <c r="AO161" s="570"/>
      <c r="AP161" s="570"/>
      <c r="AQ161" s="570"/>
      <c r="AR161" s="570"/>
      <c r="AS161" s="570"/>
      <c r="AT161" s="570"/>
      <c r="AU161" s="570"/>
      <c r="AV161" s="570"/>
      <c r="AW161" s="570"/>
      <c r="AX161" s="570"/>
      <c r="AY161" s="570"/>
      <c r="AZ161" s="570"/>
      <c r="BA161" s="570"/>
      <c r="BB161" s="570"/>
    </row>
    <row r="162" spans="2:54">
      <c r="B162" s="747" t="s">
        <v>1860</v>
      </c>
      <c r="C162" s="746" t="s">
        <v>1861</v>
      </c>
      <c r="AB162" s="560"/>
      <c r="AC162" s="570"/>
      <c r="AD162" s="570"/>
      <c r="AE162" s="570"/>
      <c r="AF162" s="570"/>
      <c r="AG162" s="570"/>
      <c r="AH162" s="570"/>
      <c r="AI162" s="570"/>
      <c r="AJ162" s="570"/>
      <c r="AK162" s="570"/>
      <c r="AL162" s="570"/>
      <c r="AM162" s="570"/>
      <c r="AN162" s="570"/>
      <c r="AO162" s="570"/>
      <c r="AP162" s="570"/>
      <c r="AQ162" s="570"/>
      <c r="AR162" s="570"/>
      <c r="AS162" s="570"/>
      <c r="AT162" s="570"/>
      <c r="AU162" s="570"/>
      <c r="AV162" s="570"/>
      <c r="AW162" s="570"/>
      <c r="AX162" s="570"/>
      <c r="AY162" s="570"/>
      <c r="AZ162" s="570"/>
      <c r="BA162" s="570"/>
      <c r="BB162" s="570"/>
    </row>
    <row r="163" spans="2:54">
      <c r="B163" s="745" t="s">
        <v>1862</v>
      </c>
      <c r="C163" s="746" t="s">
        <v>1863</v>
      </c>
      <c r="AB163" s="560"/>
      <c r="AC163" s="570"/>
      <c r="AD163" s="570"/>
      <c r="AE163" s="570"/>
      <c r="AF163" s="570"/>
      <c r="AG163" s="570"/>
      <c r="AH163" s="570"/>
      <c r="AI163" s="570"/>
      <c r="AJ163" s="570"/>
      <c r="AK163" s="570"/>
      <c r="AL163" s="570"/>
      <c r="AM163" s="570"/>
      <c r="AN163" s="570"/>
      <c r="AO163" s="570"/>
      <c r="AP163" s="570"/>
      <c r="AQ163" s="570"/>
      <c r="AR163" s="570"/>
      <c r="AS163" s="570"/>
      <c r="AT163" s="570"/>
      <c r="AU163" s="570"/>
      <c r="AV163" s="570"/>
      <c r="AW163" s="570"/>
      <c r="AX163" s="570"/>
      <c r="AY163" s="570"/>
      <c r="AZ163" s="570"/>
      <c r="BA163" s="570"/>
      <c r="BB163" s="570"/>
    </row>
    <row r="164" spans="2:54">
      <c r="B164" s="745" t="s">
        <v>1864</v>
      </c>
      <c r="C164" s="746" t="s">
        <v>1865</v>
      </c>
      <c r="AB164" s="560"/>
      <c r="AC164" s="570"/>
      <c r="AD164" s="570"/>
      <c r="AE164" s="570"/>
      <c r="AF164" s="570"/>
      <c r="AG164" s="570"/>
      <c r="AH164" s="570"/>
      <c r="AI164" s="570"/>
      <c r="AJ164" s="570"/>
      <c r="AK164" s="570"/>
      <c r="AL164" s="570"/>
      <c r="AM164" s="570"/>
      <c r="AN164" s="570"/>
      <c r="AO164" s="570"/>
      <c r="AP164" s="570"/>
      <c r="AQ164" s="570"/>
      <c r="AR164" s="570"/>
      <c r="AS164" s="570"/>
      <c r="AT164" s="570"/>
      <c r="AU164" s="570"/>
      <c r="AV164" s="570"/>
      <c r="AW164" s="570"/>
      <c r="AX164" s="570"/>
      <c r="AY164" s="570"/>
      <c r="AZ164" s="570"/>
      <c r="BA164" s="570"/>
      <c r="BB164" s="570"/>
    </row>
    <row r="165" spans="2:54">
      <c r="B165" s="745" t="s">
        <v>1866</v>
      </c>
      <c r="C165" s="746" t="s">
        <v>1867</v>
      </c>
      <c r="AB165" s="560"/>
      <c r="AC165" s="570"/>
      <c r="AD165" s="570"/>
      <c r="AE165" s="570"/>
      <c r="AF165" s="570"/>
      <c r="AG165" s="570"/>
      <c r="AH165" s="570"/>
      <c r="AI165" s="570"/>
      <c r="AJ165" s="570"/>
      <c r="AK165" s="570"/>
      <c r="AL165" s="570"/>
      <c r="AM165" s="570"/>
      <c r="AN165" s="570"/>
      <c r="AO165" s="570"/>
      <c r="AP165" s="570"/>
      <c r="AQ165" s="570"/>
      <c r="AR165" s="570"/>
      <c r="AS165" s="570"/>
      <c r="AT165" s="570"/>
      <c r="AU165" s="570"/>
      <c r="AV165" s="570"/>
      <c r="AW165" s="570"/>
      <c r="AX165" s="570"/>
      <c r="AY165" s="570"/>
      <c r="AZ165" s="570"/>
      <c r="BA165" s="570"/>
      <c r="BB165" s="570"/>
    </row>
    <row r="166" spans="2:54">
      <c r="B166" s="745" t="s">
        <v>1868</v>
      </c>
      <c r="C166" s="746" t="s">
        <v>1869</v>
      </c>
      <c r="AB166" s="560"/>
      <c r="AC166" s="570"/>
      <c r="AD166" s="570"/>
      <c r="AE166" s="570"/>
      <c r="AF166" s="570"/>
      <c r="AG166" s="570"/>
      <c r="AH166" s="570"/>
      <c r="AI166" s="570"/>
      <c r="AJ166" s="570"/>
      <c r="AK166" s="570"/>
      <c r="AL166" s="570"/>
      <c r="AM166" s="570"/>
      <c r="AN166" s="570"/>
      <c r="AO166" s="570"/>
      <c r="AP166" s="570"/>
      <c r="AQ166" s="570"/>
      <c r="AR166" s="570"/>
      <c r="AS166" s="570"/>
      <c r="AT166" s="570"/>
      <c r="AU166" s="570"/>
      <c r="AV166" s="570"/>
      <c r="AW166" s="570"/>
      <c r="AX166" s="570"/>
      <c r="AY166" s="570"/>
      <c r="AZ166" s="570"/>
      <c r="BA166" s="570"/>
      <c r="BB166" s="570"/>
    </row>
    <row r="167" spans="2:54">
      <c r="B167" s="745" t="s">
        <v>1870</v>
      </c>
      <c r="C167" s="746" t="s">
        <v>1871</v>
      </c>
      <c r="AB167" s="560"/>
      <c r="AC167" s="570"/>
      <c r="AD167" s="570"/>
      <c r="AE167" s="570"/>
      <c r="AF167" s="570"/>
      <c r="AG167" s="570"/>
      <c r="AH167" s="570"/>
      <c r="AI167" s="570"/>
      <c r="AJ167" s="570"/>
      <c r="AK167" s="570"/>
      <c r="AL167" s="570"/>
      <c r="AM167" s="570"/>
      <c r="AN167" s="570"/>
      <c r="AO167" s="570"/>
      <c r="AP167" s="570"/>
      <c r="AQ167" s="570"/>
      <c r="AR167" s="570"/>
      <c r="AS167" s="570"/>
      <c r="AT167" s="570"/>
      <c r="AU167" s="570"/>
      <c r="AV167" s="570"/>
      <c r="AW167" s="570"/>
      <c r="AX167" s="570"/>
      <c r="AY167" s="570"/>
      <c r="AZ167" s="570"/>
      <c r="BA167" s="570"/>
      <c r="BB167" s="570"/>
    </row>
    <row r="168" spans="2:54">
      <c r="B168" s="747" t="s">
        <v>1872</v>
      </c>
      <c r="C168" s="746" t="s">
        <v>1873</v>
      </c>
      <c r="AB168" s="560"/>
      <c r="AC168" s="570"/>
      <c r="AD168" s="570"/>
      <c r="AE168" s="570"/>
      <c r="AF168" s="570"/>
      <c r="AG168" s="570"/>
      <c r="AH168" s="570"/>
      <c r="AI168" s="570"/>
      <c r="AJ168" s="570"/>
      <c r="AK168" s="570"/>
      <c r="AL168" s="570"/>
      <c r="AM168" s="570"/>
      <c r="AN168" s="570"/>
      <c r="AO168" s="570"/>
      <c r="AP168" s="570"/>
      <c r="AQ168" s="570"/>
      <c r="AR168" s="570"/>
      <c r="AS168" s="570"/>
      <c r="AT168" s="570"/>
      <c r="AU168" s="570"/>
      <c r="AV168" s="570"/>
      <c r="AW168" s="570"/>
      <c r="AX168" s="570"/>
      <c r="AY168" s="570"/>
      <c r="AZ168" s="570"/>
      <c r="BA168" s="570"/>
      <c r="BB168" s="570"/>
    </row>
    <row r="169" spans="2:54">
      <c r="B169" s="745" t="s">
        <v>1874</v>
      </c>
      <c r="C169" s="746" t="s">
        <v>1875</v>
      </c>
      <c r="AB169" s="560"/>
      <c r="AC169" s="570"/>
      <c r="AD169" s="570"/>
      <c r="AE169" s="570"/>
      <c r="AF169" s="570"/>
      <c r="AG169" s="570"/>
      <c r="AH169" s="570"/>
      <c r="AI169" s="570"/>
      <c r="AJ169" s="570"/>
      <c r="AK169" s="570"/>
      <c r="AL169" s="570"/>
      <c r="AM169" s="570"/>
      <c r="AN169" s="570"/>
      <c r="AO169" s="570"/>
      <c r="AP169" s="570"/>
      <c r="AQ169" s="570"/>
      <c r="AR169" s="570"/>
      <c r="AS169" s="570"/>
      <c r="AT169" s="570"/>
      <c r="AU169" s="570"/>
      <c r="AV169" s="570"/>
      <c r="AW169" s="570"/>
      <c r="AX169" s="570"/>
      <c r="AY169" s="570"/>
      <c r="AZ169" s="570"/>
      <c r="BA169" s="570"/>
      <c r="BB169" s="570"/>
    </row>
    <row r="170" spans="2:54">
      <c r="B170" s="745" t="s">
        <v>1876</v>
      </c>
      <c r="C170" s="746" t="s">
        <v>1877</v>
      </c>
      <c r="AB170" s="560"/>
      <c r="AC170" s="570"/>
      <c r="AD170" s="570"/>
      <c r="AE170" s="570"/>
      <c r="AF170" s="570"/>
      <c r="AG170" s="570"/>
      <c r="AH170" s="570"/>
      <c r="AI170" s="570"/>
      <c r="AJ170" s="570"/>
      <c r="AK170" s="570"/>
      <c r="AL170" s="570"/>
      <c r="AM170" s="570"/>
      <c r="AN170" s="570"/>
      <c r="AO170" s="570"/>
      <c r="AP170" s="570"/>
      <c r="AQ170" s="570"/>
      <c r="AR170" s="570"/>
      <c r="AS170" s="570"/>
      <c r="AT170" s="570"/>
      <c r="AU170" s="570"/>
      <c r="AV170" s="570"/>
      <c r="AW170" s="570"/>
      <c r="AX170" s="570"/>
      <c r="AY170" s="570"/>
      <c r="AZ170" s="570"/>
      <c r="BA170" s="570"/>
      <c r="BB170" s="570"/>
    </row>
    <row r="171" spans="2:54">
      <c r="B171" s="745" t="s">
        <v>1878</v>
      </c>
      <c r="C171" s="746" t="s">
        <v>1879</v>
      </c>
      <c r="AB171" s="560"/>
      <c r="AC171" s="570"/>
      <c r="AD171" s="570"/>
      <c r="AE171" s="570"/>
      <c r="AF171" s="570"/>
      <c r="AG171" s="570"/>
      <c r="AH171" s="570"/>
      <c r="AI171" s="570"/>
      <c r="AJ171" s="570"/>
      <c r="AK171" s="570"/>
      <c r="AL171" s="570"/>
      <c r="AM171" s="570"/>
      <c r="AN171" s="570"/>
      <c r="AO171" s="570"/>
      <c r="AP171" s="570"/>
      <c r="AQ171" s="570"/>
      <c r="AR171" s="570"/>
      <c r="AS171" s="570"/>
      <c r="AT171" s="570"/>
      <c r="AU171" s="570"/>
      <c r="AV171" s="570"/>
      <c r="AW171" s="570"/>
      <c r="AX171" s="570"/>
      <c r="AY171" s="570"/>
      <c r="AZ171" s="570"/>
      <c r="BA171" s="570"/>
      <c r="BB171" s="570"/>
    </row>
    <row r="172" spans="2:54">
      <c r="B172" s="745" t="s">
        <v>1880</v>
      </c>
      <c r="C172" s="746" t="s">
        <v>1881</v>
      </c>
      <c r="AB172" s="560"/>
      <c r="AC172" s="570"/>
      <c r="AD172" s="570"/>
      <c r="AE172" s="570"/>
      <c r="AF172" s="570"/>
      <c r="AG172" s="570"/>
      <c r="AH172" s="570"/>
      <c r="AI172" s="570"/>
      <c r="AJ172" s="570"/>
      <c r="AK172" s="570"/>
      <c r="AL172" s="570"/>
      <c r="AM172" s="570"/>
      <c r="AN172" s="570"/>
      <c r="AO172" s="570"/>
      <c r="AP172" s="570"/>
      <c r="AQ172" s="570"/>
      <c r="AR172" s="570"/>
      <c r="AS172" s="570"/>
      <c r="AT172" s="570"/>
      <c r="AU172" s="570"/>
      <c r="AV172" s="570"/>
      <c r="AW172" s="570"/>
      <c r="AX172" s="570"/>
      <c r="AY172" s="570"/>
      <c r="AZ172" s="570"/>
      <c r="BA172" s="570"/>
      <c r="BB172" s="570"/>
    </row>
    <row r="173" spans="2:54">
      <c r="B173" s="745" t="s">
        <v>1882</v>
      </c>
      <c r="C173" s="746" t="s">
        <v>1883</v>
      </c>
    </row>
    <row r="174" spans="2:54">
      <c r="B174" s="747" t="s">
        <v>1884</v>
      </c>
      <c r="C174" s="746" t="s">
        <v>1885</v>
      </c>
    </row>
    <row r="175" spans="2:54">
      <c r="B175" s="745" t="s">
        <v>1886</v>
      </c>
      <c r="C175" s="746" t="s">
        <v>1887</v>
      </c>
    </row>
    <row r="176" spans="2:54">
      <c r="B176" s="745" t="s">
        <v>1888</v>
      </c>
      <c r="C176" s="746" t="s">
        <v>1889</v>
      </c>
    </row>
    <row r="177" spans="2:3">
      <c r="B177" s="745" t="s">
        <v>1890</v>
      </c>
      <c r="C177" s="746" t="s">
        <v>1891</v>
      </c>
    </row>
    <row r="178" spans="2:3">
      <c r="B178" s="745" t="s">
        <v>1892</v>
      </c>
      <c r="C178" s="746" t="s">
        <v>1893</v>
      </c>
    </row>
    <row r="179" spans="2:3">
      <c r="B179" s="745" t="s">
        <v>1894</v>
      </c>
      <c r="C179" s="746" t="s">
        <v>1895</v>
      </c>
    </row>
    <row r="180" spans="2:3">
      <c r="B180" s="745" t="s">
        <v>1896</v>
      </c>
      <c r="C180" s="746" t="s">
        <v>1897</v>
      </c>
    </row>
    <row r="181" spans="2:3">
      <c r="B181" s="745" t="s">
        <v>1896</v>
      </c>
      <c r="C181" s="746" t="s">
        <v>1898</v>
      </c>
    </row>
    <row r="182" spans="2:3">
      <c r="B182" s="745" t="s">
        <v>1899</v>
      </c>
      <c r="C182" s="746" t="s">
        <v>1900</v>
      </c>
    </row>
    <row r="183" spans="2:3">
      <c r="B183" s="745" t="s">
        <v>1901</v>
      </c>
      <c r="C183" s="746" t="s">
        <v>1902</v>
      </c>
    </row>
    <row r="184" spans="2:3">
      <c r="B184" s="745" t="s">
        <v>1903</v>
      </c>
      <c r="C184" s="746" t="s">
        <v>1904</v>
      </c>
    </row>
    <row r="185" spans="2:3">
      <c r="B185" s="747" t="s">
        <v>1905</v>
      </c>
      <c r="C185" s="746" t="s">
        <v>1906</v>
      </c>
    </row>
    <row r="186" spans="2:3">
      <c r="B186" s="747" t="s">
        <v>1907</v>
      </c>
      <c r="C186" s="746" t="s">
        <v>1908</v>
      </c>
    </row>
    <row r="187" spans="2:3">
      <c r="B187" s="745" t="s">
        <v>1909</v>
      </c>
      <c r="C187" s="746" t="s">
        <v>1910</v>
      </c>
    </row>
    <row r="188" spans="2:3">
      <c r="B188" s="745" t="s">
        <v>1911</v>
      </c>
      <c r="C188" s="746" t="s">
        <v>1912</v>
      </c>
    </row>
    <row r="189" spans="2:3">
      <c r="B189" s="747" t="s">
        <v>1913</v>
      </c>
      <c r="C189" s="746" t="s">
        <v>1914</v>
      </c>
    </row>
    <row r="190" spans="2:3">
      <c r="B190" s="747" t="s">
        <v>1915</v>
      </c>
      <c r="C190" s="746" t="s">
        <v>1916</v>
      </c>
    </row>
    <row r="191" spans="2:3">
      <c r="B191" s="745" t="s">
        <v>1917</v>
      </c>
      <c r="C191" s="746" t="s">
        <v>1918</v>
      </c>
    </row>
    <row r="192" spans="2:3">
      <c r="B192" s="745" t="s">
        <v>1919</v>
      </c>
      <c r="C192" s="746" t="s">
        <v>1920</v>
      </c>
    </row>
    <row r="193" spans="2:3">
      <c r="B193" s="745" t="s">
        <v>1921</v>
      </c>
      <c r="C193" s="746" t="s">
        <v>1922</v>
      </c>
    </row>
    <row r="194" spans="2:3">
      <c r="B194" s="745" t="s">
        <v>1923</v>
      </c>
      <c r="C194" s="746" t="s">
        <v>1924</v>
      </c>
    </row>
    <row r="195" spans="2:3">
      <c r="B195" s="745" t="s">
        <v>1925</v>
      </c>
      <c r="C195" s="746" t="s">
        <v>1926</v>
      </c>
    </row>
    <row r="196" spans="2:3">
      <c r="B196" s="745" t="s">
        <v>1927</v>
      </c>
      <c r="C196" s="746" t="s">
        <v>1928</v>
      </c>
    </row>
    <row r="197" spans="2:3">
      <c r="B197" s="745" t="s">
        <v>1929</v>
      </c>
      <c r="C197" s="746" t="s">
        <v>1930</v>
      </c>
    </row>
    <row r="198" spans="2:3">
      <c r="B198" s="745" t="s">
        <v>1931</v>
      </c>
      <c r="C198" s="746" t="s">
        <v>1932</v>
      </c>
    </row>
    <row r="199" spans="2:3">
      <c r="B199" s="745" t="s">
        <v>1933</v>
      </c>
      <c r="C199" s="746" t="s">
        <v>1934</v>
      </c>
    </row>
    <row r="200" spans="2:3">
      <c r="B200" s="745" t="s">
        <v>1935</v>
      </c>
      <c r="C200" s="746" t="s">
        <v>1936</v>
      </c>
    </row>
    <row r="201" spans="2:3">
      <c r="B201" s="745" t="s">
        <v>1937</v>
      </c>
      <c r="C201" s="746" t="s">
        <v>1938</v>
      </c>
    </row>
    <row r="202" spans="2:3">
      <c r="B202" s="745" t="s">
        <v>1939</v>
      </c>
      <c r="C202" s="746" t="s">
        <v>1940</v>
      </c>
    </row>
    <row r="203" spans="2:3">
      <c r="B203" s="745" t="s">
        <v>1941</v>
      </c>
      <c r="C203" s="746" t="s">
        <v>1942</v>
      </c>
    </row>
    <row r="204" spans="2:3">
      <c r="B204" s="745" t="s">
        <v>1943</v>
      </c>
      <c r="C204" s="746" t="s">
        <v>1944</v>
      </c>
    </row>
    <row r="205" spans="2:3">
      <c r="B205" s="747" t="s">
        <v>1945</v>
      </c>
      <c r="C205" s="746" t="s">
        <v>1946</v>
      </c>
    </row>
    <row r="206" spans="2:3">
      <c r="B206" s="745" t="s">
        <v>1947</v>
      </c>
      <c r="C206" s="746" t="s">
        <v>1948</v>
      </c>
    </row>
    <row r="207" spans="2:3">
      <c r="B207" s="745" t="s">
        <v>1949</v>
      </c>
      <c r="C207" s="746" t="s">
        <v>1950</v>
      </c>
    </row>
    <row r="208" spans="2:3">
      <c r="B208" s="747" t="s">
        <v>1951</v>
      </c>
      <c r="C208" s="746" t="s">
        <v>1952</v>
      </c>
    </row>
    <row r="209" spans="2:3">
      <c r="B209" s="745" t="s">
        <v>1953</v>
      </c>
      <c r="C209" s="746" t="s">
        <v>1954</v>
      </c>
    </row>
    <row r="210" spans="2:3">
      <c r="B210" s="745" t="s">
        <v>1955</v>
      </c>
      <c r="C210" s="746" t="s">
        <v>1956</v>
      </c>
    </row>
    <row r="211" spans="2:3">
      <c r="B211" s="747" t="s">
        <v>1957</v>
      </c>
      <c r="C211" s="746" t="s">
        <v>1958</v>
      </c>
    </row>
    <row r="212" spans="2:3">
      <c r="B212" s="747" t="s">
        <v>1959</v>
      </c>
      <c r="C212" s="746" t="s">
        <v>1960</v>
      </c>
    </row>
    <row r="213" spans="2:3">
      <c r="B213" s="745" t="s">
        <v>1961</v>
      </c>
      <c r="C213" s="746" t="s">
        <v>1962</v>
      </c>
    </row>
    <row r="214" spans="2:3">
      <c r="B214" s="745" t="s">
        <v>1963</v>
      </c>
      <c r="C214" s="746" t="s">
        <v>1964</v>
      </c>
    </row>
    <row r="215" spans="2:3">
      <c r="B215" s="747" t="s">
        <v>1965</v>
      </c>
      <c r="C215" s="746" t="s">
        <v>1966</v>
      </c>
    </row>
    <row r="216" spans="2:3">
      <c r="B216" s="745" t="s">
        <v>1967</v>
      </c>
      <c r="C216" s="746" t="s">
        <v>1968</v>
      </c>
    </row>
    <row r="217" spans="2:3">
      <c r="B217" s="747" t="s">
        <v>1969</v>
      </c>
      <c r="C217" s="746" t="s">
        <v>1970</v>
      </c>
    </row>
    <row r="218" spans="2:3">
      <c r="B218" s="745" t="s">
        <v>1971</v>
      </c>
      <c r="C218" s="746" t="s">
        <v>1972</v>
      </c>
    </row>
    <row r="219" spans="2:3">
      <c r="B219" s="745" t="s">
        <v>1973</v>
      </c>
      <c r="C219" s="746" t="s">
        <v>1974</v>
      </c>
    </row>
    <row r="220" spans="2:3">
      <c r="B220" s="745" t="s">
        <v>1975</v>
      </c>
      <c r="C220" s="746" t="s">
        <v>1976</v>
      </c>
    </row>
    <row r="221" spans="2:3">
      <c r="B221" s="745" t="s">
        <v>1977</v>
      </c>
      <c r="C221" s="746" t="s">
        <v>1978</v>
      </c>
    </row>
    <row r="222" spans="2:3">
      <c r="B222" s="745" t="s">
        <v>1979</v>
      </c>
      <c r="C222" s="746" t="s">
        <v>1980</v>
      </c>
    </row>
    <row r="223" spans="2:3">
      <c r="B223" s="745" t="s">
        <v>1981</v>
      </c>
      <c r="C223" s="746" t="s">
        <v>1982</v>
      </c>
    </row>
    <row r="224" spans="2:3">
      <c r="B224" s="747" t="s">
        <v>1983</v>
      </c>
      <c r="C224" s="746" t="s">
        <v>1984</v>
      </c>
    </row>
    <row r="225" spans="2:3">
      <c r="B225" s="745" t="s">
        <v>1985</v>
      </c>
      <c r="C225" s="746" t="s">
        <v>1986</v>
      </c>
    </row>
    <row r="226" spans="2:3">
      <c r="B226" s="745" t="s">
        <v>1987</v>
      </c>
      <c r="C226" s="746" t="s">
        <v>1988</v>
      </c>
    </row>
    <row r="227" spans="2:3">
      <c r="B227" s="745" t="s">
        <v>1989</v>
      </c>
      <c r="C227" s="746" t="s">
        <v>1990</v>
      </c>
    </row>
    <row r="228" spans="2:3">
      <c r="B228" s="745" t="s">
        <v>1991</v>
      </c>
      <c r="C228" s="746" t="s">
        <v>1992</v>
      </c>
    </row>
    <row r="229" spans="2:3">
      <c r="B229" s="745" t="s">
        <v>1993</v>
      </c>
      <c r="C229" s="746" t="s">
        <v>1994</v>
      </c>
    </row>
    <row r="230" spans="2:3">
      <c r="B230" s="745" t="s">
        <v>1995</v>
      </c>
      <c r="C230" s="746" t="s">
        <v>1996</v>
      </c>
    </row>
    <row r="231" spans="2:3">
      <c r="B231" s="745" t="s">
        <v>1997</v>
      </c>
      <c r="C231" s="746" t="s">
        <v>1998</v>
      </c>
    </row>
    <row r="232" spans="2:3">
      <c r="B232" s="747" t="s">
        <v>1999</v>
      </c>
      <c r="C232" s="746" t="s">
        <v>2000</v>
      </c>
    </row>
    <row r="233" spans="2:3">
      <c r="B233" s="745" t="s">
        <v>2001</v>
      </c>
      <c r="C233" s="746" t="s">
        <v>2002</v>
      </c>
    </row>
    <row r="234" spans="2:3">
      <c r="B234" s="745" t="s">
        <v>2003</v>
      </c>
      <c r="C234" s="746" t="s">
        <v>2004</v>
      </c>
    </row>
    <row r="235" spans="2:3">
      <c r="B235" s="745" t="s">
        <v>2005</v>
      </c>
      <c r="C235" s="746" t="s">
        <v>2006</v>
      </c>
    </row>
    <row r="236" spans="2:3">
      <c r="B236" s="747" t="s">
        <v>2007</v>
      </c>
      <c r="C236" s="746" t="s">
        <v>2008</v>
      </c>
    </row>
    <row r="237" spans="2:3">
      <c r="B237" s="745" t="s">
        <v>2009</v>
      </c>
      <c r="C237" s="746" t="s">
        <v>2010</v>
      </c>
    </row>
    <row r="238" spans="2:3">
      <c r="B238" s="745" t="s">
        <v>2011</v>
      </c>
      <c r="C238" s="746" t="s">
        <v>2012</v>
      </c>
    </row>
    <row r="239" spans="2:3">
      <c r="B239" s="747" t="s">
        <v>2013</v>
      </c>
      <c r="C239" s="746" t="s">
        <v>2014</v>
      </c>
    </row>
    <row r="240" spans="2:3">
      <c r="B240" s="745" t="s">
        <v>2015</v>
      </c>
      <c r="C240" s="746" t="s">
        <v>2016</v>
      </c>
    </row>
    <row r="241" spans="2:3">
      <c r="B241" s="745" t="s">
        <v>2017</v>
      </c>
      <c r="C241" s="746" t="s">
        <v>2018</v>
      </c>
    </row>
    <row r="242" spans="2:3">
      <c r="B242" s="747" t="s">
        <v>2019</v>
      </c>
      <c r="C242" s="746" t="s">
        <v>2020</v>
      </c>
    </row>
    <row r="243" spans="2:3">
      <c r="B243" s="745" t="s">
        <v>2021</v>
      </c>
      <c r="C243" s="746" t="s">
        <v>2022</v>
      </c>
    </row>
    <row r="244" spans="2:3">
      <c r="B244" s="745" t="s">
        <v>2023</v>
      </c>
      <c r="C244" s="746" t="s">
        <v>2024</v>
      </c>
    </row>
    <row r="245" spans="2:3">
      <c r="B245" s="745" t="s">
        <v>1347</v>
      </c>
      <c r="C245" s="746" t="s">
        <v>2025</v>
      </c>
    </row>
    <row r="246" spans="2:3">
      <c r="B246" s="747" t="s">
        <v>2026</v>
      </c>
      <c r="C246" s="746" t="s">
        <v>2027</v>
      </c>
    </row>
    <row r="247" spans="2:3">
      <c r="B247" s="747" t="s">
        <v>2028</v>
      </c>
      <c r="C247" s="746" t="s">
        <v>2029</v>
      </c>
    </row>
    <row r="248" spans="2:3">
      <c r="B248" s="747" t="s">
        <v>2030</v>
      </c>
      <c r="C248" s="746" t="s">
        <v>2031</v>
      </c>
    </row>
    <row r="249" spans="2:3">
      <c r="B249" s="745" t="s">
        <v>2032</v>
      </c>
      <c r="C249" s="746" t="s">
        <v>2033</v>
      </c>
    </row>
    <row r="250" spans="2:3">
      <c r="B250" s="745" t="s">
        <v>1348</v>
      </c>
      <c r="C250" s="746" t="s">
        <v>2034</v>
      </c>
    </row>
    <row r="251" spans="2:3">
      <c r="B251" s="745" t="s">
        <v>2035</v>
      </c>
      <c r="C251" s="746" t="s">
        <v>2036</v>
      </c>
    </row>
    <row r="252" spans="2:3">
      <c r="B252" s="747" t="s">
        <v>2037</v>
      </c>
      <c r="C252" s="746" t="s">
        <v>2038</v>
      </c>
    </row>
    <row r="253" spans="2:3">
      <c r="B253" s="747" t="s">
        <v>2039</v>
      </c>
      <c r="C253" s="746" t="s">
        <v>2040</v>
      </c>
    </row>
    <row r="254" spans="2:3">
      <c r="B254" s="745" t="s">
        <v>1349</v>
      </c>
      <c r="C254" s="746" t="s">
        <v>2041</v>
      </c>
    </row>
    <row r="255" spans="2:3">
      <c r="B255" s="745" t="s">
        <v>2042</v>
      </c>
      <c r="C255" s="746" t="s">
        <v>2043</v>
      </c>
    </row>
    <row r="256" spans="2:3">
      <c r="B256" s="748"/>
      <c r="C256" s="749"/>
    </row>
    <row r="257" spans="2:3">
      <c r="B257" s="748"/>
      <c r="C257" s="749"/>
    </row>
    <row r="258" spans="2:3">
      <c r="B258" s="748"/>
      <c r="C258" s="749"/>
    </row>
    <row r="259" spans="2:3">
      <c r="B259" s="748"/>
      <c r="C259" s="749"/>
    </row>
    <row r="260" spans="2:3">
      <c r="B260" s="748"/>
      <c r="C260" s="749"/>
    </row>
    <row r="261" spans="2:3">
      <c r="B261" s="748"/>
      <c r="C261" s="749"/>
    </row>
    <row r="262" spans="2:3">
      <c r="B262" s="748"/>
      <c r="C262" s="749"/>
    </row>
    <row r="263" spans="2:3">
      <c r="B263" s="748"/>
      <c r="C263" s="749"/>
    </row>
    <row r="264" spans="2:3">
      <c r="B264" s="748"/>
      <c r="C264" s="749"/>
    </row>
    <row r="265" spans="2:3">
      <c r="B265" s="748"/>
      <c r="C265" s="749"/>
    </row>
    <row r="266" spans="2:3">
      <c r="B266" s="748"/>
      <c r="C266" s="749"/>
    </row>
    <row r="267" spans="2:3">
      <c r="B267" s="748"/>
      <c r="C267" s="749"/>
    </row>
    <row r="268" spans="2:3">
      <c r="B268" s="748"/>
      <c r="C268" s="749"/>
    </row>
    <row r="269" spans="2:3">
      <c r="B269" s="748"/>
      <c r="C269" s="749"/>
    </row>
    <row r="270" spans="2:3">
      <c r="B270" s="748"/>
      <c r="C270" s="749"/>
    </row>
    <row r="271" spans="2:3">
      <c r="B271" s="748"/>
      <c r="C271" s="749"/>
    </row>
    <row r="272" spans="2:3">
      <c r="B272" s="748"/>
      <c r="C272" s="749"/>
    </row>
    <row r="273" spans="2:3">
      <c r="B273" s="748"/>
      <c r="C273" s="749"/>
    </row>
    <row r="274" spans="2:3">
      <c r="B274" s="748"/>
      <c r="C274" s="749"/>
    </row>
    <row r="275" spans="2:3">
      <c r="B275" s="748"/>
      <c r="C275" s="749"/>
    </row>
    <row r="276" spans="2:3">
      <c r="B276" s="748"/>
      <c r="C276" s="749"/>
    </row>
    <row r="277" spans="2:3">
      <c r="B277" s="748"/>
      <c r="C277" s="749"/>
    </row>
    <row r="278" spans="2:3">
      <c r="B278" s="748"/>
      <c r="C278" s="749"/>
    </row>
    <row r="279" spans="2:3">
      <c r="B279" s="748"/>
      <c r="C279" s="749"/>
    </row>
    <row r="280" spans="2:3">
      <c r="B280" s="748"/>
      <c r="C280" s="749"/>
    </row>
    <row r="281" spans="2:3">
      <c r="B281" s="748"/>
      <c r="C281" s="749"/>
    </row>
    <row r="282" spans="2:3">
      <c r="B282" s="748"/>
      <c r="C282" s="749"/>
    </row>
    <row r="283" spans="2:3">
      <c r="B283" s="748"/>
      <c r="C283" s="749"/>
    </row>
    <row r="284" spans="2:3">
      <c r="B284" s="748"/>
      <c r="C284" s="749"/>
    </row>
    <row r="285" spans="2:3">
      <c r="B285" s="748"/>
      <c r="C285" s="749"/>
    </row>
    <row r="286" spans="2:3">
      <c r="B286" s="745"/>
      <c r="C286" s="746"/>
    </row>
    <row r="287" spans="2:3">
      <c r="B287" s="745"/>
      <c r="C287" s="746"/>
    </row>
    <row r="288" spans="2:3">
      <c r="B288" s="745"/>
      <c r="C288" s="746"/>
    </row>
    <row r="289" spans="2:3">
      <c r="B289" s="745"/>
      <c r="C289" s="746"/>
    </row>
    <row r="290" spans="2:3">
      <c r="B290" s="745"/>
      <c r="C290" s="746"/>
    </row>
    <row r="291" spans="2:3">
      <c r="B291" s="747"/>
      <c r="C291" s="746"/>
    </row>
    <row r="292" spans="2:3">
      <c r="B292" s="747"/>
      <c r="C292" s="746"/>
    </row>
    <row r="293" spans="2:3">
      <c r="B293" s="747"/>
      <c r="C293" s="746"/>
    </row>
    <row r="294" spans="2:3">
      <c r="B294" s="745"/>
      <c r="C294" s="746"/>
    </row>
    <row r="295" spans="2:3">
      <c r="B295" s="748"/>
      <c r="C295" s="749"/>
    </row>
    <row r="296" spans="2:3">
      <c r="B296" s="745"/>
      <c r="C296" s="746"/>
    </row>
    <row r="297" spans="2:3">
      <c r="B297" s="745"/>
      <c r="C297" s="746"/>
    </row>
    <row r="298" spans="2:3">
      <c r="B298" s="745"/>
      <c r="C298" s="746"/>
    </row>
    <row r="299" spans="2:3">
      <c r="B299" s="745"/>
      <c r="C299" s="746"/>
    </row>
    <row r="300" spans="2:3">
      <c r="B300" s="745"/>
      <c r="C300" s="746"/>
    </row>
    <row r="301" spans="2:3">
      <c r="B301" s="747"/>
      <c r="C301" s="746"/>
    </row>
    <row r="302" spans="2:3">
      <c r="B302" s="747"/>
      <c r="C302" s="746"/>
    </row>
    <row r="303" spans="2:3">
      <c r="B303" s="747"/>
      <c r="C303" s="746"/>
    </row>
    <row r="304" spans="2:3">
      <c r="B304" s="745"/>
      <c r="C304" s="746"/>
    </row>
    <row r="305" spans="2:3">
      <c r="B305" s="745"/>
      <c r="C305" s="746"/>
    </row>
    <row r="306" spans="2:3">
      <c r="B306" s="745"/>
      <c r="C306" s="746"/>
    </row>
    <row r="307" spans="2:3">
      <c r="B307" s="747"/>
      <c r="C307" s="746"/>
    </row>
    <row r="308" spans="2:3">
      <c r="B308" s="747"/>
      <c r="C308" s="746"/>
    </row>
    <row r="309" spans="2:3">
      <c r="B309" s="745"/>
      <c r="C309" s="746"/>
    </row>
    <row r="310" spans="2:3" ht="18" thickBot="1">
      <c r="B310" s="750"/>
      <c r="C310" s="751"/>
    </row>
  </sheetData>
  <sheetProtection formatCells="0" formatColumns="0" formatRows="0" insertColumns="0" insertRows="0" insertHyperlinks="0" deleteColumns="0" deleteRows="0" sort="0" autoFilter="0" pivotTables="0"/>
  <mergeCells count="32">
    <mergeCell ref="S10:S11"/>
    <mergeCell ref="F8:G8"/>
    <mergeCell ref="H7:I7"/>
    <mergeCell ref="T10:V10"/>
    <mergeCell ref="I10:K10"/>
    <mergeCell ref="F10:H10"/>
    <mergeCell ref="L10:N10"/>
    <mergeCell ref="O10:Q10"/>
    <mergeCell ref="H8:I8"/>
    <mergeCell ref="J7:L7"/>
    <mergeCell ref="J8:L8"/>
    <mergeCell ref="M8:N8"/>
    <mergeCell ref="O8:P8"/>
    <mergeCell ref="E7:F7"/>
    <mergeCell ref="M7:O7"/>
    <mergeCell ref="E4:F4"/>
    <mergeCell ref="M4:O4"/>
    <mergeCell ref="F5:G5"/>
    <mergeCell ref="H4:I4"/>
    <mergeCell ref="H5:I5"/>
    <mergeCell ref="J5:L5"/>
    <mergeCell ref="J4:L4"/>
    <mergeCell ref="M5:N5"/>
    <mergeCell ref="V4:X4"/>
    <mergeCell ref="V5:W5"/>
    <mergeCell ref="X5:Y5"/>
    <mergeCell ref="Q7:AA7"/>
    <mergeCell ref="O5:P5"/>
    <mergeCell ref="Q4:R4"/>
    <mergeCell ref="S4:U4"/>
    <mergeCell ref="Q5:R5"/>
    <mergeCell ref="S5:U5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B1:AA75"/>
  <sheetViews>
    <sheetView topLeftCell="D9" zoomScaleNormal="100" workbookViewId="0">
      <selection activeCell="T30" sqref="T30"/>
    </sheetView>
  </sheetViews>
  <sheetFormatPr defaultColWidth="9" defaultRowHeight="17.399999999999999"/>
  <cols>
    <col min="1" max="1" width="1" style="552" customWidth="1"/>
    <col min="2" max="2" width="17.796875" style="552" customWidth="1"/>
    <col min="3" max="3" width="23.3984375" style="552" customWidth="1"/>
    <col min="4" max="4" width="10.09765625" style="552" customWidth="1"/>
    <col min="5" max="5" width="7.296875" style="552" customWidth="1"/>
    <col min="6" max="7" width="9" style="552"/>
    <col min="8" max="8" width="8" style="552" bestFit="1" customWidth="1"/>
    <col min="9" max="13" width="8.19921875" style="552" customWidth="1"/>
    <col min="14" max="20" width="9" style="552"/>
    <col min="21" max="21" width="6.296875" style="552" customWidth="1"/>
    <col min="22" max="16384" width="9" style="552"/>
  </cols>
  <sheetData>
    <row r="1" spans="2:27" ht="7.5" customHeight="1">
      <c r="F1" s="553"/>
      <c r="H1" s="553"/>
      <c r="Q1" s="553"/>
      <c r="R1" s="553"/>
    </row>
    <row r="2" spans="2:27">
      <c r="B2" s="554" t="s">
        <v>1539</v>
      </c>
      <c r="F2" s="553"/>
      <c r="H2" s="553"/>
      <c r="Q2" s="553"/>
      <c r="R2" s="553"/>
    </row>
    <row r="3" spans="2:27" ht="7.5" customHeight="1" thickBot="1">
      <c r="F3" s="553"/>
      <c r="H3" s="553"/>
      <c r="Q3" s="553"/>
      <c r="R3" s="553"/>
    </row>
    <row r="4" spans="2:27" ht="26.25" customHeight="1">
      <c r="B4" s="627" t="s">
        <v>1533</v>
      </c>
      <c r="C4" s="630"/>
      <c r="D4" s="808" t="s">
        <v>1532</v>
      </c>
      <c r="E4" s="822"/>
      <c r="F4" s="822"/>
      <c r="H4" s="816" t="s">
        <v>1513</v>
      </c>
      <c r="I4" s="817"/>
      <c r="J4" s="817"/>
      <c r="K4" s="817"/>
      <c r="L4" s="818"/>
      <c r="M4" s="808" t="s">
        <v>1521</v>
      </c>
      <c r="N4" s="809"/>
      <c r="O4" s="809"/>
      <c r="Q4" s="816" t="s">
        <v>1513</v>
      </c>
      <c r="R4" s="817"/>
      <c r="S4" s="817"/>
      <c r="T4" s="817"/>
      <c r="U4" s="818"/>
      <c r="V4" s="808" t="s">
        <v>1526</v>
      </c>
      <c r="W4" s="809"/>
      <c r="X4" s="809"/>
    </row>
    <row r="5" spans="2:27" ht="73.2" customHeight="1" thickBot="1">
      <c r="B5" s="628" t="s">
        <v>1530</v>
      </c>
      <c r="C5" s="640" t="s">
        <v>1542</v>
      </c>
      <c r="D5" s="810" t="s">
        <v>1548</v>
      </c>
      <c r="E5" s="836"/>
      <c r="F5" s="812" t="s">
        <v>1544</v>
      </c>
      <c r="G5" s="815"/>
      <c r="H5" s="844" t="s">
        <v>1256</v>
      </c>
      <c r="I5" s="845"/>
      <c r="J5" s="820" t="s">
        <v>1541</v>
      </c>
      <c r="K5" s="820"/>
      <c r="L5" s="821"/>
      <c r="M5" s="810" t="s">
        <v>1546</v>
      </c>
      <c r="N5" s="811"/>
      <c r="O5" s="812" t="s">
        <v>1544</v>
      </c>
      <c r="P5" s="815"/>
      <c r="Q5" s="819" t="s">
        <v>1527</v>
      </c>
      <c r="R5" s="820"/>
      <c r="S5" s="820" t="s">
        <v>1541</v>
      </c>
      <c r="T5" s="820"/>
      <c r="U5" s="821"/>
      <c r="V5" s="810" t="s">
        <v>1547</v>
      </c>
      <c r="W5" s="811"/>
      <c r="X5" s="812" t="s">
        <v>1544</v>
      </c>
      <c r="Y5" s="813"/>
      <c r="Z5" s="560"/>
    </row>
    <row r="6" spans="2:27" ht="7.2" customHeight="1" thickBot="1">
      <c r="V6" s="553"/>
      <c r="W6" s="553"/>
      <c r="X6" s="553"/>
      <c r="Y6" s="553"/>
    </row>
    <row r="7" spans="2:27" ht="26.25" customHeight="1">
      <c r="B7" s="627" t="s">
        <v>1513</v>
      </c>
      <c r="C7" s="630"/>
      <c r="D7" s="808" t="s">
        <v>1522</v>
      </c>
      <c r="E7" s="822"/>
      <c r="F7" s="822"/>
      <c r="H7" s="816" t="s">
        <v>1513</v>
      </c>
      <c r="I7" s="817"/>
      <c r="J7" s="817"/>
      <c r="K7" s="817"/>
      <c r="L7" s="818"/>
      <c r="M7" s="808" t="s">
        <v>1525</v>
      </c>
      <c r="N7" s="809"/>
      <c r="O7" s="809"/>
      <c r="Q7" s="814" t="s">
        <v>1531</v>
      </c>
      <c r="R7" s="814"/>
      <c r="S7" s="814"/>
      <c r="T7" s="814"/>
      <c r="U7" s="814"/>
      <c r="V7" s="814"/>
      <c r="W7" s="814"/>
      <c r="X7" s="814"/>
      <c r="Y7" s="814"/>
      <c r="Z7" s="814"/>
      <c r="AA7" s="814"/>
    </row>
    <row r="8" spans="2:27" ht="68.400000000000006" customHeight="1" thickBot="1">
      <c r="B8" s="628" t="s">
        <v>1523</v>
      </c>
      <c r="C8" s="640" t="s">
        <v>1542</v>
      </c>
      <c r="D8" s="810" t="s">
        <v>1548</v>
      </c>
      <c r="E8" s="836"/>
      <c r="F8" s="812" t="s">
        <v>1544</v>
      </c>
      <c r="G8" s="815"/>
      <c r="H8" s="819" t="s">
        <v>1524</v>
      </c>
      <c r="I8" s="820"/>
      <c r="J8" s="820" t="s">
        <v>1549</v>
      </c>
      <c r="K8" s="820"/>
      <c r="L8" s="821"/>
      <c r="M8" s="810" t="s">
        <v>1546</v>
      </c>
      <c r="N8" s="811"/>
      <c r="O8" s="812" t="s">
        <v>1544</v>
      </c>
      <c r="P8" s="813"/>
      <c r="Q8" s="560"/>
      <c r="V8" s="553"/>
      <c r="W8" s="553"/>
      <c r="X8" s="553"/>
      <c r="Y8" s="553"/>
    </row>
    <row r="9" spans="2:27" ht="9.6" customHeight="1">
      <c r="O9" s="626"/>
      <c r="P9" s="626"/>
      <c r="V9" s="553"/>
      <c r="W9" s="553"/>
      <c r="X9" s="553"/>
      <c r="Y9" s="553"/>
    </row>
    <row r="10" spans="2:27">
      <c r="E10" s="571" t="s">
        <v>1484</v>
      </c>
    </row>
    <row r="11" spans="2:27">
      <c r="E11" s="571"/>
    </row>
    <row r="12" spans="2:27">
      <c r="E12" s="571"/>
    </row>
    <row r="13" spans="2:27">
      <c r="E13" s="571"/>
    </row>
    <row r="14" spans="2:27">
      <c r="E14" s="571"/>
    </row>
    <row r="15" spans="2:27">
      <c r="E15" s="571"/>
    </row>
    <row r="16" spans="2:27">
      <c r="E16" s="571"/>
    </row>
    <row r="17" spans="4:16">
      <c r="E17" s="571"/>
    </row>
    <row r="18" spans="4:16">
      <c r="E18" s="571"/>
    </row>
    <row r="19" spans="4:16">
      <c r="E19" s="571"/>
    </row>
    <row r="20" spans="4:16">
      <c r="E20" s="571"/>
    </row>
    <row r="21" spans="4:16">
      <c r="E21" s="571"/>
    </row>
    <row r="22" spans="4:16">
      <c r="E22" s="571"/>
    </row>
    <row r="23" spans="4:16">
      <c r="E23" s="571"/>
    </row>
    <row r="24" spans="4:16">
      <c r="E24" s="571"/>
    </row>
    <row r="25" spans="4:16">
      <c r="E25" s="571"/>
    </row>
    <row r="26" spans="4:16">
      <c r="E26" s="571"/>
    </row>
    <row r="27" spans="4:16">
      <c r="E27" s="571"/>
    </row>
    <row r="28" spans="4:16">
      <c r="E28" s="571"/>
    </row>
    <row r="29" spans="4:16">
      <c r="E29" s="571"/>
    </row>
    <row r="30" spans="4:16">
      <c r="E30" s="571"/>
    </row>
    <row r="31" spans="4:16" ht="18" thickBot="1">
      <c r="E31" s="571"/>
    </row>
    <row r="32" spans="4:16" ht="18" customHeight="1">
      <c r="D32" s="553"/>
      <c r="E32" s="837" t="s">
        <v>1485</v>
      </c>
      <c r="F32" s="834" t="s">
        <v>1535</v>
      </c>
      <c r="G32" s="834" t="s">
        <v>1534</v>
      </c>
      <c r="H32" s="842" t="s">
        <v>1488</v>
      </c>
      <c r="I32" s="839" t="s">
        <v>1486</v>
      </c>
      <c r="J32" s="840"/>
      <c r="K32" s="840"/>
      <c r="L32" s="841"/>
      <c r="M32" s="839" t="s">
        <v>1487</v>
      </c>
      <c r="N32" s="840"/>
      <c r="O32" s="840"/>
      <c r="P32" s="841"/>
    </row>
    <row r="33" spans="2:20" ht="18" customHeight="1" thickBot="1">
      <c r="D33" s="572"/>
      <c r="E33" s="838"/>
      <c r="F33" s="835"/>
      <c r="G33" s="835"/>
      <c r="H33" s="843"/>
      <c r="I33" s="642" t="str">
        <f>'15-1'!F11</f>
        <v>'92~'01</v>
      </c>
      <c r="J33" s="641" t="str">
        <f>'15-1'!G11</f>
        <v>'02~'11</v>
      </c>
      <c r="K33" s="641" t="str">
        <f>'15-1'!H11</f>
        <v>'12~'18</v>
      </c>
      <c r="L33" s="643" t="s">
        <v>1490</v>
      </c>
      <c r="M33" s="642" t="str">
        <f>I33</f>
        <v>'92~'01</v>
      </c>
      <c r="N33" s="641" t="str">
        <f>J33</f>
        <v>'02~'11</v>
      </c>
      <c r="O33" s="641" t="str">
        <f>K33</f>
        <v>'12~'18</v>
      </c>
      <c r="P33" s="643" t="s">
        <v>1490</v>
      </c>
    </row>
    <row r="34" spans="2:20" ht="18" customHeight="1">
      <c r="B34" s="573"/>
      <c r="D34" s="553"/>
      <c r="E34" s="656" t="str">
        <f>'15-1'!E12</f>
        <v>NL</v>
      </c>
      <c r="F34" s="655">
        <f t="shared" ref="F34:F64" si="0">P34/L34</f>
        <v>2.8947368421052633</v>
      </c>
      <c r="G34" s="655">
        <f>H34/$H$64</f>
        <v>1.2338709677419355</v>
      </c>
      <c r="H34" s="752">
        <v>153</v>
      </c>
      <c r="I34" s="634">
        <f>'15-1'!F12</f>
        <v>7</v>
      </c>
      <c r="J34" s="632">
        <f>'15-1'!G12</f>
        <v>9</v>
      </c>
      <c r="K34" s="632">
        <f>'15-1'!H12</f>
        <v>3</v>
      </c>
      <c r="L34" s="633">
        <f>SUM(I34:K34)</f>
        <v>19</v>
      </c>
      <c r="M34" s="634">
        <f>'15-1'!I12</f>
        <v>46</v>
      </c>
      <c r="N34" s="632">
        <f>'15-1'!J12</f>
        <v>9</v>
      </c>
      <c r="O34" s="632">
        <f>'15-1'!K12</f>
        <v>0</v>
      </c>
      <c r="P34" s="633">
        <f>SUM(M34:O34)</f>
        <v>55</v>
      </c>
    </row>
    <row r="35" spans="2:20" ht="18" customHeight="1">
      <c r="B35" s="574"/>
      <c r="D35" s="575"/>
      <c r="E35" s="656" t="str">
        <f>'15-1'!E13</f>
        <v>B</v>
      </c>
      <c r="F35" s="655">
        <f t="shared" si="0"/>
        <v>0.97058823529411764</v>
      </c>
      <c r="G35" s="655">
        <f t="shared" ref="G35:G63" si="1">H35/$H$64</f>
        <v>0.11290322580645161</v>
      </c>
      <c r="H35" s="752">
        <v>14</v>
      </c>
      <c r="I35" s="644">
        <f>'15-1'!F13</f>
        <v>20</v>
      </c>
      <c r="J35" s="645">
        <f>'15-1'!G13</f>
        <v>50</v>
      </c>
      <c r="K35" s="645">
        <f>'15-1'!H13</f>
        <v>100</v>
      </c>
      <c r="L35" s="646">
        <f t="shared" ref="L35:L63" si="2">SUM(I35:K35)</f>
        <v>170</v>
      </c>
      <c r="M35" s="644">
        <f>'15-1'!I13</f>
        <v>20</v>
      </c>
      <c r="N35" s="645">
        <f>'15-1'!J13</f>
        <v>45</v>
      </c>
      <c r="O35" s="645">
        <f>'15-1'!K13</f>
        <v>100</v>
      </c>
      <c r="P35" s="646">
        <f t="shared" ref="P35:P63" si="3">SUM(M35:O35)</f>
        <v>165</v>
      </c>
    </row>
    <row r="36" spans="2:20" ht="18" customHeight="1">
      <c r="B36" s="574"/>
      <c r="D36" s="575"/>
      <c r="E36" s="656" t="str">
        <f>'15-1'!E14</f>
        <v>BE</v>
      </c>
      <c r="F36" s="655">
        <f t="shared" si="0"/>
        <v>2.3333333333333335</v>
      </c>
      <c r="G36" s="655">
        <f t="shared" si="1"/>
        <v>0.21774193548387097</v>
      </c>
      <c r="H36" s="752">
        <v>27</v>
      </c>
      <c r="I36" s="644">
        <f>'15-1'!F14</f>
        <v>0</v>
      </c>
      <c r="J36" s="645">
        <f>'15-1'!G14</f>
        <v>3</v>
      </c>
      <c r="K36" s="645">
        <f>'15-1'!H14</f>
        <v>0</v>
      </c>
      <c r="L36" s="646">
        <f t="shared" si="2"/>
        <v>3</v>
      </c>
      <c r="M36" s="644">
        <f>'15-1'!I14</f>
        <v>0</v>
      </c>
      <c r="N36" s="645">
        <f>'15-1'!J14</f>
        <v>7</v>
      </c>
      <c r="O36" s="645">
        <f>'15-1'!K14</f>
        <v>0</v>
      </c>
      <c r="P36" s="646">
        <f t="shared" si="3"/>
        <v>7</v>
      </c>
    </row>
    <row r="37" spans="2:20" ht="18" customHeight="1">
      <c r="B37" s="574"/>
      <c r="D37" s="575"/>
      <c r="E37" s="656" t="str">
        <f>'15-1'!E15</f>
        <v>BR</v>
      </c>
      <c r="F37" s="655">
        <f t="shared" si="0"/>
        <v>0</v>
      </c>
      <c r="G37" s="655">
        <f t="shared" si="1"/>
        <v>0.11290322580645161</v>
      </c>
      <c r="H37" s="752">
        <v>14</v>
      </c>
      <c r="I37" s="644">
        <f>'15-1'!F15</f>
        <v>0</v>
      </c>
      <c r="J37" s="645">
        <f>'15-1'!G15</f>
        <v>2</v>
      </c>
      <c r="K37" s="645">
        <f>'15-1'!H15</f>
        <v>0</v>
      </c>
      <c r="L37" s="646">
        <f t="shared" si="2"/>
        <v>2</v>
      </c>
      <c r="M37" s="644">
        <f>'15-1'!I15</f>
        <v>0</v>
      </c>
      <c r="N37" s="645">
        <f>'15-1'!J15</f>
        <v>0</v>
      </c>
      <c r="O37" s="645">
        <f>'15-1'!K15</f>
        <v>0</v>
      </c>
      <c r="P37" s="646">
        <f t="shared" si="3"/>
        <v>0</v>
      </c>
    </row>
    <row r="38" spans="2:20" ht="18" customHeight="1">
      <c r="B38" s="574"/>
      <c r="D38" s="575"/>
      <c r="E38" s="656" t="str">
        <f>'15-1'!E16</f>
        <v>CA</v>
      </c>
      <c r="F38" s="655">
        <f t="shared" si="0"/>
        <v>8.9090909090909083</v>
      </c>
      <c r="G38" s="655">
        <f t="shared" si="1"/>
        <v>0.7338709677419355</v>
      </c>
      <c r="H38" s="752">
        <v>91</v>
      </c>
      <c r="I38" s="644">
        <f>'15-1'!F16</f>
        <v>4</v>
      </c>
      <c r="J38" s="645">
        <f>'15-1'!G16</f>
        <v>6</v>
      </c>
      <c r="K38" s="645">
        <f>'15-1'!H16</f>
        <v>1</v>
      </c>
      <c r="L38" s="646">
        <f t="shared" si="2"/>
        <v>11</v>
      </c>
      <c r="M38" s="644">
        <f>'15-1'!I16</f>
        <v>41</v>
      </c>
      <c r="N38" s="645">
        <f>'15-1'!J16</f>
        <v>57</v>
      </c>
      <c r="O38" s="645">
        <f>'15-1'!K16</f>
        <v>0</v>
      </c>
      <c r="P38" s="646">
        <f t="shared" si="3"/>
        <v>98</v>
      </c>
    </row>
    <row r="39" spans="2:20" ht="18" customHeight="1">
      <c r="B39" s="574"/>
      <c r="D39" s="575"/>
      <c r="E39" s="656" t="str">
        <f>'15-1'!E17</f>
        <v>CH</v>
      </c>
      <c r="F39" s="655">
        <f t="shared" si="0"/>
        <v>5</v>
      </c>
      <c r="G39" s="655">
        <f t="shared" si="1"/>
        <v>0.34677419354838712</v>
      </c>
      <c r="H39" s="752">
        <v>43</v>
      </c>
      <c r="I39" s="644">
        <f>'15-1'!F17</f>
        <v>0</v>
      </c>
      <c r="J39" s="645">
        <f>'15-1'!G17</f>
        <v>3</v>
      </c>
      <c r="K39" s="645">
        <f>'15-1'!H17</f>
        <v>0</v>
      </c>
      <c r="L39" s="646">
        <f t="shared" si="2"/>
        <v>3</v>
      </c>
      <c r="M39" s="644">
        <f>'15-1'!I17</f>
        <v>0</v>
      </c>
      <c r="N39" s="645">
        <f>'15-1'!J17</f>
        <v>15</v>
      </c>
      <c r="O39" s="645">
        <f>'15-1'!K17</f>
        <v>0</v>
      </c>
      <c r="P39" s="646">
        <f t="shared" si="3"/>
        <v>15</v>
      </c>
      <c r="R39" s="576"/>
      <c r="T39" s="576"/>
    </row>
    <row r="40" spans="2:20" ht="18" customHeight="1">
      <c r="B40" s="574"/>
      <c r="D40" s="575"/>
      <c r="E40" s="656" t="str">
        <f>'15-1'!E18</f>
        <v>CN</v>
      </c>
      <c r="F40" s="655">
        <f t="shared" si="0"/>
        <v>0.75753228120516503</v>
      </c>
      <c r="G40" s="655">
        <f t="shared" si="1"/>
        <v>5.717741935483871</v>
      </c>
      <c r="H40" s="752">
        <v>709</v>
      </c>
      <c r="I40" s="644">
        <f>'15-1'!F18</f>
        <v>7</v>
      </c>
      <c r="J40" s="645">
        <f>'15-1'!G18</f>
        <v>120</v>
      </c>
      <c r="K40" s="645">
        <f>'15-1'!H18</f>
        <v>570</v>
      </c>
      <c r="L40" s="646">
        <f t="shared" si="2"/>
        <v>697</v>
      </c>
      <c r="M40" s="644">
        <f>'15-1'!I18</f>
        <v>38</v>
      </c>
      <c r="N40" s="645">
        <f>'15-1'!J18</f>
        <v>384</v>
      </c>
      <c r="O40" s="645">
        <f>'15-1'!K18</f>
        <v>106</v>
      </c>
      <c r="P40" s="646">
        <f t="shared" si="3"/>
        <v>528</v>
      </c>
      <c r="R40" s="576"/>
      <c r="T40" s="576"/>
    </row>
    <row r="41" spans="2:20" ht="18" customHeight="1">
      <c r="B41" s="574"/>
      <c r="D41" s="575"/>
      <c r="E41" s="656" t="str">
        <f>'15-1'!E19</f>
        <v>DE</v>
      </c>
      <c r="F41" s="655">
        <f t="shared" si="0"/>
        <v>5.3414634146341466</v>
      </c>
      <c r="G41" s="655">
        <f t="shared" si="1"/>
        <v>3.2903225806451615</v>
      </c>
      <c r="H41" s="752">
        <v>408</v>
      </c>
      <c r="I41" s="644">
        <f>'15-1'!F19</f>
        <v>13</v>
      </c>
      <c r="J41" s="645">
        <f>'15-1'!G19</f>
        <v>27</v>
      </c>
      <c r="K41" s="645">
        <f>'15-1'!H19</f>
        <v>1</v>
      </c>
      <c r="L41" s="646">
        <f t="shared" si="2"/>
        <v>41</v>
      </c>
      <c r="M41" s="644">
        <f>'15-1'!I19</f>
        <v>154</v>
      </c>
      <c r="N41" s="645">
        <f>'15-1'!J19</f>
        <v>64</v>
      </c>
      <c r="O41" s="645">
        <f>'15-1'!K19</f>
        <v>1</v>
      </c>
      <c r="P41" s="646">
        <f t="shared" si="3"/>
        <v>219</v>
      </c>
      <c r="R41" s="576"/>
    </row>
    <row r="42" spans="2:20" ht="18" customHeight="1">
      <c r="B42" s="574"/>
      <c r="D42" s="575"/>
      <c r="E42" s="656" t="str">
        <f>'15-1'!E20</f>
        <v>DK</v>
      </c>
      <c r="F42" s="655">
        <f t="shared" si="0"/>
        <v>4.08</v>
      </c>
      <c r="G42" s="655">
        <f t="shared" si="1"/>
        <v>2.1048387096774195</v>
      </c>
      <c r="H42" s="752">
        <v>261</v>
      </c>
      <c r="I42" s="644">
        <f>'15-1'!F20</f>
        <v>3</v>
      </c>
      <c r="J42" s="645">
        <f>'15-1'!G20</f>
        <v>5</v>
      </c>
      <c r="K42" s="645">
        <f>'15-1'!H20</f>
        <v>17</v>
      </c>
      <c r="L42" s="646">
        <f t="shared" si="2"/>
        <v>25</v>
      </c>
      <c r="M42" s="644">
        <f>'15-1'!I20</f>
        <v>65</v>
      </c>
      <c r="N42" s="645">
        <f>'15-1'!J20</f>
        <v>33</v>
      </c>
      <c r="O42" s="645">
        <f>'15-1'!K20</f>
        <v>4</v>
      </c>
      <c r="P42" s="646">
        <f t="shared" si="3"/>
        <v>102</v>
      </c>
      <c r="R42" s="576"/>
    </row>
    <row r="43" spans="2:20" ht="18" customHeight="1">
      <c r="B43" s="574"/>
      <c r="D43" s="575"/>
      <c r="E43" s="656" t="str">
        <f>'15-1'!E21</f>
        <v>FI</v>
      </c>
      <c r="F43" s="655">
        <f t="shared" si="0"/>
        <v>0.6</v>
      </c>
      <c r="G43" s="655">
        <f t="shared" si="1"/>
        <v>0.39516129032258063</v>
      </c>
      <c r="H43" s="752">
        <v>49</v>
      </c>
      <c r="I43" s="644">
        <f>'15-1'!F21</f>
        <v>1</v>
      </c>
      <c r="J43" s="645">
        <f>'15-1'!G21</f>
        <v>2</v>
      </c>
      <c r="K43" s="645">
        <f>'15-1'!H21</f>
        <v>2</v>
      </c>
      <c r="L43" s="646">
        <f t="shared" si="2"/>
        <v>5</v>
      </c>
      <c r="M43" s="644">
        <f>'15-1'!I21</f>
        <v>0</v>
      </c>
      <c r="N43" s="645">
        <f>'15-1'!J21</f>
        <v>3</v>
      </c>
      <c r="O43" s="645">
        <f>'15-1'!K21</f>
        <v>0</v>
      </c>
      <c r="P43" s="646">
        <f t="shared" si="3"/>
        <v>3</v>
      </c>
      <c r="R43" s="631"/>
    </row>
    <row r="44" spans="2:20" ht="18" customHeight="1">
      <c r="B44" s="574"/>
      <c r="D44" s="575"/>
      <c r="E44" s="656" t="str">
        <f>'15-1'!E22</f>
        <v>FR</v>
      </c>
      <c r="F44" s="655">
        <f t="shared" si="0"/>
        <v>4</v>
      </c>
      <c r="G44" s="655">
        <f t="shared" si="1"/>
        <v>1.1370967741935485</v>
      </c>
      <c r="H44" s="752">
        <v>141</v>
      </c>
      <c r="I44" s="644">
        <f>'15-1'!F22</f>
        <v>3</v>
      </c>
      <c r="J44" s="645">
        <f>'15-1'!G22</f>
        <v>8</v>
      </c>
      <c r="K44" s="645">
        <f>'15-1'!H22</f>
        <v>2</v>
      </c>
      <c r="L44" s="646">
        <f t="shared" si="2"/>
        <v>13</v>
      </c>
      <c r="M44" s="644">
        <f>'15-1'!I22</f>
        <v>47</v>
      </c>
      <c r="N44" s="645">
        <f>'15-1'!J22</f>
        <v>5</v>
      </c>
      <c r="O44" s="645">
        <f>'15-1'!K22</f>
        <v>0</v>
      </c>
      <c r="P44" s="646">
        <f t="shared" si="3"/>
        <v>52</v>
      </c>
      <c r="R44" s="631"/>
    </row>
    <row r="45" spans="2:20" ht="18" customHeight="1">
      <c r="B45" s="574"/>
      <c r="D45" s="575"/>
      <c r="E45" s="656" t="str">
        <f>'15-1'!E23</f>
        <v>HU</v>
      </c>
      <c r="F45" s="655">
        <f t="shared" si="0"/>
        <v>0</v>
      </c>
      <c r="G45" s="655">
        <f t="shared" si="1"/>
        <v>0.19354838709677419</v>
      </c>
      <c r="H45" s="752">
        <v>24</v>
      </c>
      <c r="I45" s="644">
        <f>'15-1'!F23</f>
        <v>0</v>
      </c>
      <c r="J45" s="645">
        <f>'15-1'!G23</f>
        <v>0</v>
      </c>
      <c r="K45" s="645">
        <f>'15-1'!H23</f>
        <v>3</v>
      </c>
      <c r="L45" s="646">
        <f t="shared" si="2"/>
        <v>3</v>
      </c>
      <c r="M45" s="644">
        <f>'15-1'!I23</f>
        <v>0</v>
      </c>
      <c r="N45" s="645">
        <f>'15-1'!J23</f>
        <v>0</v>
      </c>
      <c r="O45" s="645">
        <f>'15-1'!K23</f>
        <v>0</v>
      </c>
      <c r="P45" s="646">
        <f t="shared" si="3"/>
        <v>0</v>
      </c>
      <c r="R45" s="631"/>
    </row>
    <row r="46" spans="2:20" ht="18" customHeight="1">
      <c r="B46" s="574"/>
      <c r="D46" s="575"/>
      <c r="E46" s="656" t="str">
        <f>'15-1'!E24</f>
        <v>GB</v>
      </c>
      <c r="F46" s="655">
        <f t="shared" si="0"/>
        <v>11</v>
      </c>
      <c r="G46" s="655">
        <f t="shared" si="1"/>
        <v>0.27419354838709675</v>
      </c>
      <c r="H46" s="752">
        <v>34</v>
      </c>
      <c r="I46" s="644">
        <f>'15-1'!F24</f>
        <v>0</v>
      </c>
      <c r="J46" s="645">
        <f>'15-1'!G24</f>
        <v>2</v>
      </c>
      <c r="K46" s="645">
        <f>'15-1'!H24</f>
        <v>0</v>
      </c>
      <c r="L46" s="646">
        <f t="shared" si="2"/>
        <v>2</v>
      </c>
      <c r="M46" s="644">
        <f>'15-1'!I24</f>
        <v>0</v>
      </c>
      <c r="N46" s="645">
        <f>'15-1'!J24</f>
        <v>22</v>
      </c>
      <c r="O46" s="645">
        <f>'15-1'!K24</f>
        <v>0</v>
      </c>
      <c r="P46" s="646">
        <f t="shared" si="3"/>
        <v>22</v>
      </c>
      <c r="R46" s="631"/>
    </row>
    <row r="47" spans="2:20" ht="18" customHeight="1">
      <c r="B47" s="574"/>
      <c r="D47" s="575"/>
      <c r="E47" s="656" t="str">
        <f>'15-1'!E25</f>
        <v>IE</v>
      </c>
      <c r="F47" s="655">
        <f t="shared" si="0"/>
        <v>0</v>
      </c>
      <c r="G47" s="655">
        <f t="shared" si="1"/>
        <v>0.14516129032258066</v>
      </c>
      <c r="H47" s="752">
        <v>18</v>
      </c>
      <c r="I47" s="644">
        <f>'15-1'!F25</f>
        <v>0</v>
      </c>
      <c r="J47" s="645">
        <f>'15-1'!G25</f>
        <v>1</v>
      </c>
      <c r="K47" s="645">
        <f>'15-1'!H25</f>
        <v>0</v>
      </c>
      <c r="L47" s="646">
        <f t="shared" si="2"/>
        <v>1</v>
      </c>
      <c r="M47" s="644">
        <f>'15-1'!I25</f>
        <v>0</v>
      </c>
      <c r="N47" s="645">
        <f>'15-1'!J25</f>
        <v>0</v>
      </c>
      <c r="O47" s="645">
        <f>'15-1'!K25</f>
        <v>0</v>
      </c>
      <c r="P47" s="646">
        <f t="shared" si="3"/>
        <v>0</v>
      </c>
      <c r="R47" s="631"/>
    </row>
    <row r="48" spans="2:20" ht="18" customHeight="1">
      <c r="B48" s="574"/>
      <c r="D48" s="575"/>
      <c r="E48" s="656" t="str">
        <f>'15-1'!E26</f>
        <v>IT</v>
      </c>
      <c r="F48" s="655">
        <f t="shared" si="0"/>
        <v>1.25</v>
      </c>
      <c r="G48" s="655">
        <f t="shared" si="1"/>
        <v>0.28225806451612906</v>
      </c>
      <c r="H48" s="752">
        <v>35</v>
      </c>
      <c r="I48" s="644">
        <f>'15-1'!F26</f>
        <v>1</v>
      </c>
      <c r="J48" s="645">
        <f>'15-1'!G26</f>
        <v>1</v>
      </c>
      <c r="K48" s="645">
        <f>'15-1'!H26</f>
        <v>2</v>
      </c>
      <c r="L48" s="646">
        <f t="shared" si="2"/>
        <v>4</v>
      </c>
      <c r="M48" s="644">
        <f>'15-1'!I26</f>
        <v>5</v>
      </c>
      <c r="N48" s="645">
        <f>'15-1'!J26</f>
        <v>0</v>
      </c>
      <c r="O48" s="645">
        <f>'15-1'!K26</f>
        <v>0</v>
      </c>
      <c r="P48" s="646">
        <f t="shared" si="3"/>
        <v>5</v>
      </c>
      <c r="R48" s="631"/>
    </row>
    <row r="49" spans="2:18" ht="18" customHeight="1">
      <c r="B49" s="574"/>
      <c r="D49" s="575"/>
      <c r="E49" s="656" t="str">
        <f>'15-1'!E27</f>
        <v>JP</v>
      </c>
      <c r="F49" s="655">
        <f t="shared" si="0"/>
        <v>4.1023622047244093</v>
      </c>
      <c r="G49" s="655">
        <f t="shared" si="1"/>
        <v>3.403225806451613</v>
      </c>
      <c r="H49" s="752">
        <v>422</v>
      </c>
      <c r="I49" s="644">
        <f>'15-1'!F27</f>
        <v>63</v>
      </c>
      <c r="J49" s="645">
        <f>'15-1'!G27</f>
        <v>52</v>
      </c>
      <c r="K49" s="645">
        <f>'15-1'!H27</f>
        <v>12</v>
      </c>
      <c r="L49" s="646">
        <f t="shared" si="2"/>
        <v>127</v>
      </c>
      <c r="M49" s="644">
        <f>'15-1'!I27</f>
        <v>336</v>
      </c>
      <c r="N49" s="645">
        <f>'15-1'!J27</f>
        <v>179</v>
      </c>
      <c r="O49" s="645">
        <f>'15-1'!K27</f>
        <v>6</v>
      </c>
      <c r="P49" s="646">
        <f t="shared" si="3"/>
        <v>521</v>
      </c>
      <c r="R49" s="631"/>
    </row>
    <row r="50" spans="2:18" ht="18" customHeight="1">
      <c r="B50" s="574"/>
      <c r="D50" s="575"/>
      <c r="E50" s="656" t="str">
        <f>'15-1'!E28</f>
        <v>KR</v>
      </c>
      <c r="F50" s="655">
        <f t="shared" si="0"/>
        <v>2.7798913043478262</v>
      </c>
      <c r="G50" s="655">
        <f t="shared" si="1"/>
        <v>3.532258064516129</v>
      </c>
      <c r="H50" s="752">
        <v>438</v>
      </c>
      <c r="I50" s="644">
        <f>'15-1'!F28</f>
        <v>48</v>
      </c>
      <c r="J50" s="645">
        <f>'15-1'!G28</f>
        <v>184</v>
      </c>
      <c r="K50" s="645">
        <f>'15-1'!H28</f>
        <v>136</v>
      </c>
      <c r="L50" s="646">
        <f t="shared" si="2"/>
        <v>368</v>
      </c>
      <c r="M50" s="644">
        <f>'15-1'!I28</f>
        <v>281</v>
      </c>
      <c r="N50" s="645">
        <f>'15-1'!J28</f>
        <v>682</v>
      </c>
      <c r="O50" s="645">
        <f>'15-1'!K28</f>
        <v>60</v>
      </c>
      <c r="P50" s="646">
        <f t="shared" si="3"/>
        <v>1023</v>
      </c>
      <c r="R50" s="631"/>
    </row>
    <row r="51" spans="2:18" ht="18" customHeight="1">
      <c r="B51" s="574"/>
      <c r="D51" s="575"/>
      <c r="E51" s="656" t="str">
        <f>'15-1'!E29</f>
        <v>LT</v>
      </c>
      <c r="F51" s="655">
        <f t="shared" si="0"/>
        <v>0</v>
      </c>
      <c r="G51" s="655">
        <f t="shared" si="1"/>
        <v>3.2258064516129031E-2</v>
      </c>
      <c r="H51" s="752">
        <v>4</v>
      </c>
      <c r="I51" s="644">
        <f>'15-1'!F29</f>
        <v>0</v>
      </c>
      <c r="J51" s="645">
        <f>'15-1'!G29</f>
        <v>0</v>
      </c>
      <c r="K51" s="645">
        <f>'15-1'!H29</f>
        <v>1</v>
      </c>
      <c r="L51" s="646">
        <f t="shared" si="2"/>
        <v>1</v>
      </c>
      <c r="M51" s="644">
        <f>'15-1'!I29</f>
        <v>0</v>
      </c>
      <c r="N51" s="645">
        <f>'15-1'!J29</f>
        <v>0</v>
      </c>
      <c r="O51" s="645">
        <f>'15-1'!K29</f>
        <v>0</v>
      </c>
      <c r="P51" s="646">
        <f t="shared" si="3"/>
        <v>0</v>
      </c>
      <c r="R51" s="631"/>
    </row>
    <row r="52" spans="2:18" ht="18" customHeight="1">
      <c r="B52" s="574"/>
      <c r="D52" s="575"/>
      <c r="E52" s="656" t="str">
        <f>'15-1'!E30</f>
        <v>NL</v>
      </c>
      <c r="F52" s="655">
        <f t="shared" si="0"/>
        <v>2.8947368421052633</v>
      </c>
      <c r="G52" s="655">
        <f t="shared" si="1"/>
        <v>1.7903225806451613</v>
      </c>
      <c r="H52" s="752">
        <v>222</v>
      </c>
      <c r="I52" s="644">
        <f>'15-1'!F30</f>
        <v>7</v>
      </c>
      <c r="J52" s="645">
        <f>'15-1'!G30</f>
        <v>9</v>
      </c>
      <c r="K52" s="645">
        <f>'15-1'!H30</f>
        <v>3</v>
      </c>
      <c r="L52" s="646">
        <f t="shared" si="2"/>
        <v>19</v>
      </c>
      <c r="M52" s="644">
        <f>'15-1'!I30</f>
        <v>46</v>
      </c>
      <c r="N52" s="645">
        <f>'15-1'!J30</f>
        <v>9</v>
      </c>
      <c r="O52" s="645">
        <f>'15-1'!K30</f>
        <v>0</v>
      </c>
      <c r="P52" s="646">
        <f t="shared" si="3"/>
        <v>55</v>
      </c>
      <c r="R52" s="631"/>
    </row>
    <row r="53" spans="2:18" ht="18" customHeight="1">
      <c r="B53" s="574"/>
      <c r="D53" s="575"/>
      <c r="E53" s="656" t="str">
        <f>'15-1'!E31</f>
        <v>NO</v>
      </c>
      <c r="F53" s="655">
        <f t="shared" si="0"/>
        <v>0</v>
      </c>
      <c r="G53" s="655">
        <f t="shared" si="1"/>
        <v>0.14516129032258066</v>
      </c>
      <c r="H53" s="752">
        <v>18</v>
      </c>
      <c r="I53" s="644">
        <f>'15-1'!F31</f>
        <v>0</v>
      </c>
      <c r="J53" s="645">
        <f>'15-1'!G31</f>
        <v>1</v>
      </c>
      <c r="K53" s="645">
        <f>'15-1'!H31</f>
        <v>1</v>
      </c>
      <c r="L53" s="646">
        <f t="shared" si="2"/>
        <v>2</v>
      </c>
      <c r="M53" s="644">
        <f>'15-1'!I31</f>
        <v>0</v>
      </c>
      <c r="N53" s="645">
        <f>'15-1'!J31</f>
        <v>0</v>
      </c>
      <c r="O53" s="645">
        <f>'15-1'!K31</f>
        <v>0</v>
      </c>
      <c r="P53" s="646">
        <f t="shared" si="3"/>
        <v>0</v>
      </c>
      <c r="R53" s="631"/>
    </row>
    <row r="54" spans="2:18" ht="18" customHeight="1">
      <c r="B54" s="574"/>
      <c r="D54" s="575"/>
      <c r="E54" s="656" t="str">
        <f>'15-1'!E32</f>
        <v>RU</v>
      </c>
      <c r="F54" s="655">
        <f t="shared" si="0"/>
        <v>0.66666666666666663</v>
      </c>
      <c r="G54" s="655">
        <f t="shared" si="1"/>
        <v>0.29032258064516131</v>
      </c>
      <c r="H54" s="752">
        <v>36</v>
      </c>
      <c r="I54" s="644">
        <f>'15-1'!F32</f>
        <v>1</v>
      </c>
      <c r="J54" s="645">
        <f>'15-1'!G32</f>
        <v>2</v>
      </c>
      <c r="K54" s="645">
        <f>'15-1'!H32</f>
        <v>0</v>
      </c>
      <c r="L54" s="646">
        <f t="shared" si="2"/>
        <v>3</v>
      </c>
      <c r="M54" s="644">
        <f>'15-1'!I32</f>
        <v>1</v>
      </c>
      <c r="N54" s="645">
        <f>'15-1'!J32</f>
        <v>1</v>
      </c>
      <c r="O54" s="645">
        <f>'15-1'!K32</f>
        <v>0</v>
      </c>
      <c r="P54" s="646">
        <f t="shared" si="3"/>
        <v>2</v>
      </c>
      <c r="R54" s="631"/>
    </row>
    <row r="55" spans="2:18" ht="18" customHeight="1">
      <c r="B55" s="574"/>
      <c r="D55" s="575"/>
      <c r="E55" s="656" t="str">
        <f>'15-1'!E33</f>
        <v>SE</v>
      </c>
      <c r="F55" s="655">
        <f t="shared" si="0"/>
        <v>3.5</v>
      </c>
      <c r="G55" s="655">
        <f t="shared" si="1"/>
        <v>0.16129032258064516</v>
      </c>
      <c r="H55" s="752">
        <v>20</v>
      </c>
      <c r="I55" s="644">
        <f>'15-1'!F33</f>
        <v>2</v>
      </c>
      <c r="J55" s="645">
        <f>'15-1'!G33</f>
        <v>2</v>
      </c>
      <c r="K55" s="645">
        <f>'15-1'!H33</f>
        <v>0</v>
      </c>
      <c r="L55" s="646">
        <f t="shared" si="2"/>
        <v>4</v>
      </c>
      <c r="M55" s="644">
        <f>'15-1'!I33</f>
        <v>0</v>
      </c>
      <c r="N55" s="645">
        <f>'15-1'!J33</f>
        <v>14</v>
      </c>
      <c r="O55" s="645">
        <f>'15-1'!K33</f>
        <v>0</v>
      </c>
      <c r="P55" s="646">
        <f t="shared" si="3"/>
        <v>14</v>
      </c>
      <c r="R55" s="631"/>
    </row>
    <row r="56" spans="2:18" ht="18" customHeight="1">
      <c r="B56" s="574"/>
      <c r="D56" s="575"/>
      <c r="E56" s="656" t="str">
        <f>'15-1'!E34</f>
        <v>TH</v>
      </c>
      <c r="F56" s="655">
        <f t="shared" si="0"/>
        <v>10</v>
      </c>
      <c r="G56" s="655">
        <f t="shared" si="1"/>
        <v>2.4193548387096774E-2</v>
      </c>
      <c r="H56" s="752">
        <v>3</v>
      </c>
      <c r="I56" s="644">
        <f>'15-1'!F34</f>
        <v>1</v>
      </c>
      <c r="J56" s="645">
        <f>'15-1'!G34</f>
        <v>0</v>
      </c>
      <c r="K56" s="645">
        <f>'15-1'!H34</f>
        <v>0</v>
      </c>
      <c r="L56" s="646">
        <f t="shared" si="2"/>
        <v>1</v>
      </c>
      <c r="M56" s="644">
        <f>'15-1'!I34</f>
        <v>10</v>
      </c>
      <c r="N56" s="645">
        <f>'15-1'!J34</f>
        <v>0</v>
      </c>
      <c r="O56" s="645">
        <f>'15-1'!K34</f>
        <v>0</v>
      </c>
      <c r="P56" s="646">
        <f t="shared" si="3"/>
        <v>10</v>
      </c>
    </row>
    <row r="57" spans="2:18" ht="18" customHeight="1">
      <c r="B57" s="574"/>
      <c r="D57" s="575"/>
      <c r="E57" s="656" t="str">
        <f>'15-1'!E35</f>
        <v>TW</v>
      </c>
      <c r="F57" s="655">
        <f t="shared" si="0"/>
        <v>0</v>
      </c>
      <c r="G57" s="655">
        <f t="shared" si="1"/>
        <v>8.0645161290322578E-2</v>
      </c>
      <c r="H57" s="752">
        <v>10</v>
      </c>
      <c r="I57" s="644">
        <f>'15-1'!F35</f>
        <v>0</v>
      </c>
      <c r="J57" s="645">
        <f>'15-1'!G35</f>
        <v>0</v>
      </c>
      <c r="K57" s="645">
        <f>'15-1'!H35</f>
        <v>2</v>
      </c>
      <c r="L57" s="646">
        <f t="shared" si="2"/>
        <v>2</v>
      </c>
      <c r="M57" s="644">
        <f>'15-1'!I35</f>
        <v>0</v>
      </c>
      <c r="N57" s="645">
        <f>'15-1'!J35</f>
        <v>0</v>
      </c>
      <c r="O57" s="645">
        <f>'15-1'!K35</f>
        <v>0</v>
      </c>
      <c r="P57" s="646">
        <f t="shared" si="3"/>
        <v>0</v>
      </c>
    </row>
    <row r="58" spans="2:18" ht="18" customHeight="1">
      <c r="B58" s="574"/>
      <c r="D58" s="575"/>
      <c r="E58" s="656" t="str">
        <f>'15-1'!E36</f>
        <v>SG</v>
      </c>
      <c r="F58" s="655">
        <f t="shared" si="0"/>
        <v>0</v>
      </c>
      <c r="G58" s="655">
        <f t="shared" si="1"/>
        <v>2.4193548387096774E-2</v>
      </c>
      <c r="H58" s="752">
        <v>3</v>
      </c>
      <c r="I58" s="644">
        <f>'15-1'!F36</f>
        <v>0</v>
      </c>
      <c r="J58" s="645">
        <f>'15-1'!G36</f>
        <v>1</v>
      </c>
      <c r="K58" s="645">
        <f>'15-1'!H36</f>
        <v>0</v>
      </c>
      <c r="L58" s="646">
        <f t="shared" si="2"/>
        <v>1</v>
      </c>
      <c r="M58" s="644">
        <f>'15-1'!I36</f>
        <v>0</v>
      </c>
      <c r="N58" s="645">
        <f>'15-1'!J36</f>
        <v>0</v>
      </c>
      <c r="O58" s="645">
        <f>'15-1'!K36</f>
        <v>0</v>
      </c>
      <c r="P58" s="646">
        <f t="shared" si="3"/>
        <v>0</v>
      </c>
    </row>
    <row r="59" spans="2:18" ht="18" customHeight="1">
      <c r="B59" s="574"/>
      <c r="D59" s="575"/>
      <c r="E59" s="656" t="str">
        <f>'15-1'!E37</f>
        <v>UA</v>
      </c>
      <c r="F59" s="655">
        <f t="shared" si="0"/>
        <v>0</v>
      </c>
      <c r="G59" s="655">
        <f t="shared" si="1"/>
        <v>2.4193548387096774E-2</v>
      </c>
      <c r="H59" s="752">
        <v>3</v>
      </c>
      <c r="I59" s="644">
        <f>'15-1'!F37</f>
        <v>0</v>
      </c>
      <c r="J59" s="645">
        <f>'15-1'!G37</f>
        <v>1</v>
      </c>
      <c r="K59" s="645">
        <f>'15-1'!H37</f>
        <v>0</v>
      </c>
      <c r="L59" s="646">
        <f t="shared" si="2"/>
        <v>1</v>
      </c>
      <c r="M59" s="644">
        <f>'15-1'!I37</f>
        <v>0</v>
      </c>
      <c r="N59" s="645">
        <f>'15-1'!J37</f>
        <v>0</v>
      </c>
      <c r="O59" s="645">
        <f>'15-1'!K37</f>
        <v>0</v>
      </c>
      <c r="P59" s="646">
        <f t="shared" si="3"/>
        <v>0</v>
      </c>
    </row>
    <row r="60" spans="2:18" ht="18" customHeight="1">
      <c r="B60" s="574"/>
      <c r="D60" s="575"/>
      <c r="E60" s="656" t="str">
        <f>'15-1'!E38</f>
        <v>US</v>
      </c>
      <c r="F60" s="655">
        <f t="shared" si="0"/>
        <v>8.7283950617283956</v>
      </c>
      <c r="G60" s="655">
        <f t="shared" si="1"/>
        <v>3.8306451612903225</v>
      </c>
      <c r="H60" s="752">
        <v>475</v>
      </c>
      <c r="I60" s="644">
        <f>'15-1'!F38</f>
        <v>26</v>
      </c>
      <c r="J60" s="645">
        <f>'15-1'!G38</f>
        <v>30</v>
      </c>
      <c r="K60" s="645">
        <f>'15-1'!H38</f>
        <v>25</v>
      </c>
      <c r="L60" s="646">
        <f t="shared" si="2"/>
        <v>81</v>
      </c>
      <c r="M60" s="644">
        <f>'15-1'!I38</f>
        <v>538</v>
      </c>
      <c r="N60" s="645">
        <f>'15-1'!J38</f>
        <v>154</v>
      </c>
      <c r="O60" s="645">
        <f>'15-1'!K38</f>
        <v>15</v>
      </c>
      <c r="P60" s="646">
        <f t="shared" si="3"/>
        <v>707</v>
      </c>
      <c r="R60" s="576"/>
    </row>
    <row r="61" spans="2:18" ht="18" customHeight="1">
      <c r="B61" s="574"/>
      <c r="D61" s="575"/>
      <c r="E61" s="656" t="str">
        <f>'15-1'!E39</f>
        <v>A</v>
      </c>
      <c r="F61" s="655">
        <f t="shared" si="0"/>
        <v>0.9</v>
      </c>
      <c r="G61" s="655">
        <f t="shared" si="1"/>
        <v>8.0645161290322578E-2</v>
      </c>
      <c r="H61" s="752">
        <v>10</v>
      </c>
      <c r="I61" s="644">
        <f>'15-1'!F39</f>
        <v>100</v>
      </c>
      <c r="J61" s="645">
        <f>'15-1'!G39</f>
        <v>50</v>
      </c>
      <c r="K61" s="645">
        <f>'15-1'!H39</f>
        <v>20</v>
      </c>
      <c r="L61" s="646">
        <f t="shared" si="2"/>
        <v>170</v>
      </c>
      <c r="M61" s="644">
        <f>'15-1'!I39</f>
        <v>100</v>
      </c>
      <c r="N61" s="645">
        <f>'15-1'!J39</f>
        <v>33</v>
      </c>
      <c r="O61" s="645">
        <f>'15-1'!K39</f>
        <v>20</v>
      </c>
      <c r="P61" s="646">
        <f t="shared" si="3"/>
        <v>153</v>
      </c>
      <c r="R61" s="576"/>
    </row>
    <row r="62" spans="2:18" ht="18" customHeight="1">
      <c r="B62" s="574"/>
      <c r="D62" s="575"/>
      <c r="E62" s="656" t="str">
        <f>'15-1'!E40</f>
        <v>B</v>
      </c>
      <c r="F62" s="655">
        <f t="shared" si="0"/>
        <v>0.97058823529411764</v>
      </c>
      <c r="G62" s="655">
        <f t="shared" si="1"/>
        <v>0.12096774193548387</v>
      </c>
      <c r="H62" s="752">
        <v>15</v>
      </c>
      <c r="I62" s="644">
        <f>'15-1'!F40</f>
        <v>20</v>
      </c>
      <c r="J62" s="645">
        <f>'15-1'!G40</f>
        <v>50</v>
      </c>
      <c r="K62" s="645">
        <f>'15-1'!H40</f>
        <v>100</v>
      </c>
      <c r="L62" s="646">
        <f t="shared" si="2"/>
        <v>170</v>
      </c>
      <c r="M62" s="644">
        <f>'15-1'!I40</f>
        <v>20</v>
      </c>
      <c r="N62" s="645">
        <f>'15-1'!J40</f>
        <v>45</v>
      </c>
      <c r="O62" s="645">
        <f>'15-1'!K40</f>
        <v>100</v>
      </c>
      <c r="P62" s="646">
        <f t="shared" si="3"/>
        <v>165</v>
      </c>
      <c r="R62" s="576"/>
    </row>
    <row r="63" spans="2:18" ht="18" customHeight="1" thickBot="1">
      <c r="B63" s="574"/>
      <c r="D63" s="575"/>
      <c r="E63" s="664" t="str">
        <f>'15-1'!E41</f>
        <v>C</v>
      </c>
      <c r="F63" s="665">
        <f t="shared" si="0"/>
        <v>0.88888888888888884</v>
      </c>
      <c r="G63" s="665">
        <f t="shared" si="1"/>
        <v>0.16129032258064516</v>
      </c>
      <c r="H63" s="753">
        <v>20</v>
      </c>
      <c r="I63" s="666">
        <f>'15-1'!F41</f>
        <v>33</v>
      </c>
      <c r="J63" s="667">
        <f>'15-1'!G41</f>
        <v>33</v>
      </c>
      <c r="K63" s="667">
        <f>'15-1'!H41</f>
        <v>33</v>
      </c>
      <c r="L63" s="668">
        <f t="shared" si="2"/>
        <v>99</v>
      </c>
      <c r="M63" s="666">
        <f>'15-1'!I41</f>
        <v>33</v>
      </c>
      <c r="N63" s="667">
        <f>'15-1'!J41</f>
        <v>22</v>
      </c>
      <c r="O63" s="667">
        <f>'15-1'!K41</f>
        <v>33</v>
      </c>
      <c r="P63" s="668">
        <f t="shared" si="3"/>
        <v>88</v>
      </c>
      <c r="R63" s="576"/>
    </row>
    <row r="64" spans="2:18" ht="18" customHeight="1" thickBot="1">
      <c r="D64" s="553"/>
      <c r="E64" s="669"/>
      <c r="F64" s="670">
        <f t="shared" si="0"/>
        <v>1.95751953125</v>
      </c>
      <c r="G64" s="670">
        <f>H64/$H$64</f>
        <v>1</v>
      </c>
      <c r="H64" s="671">
        <f>AVERAGE(H34:H63)</f>
        <v>124</v>
      </c>
      <c r="I64" s="672">
        <f t="shared" ref="I64:P64" si="4">SUM(I34:I63)</f>
        <v>360</v>
      </c>
      <c r="J64" s="673">
        <f t="shared" si="4"/>
        <v>654</v>
      </c>
      <c r="K64" s="673">
        <f t="shared" si="4"/>
        <v>1034</v>
      </c>
      <c r="L64" s="674">
        <f t="shared" si="4"/>
        <v>2048</v>
      </c>
      <c r="M64" s="672">
        <f t="shared" si="4"/>
        <v>1781</v>
      </c>
      <c r="N64" s="673">
        <f t="shared" si="4"/>
        <v>1783</v>
      </c>
      <c r="O64" s="673">
        <f t="shared" si="4"/>
        <v>445</v>
      </c>
      <c r="P64" s="674">
        <f t="shared" si="4"/>
        <v>4009</v>
      </c>
    </row>
    <row r="65" spans="4:13">
      <c r="D65" s="553"/>
      <c r="E65" s="567" t="s">
        <v>1491</v>
      </c>
      <c r="I65" s="553"/>
      <c r="J65" s="553"/>
      <c r="K65" s="553"/>
      <c r="L65" s="553"/>
      <c r="M65" s="577"/>
    </row>
    <row r="66" spans="4:13">
      <c r="E66" s="557" t="s">
        <v>1492</v>
      </c>
    </row>
    <row r="67" spans="4:13" ht="18.75" customHeight="1">
      <c r="E67" s="578"/>
      <c r="I67" s="579"/>
      <c r="J67" s="579"/>
      <c r="K67" s="579"/>
      <c r="L67" s="580"/>
    </row>
    <row r="68" spans="4:13" ht="18.75" customHeight="1">
      <c r="E68" s="581"/>
      <c r="I68" s="582"/>
      <c r="J68" s="582"/>
      <c r="K68" s="582"/>
      <c r="L68" s="582"/>
    </row>
    <row r="69" spans="4:13" ht="18.75" customHeight="1">
      <c r="E69" s="581"/>
      <c r="I69" s="582"/>
      <c r="J69" s="582"/>
      <c r="K69" s="582"/>
      <c r="L69" s="582"/>
    </row>
    <row r="70" spans="4:13" ht="18.75" customHeight="1">
      <c r="E70" s="581"/>
      <c r="I70" s="582"/>
      <c r="J70" s="582"/>
      <c r="K70" s="582"/>
      <c r="L70" s="582"/>
    </row>
    <row r="71" spans="4:13" ht="18.75" customHeight="1">
      <c r="E71" s="581"/>
      <c r="I71" s="582"/>
      <c r="J71" s="582"/>
      <c r="K71" s="582"/>
      <c r="L71" s="582"/>
    </row>
    <row r="72" spans="4:13" ht="18.75" customHeight="1">
      <c r="E72" s="581"/>
      <c r="I72" s="582"/>
      <c r="J72" s="582"/>
      <c r="K72" s="582"/>
      <c r="L72" s="582"/>
    </row>
    <row r="73" spans="4:13" ht="18.75" customHeight="1">
      <c r="E73" s="581"/>
      <c r="I73" s="582"/>
      <c r="J73" s="582"/>
      <c r="K73" s="582"/>
      <c r="L73" s="582"/>
    </row>
    <row r="74" spans="4:13" ht="18.75" customHeight="1"/>
    <row r="75" spans="4:13" ht="18.75" customHeight="1"/>
  </sheetData>
  <sheetProtection formatCells="0" formatColumns="0" formatRows="0" insertColumns="0" insertRows="0" insertHyperlinks="0" deleteColumns="0" deleteRows="0" sort="0" autoFilter="0" pivotTables="0"/>
  <mergeCells count="34">
    <mergeCell ref="V4:X4"/>
    <mergeCell ref="F5:G5"/>
    <mergeCell ref="H5:I5"/>
    <mergeCell ref="J5:L5"/>
    <mergeCell ref="M5:N5"/>
    <mergeCell ref="O5:P5"/>
    <mergeCell ref="Q5:R5"/>
    <mergeCell ref="S5:U5"/>
    <mergeCell ref="V5:W5"/>
    <mergeCell ref="X5:Y5"/>
    <mergeCell ref="D4:F4"/>
    <mergeCell ref="D5:E5"/>
    <mergeCell ref="H4:I4"/>
    <mergeCell ref="Q4:R4"/>
    <mergeCell ref="S4:U4"/>
    <mergeCell ref="J4:L4"/>
    <mergeCell ref="Q7:AA7"/>
    <mergeCell ref="D7:F7"/>
    <mergeCell ref="F8:G8"/>
    <mergeCell ref="M8:N8"/>
    <mergeCell ref="O8:P8"/>
    <mergeCell ref="H8:I8"/>
    <mergeCell ref="J8:L8"/>
    <mergeCell ref="M4:O4"/>
    <mergeCell ref="F32:F33"/>
    <mergeCell ref="D8:E8"/>
    <mergeCell ref="H7:I7"/>
    <mergeCell ref="J7:L7"/>
    <mergeCell ref="M7:O7"/>
    <mergeCell ref="E32:E33"/>
    <mergeCell ref="I32:L32"/>
    <mergeCell ref="M32:P32"/>
    <mergeCell ref="H32:H33"/>
    <mergeCell ref="G32:G33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B1:AA75"/>
  <sheetViews>
    <sheetView zoomScale="55" zoomScaleNormal="55" workbookViewId="0">
      <selection activeCell="V59" sqref="V59"/>
    </sheetView>
  </sheetViews>
  <sheetFormatPr defaultColWidth="9" defaultRowHeight="17.399999999999999"/>
  <cols>
    <col min="1" max="1" width="1.09765625" style="552" customWidth="1"/>
    <col min="2" max="2" width="17.796875" style="552" customWidth="1"/>
    <col min="3" max="3" width="23.3984375" style="552" customWidth="1"/>
    <col min="4" max="4" width="10.09765625" style="552" customWidth="1"/>
    <col min="5" max="5" width="7.296875" style="552" customWidth="1"/>
    <col min="6" max="10" width="10.69921875" style="552" customWidth="1"/>
    <col min="11" max="11" width="9" style="552"/>
    <col min="12" max="12" width="6.296875" style="552" customWidth="1"/>
    <col min="13" max="16384" width="9" style="552"/>
  </cols>
  <sheetData>
    <row r="1" spans="2:27" ht="7.5" customHeight="1">
      <c r="F1" s="553"/>
      <c r="H1" s="553"/>
    </row>
    <row r="2" spans="2:27">
      <c r="B2" s="554" t="s">
        <v>1540</v>
      </c>
      <c r="F2" s="553"/>
      <c r="H2" s="553"/>
    </row>
    <row r="3" spans="2:27" ht="7.5" customHeight="1" thickBot="1">
      <c r="F3" s="553"/>
      <c r="H3" s="553"/>
      <c r="Q3" s="553"/>
      <c r="R3" s="553"/>
    </row>
    <row r="4" spans="2:27" ht="26.25" customHeight="1">
      <c r="B4" s="636" t="s">
        <v>1529</v>
      </c>
      <c r="C4" s="639"/>
      <c r="D4" s="808" t="s">
        <v>1532</v>
      </c>
      <c r="E4" s="822"/>
      <c r="F4" s="822"/>
      <c r="H4" s="816" t="s">
        <v>1513</v>
      </c>
      <c r="I4" s="817"/>
      <c r="J4" s="817"/>
      <c r="K4" s="817"/>
      <c r="L4" s="818"/>
      <c r="M4" s="808" t="s">
        <v>1521</v>
      </c>
      <c r="N4" s="809"/>
      <c r="O4" s="809"/>
      <c r="Q4" s="816" t="s">
        <v>1513</v>
      </c>
      <c r="R4" s="817"/>
      <c r="S4" s="817"/>
      <c r="T4" s="817"/>
      <c r="U4" s="818"/>
      <c r="V4" s="808" t="s">
        <v>1526</v>
      </c>
      <c r="W4" s="809"/>
      <c r="X4" s="809"/>
    </row>
    <row r="5" spans="2:27" ht="73.2" customHeight="1" thickBot="1">
      <c r="B5" s="638" t="s">
        <v>1530</v>
      </c>
      <c r="C5" s="640" t="s">
        <v>1542</v>
      </c>
      <c r="D5" s="810" t="s">
        <v>1548</v>
      </c>
      <c r="E5" s="836"/>
      <c r="F5" s="812" t="s">
        <v>1544</v>
      </c>
      <c r="G5" s="815"/>
      <c r="H5" s="844" t="s">
        <v>1256</v>
      </c>
      <c r="I5" s="845"/>
      <c r="J5" s="820" t="s">
        <v>1541</v>
      </c>
      <c r="K5" s="820"/>
      <c r="L5" s="821"/>
      <c r="M5" s="810" t="s">
        <v>1546</v>
      </c>
      <c r="N5" s="811"/>
      <c r="O5" s="812" t="s">
        <v>1544</v>
      </c>
      <c r="P5" s="815"/>
      <c r="Q5" s="819" t="s">
        <v>1527</v>
      </c>
      <c r="R5" s="820"/>
      <c r="S5" s="820" t="s">
        <v>1541</v>
      </c>
      <c r="T5" s="820"/>
      <c r="U5" s="821"/>
      <c r="V5" s="810" t="s">
        <v>1547</v>
      </c>
      <c r="W5" s="811"/>
      <c r="X5" s="812" t="s">
        <v>1544</v>
      </c>
      <c r="Y5" s="813"/>
      <c r="Z5" s="560"/>
    </row>
    <row r="6" spans="2:27" ht="7.2" customHeight="1" thickBot="1">
      <c r="V6" s="553"/>
      <c r="W6" s="553"/>
      <c r="X6" s="553"/>
      <c r="Y6" s="553"/>
    </row>
    <row r="7" spans="2:27" ht="26.25" customHeight="1">
      <c r="B7" s="636" t="s">
        <v>1513</v>
      </c>
      <c r="C7" s="639"/>
      <c r="D7" s="808" t="s">
        <v>1522</v>
      </c>
      <c r="E7" s="822"/>
      <c r="F7" s="822"/>
      <c r="H7" s="816" t="s">
        <v>1513</v>
      </c>
      <c r="I7" s="817"/>
      <c r="J7" s="817"/>
      <c r="K7" s="817"/>
      <c r="L7" s="818"/>
      <c r="M7" s="808" t="s">
        <v>1525</v>
      </c>
      <c r="N7" s="809"/>
      <c r="O7" s="809"/>
      <c r="Q7" s="814" t="s">
        <v>1531</v>
      </c>
      <c r="R7" s="814"/>
      <c r="S7" s="814"/>
      <c r="T7" s="814"/>
      <c r="U7" s="814"/>
      <c r="V7" s="814"/>
      <c r="W7" s="814"/>
      <c r="X7" s="814"/>
      <c r="Y7" s="814"/>
      <c r="Z7" s="814"/>
      <c r="AA7" s="814"/>
    </row>
    <row r="8" spans="2:27" ht="68.400000000000006" customHeight="1" thickBot="1">
      <c r="B8" s="638" t="s">
        <v>1523</v>
      </c>
      <c r="C8" s="640" t="s">
        <v>1542</v>
      </c>
      <c r="D8" s="810" t="s">
        <v>1548</v>
      </c>
      <c r="E8" s="836"/>
      <c r="F8" s="812" t="s">
        <v>1544</v>
      </c>
      <c r="G8" s="815"/>
      <c r="H8" s="819" t="s">
        <v>1524</v>
      </c>
      <c r="I8" s="820"/>
      <c r="J8" s="820" t="s">
        <v>1549</v>
      </c>
      <c r="K8" s="820"/>
      <c r="L8" s="821"/>
      <c r="M8" s="810" t="s">
        <v>1546</v>
      </c>
      <c r="N8" s="811"/>
      <c r="O8" s="812" t="s">
        <v>1544</v>
      </c>
      <c r="P8" s="813"/>
      <c r="Q8" s="560"/>
      <c r="V8" s="553"/>
      <c r="W8" s="553"/>
      <c r="X8" s="553"/>
      <c r="Y8" s="553"/>
    </row>
    <row r="9" spans="2:27" ht="9.6" customHeight="1">
      <c r="O9" s="635"/>
      <c r="P9" s="635"/>
      <c r="V9" s="553"/>
      <c r="W9" s="553"/>
      <c r="X9" s="553"/>
      <c r="Y9" s="553"/>
    </row>
    <row r="10" spans="2:27" ht="7.5" customHeight="1">
      <c r="F10" s="553"/>
      <c r="H10" s="553"/>
    </row>
    <row r="11" spans="2:27">
      <c r="E11" s="571" t="s">
        <v>1550</v>
      </c>
    </row>
    <row r="12" spans="2:27">
      <c r="E12" s="571"/>
    </row>
    <row r="13" spans="2:27">
      <c r="E13" s="571"/>
    </row>
    <row r="14" spans="2:27">
      <c r="E14" s="571"/>
    </row>
    <row r="15" spans="2:27">
      <c r="E15" s="571"/>
    </row>
    <row r="16" spans="2:27">
      <c r="E16" s="571"/>
    </row>
    <row r="17" spans="5:5">
      <c r="E17" s="571"/>
    </row>
    <row r="18" spans="5:5">
      <c r="E18" s="571"/>
    </row>
    <row r="19" spans="5:5">
      <c r="E19" s="571"/>
    </row>
    <row r="20" spans="5:5">
      <c r="E20" s="571"/>
    </row>
    <row r="21" spans="5:5">
      <c r="E21" s="571"/>
    </row>
    <row r="22" spans="5:5">
      <c r="E22" s="571"/>
    </row>
    <row r="23" spans="5:5">
      <c r="E23" s="571"/>
    </row>
    <row r="24" spans="5:5">
      <c r="E24" s="571"/>
    </row>
    <row r="25" spans="5:5">
      <c r="E25" s="571"/>
    </row>
    <row r="26" spans="5:5">
      <c r="E26" s="571"/>
    </row>
    <row r="27" spans="5:5">
      <c r="E27" s="571"/>
    </row>
    <row r="28" spans="5:5">
      <c r="E28" s="571"/>
    </row>
    <row r="29" spans="5:5">
      <c r="E29" s="571"/>
    </row>
    <row r="30" spans="5:5">
      <c r="E30" s="571"/>
    </row>
    <row r="31" spans="5:5">
      <c r="E31" s="571"/>
    </row>
    <row r="32" spans="5:5">
      <c r="E32" s="571"/>
    </row>
    <row r="33" spans="2:11" ht="31.2" customHeight="1">
      <c r="D33" s="553"/>
      <c r="E33" s="649" t="s">
        <v>1485</v>
      </c>
      <c r="F33" s="648" t="s">
        <v>1493</v>
      </c>
      <c r="G33" s="648" t="s">
        <v>1494</v>
      </c>
      <c r="H33" s="648" t="s">
        <v>1495</v>
      </c>
      <c r="I33" s="648" t="s">
        <v>1489</v>
      </c>
      <c r="J33" s="648" t="s">
        <v>1496</v>
      </c>
    </row>
    <row r="34" spans="2:11" ht="18" customHeight="1">
      <c r="B34" s="573"/>
      <c r="D34" s="553"/>
      <c r="E34" s="650" t="str">
        <f>'15-1'!E12</f>
        <v>NL</v>
      </c>
      <c r="F34" s="651">
        <f>SUM('15-1'!F12:H12)</f>
        <v>19</v>
      </c>
      <c r="G34" s="651">
        <f>SUM('15-1'!I12:K12)</f>
        <v>55</v>
      </c>
      <c r="H34" s="754">
        <v>59</v>
      </c>
      <c r="I34" s="652">
        <f t="shared" ref="I34:I64" si="0">G34/F34</f>
        <v>2.8947368421052633</v>
      </c>
      <c r="J34" s="653">
        <f>IF(H34=0,0,H34/F34)</f>
        <v>3.1052631578947367</v>
      </c>
    </row>
    <row r="35" spans="2:11" ht="18" customHeight="1">
      <c r="B35" s="574"/>
      <c r="D35" s="575"/>
      <c r="E35" s="650" t="str">
        <f>'15-1'!E13</f>
        <v>B</v>
      </c>
      <c r="F35" s="651">
        <f>SUM('15-1'!F13:H13)</f>
        <v>170</v>
      </c>
      <c r="G35" s="651">
        <f>SUM('15-1'!I13:K13)</f>
        <v>165</v>
      </c>
      <c r="H35" s="754">
        <v>9</v>
      </c>
      <c r="I35" s="652">
        <f t="shared" si="0"/>
        <v>0.97058823529411764</v>
      </c>
      <c r="J35" s="653">
        <f t="shared" ref="J35:J64" si="1">IF(H35=0,0,H35/F35)</f>
        <v>5.2941176470588235E-2</v>
      </c>
    </row>
    <row r="36" spans="2:11" ht="18" customHeight="1">
      <c r="B36" s="574"/>
      <c r="D36" s="575"/>
      <c r="E36" s="650" t="str">
        <f>'15-1'!E14</f>
        <v>BE</v>
      </c>
      <c r="F36" s="651">
        <f>SUM('15-1'!F14:H14)</f>
        <v>3</v>
      </c>
      <c r="G36" s="651">
        <f>SUM('15-1'!I14:K14)</f>
        <v>7</v>
      </c>
      <c r="H36" s="754">
        <v>69</v>
      </c>
      <c r="I36" s="652">
        <f t="shared" si="0"/>
        <v>2.3333333333333335</v>
      </c>
      <c r="J36" s="653">
        <f t="shared" si="1"/>
        <v>23</v>
      </c>
    </row>
    <row r="37" spans="2:11" ht="18" customHeight="1">
      <c r="B37" s="574"/>
      <c r="D37" s="575"/>
      <c r="E37" s="650" t="str">
        <f>'15-1'!E15</f>
        <v>BR</v>
      </c>
      <c r="F37" s="651">
        <f>SUM('15-1'!F15:H15)</f>
        <v>2</v>
      </c>
      <c r="G37" s="651">
        <f>SUM('15-1'!I15:K15)</f>
        <v>0</v>
      </c>
      <c r="H37" s="754">
        <v>1</v>
      </c>
      <c r="I37" s="652">
        <f t="shared" si="0"/>
        <v>0</v>
      </c>
      <c r="J37" s="653">
        <f t="shared" si="1"/>
        <v>0.5</v>
      </c>
    </row>
    <row r="38" spans="2:11" ht="18" customHeight="1">
      <c r="B38" s="574"/>
      <c r="D38" s="575"/>
      <c r="E38" s="650" t="str">
        <f>'15-1'!E16</f>
        <v>CA</v>
      </c>
      <c r="F38" s="651">
        <f>SUM('15-1'!F16:H16)</f>
        <v>11</v>
      </c>
      <c r="G38" s="651">
        <f>SUM('15-1'!I16:K16)</f>
        <v>98</v>
      </c>
      <c r="H38" s="754">
        <v>51</v>
      </c>
      <c r="I38" s="652">
        <f t="shared" si="0"/>
        <v>8.9090909090909083</v>
      </c>
      <c r="J38" s="653">
        <f t="shared" si="1"/>
        <v>4.6363636363636367</v>
      </c>
    </row>
    <row r="39" spans="2:11" ht="18" customHeight="1">
      <c r="B39" s="574"/>
      <c r="D39" s="575"/>
      <c r="E39" s="650" t="str">
        <f>'15-1'!E17</f>
        <v>CH</v>
      </c>
      <c r="F39" s="651">
        <f>SUM('15-1'!F17:H17)</f>
        <v>3</v>
      </c>
      <c r="G39" s="651">
        <f>SUM('15-1'!I17:K17)</f>
        <v>15</v>
      </c>
      <c r="H39" s="754">
        <v>84</v>
      </c>
      <c r="I39" s="652">
        <f t="shared" si="0"/>
        <v>5</v>
      </c>
      <c r="J39" s="653">
        <f t="shared" si="1"/>
        <v>28</v>
      </c>
      <c r="K39" s="647"/>
    </row>
    <row r="40" spans="2:11" ht="18" customHeight="1">
      <c r="B40" s="574"/>
      <c r="D40" s="575"/>
      <c r="E40" s="650" t="str">
        <f>'15-1'!E18</f>
        <v>CN</v>
      </c>
      <c r="F40" s="651">
        <f>SUM('15-1'!F18:H18)</f>
        <v>697</v>
      </c>
      <c r="G40" s="651">
        <f>SUM('15-1'!I18:K18)</f>
        <v>528</v>
      </c>
      <c r="H40" s="754">
        <v>407</v>
      </c>
      <c r="I40" s="652">
        <f t="shared" si="0"/>
        <v>0.75753228120516503</v>
      </c>
      <c r="J40" s="653">
        <f t="shared" si="1"/>
        <v>0.5839311334289814</v>
      </c>
      <c r="K40" s="647"/>
    </row>
    <row r="41" spans="2:11" ht="18" customHeight="1">
      <c r="B41" s="574"/>
      <c r="D41" s="575"/>
      <c r="E41" s="650" t="str">
        <f>'15-1'!E19</f>
        <v>DE</v>
      </c>
      <c r="F41" s="651">
        <f>SUM('15-1'!F19:H19)</f>
        <v>41</v>
      </c>
      <c r="G41" s="651">
        <f>SUM('15-1'!I19:K19)</f>
        <v>219</v>
      </c>
      <c r="H41" s="754">
        <v>234</v>
      </c>
      <c r="I41" s="652">
        <f t="shared" si="0"/>
        <v>5.3414634146341466</v>
      </c>
      <c r="J41" s="653">
        <f t="shared" si="1"/>
        <v>5.7073170731707314</v>
      </c>
    </row>
    <row r="42" spans="2:11" ht="18" customHeight="1">
      <c r="B42" s="574"/>
      <c r="D42" s="575"/>
      <c r="E42" s="650" t="str">
        <f>'15-1'!E20</f>
        <v>DK</v>
      </c>
      <c r="F42" s="651">
        <f>SUM('15-1'!F20:H20)</f>
        <v>25</v>
      </c>
      <c r="G42" s="651">
        <f>SUM('15-1'!I20:K20)</f>
        <v>102</v>
      </c>
      <c r="H42" s="754">
        <v>321</v>
      </c>
      <c r="I42" s="652">
        <f t="shared" si="0"/>
        <v>4.08</v>
      </c>
      <c r="J42" s="653">
        <f t="shared" si="1"/>
        <v>12.84</v>
      </c>
    </row>
    <row r="43" spans="2:11" ht="18" customHeight="1">
      <c r="B43" s="574"/>
      <c r="D43" s="575"/>
      <c r="E43" s="650" t="str">
        <f>'15-1'!E21</f>
        <v>FI</v>
      </c>
      <c r="F43" s="651">
        <f>SUM('15-1'!F21:H21)</f>
        <v>5</v>
      </c>
      <c r="G43" s="651">
        <f>SUM('15-1'!I21:K21)</f>
        <v>3</v>
      </c>
      <c r="H43" s="754">
        <v>21</v>
      </c>
      <c r="I43" s="652">
        <f t="shared" si="0"/>
        <v>0.6</v>
      </c>
      <c r="J43" s="653">
        <f t="shared" si="1"/>
        <v>4.2</v>
      </c>
    </row>
    <row r="44" spans="2:11" ht="18" customHeight="1">
      <c r="B44" s="574"/>
      <c r="D44" s="575"/>
      <c r="E44" s="650" t="str">
        <f>'15-1'!E22</f>
        <v>FR</v>
      </c>
      <c r="F44" s="651">
        <f>SUM('15-1'!F22:H22)</f>
        <v>13</v>
      </c>
      <c r="G44" s="651">
        <f>SUM('15-1'!I22:K22)</f>
        <v>52</v>
      </c>
      <c r="H44" s="754">
        <v>51</v>
      </c>
      <c r="I44" s="652">
        <f t="shared" si="0"/>
        <v>4</v>
      </c>
      <c r="J44" s="653">
        <f t="shared" si="1"/>
        <v>3.9230769230769229</v>
      </c>
    </row>
    <row r="45" spans="2:11" ht="18" customHeight="1">
      <c r="B45" s="574"/>
      <c r="D45" s="575"/>
      <c r="E45" s="650" t="str">
        <f>'15-1'!E23</f>
        <v>HU</v>
      </c>
      <c r="F45" s="651">
        <f>SUM('15-1'!F23:H23)</f>
        <v>3</v>
      </c>
      <c r="G45" s="651">
        <f>SUM('15-1'!I23:K23)</f>
        <v>0</v>
      </c>
      <c r="H45" s="754">
        <v>58</v>
      </c>
      <c r="I45" s="652">
        <f t="shared" si="0"/>
        <v>0</v>
      </c>
      <c r="J45" s="653">
        <f t="shared" si="1"/>
        <v>19.333333333333332</v>
      </c>
    </row>
    <row r="46" spans="2:11" ht="18" customHeight="1">
      <c r="B46" s="574"/>
      <c r="D46" s="575"/>
      <c r="E46" s="650" t="str">
        <f>'15-1'!E24</f>
        <v>GB</v>
      </c>
      <c r="F46" s="651">
        <f>SUM('15-1'!F24:H24)</f>
        <v>2</v>
      </c>
      <c r="G46" s="651">
        <f>SUM('15-1'!I24:K24)</f>
        <v>22</v>
      </c>
      <c r="H46" s="754">
        <v>0</v>
      </c>
      <c r="I46" s="652">
        <f t="shared" si="0"/>
        <v>11</v>
      </c>
      <c r="J46" s="653">
        <f t="shared" si="1"/>
        <v>0</v>
      </c>
    </row>
    <row r="47" spans="2:11" ht="18" customHeight="1">
      <c r="B47" s="574"/>
      <c r="D47" s="575"/>
      <c r="E47" s="650" t="str">
        <f>'15-1'!E25</f>
        <v>IE</v>
      </c>
      <c r="F47" s="651">
        <f>SUM('15-1'!F25:H25)</f>
        <v>1</v>
      </c>
      <c r="G47" s="651">
        <f>SUM('15-1'!I25:K25)</f>
        <v>0</v>
      </c>
      <c r="H47" s="754">
        <v>0</v>
      </c>
      <c r="I47" s="652">
        <f t="shared" si="0"/>
        <v>0</v>
      </c>
      <c r="J47" s="653">
        <f t="shared" si="1"/>
        <v>0</v>
      </c>
    </row>
    <row r="48" spans="2:11" ht="18" customHeight="1">
      <c r="B48" s="574"/>
      <c r="D48" s="575"/>
      <c r="E48" s="650" t="str">
        <f>'15-1'!E26</f>
        <v>IT</v>
      </c>
      <c r="F48" s="651">
        <f>SUM('15-1'!F26:H26)</f>
        <v>4</v>
      </c>
      <c r="G48" s="651">
        <f>SUM('15-1'!I26:K26)</f>
        <v>5</v>
      </c>
      <c r="H48" s="754">
        <v>6</v>
      </c>
      <c r="I48" s="652">
        <f t="shared" si="0"/>
        <v>1.25</v>
      </c>
      <c r="J48" s="653">
        <f t="shared" si="1"/>
        <v>1.5</v>
      </c>
    </row>
    <row r="49" spans="2:10" ht="18" customHeight="1">
      <c r="B49" s="574"/>
      <c r="D49" s="575"/>
      <c r="E49" s="650" t="str">
        <f>'15-1'!E27</f>
        <v>JP</v>
      </c>
      <c r="F49" s="651">
        <f>SUM('15-1'!F27:H27)</f>
        <v>127</v>
      </c>
      <c r="G49" s="651">
        <f>SUM('15-1'!I27:K27)</f>
        <v>521</v>
      </c>
      <c r="H49" s="754">
        <v>523</v>
      </c>
      <c r="I49" s="652">
        <f t="shared" si="0"/>
        <v>4.1023622047244093</v>
      </c>
      <c r="J49" s="653">
        <f t="shared" si="1"/>
        <v>4.1181102362204722</v>
      </c>
    </row>
    <row r="50" spans="2:10" ht="18" customHeight="1">
      <c r="B50" s="574"/>
      <c r="D50" s="575"/>
      <c r="E50" s="650" t="str">
        <f>'15-1'!E28</f>
        <v>KR</v>
      </c>
      <c r="F50" s="651">
        <f>SUM('15-1'!F28:H28)</f>
        <v>368</v>
      </c>
      <c r="G50" s="651">
        <f>SUM('15-1'!I28:K28)</f>
        <v>1023</v>
      </c>
      <c r="H50" s="754">
        <v>1228</v>
      </c>
      <c r="I50" s="652">
        <f t="shared" si="0"/>
        <v>2.7798913043478262</v>
      </c>
      <c r="J50" s="653">
        <f t="shared" si="1"/>
        <v>3.3369565217391304</v>
      </c>
    </row>
    <row r="51" spans="2:10" ht="18" customHeight="1">
      <c r="B51" s="574"/>
      <c r="D51" s="575"/>
      <c r="E51" s="650" t="str">
        <f>'15-1'!E29</f>
        <v>LT</v>
      </c>
      <c r="F51" s="651">
        <f>SUM('15-1'!F29:H29)</f>
        <v>1</v>
      </c>
      <c r="G51" s="651">
        <f>SUM('15-1'!I29:K29)</f>
        <v>0</v>
      </c>
      <c r="H51" s="754">
        <v>0</v>
      </c>
      <c r="I51" s="652">
        <f t="shared" si="0"/>
        <v>0</v>
      </c>
      <c r="J51" s="653">
        <f t="shared" si="1"/>
        <v>0</v>
      </c>
    </row>
    <row r="52" spans="2:10" ht="18" customHeight="1">
      <c r="B52" s="574"/>
      <c r="D52" s="575"/>
      <c r="E52" s="650" t="str">
        <f>'15-1'!E30</f>
        <v>NL</v>
      </c>
      <c r="F52" s="651">
        <f>SUM('15-1'!F30:H30)</f>
        <v>19</v>
      </c>
      <c r="G52" s="651">
        <f>SUM('15-1'!I30:K30)</f>
        <v>55</v>
      </c>
      <c r="H52" s="754">
        <v>77</v>
      </c>
      <c r="I52" s="652">
        <f t="shared" si="0"/>
        <v>2.8947368421052633</v>
      </c>
      <c r="J52" s="653">
        <f t="shared" si="1"/>
        <v>4.0526315789473681</v>
      </c>
    </row>
    <row r="53" spans="2:10" ht="18" customHeight="1">
      <c r="B53" s="574"/>
      <c r="D53" s="575"/>
      <c r="E53" s="650" t="str">
        <f>'15-1'!E31</f>
        <v>NO</v>
      </c>
      <c r="F53" s="651">
        <f>SUM('15-1'!F31:H31)</f>
        <v>2</v>
      </c>
      <c r="G53" s="651">
        <f>SUM('15-1'!I31:K31)</f>
        <v>0</v>
      </c>
      <c r="H53" s="754">
        <v>6</v>
      </c>
      <c r="I53" s="652">
        <f t="shared" si="0"/>
        <v>0</v>
      </c>
      <c r="J53" s="653">
        <f t="shared" si="1"/>
        <v>3</v>
      </c>
    </row>
    <row r="54" spans="2:10" ht="18" customHeight="1">
      <c r="B54" s="574"/>
      <c r="D54" s="575"/>
      <c r="E54" s="650" t="str">
        <f>'15-1'!E32</f>
        <v>RU</v>
      </c>
      <c r="F54" s="651">
        <f>SUM('15-1'!F32:H32)</f>
        <v>3</v>
      </c>
      <c r="G54" s="651">
        <f>SUM('15-1'!I32:K32)</f>
        <v>2</v>
      </c>
      <c r="H54" s="754">
        <v>78</v>
      </c>
      <c r="I54" s="652">
        <f t="shared" si="0"/>
        <v>0.66666666666666663</v>
      </c>
      <c r="J54" s="653">
        <f t="shared" si="1"/>
        <v>26</v>
      </c>
    </row>
    <row r="55" spans="2:10" ht="18" customHeight="1">
      <c r="B55" s="574"/>
      <c r="D55" s="575"/>
      <c r="E55" s="650" t="str">
        <f>'15-1'!E33</f>
        <v>SE</v>
      </c>
      <c r="F55" s="651">
        <f>SUM('15-1'!F33:H33)</f>
        <v>4</v>
      </c>
      <c r="G55" s="651">
        <f>SUM('15-1'!I33:K33)</f>
        <v>14</v>
      </c>
      <c r="H55" s="754">
        <v>21</v>
      </c>
      <c r="I55" s="652">
        <f t="shared" si="0"/>
        <v>3.5</v>
      </c>
      <c r="J55" s="653">
        <f t="shared" si="1"/>
        <v>5.25</v>
      </c>
    </row>
    <row r="56" spans="2:10" ht="18" customHeight="1">
      <c r="B56" s="574"/>
      <c r="D56" s="575"/>
      <c r="E56" s="650" t="str">
        <f>'15-1'!E34</f>
        <v>TH</v>
      </c>
      <c r="F56" s="651">
        <f>SUM('15-1'!F34:H34)</f>
        <v>1</v>
      </c>
      <c r="G56" s="651">
        <f>SUM('15-1'!I34:K34)</f>
        <v>10</v>
      </c>
      <c r="H56" s="754">
        <v>0</v>
      </c>
      <c r="I56" s="652">
        <f t="shared" si="0"/>
        <v>10</v>
      </c>
      <c r="J56" s="653">
        <f t="shared" si="1"/>
        <v>0</v>
      </c>
    </row>
    <row r="57" spans="2:10" ht="18" customHeight="1">
      <c r="B57" s="574"/>
      <c r="D57" s="575"/>
      <c r="E57" s="650" t="str">
        <f>'15-1'!E35</f>
        <v>TW</v>
      </c>
      <c r="F57" s="651">
        <f>SUM('15-1'!F35:H35)</f>
        <v>2</v>
      </c>
      <c r="G57" s="651">
        <f>SUM('15-1'!I35:K35)</f>
        <v>0</v>
      </c>
      <c r="H57" s="754">
        <v>0</v>
      </c>
      <c r="I57" s="652">
        <f t="shared" si="0"/>
        <v>0</v>
      </c>
      <c r="J57" s="653">
        <f t="shared" si="1"/>
        <v>0</v>
      </c>
    </row>
    <row r="58" spans="2:10" ht="18" customHeight="1">
      <c r="B58" s="574"/>
      <c r="D58" s="575"/>
      <c r="E58" s="650" t="str">
        <f>'15-1'!E36</f>
        <v>SG</v>
      </c>
      <c r="F58" s="651">
        <f>SUM('15-1'!F36:H36)</f>
        <v>1</v>
      </c>
      <c r="G58" s="651">
        <f>SUM('15-1'!I36:K36)</f>
        <v>0</v>
      </c>
      <c r="H58" s="754">
        <v>0</v>
      </c>
      <c r="I58" s="652">
        <f t="shared" si="0"/>
        <v>0</v>
      </c>
      <c r="J58" s="653">
        <f t="shared" si="1"/>
        <v>0</v>
      </c>
    </row>
    <row r="59" spans="2:10" ht="18" customHeight="1">
      <c r="B59" s="574"/>
      <c r="D59" s="575"/>
      <c r="E59" s="650" t="str">
        <f>'15-1'!E37</f>
        <v>UA</v>
      </c>
      <c r="F59" s="651">
        <f>SUM('15-1'!F37:H37)</f>
        <v>1</v>
      </c>
      <c r="G59" s="651">
        <f>SUM('15-1'!I37:K37)</f>
        <v>0</v>
      </c>
      <c r="H59" s="754">
        <v>21</v>
      </c>
      <c r="I59" s="652">
        <f t="shared" si="0"/>
        <v>0</v>
      </c>
      <c r="J59" s="653">
        <f t="shared" si="1"/>
        <v>21</v>
      </c>
    </row>
    <row r="60" spans="2:10" ht="18" customHeight="1">
      <c r="B60" s="574"/>
      <c r="D60" s="575"/>
      <c r="E60" s="650" t="str">
        <f>'15-1'!E38</f>
        <v>US</v>
      </c>
      <c r="F60" s="651">
        <f>SUM('15-1'!F38:H38)</f>
        <v>81</v>
      </c>
      <c r="G60" s="651">
        <f>SUM('15-1'!I38:K38)</f>
        <v>707</v>
      </c>
      <c r="H60" s="754">
        <v>1004</v>
      </c>
      <c r="I60" s="652">
        <f t="shared" si="0"/>
        <v>8.7283950617283956</v>
      </c>
      <c r="J60" s="653">
        <f t="shared" si="1"/>
        <v>12.395061728395062</v>
      </c>
    </row>
    <row r="61" spans="2:10" ht="18" customHeight="1">
      <c r="B61" s="574"/>
      <c r="D61" s="575"/>
      <c r="E61" s="650" t="str">
        <f>'15-1'!E39</f>
        <v>A</v>
      </c>
      <c r="F61" s="651">
        <f>SUM('15-1'!F39:H39)</f>
        <v>170</v>
      </c>
      <c r="G61" s="651">
        <f>SUM('15-1'!I39:K39)</f>
        <v>153</v>
      </c>
      <c r="H61" s="754">
        <v>30</v>
      </c>
      <c r="I61" s="652">
        <f t="shared" si="0"/>
        <v>0.9</v>
      </c>
      <c r="J61" s="653">
        <f t="shared" si="1"/>
        <v>0.17647058823529413</v>
      </c>
    </row>
    <row r="62" spans="2:10" ht="18" customHeight="1">
      <c r="B62" s="574"/>
      <c r="D62" s="575"/>
      <c r="E62" s="650" t="str">
        <f>'15-1'!E40</f>
        <v>B</v>
      </c>
      <c r="F62" s="651">
        <f>SUM('15-1'!F40:H40)</f>
        <v>170</v>
      </c>
      <c r="G62" s="651">
        <f>SUM('15-1'!I40:K40)</f>
        <v>165</v>
      </c>
      <c r="H62" s="754">
        <v>40</v>
      </c>
      <c r="I62" s="652">
        <f t="shared" si="0"/>
        <v>0.97058823529411764</v>
      </c>
      <c r="J62" s="653">
        <f t="shared" si="1"/>
        <v>0.23529411764705882</v>
      </c>
    </row>
    <row r="63" spans="2:10" ht="18" customHeight="1">
      <c r="B63" s="574"/>
      <c r="D63" s="575"/>
      <c r="E63" s="650" t="str">
        <f>'15-1'!E41</f>
        <v>C</v>
      </c>
      <c r="F63" s="651">
        <f>SUM('15-1'!F41:H41)</f>
        <v>99</v>
      </c>
      <c r="G63" s="651">
        <f>SUM('15-1'!I41:K41)</f>
        <v>88</v>
      </c>
      <c r="H63" s="754">
        <v>50</v>
      </c>
      <c r="I63" s="652">
        <f t="shared" si="0"/>
        <v>0.88888888888888884</v>
      </c>
      <c r="J63" s="653">
        <f t="shared" si="1"/>
        <v>0.50505050505050508</v>
      </c>
    </row>
    <row r="64" spans="2:10" ht="18" customHeight="1">
      <c r="D64" s="553"/>
      <c r="E64" s="676"/>
      <c r="F64" s="677">
        <f>SUM(F34:F63)</f>
        <v>2048</v>
      </c>
      <c r="G64" s="677">
        <f>SUM(G34:G63)</f>
        <v>4009</v>
      </c>
      <c r="H64" s="678">
        <f>SUM(H34:H63)</f>
        <v>4449</v>
      </c>
      <c r="I64" s="679">
        <f t="shared" si="0"/>
        <v>1.95751953125</v>
      </c>
      <c r="J64" s="675">
        <f t="shared" si="1"/>
        <v>2.17236328125</v>
      </c>
    </row>
    <row r="65" spans="4:9">
      <c r="D65" s="553"/>
      <c r="E65" s="567" t="s">
        <v>1491</v>
      </c>
      <c r="I65" s="553"/>
    </row>
    <row r="66" spans="4:9">
      <c r="E66" s="557" t="s">
        <v>1492</v>
      </c>
    </row>
    <row r="67" spans="4:9" ht="18.75" customHeight="1">
      <c r="E67" s="578"/>
      <c r="I67" s="580"/>
    </row>
    <row r="68" spans="4:9" ht="18.75" customHeight="1">
      <c r="E68" s="581"/>
      <c r="I68" s="582"/>
    </row>
    <row r="69" spans="4:9" ht="18.75" customHeight="1">
      <c r="E69" s="581"/>
      <c r="I69" s="582"/>
    </row>
    <row r="70" spans="4:9" ht="18.75" customHeight="1">
      <c r="E70" s="581"/>
      <c r="I70" s="582"/>
    </row>
    <row r="71" spans="4:9" ht="18.75" customHeight="1">
      <c r="E71" s="581"/>
      <c r="I71" s="582"/>
    </row>
    <row r="72" spans="4:9" ht="18.75" customHeight="1">
      <c r="E72" s="581"/>
      <c r="I72" s="582"/>
    </row>
    <row r="73" spans="4:9" ht="18.75" customHeight="1">
      <c r="E73" s="581"/>
      <c r="I73" s="582"/>
    </row>
    <row r="74" spans="4:9" ht="18.75" customHeight="1"/>
    <row r="75" spans="4:9" ht="18.75" customHeight="1"/>
  </sheetData>
  <sheetProtection formatCells="0" formatColumns="0" formatRows="0" insertColumns="0" insertRows="0" insertHyperlinks="0" deleteColumns="0" deleteRows="0" sort="0" autoFilter="0" pivotTables="0"/>
  <mergeCells count="28">
    <mergeCell ref="O8:P8"/>
    <mergeCell ref="X5:Y5"/>
    <mergeCell ref="D7:F7"/>
    <mergeCell ref="H7:I7"/>
    <mergeCell ref="J7:L7"/>
    <mergeCell ref="M7:O7"/>
    <mergeCell ref="Q7:AA7"/>
    <mergeCell ref="D8:E8"/>
    <mergeCell ref="F8:G8"/>
    <mergeCell ref="H8:I8"/>
    <mergeCell ref="J8:L8"/>
    <mergeCell ref="M8:N8"/>
    <mergeCell ref="V4:X4"/>
    <mergeCell ref="D5:E5"/>
    <mergeCell ref="F5:G5"/>
    <mergeCell ref="H5:I5"/>
    <mergeCell ref="J5:L5"/>
    <mergeCell ref="M5:N5"/>
    <mergeCell ref="O5:P5"/>
    <mergeCell ref="Q5:R5"/>
    <mergeCell ref="S5:U5"/>
    <mergeCell ref="V5:W5"/>
    <mergeCell ref="D4:F4"/>
    <mergeCell ref="H4:I4"/>
    <mergeCell ref="J4:L4"/>
    <mergeCell ref="M4:O4"/>
    <mergeCell ref="Q4:R4"/>
    <mergeCell ref="S4:U4"/>
  </mergeCells>
  <phoneticPr fontId="1" type="noConversion"/>
  <pageMargins left="0.7" right="0.7" top="0.75" bottom="0.75" header="0.3" footer="0.3"/>
  <pageSetup paperSize="9" orientation="portrait" verticalDpi="0" r:id="rId1"/>
  <ignoredErrors>
    <ignoredError sqref="F34:G63" formulaRange="1"/>
  </ignoredError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B1:P64"/>
  <sheetViews>
    <sheetView zoomScale="70" zoomScaleNormal="70" workbookViewId="0">
      <selection activeCell="B2" sqref="B2"/>
    </sheetView>
  </sheetViews>
  <sheetFormatPr defaultColWidth="9" defaultRowHeight="17.399999999999999"/>
  <cols>
    <col min="1" max="1" width="1.3984375" style="552" customWidth="1"/>
    <col min="2" max="3" width="12.5" style="552" customWidth="1"/>
    <col min="4" max="4" width="2.59765625" style="552" customWidth="1"/>
    <col min="5" max="5" width="23.296875" style="552" customWidth="1"/>
    <col min="6" max="15" width="9.69921875" style="552" customWidth="1"/>
    <col min="16" max="16384" width="9" style="552"/>
  </cols>
  <sheetData>
    <row r="1" spans="2:16" ht="7.5" customHeight="1">
      <c r="L1" s="553"/>
      <c r="N1" s="553"/>
      <c r="O1" s="553"/>
      <c r="P1" s="553"/>
    </row>
    <row r="2" spans="2:16">
      <c r="B2" s="554" t="s">
        <v>1554</v>
      </c>
      <c r="L2" s="553"/>
      <c r="N2" s="553"/>
      <c r="O2" s="553"/>
      <c r="P2" s="553"/>
    </row>
    <row r="3" spans="2:16" ht="7.5" customHeight="1" thickBot="1">
      <c r="L3" s="553"/>
      <c r="N3" s="553"/>
      <c r="O3" s="553"/>
      <c r="P3" s="553"/>
    </row>
    <row r="4" spans="2:16" ht="30" customHeight="1">
      <c r="B4" s="555"/>
      <c r="C4" s="556" t="s">
        <v>1497</v>
      </c>
      <c r="L4" s="553"/>
      <c r="N4" s="553"/>
      <c r="O4" s="553"/>
      <c r="P4" s="553"/>
    </row>
    <row r="5" spans="2:16" ht="26.25" customHeight="1" thickBot="1">
      <c r="B5" s="558" t="s">
        <v>2</v>
      </c>
      <c r="C5" s="561" t="s">
        <v>4</v>
      </c>
      <c r="L5" s="553"/>
      <c r="N5" s="553"/>
      <c r="O5" s="553"/>
      <c r="P5" s="553"/>
    </row>
    <row r="6" spans="2:16" ht="18" thickBot="1">
      <c r="E6" s="583" t="s">
        <v>1498</v>
      </c>
    </row>
    <row r="7" spans="2:16" ht="34.200000000000003" customHeight="1">
      <c r="E7" s="564"/>
      <c r="F7" s="565" t="s">
        <v>1471</v>
      </c>
      <c r="G7" s="584" t="s">
        <v>1499</v>
      </c>
      <c r="H7" s="585" t="s">
        <v>1473</v>
      </c>
      <c r="I7" s="585" t="s">
        <v>1474</v>
      </c>
      <c r="J7" s="584" t="s">
        <v>1475</v>
      </c>
      <c r="K7" s="584" t="s">
        <v>1476</v>
      </c>
      <c r="L7" s="584" t="s">
        <v>1477</v>
      </c>
      <c r="M7" s="584" t="s">
        <v>1478</v>
      </c>
      <c r="N7" s="585" t="s">
        <v>1479</v>
      </c>
      <c r="O7" s="586" t="s">
        <v>1480</v>
      </c>
      <c r="P7" s="586" t="s">
        <v>1500</v>
      </c>
    </row>
    <row r="8" spans="2:16">
      <c r="E8" s="755" t="s">
        <v>1501</v>
      </c>
      <c r="F8" s="756">
        <v>9</v>
      </c>
      <c r="G8" s="757">
        <v>11</v>
      </c>
      <c r="H8" s="757"/>
      <c r="I8" s="757">
        <v>1</v>
      </c>
      <c r="J8" s="757">
        <v>19</v>
      </c>
      <c r="K8" s="757">
        <v>1</v>
      </c>
      <c r="L8" s="757">
        <v>44</v>
      </c>
      <c r="M8" s="757">
        <v>7</v>
      </c>
      <c r="N8" s="757"/>
      <c r="O8" s="758">
        <v>2</v>
      </c>
      <c r="P8" s="588">
        <f>SUM(F8:O8)</f>
        <v>94</v>
      </c>
    </row>
    <row r="9" spans="2:16">
      <c r="E9" s="759" t="s">
        <v>1502</v>
      </c>
      <c r="F9" s="760">
        <v>188</v>
      </c>
      <c r="G9" s="761">
        <v>79</v>
      </c>
      <c r="H9" s="761">
        <v>96</v>
      </c>
      <c r="I9" s="761">
        <v>46</v>
      </c>
      <c r="J9" s="761">
        <v>65</v>
      </c>
      <c r="K9" s="761">
        <v>69</v>
      </c>
      <c r="L9" s="761">
        <v>14</v>
      </c>
      <c r="M9" s="761">
        <v>19</v>
      </c>
      <c r="N9" s="761">
        <v>28</v>
      </c>
      <c r="O9" s="762">
        <v>15</v>
      </c>
      <c r="P9" s="588">
        <f t="shared" ref="P9:P16" si="0">SUM(F9:O9)</f>
        <v>619</v>
      </c>
    </row>
    <row r="10" spans="2:16">
      <c r="E10" s="759" t="s">
        <v>1503</v>
      </c>
      <c r="F10" s="760">
        <v>21</v>
      </c>
      <c r="G10" s="761">
        <v>21</v>
      </c>
      <c r="H10" s="761">
        <v>37</v>
      </c>
      <c r="I10" s="761">
        <v>11</v>
      </c>
      <c r="J10" s="761">
        <v>12</v>
      </c>
      <c r="K10" s="761">
        <v>1</v>
      </c>
      <c r="L10" s="761">
        <v>8</v>
      </c>
      <c r="M10" s="761">
        <v>7</v>
      </c>
      <c r="N10" s="761">
        <v>1</v>
      </c>
      <c r="O10" s="762">
        <v>5</v>
      </c>
      <c r="P10" s="588">
        <f t="shared" si="0"/>
        <v>124</v>
      </c>
    </row>
    <row r="11" spans="2:16">
      <c r="E11" s="763" t="s">
        <v>1504</v>
      </c>
      <c r="F11" s="764">
        <v>1</v>
      </c>
      <c r="G11" s="765">
        <v>1</v>
      </c>
      <c r="H11" s="765"/>
      <c r="I11" s="765"/>
      <c r="J11" s="765"/>
      <c r="K11" s="765"/>
      <c r="L11" s="765"/>
      <c r="M11" s="765">
        <v>1</v>
      </c>
      <c r="N11" s="765">
        <v>1</v>
      </c>
      <c r="O11" s="766"/>
      <c r="P11" s="588">
        <f t="shared" si="0"/>
        <v>4</v>
      </c>
    </row>
    <row r="12" spans="2:16">
      <c r="E12" s="763" t="s">
        <v>1505</v>
      </c>
      <c r="F12" s="764">
        <v>44</v>
      </c>
      <c r="G12" s="765">
        <v>3</v>
      </c>
      <c r="H12" s="765"/>
      <c r="I12" s="765">
        <v>3</v>
      </c>
      <c r="J12" s="765">
        <v>2</v>
      </c>
      <c r="K12" s="765">
        <v>1</v>
      </c>
      <c r="L12" s="765">
        <v>3</v>
      </c>
      <c r="M12" s="765">
        <v>2</v>
      </c>
      <c r="N12" s="765"/>
      <c r="O12" s="766"/>
      <c r="P12" s="588">
        <f t="shared" si="0"/>
        <v>58</v>
      </c>
    </row>
    <row r="13" spans="2:16">
      <c r="E13" s="763" t="s">
        <v>1506</v>
      </c>
      <c r="F13" s="764">
        <v>50</v>
      </c>
      <c r="G13" s="765">
        <v>13</v>
      </c>
      <c r="H13" s="765">
        <v>8</v>
      </c>
      <c r="I13" s="765">
        <v>35</v>
      </c>
      <c r="J13" s="765">
        <v>22</v>
      </c>
      <c r="K13" s="765">
        <v>2</v>
      </c>
      <c r="L13" s="765">
        <v>5</v>
      </c>
      <c r="M13" s="765">
        <v>14</v>
      </c>
      <c r="N13" s="765">
        <v>7</v>
      </c>
      <c r="O13" s="766">
        <v>7</v>
      </c>
      <c r="P13" s="588">
        <f t="shared" si="0"/>
        <v>163</v>
      </c>
    </row>
    <row r="14" spans="2:16">
      <c r="E14" s="763" t="s">
        <v>1507</v>
      </c>
      <c r="F14" s="764">
        <v>326</v>
      </c>
      <c r="G14" s="765">
        <v>83</v>
      </c>
      <c r="H14" s="765">
        <v>17</v>
      </c>
      <c r="I14" s="765">
        <v>29</v>
      </c>
      <c r="J14" s="765">
        <v>6</v>
      </c>
      <c r="K14" s="765">
        <v>14</v>
      </c>
      <c r="L14" s="765">
        <v>7</v>
      </c>
      <c r="M14" s="765">
        <v>14</v>
      </c>
      <c r="N14" s="765">
        <v>20</v>
      </c>
      <c r="O14" s="766">
        <v>27</v>
      </c>
      <c r="P14" s="588">
        <f t="shared" si="0"/>
        <v>543</v>
      </c>
    </row>
    <row r="15" spans="2:16">
      <c r="E15" s="763" t="s">
        <v>1508</v>
      </c>
      <c r="F15" s="764">
        <v>74</v>
      </c>
      <c r="G15" s="765">
        <v>16</v>
      </c>
      <c r="H15" s="765">
        <v>7</v>
      </c>
      <c r="I15" s="765">
        <v>32</v>
      </c>
      <c r="J15" s="765">
        <v>1</v>
      </c>
      <c r="K15" s="765"/>
      <c r="L15" s="765">
        <v>4</v>
      </c>
      <c r="M15" s="765">
        <v>5</v>
      </c>
      <c r="N15" s="765">
        <v>12</v>
      </c>
      <c r="O15" s="766">
        <v>8</v>
      </c>
      <c r="P15" s="588">
        <f t="shared" si="0"/>
        <v>159</v>
      </c>
    </row>
    <row r="16" spans="2:16" ht="18" thickBot="1">
      <c r="E16" s="767" t="s">
        <v>1551</v>
      </c>
      <c r="F16" s="768"/>
      <c r="G16" s="769"/>
      <c r="H16" s="769">
        <v>1</v>
      </c>
      <c r="I16" s="769">
        <v>1</v>
      </c>
      <c r="J16" s="769">
        <v>1</v>
      </c>
      <c r="K16" s="769">
        <v>1</v>
      </c>
      <c r="L16" s="769"/>
      <c r="M16" s="769"/>
      <c r="N16" s="769"/>
      <c r="O16" s="770"/>
      <c r="P16" s="589">
        <f t="shared" si="0"/>
        <v>4</v>
      </c>
    </row>
    <row r="17" spans="5:16" ht="20.25" customHeight="1" thickBot="1">
      <c r="E17" s="590" t="s">
        <v>1509</v>
      </c>
      <c r="F17" s="591">
        <f>SUM(F8:F16)</f>
        <v>713</v>
      </c>
      <c r="G17" s="592">
        <f t="shared" ref="G17:P17" si="1">SUM(G8:G16)</f>
        <v>227</v>
      </c>
      <c r="H17" s="592">
        <f t="shared" si="1"/>
        <v>166</v>
      </c>
      <c r="I17" s="592">
        <f t="shared" si="1"/>
        <v>158</v>
      </c>
      <c r="J17" s="592">
        <f t="shared" si="1"/>
        <v>128</v>
      </c>
      <c r="K17" s="592">
        <f t="shared" si="1"/>
        <v>89</v>
      </c>
      <c r="L17" s="592">
        <f t="shared" si="1"/>
        <v>85</v>
      </c>
      <c r="M17" s="592">
        <f t="shared" si="1"/>
        <v>69</v>
      </c>
      <c r="N17" s="592">
        <f t="shared" si="1"/>
        <v>69</v>
      </c>
      <c r="O17" s="593">
        <f t="shared" si="1"/>
        <v>64</v>
      </c>
      <c r="P17" s="594">
        <f t="shared" si="1"/>
        <v>1768</v>
      </c>
    </row>
    <row r="18" spans="5:16">
      <c r="E18" s="559" t="s">
        <v>1510</v>
      </c>
    </row>
    <row r="19" spans="5:16" ht="7.5" customHeight="1">
      <c r="E19" s="559"/>
    </row>
    <row r="20" spans="5:16">
      <c r="E20" s="571" t="s">
        <v>1511</v>
      </c>
    </row>
    <row r="21" spans="5:16">
      <c r="E21" s="571"/>
    </row>
    <row r="22" spans="5:16">
      <c r="E22" s="571"/>
    </row>
    <row r="23" spans="5:16">
      <c r="E23" s="571"/>
    </row>
    <row r="24" spans="5:16">
      <c r="E24" s="571"/>
    </row>
    <row r="25" spans="5:16">
      <c r="E25" s="571"/>
    </row>
    <row r="26" spans="5:16">
      <c r="E26" s="571"/>
    </row>
    <row r="27" spans="5:16">
      <c r="E27" s="571"/>
    </row>
    <row r="28" spans="5:16">
      <c r="E28" s="571"/>
    </row>
    <row r="29" spans="5:16">
      <c r="E29" s="571"/>
    </row>
    <row r="30" spans="5:16">
      <c r="E30" s="571"/>
    </row>
    <row r="31" spans="5:16">
      <c r="E31" s="571"/>
    </row>
    <row r="32" spans="5:16">
      <c r="E32" s="571"/>
    </row>
    <row r="33" spans="5:5">
      <c r="E33" s="571"/>
    </row>
    <row r="34" spans="5:5">
      <c r="E34" s="571"/>
    </row>
    <row r="35" spans="5:5">
      <c r="E35" s="571"/>
    </row>
    <row r="36" spans="5:5">
      <c r="E36" s="571"/>
    </row>
    <row r="37" spans="5:5">
      <c r="E37" s="571"/>
    </row>
    <row r="38" spans="5:5">
      <c r="E38" s="571"/>
    </row>
    <row r="39" spans="5:5">
      <c r="E39" s="571"/>
    </row>
    <row r="40" spans="5:5">
      <c r="E40" s="571"/>
    </row>
    <row r="41" spans="5:5">
      <c r="E41" s="571"/>
    </row>
    <row r="42" spans="5:5">
      <c r="E42" s="571"/>
    </row>
    <row r="43" spans="5:5">
      <c r="E43" s="571"/>
    </row>
    <row r="44" spans="5:5">
      <c r="E44" s="571"/>
    </row>
    <row r="45" spans="5:5">
      <c r="E45" s="571"/>
    </row>
    <row r="46" spans="5:5">
      <c r="E46" s="571"/>
    </row>
    <row r="47" spans="5:5">
      <c r="E47" s="571"/>
    </row>
    <row r="48" spans="5:5">
      <c r="E48" s="571"/>
    </row>
    <row r="49" spans="5:15">
      <c r="E49" s="571"/>
    </row>
    <row r="50" spans="5:15">
      <c r="E50" s="571"/>
    </row>
    <row r="51" spans="5:15">
      <c r="E51" s="571"/>
    </row>
    <row r="52" spans="5:15">
      <c r="E52" s="571"/>
    </row>
    <row r="53" spans="5:15" ht="18" thickBot="1">
      <c r="E53" s="571"/>
    </row>
    <row r="54" spans="5:15" ht="21.6">
      <c r="E54" s="637" t="s">
        <v>128</v>
      </c>
      <c r="F54" s="595" t="s">
        <v>1471</v>
      </c>
      <c r="G54" s="596" t="s">
        <v>1472</v>
      </c>
      <c r="H54" s="597" t="s">
        <v>1473</v>
      </c>
      <c r="I54" s="597" t="s">
        <v>1474</v>
      </c>
      <c r="J54" s="596" t="s">
        <v>1475</v>
      </c>
      <c r="K54" s="597" t="s">
        <v>1476</v>
      </c>
      <c r="L54" s="596" t="s">
        <v>1477</v>
      </c>
      <c r="M54" s="596" t="s">
        <v>1478</v>
      </c>
      <c r="N54" s="597" t="s">
        <v>1479</v>
      </c>
      <c r="O54" s="598" t="s">
        <v>1480</v>
      </c>
    </row>
    <row r="55" spans="5:15">
      <c r="E55" s="587" t="str">
        <f>E8</f>
        <v>A 생활필수품, 농업</v>
      </c>
      <c r="F55" s="599">
        <f>IFERROR((F8/F$17)/($P8/$P$17),0)</f>
        <v>0.23741458028706991</v>
      </c>
      <c r="G55" s="599">
        <f t="shared" ref="G55:O55" si="2">IFERROR((G8/G$17)/($P8/$P$17),0)</f>
        <v>0.91142562564439034</v>
      </c>
      <c r="H55" s="599">
        <f t="shared" si="2"/>
        <v>0</v>
      </c>
      <c r="I55" s="599">
        <f t="shared" si="2"/>
        <v>0.11904120657150552</v>
      </c>
      <c r="J55" s="599">
        <f t="shared" si="2"/>
        <v>2.7918882978723407</v>
      </c>
      <c r="K55" s="599">
        <f t="shared" si="2"/>
        <v>0.21133158020559406</v>
      </c>
      <c r="L55" s="599">
        <f t="shared" si="2"/>
        <v>9.7361702127659591</v>
      </c>
      <c r="M55" s="599">
        <f t="shared" si="2"/>
        <v>1.9081097748997844</v>
      </c>
      <c r="N55" s="599">
        <f t="shared" si="2"/>
        <v>0</v>
      </c>
      <c r="O55" s="600">
        <f t="shared" si="2"/>
        <v>0.58776595744680848</v>
      </c>
    </row>
    <row r="56" spans="5:15">
      <c r="E56" s="587" t="str">
        <f t="shared" ref="E56:E63" si="3">E9</f>
        <v>B 처리조작; 운수</v>
      </c>
      <c r="F56" s="599">
        <f t="shared" ref="F56:O63" si="4">IFERROR((F9/F$17)/($P9/$P$17),0)</f>
        <v>0.75311263019800745</v>
      </c>
      <c r="G56" s="599">
        <f t="shared" si="4"/>
        <v>0.9940147886672408</v>
      </c>
      <c r="H56" s="599">
        <f t="shared" si="4"/>
        <v>1.6517897113494366</v>
      </c>
      <c r="I56" s="599">
        <f t="shared" si="4"/>
        <v>0.83155763685814199</v>
      </c>
      <c r="J56" s="599">
        <f t="shared" si="4"/>
        <v>1.450424071082391</v>
      </c>
      <c r="K56" s="599">
        <f t="shared" si="4"/>
        <v>2.2143725835435917</v>
      </c>
      <c r="L56" s="599">
        <f t="shared" si="4"/>
        <v>0.4704361873990307</v>
      </c>
      <c r="M56" s="599">
        <f t="shared" si="4"/>
        <v>0.78649528224579157</v>
      </c>
      <c r="N56" s="599">
        <f t="shared" si="4"/>
        <v>1.1590456790990613</v>
      </c>
      <c r="O56" s="600">
        <f t="shared" si="4"/>
        <v>0.66942649434571899</v>
      </c>
    </row>
    <row r="57" spans="5:15">
      <c r="E57" s="587" t="str">
        <f t="shared" si="3"/>
        <v>C 화학; 야금</v>
      </c>
      <c r="F57" s="599">
        <f t="shared" si="4"/>
        <v>0.41994299416368819</v>
      </c>
      <c r="G57" s="599">
        <f t="shared" si="4"/>
        <v>1.3190279948841837</v>
      </c>
      <c r="H57" s="599">
        <f t="shared" si="4"/>
        <v>3.1780023319082784</v>
      </c>
      <c r="I57" s="599">
        <f t="shared" si="4"/>
        <v>0.99265006124948951</v>
      </c>
      <c r="J57" s="599">
        <f t="shared" si="4"/>
        <v>1.3366935483870968</v>
      </c>
      <c r="K57" s="599">
        <f t="shared" si="4"/>
        <v>0.16020297209133744</v>
      </c>
      <c r="L57" s="599">
        <f t="shared" si="4"/>
        <v>1.3419354838709676</v>
      </c>
      <c r="M57" s="599">
        <f t="shared" si="4"/>
        <v>1.4464703132304817</v>
      </c>
      <c r="N57" s="599">
        <f t="shared" si="4"/>
        <v>0.20663861617578308</v>
      </c>
      <c r="O57" s="600">
        <f t="shared" si="4"/>
        <v>1.1139112903225807</v>
      </c>
    </row>
    <row r="58" spans="5:15">
      <c r="E58" s="587" t="str">
        <f t="shared" si="3"/>
        <v>D 섬유; 지류</v>
      </c>
      <c r="F58" s="599">
        <f t="shared" si="4"/>
        <v>0.61991584852734916</v>
      </c>
      <c r="G58" s="599">
        <f t="shared" si="4"/>
        <v>1.947136563876652</v>
      </c>
      <c r="H58" s="599">
        <f t="shared" si="4"/>
        <v>0</v>
      </c>
      <c r="I58" s="599">
        <f t="shared" si="4"/>
        <v>0</v>
      </c>
      <c r="J58" s="599">
        <f t="shared" si="4"/>
        <v>0</v>
      </c>
      <c r="K58" s="599">
        <f t="shared" si="4"/>
        <v>0</v>
      </c>
      <c r="L58" s="599">
        <f t="shared" si="4"/>
        <v>0</v>
      </c>
      <c r="M58" s="599">
        <f t="shared" si="4"/>
        <v>6.4057971014492745</v>
      </c>
      <c r="N58" s="599">
        <f t="shared" si="4"/>
        <v>6.4057971014492745</v>
      </c>
      <c r="O58" s="600">
        <f t="shared" si="4"/>
        <v>0</v>
      </c>
    </row>
    <row r="59" spans="5:15">
      <c r="E59" s="587" t="str">
        <f t="shared" si="3"/>
        <v>E 고정구조물</v>
      </c>
      <c r="F59" s="599">
        <f t="shared" si="4"/>
        <v>1.8811239541519562</v>
      </c>
      <c r="G59" s="599">
        <f t="shared" si="4"/>
        <v>0.40285584080206593</v>
      </c>
      <c r="H59" s="599">
        <f t="shared" si="4"/>
        <v>0</v>
      </c>
      <c r="I59" s="599">
        <f t="shared" si="4"/>
        <v>0.57878655608904406</v>
      </c>
      <c r="J59" s="599">
        <f t="shared" si="4"/>
        <v>0.47629310344827586</v>
      </c>
      <c r="K59" s="599">
        <f t="shared" si="4"/>
        <v>0.34250290585044552</v>
      </c>
      <c r="L59" s="599">
        <f t="shared" si="4"/>
        <v>1.0758620689655172</v>
      </c>
      <c r="M59" s="599">
        <f t="shared" si="4"/>
        <v>0.88355822088955516</v>
      </c>
      <c r="N59" s="599">
        <f t="shared" si="4"/>
        <v>0</v>
      </c>
      <c r="O59" s="600">
        <f t="shared" si="4"/>
        <v>0</v>
      </c>
    </row>
    <row r="60" spans="5:15">
      <c r="E60" s="587" t="str">
        <f t="shared" si="3"/>
        <v>F 기계공학; 조명; 가열; 무기; 폭파</v>
      </c>
      <c r="F60" s="599">
        <f t="shared" si="4"/>
        <v>0.7606329429783425</v>
      </c>
      <c r="G60" s="599">
        <f t="shared" si="4"/>
        <v>0.62117240074592572</v>
      </c>
      <c r="H60" s="599">
        <f t="shared" si="4"/>
        <v>0.52272895262029717</v>
      </c>
      <c r="I60" s="599">
        <f t="shared" si="4"/>
        <v>2.402733555952473</v>
      </c>
      <c r="J60" s="599">
        <f t="shared" si="4"/>
        <v>1.8642638036809815</v>
      </c>
      <c r="K60" s="599">
        <f t="shared" si="4"/>
        <v>0.24374439925553179</v>
      </c>
      <c r="L60" s="599">
        <f t="shared" si="4"/>
        <v>0.6380368098159509</v>
      </c>
      <c r="M60" s="599">
        <f t="shared" si="4"/>
        <v>2.2007646483506713</v>
      </c>
      <c r="N60" s="599">
        <f t="shared" si="4"/>
        <v>1.1003823241753357</v>
      </c>
      <c r="O60" s="600">
        <f t="shared" si="4"/>
        <v>1.1863496932515336</v>
      </c>
    </row>
    <row r="61" spans="5:15">
      <c r="E61" s="587" t="str">
        <f t="shared" si="3"/>
        <v>G 물리학</v>
      </c>
      <c r="F61" s="599">
        <f t="shared" si="4"/>
        <v>1.4887113563161387</v>
      </c>
      <c r="G61" s="599">
        <f t="shared" si="4"/>
        <v>1.190514436845393</v>
      </c>
      <c r="H61" s="599">
        <f t="shared" si="4"/>
        <v>0.33344427433490864</v>
      </c>
      <c r="I61" s="599">
        <f t="shared" si="4"/>
        <v>0.59761754901275144</v>
      </c>
      <c r="J61" s="599">
        <f t="shared" si="4"/>
        <v>0.15262430939226518</v>
      </c>
      <c r="K61" s="599">
        <f t="shared" si="4"/>
        <v>0.51217745773584122</v>
      </c>
      <c r="L61" s="599">
        <f t="shared" si="4"/>
        <v>0.26813996316758748</v>
      </c>
      <c r="M61" s="599">
        <f t="shared" si="4"/>
        <v>0.66063469186217205</v>
      </c>
      <c r="N61" s="599">
        <f t="shared" si="4"/>
        <v>0.94376384551738857</v>
      </c>
      <c r="O61" s="600">
        <f t="shared" si="4"/>
        <v>1.3736187845303867</v>
      </c>
    </row>
    <row r="62" spans="5:15">
      <c r="E62" s="587" t="str">
        <f t="shared" si="3"/>
        <v>H 전기</v>
      </c>
      <c r="F62" s="599">
        <f t="shared" si="4"/>
        <v>1.1540571771326753</v>
      </c>
      <c r="G62" s="599">
        <f t="shared" si="4"/>
        <v>0.78375308231513041</v>
      </c>
      <c r="H62" s="599">
        <f t="shared" si="4"/>
        <v>0.46889444570735772</v>
      </c>
      <c r="I62" s="599">
        <f t="shared" si="4"/>
        <v>2.2520499960194251</v>
      </c>
      <c r="J62" s="599">
        <f t="shared" si="4"/>
        <v>8.6871069182389932E-2</v>
      </c>
      <c r="K62" s="599">
        <f t="shared" si="4"/>
        <v>0</v>
      </c>
      <c r="L62" s="599">
        <f t="shared" si="4"/>
        <v>0.52327044025157232</v>
      </c>
      <c r="M62" s="599">
        <f t="shared" si="4"/>
        <v>0.80576064169173278</v>
      </c>
      <c r="N62" s="599">
        <f t="shared" si="4"/>
        <v>1.9338255400601585</v>
      </c>
      <c r="O62" s="600">
        <f t="shared" si="4"/>
        <v>1.3899371069182389</v>
      </c>
    </row>
    <row r="63" spans="5:15" ht="18" thickBot="1">
      <c r="E63" s="654" t="str">
        <f t="shared" si="3"/>
        <v>I 기타</v>
      </c>
      <c r="F63" s="601">
        <f t="shared" si="4"/>
        <v>0</v>
      </c>
      <c r="G63" s="601">
        <f t="shared" si="4"/>
        <v>0</v>
      </c>
      <c r="H63" s="601">
        <f t="shared" si="4"/>
        <v>2.6626506024096384</v>
      </c>
      <c r="I63" s="601">
        <f t="shared" si="4"/>
        <v>2.7974683544303796</v>
      </c>
      <c r="J63" s="601">
        <f t="shared" si="4"/>
        <v>3.4531249999999996</v>
      </c>
      <c r="K63" s="601">
        <f t="shared" si="4"/>
        <v>4.9662921348314599</v>
      </c>
      <c r="L63" s="601">
        <f t="shared" si="4"/>
        <v>0</v>
      </c>
      <c r="M63" s="601">
        <f t="shared" si="4"/>
        <v>0</v>
      </c>
      <c r="N63" s="601">
        <f t="shared" si="4"/>
        <v>0</v>
      </c>
      <c r="O63" s="602">
        <f t="shared" si="4"/>
        <v>0</v>
      </c>
    </row>
    <row r="64" spans="5:15">
      <c r="E64" s="559" t="s">
        <v>1512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zoomScale="70" zoomScaleNormal="70" workbookViewId="0">
      <selection activeCell="D14" sqref="D14"/>
    </sheetView>
  </sheetViews>
  <sheetFormatPr defaultRowHeight="17.399999999999999"/>
  <cols>
    <col min="1" max="1" width="14.69921875" customWidth="1"/>
    <col min="2" max="2" width="13.09765625" customWidth="1"/>
    <col min="3" max="3" width="2.09765625" customWidth="1"/>
    <col min="4" max="4" width="12.19921875" customWidth="1"/>
    <col min="5" max="9" width="10.69921875" customWidth="1"/>
  </cols>
  <sheetData>
    <row r="1" spans="1:9">
      <c r="A1" s="445" t="s">
        <v>1552</v>
      </c>
      <c r="B1" s="441"/>
      <c r="C1" s="441"/>
    </row>
    <row r="2" spans="1:9" ht="18" thickBot="1">
      <c r="A2" s="445"/>
      <c r="B2" s="441"/>
      <c r="C2" s="441"/>
    </row>
    <row r="3" spans="1:9">
      <c r="A3" s="442" t="s">
        <v>1394</v>
      </c>
      <c r="B3" s="443" t="s">
        <v>1395</v>
      </c>
      <c r="C3" s="441"/>
    </row>
    <row r="4" spans="1:9" ht="40.200000000000003" thickBot="1">
      <c r="A4" s="446" t="s">
        <v>1375</v>
      </c>
      <c r="B4" s="444" t="s">
        <v>1374</v>
      </c>
      <c r="C4" s="441"/>
    </row>
    <row r="5" spans="1:9">
      <c r="C5" s="441"/>
      <c r="D5" s="440" t="s">
        <v>1376</v>
      </c>
    </row>
    <row r="6" spans="1:9">
      <c r="C6" s="441"/>
    </row>
    <row r="7" spans="1:9" ht="31.2">
      <c r="D7" s="451" t="s">
        <v>1391</v>
      </c>
      <c r="E7" s="452" t="s">
        <v>1446</v>
      </c>
      <c r="F7" s="423" t="s">
        <v>1387</v>
      </c>
    </row>
    <row r="9" spans="1:9">
      <c r="D9" s="455" t="s">
        <v>1390</v>
      </c>
      <c r="E9" s="449" t="s">
        <v>1392</v>
      </c>
      <c r="F9" s="449" t="s">
        <v>1392</v>
      </c>
      <c r="G9" s="449" t="s">
        <v>1392</v>
      </c>
      <c r="H9" s="449" t="s">
        <v>1392</v>
      </c>
      <c r="I9" s="449" t="s">
        <v>1392</v>
      </c>
    </row>
    <row r="10" spans="1:9">
      <c r="D10" s="455" t="s">
        <v>1389</v>
      </c>
      <c r="E10" s="454" t="s">
        <v>1377</v>
      </c>
      <c r="F10" s="454" t="s">
        <v>1378</v>
      </c>
      <c r="G10" s="454" t="s">
        <v>1379</v>
      </c>
      <c r="H10" s="454" t="s">
        <v>1380</v>
      </c>
      <c r="I10" s="454" t="s">
        <v>1381</v>
      </c>
    </row>
    <row r="11" spans="1:9">
      <c r="D11" s="456" t="s">
        <v>1382</v>
      </c>
      <c r="E11" s="453" t="s">
        <v>1296</v>
      </c>
      <c r="F11" s="423">
        <v>4</v>
      </c>
      <c r="G11" s="453" t="s">
        <v>1296</v>
      </c>
      <c r="H11" s="423">
        <v>4</v>
      </c>
      <c r="I11" s="423">
        <v>2</v>
      </c>
    </row>
    <row r="12" spans="1:9">
      <c r="D12" s="456" t="s">
        <v>1383</v>
      </c>
      <c r="E12" s="453">
        <v>2</v>
      </c>
      <c r="F12" s="423">
        <v>4</v>
      </c>
      <c r="G12" s="453">
        <v>6</v>
      </c>
      <c r="H12" s="423">
        <v>12</v>
      </c>
      <c r="I12" s="423">
        <v>11</v>
      </c>
    </row>
    <row r="13" spans="1:9">
      <c r="D13" s="456" t="s">
        <v>1384</v>
      </c>
      <c r="E13" s="453">
        <v>34</v>
      </c>
      <c r="F13" s="423">
        <v>30</v>
      </c>
      <c r="G13" s="453">
        <v>53</v>
      </c>
      <c r="H13" s="423">
        <v>47</v>
      </c>
      <c r="I13" s="423">
        <v>59</v>
      </c>
    </row>
    <row r="14" spans="1:9">
      <c r="D14" s="456" t="s">
        <v>1385</v>
      </c>
      <c r="E14" s="453" t="s">
        <v>1296</v>
      </c>
      <c r="F14" s="423" t="s">
        <v>1296</v>
      </c>
      <c r="G14" s="453" t="s">
        <v>1296</v>
      </c>
      <c r="H14" s="423" t="s">
        <v>1296</v>
      </c>
      <c r="I14" s="423" t="s">
        <v>1296</v>
      </c>
    </row>
    <row r="15" spans="1:9">
      <c r="D15" s="457" t="s">
        <v>1386</v>
      </c>
      <c r="E15" s="458">
        <f>SUM(E11:E14)</f>
        <v>36</v>
      </c>
      <c r="F15" s="458">
        <f>SUM(F11:F14)</f>
        <v>38</v>
      </c>
      <c r="G15" s="458">
        <f>SUM(G11:G14)</f>
        <v>59</v>
      </c>
      <c r="H15" s="458">
        <f>SUM(H11:H14)</f>
        <v>63</v>
      </c>
      <c r="I15" s="458">
        <f>SUM(I11:I14)</f>
        <v>72</v>
      </c>
    </row>
  </sheetData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topLeftCell="A2" zoomScale="85" zoomScaleNormal="85" workbookViewId="0">
      <selection activeCell="W14" sqref="W14"/>
    </sheetView>
  </sheetViews>
  <sheetFormatPr defaultRowHeight="17.399999999999999"/>
  <cols>
    <col min="1" max="1" width="10.5" customWidth="1"/>
    <col min="2" max="2" width="10.8984375" bestFit="1" customWidth="1"/>
    <col min="6" max="6" width="8.796875" style="509"/>
  </cols>
  <sheetData>
    <row r="1" spans="1:10">
      <c r="A1" s="463" t="s">
        <v>2044</v>
      </c>
      <c r="B1" s="459"/>
    </row>
    <row r="2" spans="1:10" ht="18" thickBot="1">
      <c r="A2" s="463"/>
      <c r="B2" s="459"/>
    </row>
    <row r="3" spans="1:10">
      <c r="A3" s="460"/>
      <c r="B3" s="461" t="s">
        <v>1396</v>
      </c>
    </row>
    <row r="4" spans="1:10" ht="18" thickBot="1">
      <c r="A4" s="464" t="s">
        <v>1397</v>
      </c>
      <c r="B4" s="462" t="s">
        <v>1374</v>
      </c>
    </row>
    <row r="6" spans="1:10" ht="26.4">
      <c r="D6" s="517" t="s">
        <v>1292</v>
      </c>
      <c r="E6" s="426" t="s">
        <v>1398</v>
      </c>
      <c r="F6" s="426" t="s">
        <v>2049</v>
      </c>
      <c r="G6" s="431" t="s">
        <v>2046</v>
      </c>
      <c r="H6" s="431" t="s">
        <v>2047</v>
      </c>
      <c r="I6" s="431" t="s">
        <v>2048</v>
      </c>
      <c r="J6" s="517" t="s">
        <v>103</v>
      </c>
    </row>
    <row r="7" spans="1:10">
      <c r="D7" s="521" t="s">
        <v>79</v>
      </c>
      <c r="E7" s="436"/>
      <c r="F7" s="436"/>
      <c r="G7" s="436"/>
      <c r="H7" s="436">
        <v>2</v>
      </c>
      <c r="I7" s="436"/>
      <c r="J7" s="520">
        <f>SUM(E7:I7)</f>
        <v>2</v>
      </c>
    </row>
    <row r="8" spans="1:10">
      <c r="D8" s="521" t="s">
        <v>80</v>
      </c>
      <c r="E8" s="436"/>
      <c r="F8" s="436"/>
      <c r="G8" s="436">
        <v>1</v>
      </c>
      <c r="H8" s="436"/>
      <c r="I8" s="436"/>
      <c r="J8" s="520">
        <f t="shared" ref="J8:J30" si="0">SUM(E8:I8)</f>
        <v>1</v>
      </c>
    </row>
    <row r="9" spans="1:10">
      <c r="D9" s="521" t="s">
        <v>81</v>
      </c>
      <c r="E9" s="436"/>
      <c r="F9" s="436"/>
      <c r="G9" s="436"/>
      <c r="H9" s="436">
        <v>1</v>
      </c>
      <c r="I9" s="436">
        <v>1</v>
      </c>
      <c r="J9" s="520">
        <f t="shared" si="0"/>
        <v>2</v>
      </c>
    </row>
    <row r="10" spans="1:10">
      <c r="D10" s="521" t="s">
        <v>72</v>
      </c>
      <c r="E10" s="436">
        <v>6</v>
      </c>
      <c r="F10" s="436">
        <v>6</v>
      </c>
      <c r="G10" s="436"/>
      <c r="H10" s="436">
        <v>5</v>
      </c>
      <c r="I10" s="436">
        <v>1</v>
      </c>
      <c r="J10" s="520">
        <f t="shared" si="0"/>
        <v>18</v>
      </c>
    </row>
    <row r="11" spans="1:10">
      <c r="D11" s="519" t="s">
        <v>82</v>
      </c>
      <c r="E11" s="436">
        <v>10</v>
      </c>
      <c r="F11" s="436">
        <v>10</v>
      </c>
      <c r="G11" s="436">
        <v>7</v>
      </c>
      <c r="H11" s="436">
        <v>10</v>
      </c>
      <c r="I11" s="436">
        <v>4</v>
      </c>
      <c r="J11" s="520">
        <f t="shared" si="0"/>
        <v>41</v>
      </c>
    </row>
    <row r="12" spans="1:10">
      <c r="D12" s="519" t="s">
        <v>83</v>
      </c>
      <c r="E12" s="436">
        <v>13</v>
      </c>
      <c r="F12" s="436">
        <v>13</v>
      </c>
      <c r="G12" s="436">
        <v>4</v>
      </c>
      <c r="H12" s="436">
        <v>7</v>
      </c>
      <c r="I12" s="436">
        <v>2</v>
      </c>
      <c r="J12" s="520">
        <f t="shared" si="0"/>
        <v>39</v>
      </c>
    </row>
    <row r="13" spans="1:10">
      <c r="D13" s="519" t="s">
        <v>84</v>
      </c>
      <c r="E13" s="436">
        <v>6</v>
      </c>
      <c r="F13" s="436">
        <v>6</v>
      </c>
      <c r="G13" s="436">
        <v>6</v>
      </c>
      <c r="H13" s="436">
        <v>15</v>
      </c>
      <c r="I13" s="436">
        <v>5</v>
      </c>
      <c r="J13" s="520">
        <f t="shared" si="0"/>
        <v>38</v>
      </c>
    </row>
    <row r="14" spans="1:10">
      <c r="D14" s="519" t="s">
        <v>34</v>
      </c>
      <c r="E14" s="436">
        <v>10</v>
      </c>
      <c r="F14" s="436">
        <v>10</v>
      </c>
      <c r="G14" s="436">
        <v>3</v>
      </c>
      <c r="H14" s="436">
        <v>18</v>
      </c>
      <c r="I14" s="436">
        <v>4</v>
      </c>
      <c r="J14" s="520">
        <f t="shared" si="0"/>
        <v>45</v>
      </c>
    </row>
    <row r="15" spans="1:10">
      <c r="D15" s="519" t="s">
        <v>35</v>
      </c>
      <c r="E15" s="436">
        <v>17</v>
      </c>
      <c r="F15" s="436">
        <v>17</v>
      </c>
      <c r="G15" s="436">
        <v>5</v>
      </c>
      <c r="H15" s="436">
        <v>14</v>
      </c>
      <c r="I15" s="436">
        <v>10</v>
      </c>
      <c r="J15" s="520">
        <f t="shared" si="0"/>
        <v>63</v>
      </c>
    </row>
    <row r="16" spans="1:10">
      <c r="D16" s="519" t="s">
        <v>36</v>
      </c>
      <c r="E16" s="436">
        <v>27</v>
      </c>
      <c r="F16" s="436">
        <v>12</v>
      </c>
      <c r="G16" s="436">
        <v>12</v>
      </c>
      <c r="H16" s="436">
        <v>22</v>
      </c>
      <c r="I16" s="436">
        <v>4</v>
      </c>
      <c r="J16" s="520">
        <f t="shared" si="0"/>
        <v>77</v>
      </c>
    </row>
    <row r="17" spans="4:10">
      <c r="D17" s="519" t="s">
        <v>37</v>
      </c>
      <c r="E17" s="436">
        <v>32</v>
      </c>
      <c r="F17" s="436">
        <v>17</v>
      </c>
      <c r="G17" s="436">
        <v>17</v>
      </c>
      <c r="H17" s="436">
        <v>18</v>
      </c>
      <c r="I17" s="436">
        <v>5</v>
      </c>
      <c r="J17" s="520">
        <f t="shared" si="0"/>
        <v>89</v>
      </c>
    </row>
    <row r="18" spans="4:10">
      <c r="D18" s="519" t="s">
        <v>38</v>
      </c>
      <c r="E18" s="436">
        <v>42</v>
      </c>
      <c r="F18" s="436">
        <v>9</v>
      </c>
      <c r="G18" s="436">
        <v>9</v>
      </c>
      <c r="H18" s="436">
        <v>20</v>
      </c>
      <c r="I18" s="436">
        <v>1</v>
      </c>
      <c r="J18" s="520">
        <f t="shared" si="0"/>
        <v>81</v>
      </c>
    </row>
    <row r="19" spans="4:10">
      <c r="D19" s="519" t="s">
        <v>39</v>
      </c>
      <c r="E19" s="436">
        <v>46</v>
      </c>
      <c r="F19" s="436">
        <v>4</v>
      </c>
      <c r="G19" s="436">
        <v>4</v>
      </c>
      <c r="H19" s="436">
        <v>18</v>
      </c>
      <c r="I19" s="436"/>
      <c r="J19" s="520">
        <f t="shared" si="0"/>
        <v>72</v>
      </c>
    </row>
    <row r="20" spans="4:10">
      <c r="D20" s="519" t="s">
        <v>40</v>
      </c>
      <c r="E20" s="436">
        <v>42</v>
      </c>
      <c r="F20" s="436">
        <v>4</v>
      </c>
      <c r="G20" s="436">
        <v>4</v>
      </c>
      <c r="H20" s="436">
        <v>15</v>
      </c>
      <c r="I20" s="436">
        <v>5</v>
      </c>
      <c r="J20" s="520">
        <f t="shared" si="0"/>
        <v>70</v>
      </c>
    </row>
    <row r="21" spans="4:10">
      <c r="D21" s="519" t="s">
        <v>41</v>
      </c>
      <c r="E21" s="436">
        <v>43</v>
      </c>
      <c r="F21" s="436">
        <v>7</v>
      </c>
      <c r="G21" s="436">
        <v>7</v>
      </c>
      <c r="H21" s="436">
        <v>19</v>
      </c>
      <c r="I21" s="436">
        <v>2</v>
      </c>
      <c r="J21" s="520">
        <f t="shared" si="0"/>
        <v>78</v>
      </c>
    </row>
    <row r="22" spans="4:10">
      <c r="D22" s="519" t="s">
        <v>42</v>
      </c>
      <c r="E22" s="436">
        <v>41</v>
      </c>
      <c r="F22" s="436">
        <v>9</v>
      </c>
      <c r="G22" s="436">
        <v>9</v>
      </c>
      <c r="H22" s="436">
        <v>24</v>
      </c>
      <c r="I22" s="436">
        <v>1</v>
      </c>
      <c r="J22" s="520">
        <f t="shared" si="0"/>
        <v>84</v>
      </c>
    </row>
    <row r="23" spans="4:10">
      <c r="D23" s="519" t="s">
        <v>43</v>
      </c>
      <c r="E23" s="436">
        <v>31</v>
      </c>
      <c r="F23" s="436">
        <v>18</v>
      </c>
      <c r="G23" s="436">
        <v>18</v>
      </c>
      <c r="H23" s="436">
        <v>34</v>
      </c>
      <c r="I23" s="436">
        <v>4</v>
      </c>
      <c r="J23" s="520">
        <f t="shared" si="0"/>
        <v>105</v>
      </c>
    </row>
    <row r="24" spans="4:10">
      <c r="D24" s="519" t="s">
        <v>44</v>
      </c>
      <c r="E24" s="436">
        <v>46</v>
      </c>
      <c r="F24" s="436">
        <v>32</v>
      </c>
      <c r="G24" s="436">
        <v>32</v>
      </c>
      <c r="H24" s="436">
        <v>31</v>
      </c>
      <c r="I24" s="436">
        <v>3</v>
      </c>
      <c r="J24" s="520">
        <f t="shared" si="0"/>
        <v>144</v>
      </c>
    </row>
    <row r="25" spans="4:10">
      <c r="D25" s="519" t="s">
        <v>45</v>
      </c>
      <c r="E25" s="436">
        <v>77</v>
      </c>
      <c r="F25" s="436">
        <v>17</v>
      </c>
      <c r="G25" s="436">
        <v>17</v>
      </c>
      <c r="H25" s="436">
        <v>19</v>
      </c>
      <c r="I25" s="436">
        <v>1</v>
      </c>
      <c r="J25" s="520">
        <f t="shared" si="0"/>
        <v>131</v>
      </c>
    </row>
    <row r="26" spans="4:10">
      <c r="D26" s="519" t="s">
        <v>46</v>
      </c>
      <c r="E26" s="436">
        <v>35</v>
      </c>
      <c r="F26" s="436">
        <v>16</v>
      </c>
      <c r="G26" s="436">
        <v>16</v>
      </c>
      <c r="H26" s="436">
        <v>38</v>
      </c>
      <c r="I26" s="436">
        <v>4</v>
      </c>
      <c r="J26" s="520">
        <f t="shared" si="0"/>
        <v>109</v>
      </c>
    </row>
    <row r="27" spans="4:10">
      <c r="D27" s="519" t="s">
        <v>47</v>
      </c>
      <c r="E27" s="436">
        <v>41</v>
      </c>
      <c r="F27" s="436">
        <v>13</v>
      </c>
      <c r="G27" s="436">
        <v>13</v>
      </c>
      <c r="H27" s="436">
        <v>23</v>
      </c>
      <c r="I27" s="436">
        <v>1</v>
      </c>
      <c r="J27" s="520">
        <f t="shared" si="0"/>
        <v>91</v>
      </c>
    </row>
    <row r="28" spans="4:10">
      <c r="D28" s="519" t="s">
        <v>48</v>
      </c>
      <c r="E28" s="436">
        <v>5</v>
      </c>
      <c r="F28" s="436">
        <v>5</v>
      </c>
      <c r="G28" s="436">
        <v>3</v>
      </c>
      <c r="H28" s="436">
        <v>12</v>
      </c>
      <c r="I28" s="436"/>
      <c r="J28" s="520">
        <f t="shared" si="0"/>
        <v>25</v>
      </c>
    </row>
    <row r="29" spans="4:10">
      <c r="D29" s="519" t="s">
        <v>221</v>
      </c>
      <c r="E29" s="436">
        <v>6</v>
      </c>
      <c r="F29" s="436">
        <v>6</v>
      </c>
      <c r="G29" s="436"/>
      <c r="H29" s="436">
        <v>7</v>
      </c>
      <c r="I29" s="436"/>
      <c r="J29" s="520">
        <f t="shared" si="0"/>
        <v>19</v>
      </c>
    </row>
    <row r="30" spans="4:10">
      <c r="D30" s="517" t="s">
        <v>1399</v>
      </c>
      <c r="E30" s="520">
        <f>SUM(E7:E29)</f>
        <v>576</v>
      </c>
      <c r="F30" s="520">
        <f>SUM(F7:F29)</f>
        <v>231</v>
      </c>
      <c r="G30" s="520">
        <f>SUM(G7:G29)</f>
        <v>187</v>
      </c>
      <c r="H30" s="520">
        <f>SUM(H7:H29)</f>
        <v>372</v>
      </c>
      <c r="I30" s="520">
        <f>SUM(I7:I29)</f>
        <v>58</v>
      </c>
      <c r="J30" s="520">
        <f t="shared" si="0"/>
        <v>1424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zoomScale="70" zoomScaleNormal="70" workbookViewId="0">
      <selection activeCell="C10" sqref="C10"/>
    </sheetView>
  </sheetViews>
  <sheetFormatPr defaultRowHeight="17.399999999999999"/>
  <cols>
    <col min="1" max="1" width="17.296875" customWidth="1"/>
    <col min="2" max="2" width="14.296875" customWidth="1"/>
    <col min="3" max="3" width="42.296875" customWidth="1"/>
    <col min="7" max="7" width="5.09765625" bestFit="1" customWidth="1"/>
    <col min="8" max="8" width="20.69921875" customWidth="1"/>
    <col min="9" max="9" width="5.69921875" bestFit="1" customWidth="1"/>
    <col min="10" max="10" width="20.69921875" customWidth="1"/>
    <col min="11" max="11" width="5.69921875" customWidth="1"/>
    <col min="12" max="12" width="20.69921875" customWidth="1"/>
    <col min="13" max="13" width="5.69921875" customWidth="1"/>
  </cols>
  <sheetData>
    <row r="1" spans="1:5">
      <c r="A1" s="467" t="s">
        <v>2045</v>
      </c>
      <c r="B1" s="466"/>
      <c r="C1" s="466"/>
      <c r="D1" s="466"/>
      <c r="E1" s="466"/>
    </row>
    <row r="2" spans="1:5" ht="18" thickBot="1">
      <c r="A2" s="466"/>
      <c r="B2" s="466"/>
      <c r="C2" s="466"/>
      <c r="D2" s="466"/>
      <c r="E2" s="466"/>
    </row>
    <row r="3" spans="1:5">
      <c r="A3" s="470"/>
      <c r="B3" s="468" t="s">
        <v>1400</v>
      </c>
      <c r="C3" s="473" t="s">
        <v>92</v>
      </c>
      <c r="D3" s="466"/>
      <c r="E3" s="466"/>
    </row>
    <row r="4" spans="1:5" ht="27" thickBot="1">
      <c r="A4" s="469" t="s">
        <v>1401</v>
      </c>
      <c r="B4" s="471" t="s">
        <v>1374</v>
      </c>
      <c r="C4" s="466"/>
      <c r="D4" s="466"/>
      <c r="E4" s="466"/>
    </row>
    <row r="6" spans="1:5">
      <c r="A6" s="466"/>
      <c r="B6" s="846" t="s">
        <v>1402</v>
      </c>
      <c r="C6" s="472" t="s">
        <v>1403</v>
      </c>
      <c r="D6" s="472" t="s">
        <v>105</v>
      </c>
      <c r="E6" s="466"/>
    </row>
    <row r="7" spans="1:5">
      <c r="A7" s="466"/>
      <c r="B7" s="846"/>
      <c r="C7" s="493" t="s">
        <v>1404</v>
      </c>
      <c r="D7" s="494">
        <v>36</v>
      </c>
      <c r="E7" s="466"/>
    </row>
    <row r="8" spans="1:5">
      <c r="A8" s="466"/>
      <c r="B8" s="846"/>
      <c r="C8" s="493" t="s">
        <v>1405</v>
      </c>
      <c r="D8" s="494">
        <v>36</v>
      </c>
      <c r="E8" s="466"/>
    </row>
    <row r="9" spans="1:5">
      <c r="A9" s="466"/>
      <c r="B9" s="846"/>
      <c r="C9" s="493" t="s">
        <v>2059</v>
      </c>
      <c r="D9" s="494">
        <v>321</v>
      </c>
      <c r="E9" s="466"/>
    </row>
    <row r="10" spans="1:5">
      <c r="A10" s="466"/>
      <c r="B10" s="846" t="s">
        <v>1406</v>
      </c>
      <c r="C10" s="472"/>
      <c r="D10" s="472"/>
      <c r="E10" s="466"/>
    </row>
    <row r="11" spans="1:5">
      <c r="A11" s="466"/>
      <c r="B11" s="846"/>
      <c r="C11" s="491" t="s">
        <v>1407</v>
      </c>
      <c r="D11" s="492">
        <v>156</v>
      </c>
      <c r="E11" s="466"/>
    </row>
    <row r="12" spans="1:5">
      <c r="A12" s="466"/>
      <c r="B12" s="846"/>
      <c r="C12" s="491" t="s">
        <v>1408</v>
      </c>
      <c r="D12" s="492">
        <v>156</v>
      </c>
      <c r="E12" s="466"/>
    </row>
    <row r="13" spans="1:5">
      <c r="A13" s="466"/>
      <c r="B13" s="846"/>
      <c r="C13" s="491" t="s">
        <v>1409</v>
      </c>
      <c r="D13" s="492">
        <v>192</v>
      </c>
      <c r="E13" s="466"/>
    </row>
    <row r="14" spans="1:5">
      <c r="A14" s="466"/>
      <c r="B14" s="846"/>
      <c r="C14" s="491" t="s">
        <v>988</v>
      </c>
      <c r="D14" s="492">
        <v>480</v>
      </c>
      <c r="E14" s="466"/>
    </row>
    <row r="15" spans="1:5">
      <c r="A15" s="466"/>
      <c r="B15" s="846" t="s">
        <v>1410</v>
      </c>
      <c r="C15" s="472"/>
      <c r="D15" s="472"/>
      <c r="E15" s="466"/>
    </row>
    <row r="16" spans="1:5">
      <c r="A16" s="466"/>
      <c r="B16" s="846"/>
      <c r="C16" s="489" t="s">
        <v>1411</v>
      </c>
      <c r="D16" s="490">
        <v>120</v>
      </c>
      <c r="E16" s="490"/>
    </row>
    <row r="17" spans="2:14">
      <c r="B17" s="846"/>
      <c r="C17" s="489" t="s">
        <v>1412</v>
      </c>
      <c r="D17" s="490">
        <v>120</v>
      </c>
      <c r="E17" s="490"/>
      <c r="F17" s="466"/>
      <c r="G17" s="466"/>
      <c r="H17" s="466"/>
      <c r="I17" s="466"/>
      <c r="J17" s="466"/>
      <c r="K17" s="466"/>
      <c r="L17" s="466"/>
      <c r="M17" s="466"/>
      <c r="N17" s="466"/>
    </row>
    <row r="18" spans="2:14">
      <c r="B18" s="846"/>
      <c r="C18" s="489" t="s">
        <v>1413</v>
      </c>
      <c r="D18" s="490">
        <v>132</v>
      </c>
      <c r="E18" s="490"/>
      <c r="F18" s="466"/>
      <c r="G18" s="466"/>
      <c r="H18" s="466"/>
      <c r="I18" s="466"/>
      <c r="J18" s="466"/>
      <c r="K18" s="466"/>
      <c r="L18" s="466"/>
      <c r="M18" s="466"/>
      <c r="N18" s="466"/>
    </row>
    <row r="19" spans="2:14">
      <c r="B19" s="846"/>
      <c r="C19" s="489" t="s">
        <v>1414</v>
      </c>
      <c r="D19" s="490">
        <v>216</v>
      </c>
      <c r="E19" s="490"/>
      <c r="F19" s="466"/>
      <c r="G19" s="466"/>
      <c r="H19" s="466"/>
      <c r="I19" s="466"/>
      <c r="J19" s="466"/>
      <c r="K19" s="466"/>
      <c r="L19" s="466"/>
      <c r="M19" s="466"/>
      <c r="N19" s="466"/>
    </row>
    <row r="20" spans="2:14">
      <c r="B20" s="846" t="s">
        <v>2050</v>
      </c>
      <c r="C20" s="472"/>
      <c r="D20" s="472"/>
      <c r="E20" s="466"/>
      <c r="F20" s="466"/>
      <c r="G20" s="466"/>
      <c r="H20" s="466"/>
      <c r="I20" s="466"/>
      <c r="J20" s="466"/>
      <c r="K20" s="466"/>
      <c r="L20" s="466"/>
      <c r="M20" s="466"/>
      <c r="N20" s="466"/>
    </row>
    <row r="21" spans="2:14">
      <c r="B21" s="846"/>
      <c r="C21" s="487" t="s">
        <v>2054</v>
      </c>
      <c r="D21" s="488">
        <v>33</v>
      </c>
      <c r="E21" s="466"/>
      <c r="F21" s="466"/>
      <c r="G21" s="466"/>
      <c r="H21" s="466"/>
      <c r="I21" s="466"/>
      <c r="J21" s="466"/>
      <c r="K21" s="466"/>
      <c r="L21" s="466"/>
      <c r="M21" s="466"/>
      <c r="N21" s="466"/>
    </row>
    <row r="22" spans="2:14">
      <c r="B22" s="846"/>
      <c r="C22" s="487" t="s">
        <v>2052</v>
      </c>
      <c r="D22" s="488">
        <v>452</v>
      </c>
      <c r="E22" s="466"/>
      <c r="F22" s="466"/>
      <c r="G22" s="466"/>
      <c r="H22" s="466"/>
      <c r="I22" s="466"/>
      <c r="J22" s="466"/>
      <c r="K22" s="466"/>
      <c r="L22" s="466"/>
      <c r="M22" s="466"/>
      <c r="N22" s="466"/>
    </row>
    <row r="23" spans="2:14">
      <c r="B23" s="846"/>
      <c r="C23" s="487" t="s">
        <v>2056</v>
      </c>
      <c r="D23" s="488">
        <v>658</v>
      </c>
      <c r="E23" s="466"/>
      <c r="F23" s="466"/>
      <c r="G23" s="466"/>
      <c r="H23" s="466"/>
      <c r="I23" s="466"/>
      <c r="J23" s="466"/>
      <c r="K23" s="466"/>
      <c r="L23" s="466"/>
      <c r="M23" s="466"/>
      <c r="N23" s="466"/>
    </row>
    <row r="24" spans="2:14">
      <c r="B24" s="846" t="s">
        <v>1415</v>
      </c>
      <c r="C24" s="472"/>
      <c r="D24" s="472"/>
    </row>
    <row r="25" spans="2:14">
      <c r="B25" s="846"/>
      <c r="C25" s="487" t="s">
        <v>1416</v>
      </c>
      <c r="D25" s="488">
        <v>528</v>
      </c>
      <c r="E25" s="476"/>
      <c r="F25" s="476"/>
      <c r="G25" s="476"/>
      <c r="H25" s="476"/>
      <c r="I25" s="476"/>
      <c r="J25" s="476"/>
      <c r="K25" s="476"/>
      <c r="L25" s="476"/>
      <c r="M25" s="476"/>
      <c r="N25" s="476"/>
    </row>
    <row r="26" spans="2:14">
      <c r="B26" s="846"/>
      <c r="C26" s="487" t="s">
        <v>1417</v>
      </c>
      <c r="D26" s="488">
        <v>984</v>
      </c>
      <c r="E26" s="476"/>
      <c r="F26" s="476"/>
      <c r="G26" s="476"/>
      <c r="H26" s="476"/>
      <c r="I26" s="476"/>
      <c r="J26" s="476"/>
      <c r="K26" s="476"/>
      <c r="L26" s="476"/>
      <c r="M26" s="476"/>
      <c r="N26" s="476"/>
    </row>
    <row r="27" spans="2:14" ht="18" thickBot="1">
      <c r="B27" s="846"/>
      <c r="C27" s="487" t="s">
        <v>1393</v>
      </c>
      <c r="D27" s="488">
        <v>1872</v>
      </c>
      <c r="E27" s="476"/>
      <c r="F27" s="476"/>
      <c r="G27" s="476"/>
      <c r="H27" s="476"/>
      <c r="I27" s="476"/>
      <c r="J27" s="476"/>
      <c r="K27" s="476"/>
      <c r="L27" s="476"/>
      <c r="M27" s="476"/>
      <c r="N27" s="476"/>
    </row>
    <row r="28" spans="2:14">
      <c r="B28" s="466"/>
      <c r="C28" s="466"/>
      <c r="D28" s="466"/>
      <c r="E28" s="476"/>
      <c r="F28" s="476"/>
      <c r="G28" s="792" t="s">
        <v>100</v>
      </c>
      <c r="H28" s="787" t="s">
        <v>1415</v>
      </c>
      <c r="I28" s="788"/>
      <c r="J28" s="787" t="s">
        <v>2058</v>
      </c>
      <c r="K28" s="790"/>
      <c r="L28" s="787" t="s">
        <v>2057</v>
      </c>
      <c r="M28" s="790"/>
      <c r="N28" s="476"/>
    </row>
    <row r="29" spans="2:14" ht="18" thickBot="1">
      <c r="B29" s="466"/>
      <c r="C29" s="466"/>
      <c r="D29" s="466"/>
      <c r="E29" s="476"/>
      <c r="F29" s="476"/>
      <c r="G29" s="793"/>
      <c r="H29" s="474" t="s">
        <v>101</v>
      </c>
      <c r="I29" s="475" t="s">
        <v>102</v>
      </c>
      <c r="J29" s="474" t="s">
        <v>101</v>
      </c>
      <c r="K29" s="477" t="s">
        <v>102</v>
      </c>
      <c r="L29" s="474" t="s">
        <v>101</v>
      </c>
      <c r="M29" s="477" t="s">
        <v>102</v>
      </c>
      <c r="N29" s="476"/>
    </row>
    <row r="30" spans="2:14" ht="30" customHeight="1" thickTop="1">
      <c r="B30" s="466"/>
      <c r="C30" s="466"/>
      <c r="D30" s="466"/>
      <c r="E30" s="476"/>
      <c r="F30" s="476"/>
      <c r="G30" s="478">
        <v>1</v>
      </c>
      <c r="H30" s="486" t="s">
        <v>1393</v>
      </c>
      <c r="I30" s="482">
        <v>1872</v>
      </c>
      <c r="J30" s="502" t="s">
        <v>2055</v>
      </c>
      <c r="K30" s="483">
        <v>216</v>
      </c>
      <c r="L30" s="437" t="s">
        <v>1414</v>
      </c>
      <c r="M30" s="483">
        <v>216</v>
      </c>
      <c r="N30" s="476"/>
    </row>
    <row r="31" spans="2:14" ht="30" customHeight="1">
      <c r="B31" s="466"/>
      <c r="C31" s="466"/>
      <c r="D31" s="466"/>
      <c r="E31" s="476"/>
      <c r="F31" s="476"/>
      <c r="G31" s="479">
        <v>2</v>
      </c>
      <c r="H31" s="422" t="s">
        <v>1417</v>
      </c>
      <c r="I31" s="482">
        <v>984</v>
      </c>
      <c r="J31" s="502" t="s">
        <v>2051</v>
      </c>
      <c r="K31" s="483">
        <v>132</v>
      </c>
      <c r="L31" s="502" t="s">
        <v>1413</v>
      </c>
      <c r="M31" s="483">
        <v>132</v>
      </c>
      <c r="N31" s="476"/>
    </row>
    <row r="32" spans="2:14" ht="30" customHeight="1">
      <c r="B32" s="466"/>
      <c r="C32" s="466"/>
      <c r="D32" s="466"/>
      <c r="E32" s="476"/>
      <c r="F32" s="476"/>
      <c r="G32" s="495">
        <v>3</v>
      </c>
      <c r="H32" s="421" t="s">
        <v>1416</v>
      </c>
      <c r="I32" s="496">
        <v>528</v>
      </c>
      <c r="J32" s="503" t="s">
        <v>2053</v>
      </c>
      <c r="K32" s="497">
        <v>120</v>
      </c>
      <c r="L32" s="503" t="s">
        <v>1412</v>
      </c>
      <c r="M32" s="497">
        <v>120</v>
      </c>
      <c r="N32" s="476"/>
    </row>
    <row r="33" spans="3:14" ht="30" customHeight="1" thickBot="1">
      <c r="C33" s="491"/>
      <c r="D33" s="492"/>
      <c r="E33" s="476"/>
      <c r="F33" s="476"/>
      <c r="G33" s="480">
        <v>4</v>
      </c>
      <c r="H33" s="427"/>
      <c r="I33" s="484"/>
      <c r="J33" s="450"/>
      <c r="K33" s="485"/>
      <c r="L33" s="450" t="s">
        <v>1411</v>
      </c>
      <c r="M33" s="485">
        <v>120</v>
      </c>
      <c r="N33" s="476"/>
    </row>
    <row r="34" spans="3:14">
      <c r="C34" s="491"/>
      <c r="D34" s="492"/>
      <c r="E34" s="476"/>
      <c r="F34" s="476"/>
      <c r="G34" s="792" t="s">
        <v>100</v>
      </c>
      <c r="H34" s="787" t="s">
        <v>1406</v>
      </c>
      <c r="I34" s="788"/>
      <c r="J34" s="847" t="s">
        <v>1418</v>
      </c>
      <c r="K34" s="848"/>
      <c r="L34" s="476"/>
      <c r="M34" s="476"/>
      <c r="N34" s="476"/>
    </row>
    <row r="35" spans="3:14" ht="18" thickBot="1">
      <c r="C35" s="491"/>
      <c r="D35" s="492"/>
      <c r="E35" s="476"/>
      <c r="F35" s="476"/>
      <c r="G35" s="793"/>
      <c r="H35" s="474" t="s">
        <v>101</v>
      </c>
      <c r="I35" s="475" t="s">
        <v>102</v>
      </c>
      <c r="J35" s="504" t="s">
        <v>101</v>
      </c>
      <c r="K35" s="505" t="s">
        <v>102</v>
      </c>
      <c r="L35" s="476"/>
      <c r="M35" s="476"/>
      <c r="N35" s="476"/>
    </row>
    <row r="36" spans="3:14" ht="30" customHeight="1" thickTop="1">
      <c r="C36" s="491"/>
      <c r="D36" s="492"/>
      <c r="E36" s="476"/>
      <c r="F36" s="476"/>
      <c r="G36" s="478">
        <v>1</v>
      </c>
      <c r="H36" s="435" t="s">
        <v>988</v>
      </c>
      <c r="I36" s="498">
        <v>480</v>
      </c>
      <c r="J36" s="432" t="s">
        <v>2059</v>
      </c>
      <c r="K36" s="499">
        <v>321</v>
      </c>
      <c r="L36" s="476"/>
      <c r="M36" s="476"/>
      <c r="N36" s="476"/>
    </row>
    <row r="37" spans="3:14" ht="30" customHeight="1">
      <c r="C37" s="489"/>
      <c r="D37" s="490"/>
      <c r="E37" s="476"/>
      <c r="F37" s="476"/>
      <c r="G37" s="479">
        <v>2</v>
      </c>
      <c r="H37" s="502" t="s">
        <v>1409</v>
      </c>
      <c r="I37" s="498">
        <v>192</v>
      </c>
      <c r="J37" s="502" t="s">
        <v>2060</v>
      </c>
      <c r="K37" s="499">
        <v>36</v>
      </c>
      <c r="L37" s="476"/>
      <c r="M37" s="476"/>
      <c r="N37" s="476"/>
    </row>
    <row r="38" spans="3:14" ht="30" customHeight="1">
      <c r="C38" s="489"/>
      <c r="D38" s="490"/>
      <c r="E38" s="476"/>
      <c r="F38" s="476"/>
      <c r="G38" s="495">
        <v>3</v>
      </c>
      <c r="H38" s="503" t="s">
        <v>1407</v>
      </c>
      <c r="I38" s="500">
        <v>156</v>
      </c>
      <c r="J38" s="502" t="s">
        <v>1405</v>
      </c>
      <c r="K38" s="499">
        <v>36</v>
      </c>
      <c r="L38" s="476"/>
      <c r="M38" s="476"/>
      <c r="N38" s="476"/>
    </row>
    <row r="39" spans="3:14" ht="30" customHeight="1" thickBot="1">
      <c r="C39" s="466"/>
      <c r="D39" s="466"/>
      <c r="E39" s="476"/>
      <c r="F39" s="476"/>
      <c r="G39" s="480">
        <v>4</v>
      </c>
      <c r="H39" s="450" t="s">
        <v>1408</v>
      </c>
      <c r="I39" s="481">
        <v>156</v>
      </c>
      <c r="J39" s="450"/>
      <c r="K39" s="501"/>
      <c r="L39" s="476"/>
      <c r="M39" s="476"/>
      <c r="N39" s="476"/>
    </row>
    <row r="40" spans="3:14">
      <c r="C40" s="466"/>
      <c r="D40" s="466"/>
      <c r="E40" s="476"/>
      <c r="F40" s="476"/>
      <c r="G40" s="476"/>
      <c r="H40" s="506"/>
      <c r="I40" s="506"/>
      <c r="J40" s="476"/>
      <c r="K40" s="476"/>
      <c r="L40" s="476"/>
      <c r="M40" s="476"/>
      <c r="N40" s="476"/>
    </row>
    <row r="41" spans="3:14">
      <c r="C41" s="466"/>
      <c r="D41" s="466"/>
      <c r="E41" s="476"/>
      <c r="F41" s="476"/>
      <c r="G41" s="476"/>
      <c r="H41" s="476"/>
      <c r="I41" s="476"/>
      <c r="J41" s="476"/>
      <c r="K41" s="476"/>
      <c r="L41" s="476"/>
      <c r="M41" s="476"/>
      <c r="N41" s="476"/>
    </row>
    <row r="42" spans="3:14">
      <c r="C42" s="466"/>
      <c r="D42" s="466"/>
      <c r="E42" s="476"/>
      <c r="F42" s="476"/>
      <c r="G42" s="476"/>
      <c r="H42" s="476"/>
      <c r="I42" s="476"/>
      <c r="J42" s="476"/>
      <c r="K42" s="476"/>
      <c r="L42" s="476"/>
      <c r="M42" s="476"/>
      <c r="N42" s="476"/>
    </row>
  </sheetData>
  <mergeCells count="12">
    <mergeCell ref="L28:M28"/>
    <mergeCell ref="H28:I28"/>
    <mergeCell ref="J28:K28"/>
    <mergeCell ref="G34:G35"/>
    <mergeCell ref="H34:I34"/>
    <mergeCell ref="J34:K34"/>
    <mergeCell ref="B10:B14"/>
    <mergeCell ref="B6:B9"/>
    <mergeCell ref="B15:B19"/>
    <mergeCell ref="B24:B27"/>
    <mergeCell ref="G28:G29"/>
    <mergeCell ref="B20:B23"/>
  </mergeCells>
  <phoneticPr fontId="1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zoomScaleNormal="100" workbookViewId="0">
      <selection activeCell="T7" sqref="T7"/>
    </sheetView>
  </sheetViews>
  <sheetFormatPr defaultRowHeight="17.399999999999999"/>
  <cols>
    <col min="2" max="2" width="11.8984375" customWidth="1"/>
    <col min="3" max="3" width="15.296875" bestFit="1" customWidth="1"/>
    <col min="5" max="5" width="8.796875" style="509"/>
  </cols>
  <sheetData>
    <row r="1" spans="1:9">
      <c r="A1" s="514" t="s">
        <v>1553</v>
      </c>
      <c r="B1" s="509"/>
      <c r="C1" s="509"/>
      <c r="D1" s="509"/>
      <c r="F1" s="509"/>
      <c r="G1" s="509"/>
      <c r="H1" s="509"/>
      <c r="I1" s="509"/>
    </row>
    <row r="2" spans="1:9">
      <c r="A2" s="514"/>
      <c r="B2" s="509"/>
      <c r="C2" s="509"/>
      <c r="D2" s="509"/>
      <c r="F2" s="509"/>
      <c r="G2" s="509"/>
      <c r="H2" s="509"/>
      <c r="I2" s="509"/>
    </row>
    <row r="3" spans="1:9">
      <c r="A3" s="514"/>
      <c r="B3" s="509"/>
      <c r="C3" s="509"/>
      <c r="D3" s="509"/>
      <c r="F3" s="509"/>
      <c r="G3" s="509"/>
      <c r="H3" s="509"/>
      <c r="I3" s="509"/>
    </row>
    <row r="4" spans="1:9" ht="18" thickBot="1">
      <c r="A4" s="509"/>
      <c r="B4" s="509"/>
      <c r="C4" s="509"/>
      <c r="D4" s="509"/>
      <c r="F4" s="509"/>
      <c r="G4" s="509"/>
      <c r="H4" s="509"/>
      <c r="I4" s="509"/>
    </row>
    <row r="5" spans="1:9">
      <c r="A5" s="510"/>
      <c r="B5" s="511" t="s">
        <v>1388</v>
      </c>
      <c r="C5" s="509"/>
      <c r="D5" s="518"/>
      <c r="E5" s="509" t="s">
        <v>105</v>
      </c>
      <c r="G5" s="509"/>
      <c r="H5" s="509"/>
      <c r="I5" s="509"/>
    </row>
    <row r="6" spans="1:9" ht="18" thickBot="1">
      <c r="A6" s="512" t="s">
        <v>128</v>
      </c>
      <c r="B6" s="513" t="s">
        <v>1374</v>
      </c>
      <c r="C6" s="509"/>
      <c r="D6" s="509"/>
      <c r="F6" s="509"/>
      <c r="G6" s="509"/>
      <c r="H6" s="509"/>
      <c r="I6" s="509"/>
    </row>
    <row r="9" spans="1:9" ht="31.2" customHeight="1">
      <c r="A9" s="509"/>
      <c r="B9" s="509"/>
      <c r="C9" s="517" t="s">
        <v>1292</v>
      </c>
      <c r="D9" s="434" t="s">
        <v>1398</v>
      </c>
      <c r="E9" s="430" t="s">
        <v>2063</v>
      </c>
      <c r="F9" s="430" t="s">
        <v>2061</v>
      </c>
      <c r="G9" s="430" t="s">
        <v>2047</v>
      </c>
      <c r="H9" s="430" t="s">
        <v>2062</v>
      </c>
      <c r="I9" s="509"/>
    </row>
    <row r="10" spans="1:9">
      <c r="A10" s="509"/>
      <c r="B10" s="509"/>
      <c r="C10" s="507" t="s">
        <v>1382</v>
      </c>
      <c r="D10" s="508">
        <v>109</v>
      </c>
      <c r="E10" s="508">
        <v>321</v>
      </c>
      <c r="F10" s="508">
        <v>75</v>
      </c>
      <c r="G10" s="508">
        <v>100</v>
      </c>
      <c r="H10" s="508">
        <v>24</v>
      </c>
      <c r="I10" s="522"/>
    </row>
    <row r="11" spans="1:9">
      <c r="A11" s="509"/>
      <c r="B11" s="509"/>
      <c r="C11" s="507" t="s">
        <v>1383</v>
      </c>
      <c r="D11" s="508">
        <v>281</v>
      </c>
      <c r="E11" s="508">
        <v>123</v>
      </c>
      <c r="F11" s="508">
        <v>75</v>
      </c>
      <c r="G11" s="508">
        <v>232</v>
      </c>
      <c r="H11" s="508">
        <v>33</v>
      </c>
      <c r="I11" s="522"/>
    </row>
    <row r="12" spans="1:9">
      <c r="A12" s="509"/>
      <c r="B12" s="509"/>
      <c r="C12" s="507" t="s">
        <v>1384</v>
      </c>
      <c r="D12" s="508">
        <v>183</v>
      </c>
      <c r="E12" s="508">
        <v>33</v>
      </c>
      <c r="F12" s="508">
        <v>31</v>
      </c>
      <c r="G12" s="508">
        <v>23</v>
      </c>
      <c r="H12" s="508">
        <v>1</v>
      </c>
      <c r="I12" s="522"/>
    </row>
    <row r="13" spans="1:9">
      <c r="A13" s="509"/>
      <c r="B13" s="509"/>
      <c r="C13" s="507" t="s">
        <v>1385</v>
      </c>
      <c r="D13" s="508">
        <v>3</v>
      </c>
      <c r="E13" s="508">
        <v>3</v>
      </c>
      <c r="F13" s="508">
        <v>6</v>
      </c>
      <c r="G13" s="508">
        <v>17</v>
      </c>
      <c r="H13" s="508"/>
      <c r="I13" s="522"/>
    </row>
    <row r="14" spans="1:9">
      <c r="A14" s="509"/>
      <c r="B14" s="509"/>
      <c r="C14" s="515"/>
      <c r="D14" s="516"/>
      <c r="E14" s="516"/>
      <c r="F14" s="516"/>
      <c r="G14" s="516"/>
      <c r="H14" s="516"/>
      <c r="I14" s="509"/>
    </row>
    <row r="15" spans="1:9">
      <c r="A15" s="509"/>
      <c r="B15" s="509"/>
      <c r="C15" s="515"/>
      <c r="D15" s="516"/>
      <c r="E15" s="516"/>
      <c r="F15" s="516"/>
      <c r="G15" s="516"/>
      <c r="H15" s="516"/>
      <c r="I15" s="509"/>
    </row>
    <row r="16" spans="1:9">
      <c r="A16" s="509"/>
      <c r="B16" s="509"/>
      <c r="C16" s="515"/>
      <c r="D16" s="516"/>
      <c r="E16" s="516"/>
      <c r="F16" s="516"/>
      <c r="G16" s="516"/>
      <c r="H16" s="516"/>
      <c r="I16" s="509"/>
    </row>
    <row r="17" spans="3:8">
      <c r="C17" s="515"/>
      <c r="D17" s="516"/>
      <c r="E17" s="516"/>
      <c r="F17" s="516"/>
      <c r="G17" s="516"/>
      <c r="H17" s="516"/>
    </row>
    <row r="18" spans="3:8">
      <c r="C18" s="515"/>
      <c r="D18" s="516"/>
      <c r="E18" s="516"/>
      <c r="F18" s="516"/>
      <c r="G18" s="516"/>
      <c r="H18" s="516"/>
    </row>
    <row r="19" spans="3:8">
      <c r="C19" s="515"/>
      <c r="D19" s="516"/>
      <c r="E19" s="516"/>
      <c r="F19" s="516"/>
      <c r="G19" s="516"/>
      <c r="H19" s="51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1-1</vt:lpstr>
      <vt:lpstr>1-2</vt:lpstr>
      <vt:lpstr>1-3</vt:lpstr>
      <vt:lpstr>2</vt:lpstr>
      <vt:lpstr>3-1</vt:lpstr>
      <vt:lpstr>3-2</vt:lpstr>
      <vt:lpstr>4-1</vt:lpstr>
      <vt:lpstr>4-2</vt:lpstr>
      <vt:lpstr>5</vt:lpstr>
      <vt:lpstr>6</vt:lpstr>
      <vt:lpstr>6-1(전체)</vt:lpstr>
      <vt:lpstr>6-2KR</vt:lpstr>
      <vt:lpstr>6-3JP</vt:lpstr>
      <vt:lpstr>6-4US</vt:lpstr>
      <vt:lpstr>6-5EP</vt:lpstr>
      <vt:lpstr>6-6CN</vt:lpstr>
      <vt:lpstr>6-7PCT</vt:lpstr>
      <vt:lpstr>7-1</vt:lpstr>
      <vt:lpstr>7-2</vt:lpstr>
      <vt:lpstr>8</vt:lpstr>
      <vt:lpstr>9</vt:lpstr>
      <vt:lpstr>10-1</vt:lpstr>
      <vt:lpstr>10-2</vt:lpstr>
      <vt:lpstr>11</vt:lpstr>
      <vt:lpstr>12</vt:lpstr>
      <vt:lpstr>13</vt:lpstr>
      <vt:lpstr>14</vt:lpstr>
      <vt:lpstr>15-1</vt:lpstr>
      <vt:lpstr>15-2</vt:lpstr>
      <vt:lpstr>15-3</vt:lpstr>
      <vt:lpstr>16</vt:lpstr>
      <vt:lpstr>17</vt:lpstr>
      <vt:lpstr>18</vt:lpstr>
      <vt:lpstr>19</vt:lpstr>
      <vt:lpstr>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2017-12-21T08:40:59Z</dcterms:created>
  <dcterms:modified xsi:type="dcterms:W3CDTF">2019-06-04T01:13:30Z</dcterms:modified>
</cp:coreProperties>
</file>