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网站标题</t>
        </is>
      </c>
      <c r="B1" s="1" t="inlineStr">
        <is>
          <t>url</t>
        </is>
      </c>
      <c r="C1" s="1" t="inlineStr">
        <is>
          <t>链接</t>
        </is>
      </c>
    </row>
    <row r="2">
      <c r="A2" t="inlineStr">
        <is>
          <t>网站标题</t>
        </is>
      </c>
      <c r="B2" t="inlineStr">
        <is>
          <t>url</t>
        </is>
      </c>
      <c r="C2" t="inlineStr">
        <is>
          <t>链接</t>
        </is>
      </c>
    </row>
    <row r="3">
      <c r="A3" t="inlineStr">
        <is>
          <t>站点 - 网站后台系统 - QDHHC</t>
        </is>
      </c>
      <c r="B3" t="inlineStr">
        <is>
          <t>https://www.qdhhc.edu.cn/AdminSite/AdminLogin.aspx</t>
        </is>
      </c>
      <c r="C3">
        <f>HYPERLINK("https://www.qdhhc.edu.cn/AdminSite/AdminLogin.aspx","点击查看")</f>
        <v/>
      </c>
    </row>
    <row r="4">
      <c r="A4" t="inlineStr">
        <is>
          <t>3.7 sqlmap利用搜索引擎获取目标地址进行注入 - 阿里云开发 ...</t>
        </is>
      </c>
      <c r="B4" t="inlineStr">
        <is>
          <t>https://developer.aliyun.com/article/1312550</t>
        </is>
      </c>
      <c r="C4">
        <f>HYPERLINK("https://developer.aliyun.com/article/1312550","点击查看")</f>
        <v/>
      </c>
    </row>
    <row r="5">
      <c r="A5" t="inlineStr">
        <is>
          <t>PHP: mysqli::$insert_id - Manual</t>
        </is>
      </c>
      <c r="B5" t="inlineStr">
        <is>
          <t>https://www.php.net/manual/zh/mysqli.insert-id.php</t>
        </is>
      </c>
      <c r="C5">
        <f>HYPERLINK("https://www.php.net/manual/zh/mysqli.insert-id.php","点击查看")</f>
        <v/>
      </c>
    </row>
    <row r="6">
      <c r="A6" t="inlineStr">
        <is>
          <t>PEOPLE’S DAY - Department of Environment and Natural …</t>
        </is>
      </c>
      <c r="B6" t="inlineStr">
        <is>
          <t>https://www.denr.gov.ph/index.php?id=405</t>
        </is>
      </c>
      <c r="C6">
        <f>HYPERLINK("https://www.denr.gov.ph/index.php?id=405","点击查看")</f>
        <v/>
      </c>
    </row>
    <row r="7">
      <c r="A7" t="inlineStr">
        <is>
          <t>学校章程_重庆机电职业技术大学</t>
        </is>
      </c>
      <c r="B7" t="inlineStr">
        <is>
          <t>https://www.cqvtu.edu.cn/index.php?c=category&amp;id=10</t>
        </is>
      </c>
      <c r="C7">
        <f>HYPERLINK("https://www.cqvtu.edu.cn/index.php?c=category&amp;id=10","点击查看")</f>
        <v/>
      </c>
    </row>
    <row r="8">
      <c r="A8" t="inlineStr">
        <is>
          <t>登录 - 四川大学科技查新工作站管理与服务平台 - scu.edu.cn</t>
        </is>
      </c>
      <c r="B8" t="inlineStr">
        <is>
          <t>https://chaxin.scu.edu.cn/admin.php</t>
        </is>
      </c>
      <c r="C8">
        <f>HYPERLINK("https://chaxin.scu.edu.cn/admin.php","点击查看")</f>
        <v/>
      </c>
    </row>
    <row r="9">
      <c r="A9" t="inlineStr">
        <is>
          <t>后台管理</t>
        </is>
      </c>
      <c r="B9" t="inlineStr">
        <is>
          <t>http://kyb.ndky.edu.cn/admin_login/Login.asp</t>
        </is>
      </c>
      <c r="C9">
        <f>HYPERLINK("http://kyb.ndky.edu.cn/admin_login/Login.asp","点击查看")</f>
        <v/>
      </c>
    </row>
    <row r="10">
      <c r="A10" t="inlineStr">
        <is>
          <t>欢迎访问苏州大学网站==</t>
        </is>
      </c>
      <c r="B10" t="inlineStr">
        <is>
          <t>https://www.suda.edu.cn/enroll_job/?id=1</t>
        </is>
      </c>
      <c r="C10">
        <f>HYPERLINK("https://www.suda.edu.cn/enroll_job/?id=1","点击查看")</f>
        <v/>
      </c>
    </row>
    <row r="11">
      <c r="A11" t="inlineStr">
        <is>
          <t>《关于印发云南省医疗保障经办服务向乡村两级下沉、向第三 ...</t>
        </is>
      </c>
      <c r="B11" t="inlineStr">
        <is>
          <t>https://ylbz.yn.gov.cn/index.php?c=show&amp;id=4054</t>
        </is>
      </c>
      <c r="C11">
        <f>HYPERLINK("https://ylbz.yn.gov.cn/index.php?c=show&amp;id=4054","点击查看")</f>
        <v/>
      </c>
    </row>
    <row r="12">
      <c r="A12" t="inlineStr">
        <is>
          <t>id= inurl php - CSDN</t>
        </is>
      </c>
      <c r="B12" t="inlineStr">
        <is>
          <t>https://www.csdn.net/tags/NtDaUg4sMTgwNDktYmxvZwO0O0OO0O0O.html</t>
        </is>
      </c>
      <c r="C12">
        <f>HYPERLINK("https://www.csdn.net/tags/NtDaUg4sMTgwNDktYmxvZwO0O0OO0O0O.html","点击查看")</f>
        <v/>
      </c>
    </row>
    <row r="13">
      <c r="A13" t="inlineStr">
        <is>
          <t>创新科技助力现代医疗服务体系|医疗健康科技领军者项目课程 ...</t>
        </is>
      </c>
      <c r="B13" t="inlineStr">
        <is>
          <t>http://www.ihm.tsinghua.edu.cn/view.php?id=658</t>
        </is>
      </c>
      <c r="C13">
        <f>HYPERLINK("http://www.ihm.tsinghua.edu.cn/view.php?id=658","点击查看")</f>
        <v/>
      </c>
    </row>
    <row r="14">
      <c r="A14" t="inlineStr">
        <is>
          <t>大连工业大学研究生学院</t>
        </is>
      </c>
      <c r="B14" t="inlineStr">
        <is>
          <t>http://yjs.dep.dlpu.edu.cn/zs.asp?f_menu_id=4</t>
        </is>
      </c>
      <c r="C14">
        <f>HYPERLINK("http://yjs.dep.dlpu.edu.cn/zs.asp?f_menu_id=4","点击查看")</f>
        <v/>
      </c>
    </row>
    <row r="15">
      <c r="A15" t="inlineStr">
        <is>
          <t>管理登录 - USTC</t>
        </is>
      </c>
      <c r="B15" t="inlineStr">
        <is>
          <t>https://dsxt.ustc.edu.cn/admin_login.asp</t>
        </is>
      </c>
      <c r="C15">
        <f>HYPERLINK("https://dsxt.ustc.edu.cn/admin_login.asp","点击查看")</f>
        <v/>
      </c>
    </row>
    <row r="16">
      <c r="A16" t="inlineStr">
        <is>
          <t>PHP: parse_url - Manual</t>
        </is>
      </c>
      <c r="B16" t="inlineStr">
        <is>
          <t>https://www.php.net/manual/zh/function.parse-url.php</t>
        </is>
      </c>
      <c r="C16">
        <f>HYPERLINK("https://www.php.net/manual/zh/function.parse-url.php","点击查看")</f>
        <v/>
      </c>
    </row>
    <row r="17">
      <c r="A17" t="inlineStr">
        <is>
          <t>网络安全学到什么时候就可以尝试挖洞了？ - 知乎</t>
        </is>
      </c>
      <c r="B17" t="inlineStr">
        <is>
          <t>https://www.zhihu.com/question/421468994</t>
        </is>
      </c>
      <c r="C17">
        <f>HYPERLINK("https://www.zhihu.com/question/421468994","点击查看")</f>
        <v/>
      </c>
    </row>
    <row r="18">
      <c r="A18" t="inlineStr">
        <is>
          <t>山东协和学院 --- 人事处 - sdxiehe.edu.cn</t>
        </is>
      </c>
      <c r="B18" t="inlineStr">
        <is>
          <t>https://www.sdxiehe.edu.cn/rsc/view.php?id=73341</t>
        </is>
      </c>
      <c r="C18">
        <f>HYPERLINK("https://www.sdxiehe.edu.cn/rsc/view.php?id=73341","点击查看")</f>
        <v/>
      </c>
    </row>
    <row r="19">
      <c r="A19" t="inlineStr">
        <is>
          <t>Login Now - TamilMatrimony</t>
        </is>
      </c>
      <c r="B19" t="inlineStr">
        <is>
          <t>https://www.tamilmatrimony.com/login/login.php</t>
        </is>
      </c>
      <c r="C19">
        <f>HYPERLINK("https://www.tamilmatrimony.com/login/login.php","点击查看")</f>
        <v/>
      </c>
    </row>
    <row r="20">
      <c r="A20" t="inlineStr">
        <is>
          <t>QAU Faculty | School of Economics | Dr.</t>
        </is>
      </c>
      <c r="B20" t="inlineStr">
        <is>
          <t>https://www.qau.edu.pk/profile.php?id=809029</t>
        </is>
      </c>
      <c r="C20">
        <f>HYPERLINK("https://www.qau.edu.pk/profile.php?id=809029","点击查看")</f>
        <v/>
      </c>
    </row>
    <row r="21">
      <c r="A21" t="inlineStr">
        <is>
          <t>卡卡西美食</t>
        </is>
      </c>
      <c r="B21" t="inlineStr">
        <is>
          <t>https://kakaxims.lofter.com/?page=21</t>
        </is>
      </c>
      <c r="C21">
        <f>HYPERLINK("https://kakaxims.lofter.com/?page=21","点击查看")</f>
        <v/>
      </c>
    </row>
    <row r="22">
      <c r="A22" t="inlineStr">
        <is>
          <t>| Baqai Medical University</t>
        </is>
      </c>
      <c r="B22" t="inlineStr">
        <is>
          <t>https://www.baqai.edu.pk/InstituteDetail.php?id=8</t>
        </is>
      </c>
      <c r="C22">
        <f>HYPERLINK("https://www.baqai.edu.pk/InstituteDetail.php?id=8","点击查看")</f>
        <v/>
      </c>
    </row>
    <row r="23">
      <c r="A23" t="inlineStr">
        <is>
          <t>Some tips for SQL injections - Medium</t>
        </is>
      </c>
      <c r="B23" t="inlineStr">
        <is>
          <t>https://medium.com/nerd-for-tech/some-tips-for-sql-injections-764e1a254a29</t>
        </is>
      </c>
      <c r="C23">
        <f>HYPERLINK("https://medium.com/nerd-for-tech/some-tips-for-sql-injections-764e1a254a29","点击查看")</f>
        <v/>
      </c>
    </row>
    <row r="24">
      <c r="A24" t="inlineStr">
        <is>
          <t>河北北方学院继续教育学院</t>
        </is>
      </c>
      <c r="B24" t="inlineStr">
        <is>
          <t>http://cjxynew.hebeinu.edu.cn/web.php?id=7</t>
        </is>
      </c>
      <c r="C24">
        <f>HYPERLINK("http://cjxynew.hebeinu.edu.cn/web.php?id=7","点击查看")</f>
        <v/>
      </c>
    </row>
    <row r="25">
      <c r="A25" t="inlineStr">
        <is>
          <t>URL-Collector url采集器 - GitHub</t>
        </is>
      </c>
      <c r="B25" t="inlineStr">
        <is>
          <t>https://github.com/ShangRui-hash/url-collector</t>
        </is>
      </c>
      <c r="C25">
        <f>HYPERLINK("https://github.com/ShangRui-hash/url-collector","点击查看")</f>
        <v/>
      </c>
    </row>
    <row r="26">
      <c r="A26" t="inlineStr">
        <is>
          <t>学校简介-西安文理学院</t>
        </is>
      </c>
      <c r="B26" t="inlineStr">
        <is>
          <t>http://www.xawl.edu.cn/info/iList.jsp?cat_id=10002</t>
        </is>
      </c>
      <c r="C26">
        <f>HYPERLINK("http://www.xawl.edu.cn/info/iList.jsp?cat_id=10002","点击查看")</f>
        <v/>
      </c>
    </row>
    <row r="27">
      <c r="A27" t="inlineStr">
        <is>
          <t>inurl:bbs sql - CSDN</t>
        </is>
      </c>
      <c r="B27" t="inlineStr">
        <is>
          <t>https://www.csdn.net/tags/Ntzagg4sNjk0NTItYmxvZwO0O0OO0O0O.html</t>
        </is>
      </c>
      <c r="C27">
        <f>HYPERLINK("https://www.csdn.net/tags/Ntzagg4sNjk0NTItYmxvZwO0O0OO0O0O.html","点击查看")</f>
        <v/>
      </c>
    </row>
    <row r="28">
      <c r="A28" t="inlineStr">
        <is>
          <t>Algunos tips para inyecciones SQL | by _Y000_ | Medium</t>
        </is>
      </c>
      <c r="B28" t="inlineStr">
        <is>
          <t>https://y000o.medium.com/algunos-tips-para-inyecciones-sql-2924702c553c</t>
        </is>
      </c>
      <c r="C28">
        <f>HYPERLINK("https://y000o.medium.com/algunos-tips-para-inyecciones-sql-2924702c553c","点击查看")</f>
        <v/>
      </c>
    </row>
    <row r="29">
      <c r="A29" t="inlineStr">
        <is>
          <t>PHP: mysql_insert_id - Manual</t>
        </is>
      </c>
      <c r="B29" t="inlineStr">
        <is>
          <t>https://www.php.net/manual/en/function.mysql-insert-id.php</t>
        </is>
      </c>
      <c r="C29">
        <f>HYPERLINK("https://www.php.net/manual/en/function.mysql-insert-id.php","点击查看")</f>
        <v/>
      </c>
    </row>
    <row r="30">
      <c r="A30" t="inlineStr">
        <is>
          <t>镇江高等专科学校办公系统 - zjc.edu.cn</t>
        </is>
      </c>
      <c r="B30" t="inlineStr">
        <is>
          <t>https://www.zjc.edu.cn/bgxt/login.php</t>
        </is>
      </c>
      <c r="C30">
        <f>HYPERLINK("https://www.zjc.edu.cn/bgxt/login.php","点击查看")</f>
        <v/>
      </c>
    </row>
    <row r="31">
      <c r="A31" t="inlineStr">
        <is>
          <t>个人整理网站漏洞 - LOFTER</t>
        </is>
      </c>
      <c r="B31" t="inlineStr">
        <is>
          <t>http://higray.lofter.com/post/1cca3dc7_3c80794</t>
        </is>
      </c>
      <c r="C31">
        <f>HYPERLINK("http://higray.lofter.com/post/1cca3dc7_3c80794","点击查看")</f>
        <v/>
      </c>
    </row>
    <row r="32">
      <c r="A32" t="inlineStr">
        <is>
          <t>University Service – suez canal university</t>
        </is>
      </c>
      <c r="B32" t="inlineStr">
        <is>
          <t>http://suez.edu.eg/en/?page_id=356</t>
        </is>
      </c>
      <c r="C32">
        <f>HYPERLINK("http://suez.edu.eg/en/?page_id=356","点击查看")</f>
        <v/>
      </c>
    </row>
    <row r="33">
      <c r="A33" t="inlineStr">
        <is>
          <t>拿站的流程究竟是怎样的？ - 知乎</t>
        </is>
      </c>
      <c r="B33" t="inlineStr">
        <is>
          <t>https://www.zhihu.com/question/39539506</t>
        </is>
      </c>
      <c r="C33">
        <f>HYPERLINK("https://www.zhihu.com/question/39539506","点击查看")</f>
        <v/>
      </c>
    </row>
    <row r="34">
      <c r="A34" t="inlineStr">
        <is>
          <t>毕业生就业信息管理系统</t>
        </is>
      </c>
      <c r="B34" t="inlineStr">
        <is>
          <t>https://xsjy.hebeinu.edu.cn/studentlogin/login.php</t>
        </is>
      </c>
      <c r="C34">
        <f>HYPERLINK("https://xsjy.hebeinu.edu.cn/studentlogin/login.php","点击查看")</f>
        <v/>
      </c>
    </row>
    <row r="35">
      <c r="A35" t="inlineStr">
        <is>
          <t>学校简介-重庆工程学院 - cqie.edu.cn</t>
        </is>
      </c>
      <c r="B35" t="inlineStr">
        <is>
          <t>https://www.cqie.edu.cn/mobile/page.asp?id=10</t>
        </is>
      </c>
      <c r="C35">
        <f>HYPERLINK("https://www.cqie.edu.cn/mobile/page.asp?id=10","点击查看")</f>
        <v/>
      </c>
    </row>
    <row r="36">
      <c r="A36" t="inlineStr">
        <is>
          <t>XOOPS輕鬆架 - admin/index.php 管理後台</t>
        </is>
      </c>
      <c r="B36" t="inlineStr">
        <is>
          <t>https://campus-xoops.tn.edu.tw/modules/tad_book3/page.php?tbsn=53&amp;tbdsn=1863</t>
        </is>
      </c>
      <c r="C36">
        <f>HYPERLINK("https://campus-xoops.tn.edu.tw/modules/tad_book3/page.php?tbsn=53&amp;tbdsn=1863","点击查看")</f>
        <v/>
      </c>
    </row>
    <row r="37">
      <c r="A37" t="inlineStr">
        <is>
          <t>东南大学2020年拟引进人员公示名单（第二批云上微论坛）</t>
        </is>
      </c>
      <c r="B37" t="inlineStr">
        <is>
          <t>https://rsc.seu.edu.cn/_upload/article/files/5f/d8/bac4fc6046c085f5c759f320170f/86140a73-75d3-4760-9e4c-6f7c456fe2d2.pdf</t>
        </is>
      </c>
      <c r="C37">
        <f>HYPERLINK("https://rsc.seu.edu.cn/_upload/article/files/5f/d8/bac4fc6046c085f5c759f320170f/86140a73-75d3-4760-9e4c-6f7c456fe2d2.pdf","点击查看")</f>
        <v/>
      </c>
    </row>
    <row r="38">
      <c r="A38" t="inlineStr">
        <is>
          <t>NWU | Notice Details</t>
        </is>
      </c>
      <c r="B38" t="inlineStr">
        <is>
          <t>https://nwu.edu.bd/news_details.php?id=35</t>
        </is>
      </c>
      <c r="C38">
        <f>HYPERLINK("https://nwu.edu.bd/news_details.php?id=35","点击查看")</f>
        <v/>
      </c>
    </row>
    <row r="39">
      <c r="A39" t="inlineStr">
        <is>
          <t>河北师范大学汇华学院附属小学 - hebtu.edu.cn</t>
        </is>
      </c>
      <c r="B39" t="inlineStr">
        <is>
          <t>https://huihua.hebtu.edu.cn/hcps/index.php?mods=show&amp;id=1</t>
        </is>
      </c>
      <c r="C39">
        <f>HYPERLINK("https://huihua.hebtu.edu.cn/hcps/index.php?mods=show&amp;id=1","点击查看")</f>
        <v/>
      </c>
    </row>
    <row r="40">
      <c r="A40" t="inlineStr">
        <is>
          <t>会议室预定系统后台管理 - whu.edu.cn</t>
        </is>
      </c>
      <c r="B40" t="inlineStr">
        <is>
          <t>http://www.lmars.whu.edu.cn/hys/admin/</t>
        </is>
      </c>
      <c r="C40">
        <f>HYPERLINK("http://www.lmars.whu.edu.cn/hys/admin/","点击查看")</f>
        <v/>
      </c>
    </row>
    <row r="41">
      <c r="A41" t="inlineStr">
        <is>
          <t>梧州学院</t>
        </is>
      </c>
      <c r="B41" t="inlineStr">
        <is>
          <t>http://gxuwz.edu.cn/article_alone.php?id=5</t>
        </is>
      </c>
      <c r="C41">
        <f>HYPERLINK("http://gxuwz.edu.cn/article_alone.php?id=5","点击查看")</f>
        <v/>
      </c>
    </row>
    <row r="42">
      <c r="A42" t="inlineStr">
        <is>
          <t>肇庆医学高等专科学校</t>
        </is>
      </c>
      <c r="B42" t="inlineStr">
        <is>
          <t>https://www.zqmc.edu.cn/?page_id=4963</t>
        </is>
      </c>
      <c r="C42">
        <f>HYPERLINK("https://www.zqmc.edu.cn/?page_id=4963","点击查看")</f>
        <v/>
      </c>
    </row>
    <row r="43">
      <c r="A43" t="inlineStr">
        <is>
          <t>学校简介</t>
        </is>
      </c>
      <c r="B43" t="inlineStr">
        <is>
          <t>https://www.xjei.edu.cn/index.php?c=page&amp;id=2</t>
        </is>
      </c>
      <c r="C43">
        <f>HYPERLINK("https://www.xjei.edu.cn/index.php?c=page&amp;id=2","点击查看")</f>
        <v/>
      </c>
    </row>
    <row r="44">
      <c r="A44" t="inlineStr">
        <is>
          <t>PHP: session_regenerate_id - Manual</t>
        </is>
      </c>
      <c r="B44" t="inlineStr">
        <is>
          <t>https://www.php.net/manual/zh/function.session-regenerate-id.php</t>
        </is>
      </c>
      <c r="C44">
        <f>HYPERLINK("https://www.php.net/manual/zh/function.session-regenerate-id.php","点击查看")</f>
        <v/>
      </c>
    </row>
    <row r="45">
      <c r="A45" t="inlineStr">
        <is>
          <t>国宏投控集团荣登“双百企业”名单 - 国资动态 - 洛阳市人民 ... - ly</t>
        </is>
      </c>
      <c r="B45" t="inlineStr">
        <is>
          <t>http://gzw.ly.gov.cn/newsshow.php?id=2003</t>
        </is>
      </c>
      <c r="C45">
        <f>HYPERLINK("http://gzw.ly.gov.cn/newsshow.php?id=2003","点击查看")</f>
        <v/>
      </c>
    </row>
    <row r="46">
      <c r="A46" t="inlineStr">
        <is>
          <t>SQL注入从入门到进阶（一）---&amp;gt;入门篇 - 阿里云开发者社区</t>
        </is>
      </c>
      <c r="B46" t="inlineStr">
        <is>
          <t>https://developer.aliyun.com/article/1071698</t>
        </is>
      </c>
      <c r="C46">
        <f>HYPERLINK("https://developer.aliyun.com/article/1071698","点击查看")</f>
        <v/>
      </c>
    </row>
    <row r="47">
      <c r="A47" t="inlineStr">
        <is>
          <t>海口经济学院网站管理系统 - 登录 - hkc.edu.cn</t>
        </is>
      </c>
      <c r="B47" t="inlineStr">
        <is>
          <t>https://zs.hkc.edu.cn/admin.php?s=/Public/login.html</t>
        </is>
      </c>
      <c r="C47">
        <f>HYPERLINK("https://zs.hkc.edu.cn/admin.php?s=/Public/login.html","点击查看")</f>
        <v/>
      </c>
    </row>
    <row r="48">
      <c r="A48" t="inlineStr">
        <is>
          <t>保定市城市建设投资集团有限公司 - 监管企业 - 保定市人民 ...</t>
        </is>
      </c>
      <c r="B48" t="inlineStr">
        <is>
          <t>https://gzw.baoding.gov.cn/newsshow.php?cid=13&amp;id=1510</t>
        </is>
      </c>
      <c r="C48">
        <f>HYPERLINK("https://gzw.baoding.gov.cn/newsshow.php?cid=13&amp;id=1510","点击查看")</f>
        <v/>
      </c>
    </row>
    <row r="49">
      <c r="A49" t="inlineStr">
        <is>
          <t>网站后台管理系统 - njucm.edu.cn</t>
        </is>
      </c>
      <c r="B49" t="inlineStr">
        <is>
          <t>http://rsc.njucm.edu.cn/manage/login.aspx</t>
        </is>
      </c>
      <c r="C49">
        <f>HYPERLINK("http://rsc.njucm.edu.cn/manage/login.aspx","点击查看")</f>
        <v/>
      </c>
    </row>
    <row r="50">
      <c r="A50" t="inlineStr">
        <is>
          <t>河北大学管理学院</t>
        </is>
      </c>
      <c r="B50" t="inlineStr">
        <is>
          <t>http://manage.hbu.edu.cn/about_us.php?cid=2&amp;id=57</t>
        </is>
      </c>
      <c r="C50">
        <f>HYPERLINK("http://manage.hbu.edu.cn/about_us.php?cid=2&amp;id=57","点击查看")</f>
        <v/>
      </c>
    </row>
    <row r="51">
      <c r="A51" t="inlineStr">
        <is>
          <t>实操：SQL注入国外xx网站_id</t>
        </is>
      </c>
      <c r="B51" t="inlineStr">
        <is>
          <t>https://www.sohu.com/a/363770065_466846</t>
        </is>
      </c>
      <c r="C51">
        <f>HYPERLINK("https://www.sohu.com/a/363770065_466846","点击查看")</f>
        <v/>
      </c>
    </row>
    <row r="52">
      <c r="A52" t="inlineStr">
        <is>
          <t>Radja Alexandre - 上海交通大学致远学院</t>
        </is>
      </c>
      <c r="B52" t="inlineStr">
        <is>
          <t>https://zhiyuan.sjtu.edu.cn/html/zhiyuan/faculty_view.php?id=148</t>
        </is>
      </c>
      <c r="C52">
        <f>HYPERLINK("https://zhiyuan.sjtu.edu.cn/html/zhiyuan/faculty_view.php?id=148","点击查看")</f>
        <v/>
      </c>
    </row>
    <row r="53">
      <c r="A53" t="inlineStr">
        <is>
          <t>网站管理系统 - zjgsu.edu.cn</t>
        </is>
      </c>
      <c r="B53" t="inlineStr">
        <is>
          <t>http://yjs.zjgsu.edu.cn/login.asp</t>
        </is>
      </c>
      <c r="C53">
        <f>HYPERLINK("http://yjs.zjgsu.edu.cn/login.asp","点击查看")</f>
        <v/>
      </c>
    </row>
    <row r="54">
      <c r="A54" t="inlineStr">
        <is>
          <t>Admin Login - Montana Tech CS Department</t>
        </is>
      </c>
      <c r="B54" t="inlineStr">
        <is>
          <t>https://cs.mtech.edu/institute/login.php</t>
        </is>
      </c>
      <c r="C54">
        <f>HYPERLINK("https://cs.mtech.edu/institute/login.php","点击查看")</f>
        <v/>
      </c>
    </row>
    <row r="55">
      <c r="A55" t="inlineStr">
        <is>
          <t>遵义医科大学图书馆</t>
        </is>
      </c>
      <c r="B55" t="inlineStr">
        <is>
          <t>http://lib.zmu.edu.cn/tsgcms/index_classDetail.php?id=12</t>
        </is>
      </c>
      <c r="C55">
        <f>HYPERLINK("http://lib.zmu.edu.cn/tsgcms/index_classDetail.php?id=12","点击查看")</f>
        <v/>
      </c>
    </row>
    <row r="56">
      <c r="A56" t="inlineStr">
        <is>
          <t>硕士项目 - 硕士项目 - 学位项目 - 招生信息 - 华东理工大学 ...</t>
        </is>
      </c>
      <c r="B56" t="inlineStr">
        <is>
          <t>https://ies.ecust.edu.cn/msg.php?id=17</t>
        </is>
      </c>
      <c r="C56">
        <f>HYPERLINK("https://ies.ecust.edu.cn/msg.php?id=17","点击查看")</f>
        <v/>
      </c>
    </row>
    <row r="57">
      <c r="A57" t="inlineStr">
        <is>
          <t>学校简介_重庆机电职业技术大学</t>
        </is>
      </c>
      <c r="B57" t="inlineStr">
        <is>
          <t>https://www.cqvtu.edu.cn/index.php?c=category&amp;id=8</t>
        </is>
      </c>
      <c r="C57">
        <f>HYPERLINK("https://www.cqvtu.edu.cn/index.php?c=category&amp;id=8","点击查看")</f>
        <v/>
      </c>
    </row>
    <row r="58">
      <c r="A58" t="inlineStr">
        <is>
          <t>学院简介_学院概况_惠州工程职业学院</t>
        </is>
      </c>
      <c r="B58" t="inlineStr">
        <is>
          <t>https://www.hzevc.edu.cn/index.php?c=category&amp;id=2</t>
        </is>
      </c>
      <c r="C58">
        <f>HYPERLINK("https://www.hzevc.edu.cn/index.php?c=category&amp;id=2","点击查看")</f>
        <v/>
      </c>
    </row>
    <row r="59">
      <c r="A59" t="inlineStr">
        <is>
          <t>Programs | ILM Group of Colleges</t>
        </is>
      </c>
      <c r="B59" t="inlineStr">
        <is>
          <t>https://ilm.edu.pk/programs.php?id=1</t>
        </is>
      </c>
      <c r="C59">
        <f>HYPERLINK("https://ilm.edu.pk/programs.php?id=1","点击查看")</f>
        <v/>
      </c>
    </row>
    <row r="60">
      <c r="A60" t="inlineStr">
        <is>
          <t>使用Google进行批量SQL注入扫描_inurl</t>
        </is>
      </c>
      <c r="B60" t="inlineStr">
        <is>
          <t>https://www.sohu.com/a/337503450_354899</t>
        </is>
      </c>
      <c r="C60">
        <f>HYPERLINK("https://www.sohu.com/a/337503450_354899","点击查看")</f>
        <v/>
      </c>
    </row>
    <row r="61">
      <c r="A61" t="inlineStr">
        <is>
          <t>涨知识！Google 黑客常用搜索语句一览 | 原力计划_inurl ...</t>
        </is>
      </c>
      <c r="B61" t="inlineStr">
        <is>
          <t>https://www.sohu.com/a/507890839_120099896</t>
        </is>
      </c>
      <c r="C61">
        <f>HYPERLINK("https://www.sohu.com/a/507890839_120099896","点击查看")</f>
        <v/>
      </c>
    </row>
    <row r="62">
      <c r="A62" t="inlineStr">
        <is>
          <t>Sree Sankara College, Kalady</t>
        </is>
      </c>
      <c r="B62" t="inlineStr">
        <is>
          <t>https://ssc.edu.in/newsdetails.php?id=26</t>
        </is>
      </c>
      <c r="C62">
        <f>HYPERLINK("https://ssc.edu.in/newsdetails.php?id=26","点击查看")</f>
        <v/>
      </c>
    </row>
    <row r="63">
      <c r="A63" t="inlineStr">
        <is>
          <t>GitHub: Let’s build from here · GitHub</t>
        </is>
      </c>
      <c r="B63" t="inlineStr">
        <is>
          <t>https://github.com/wodxgod/gDorks/blob/master/payloads/sql-injection.txt</t>
        </is>
      </c>
      <c r="C63">
        <f>HYPERLINK("https://github.com/wodxgod/gDorks/blob/master/payloads/sql-injection.txt","点击查看")</f>
        <v/>
      </c>
    </row>
    <row r="64">
      <c r="A64" t="inlineStr">
        <is>
          <t>后台管理员登陆 - CAU</t>
        </is>
      </c>
      <c r="B64" t="inlineStr">
        <is>
          <t>http://psi.cau.edu.cn/seed_admins/login</t>
        </is>
      </c>
      <c r="C64">
        <f>HYPERLINK("http://psi.cau.edu.cn/seed_admins/login","点击查看")</f>
        <v/>
      </c>
    </row>
    <row r="65">
      <c r="A65" t="inlineStr">
        <is>
          <t>PHP: session_id - Manual</t>
        </is>
      </c>
      <c r="B65" t="inlineStr">
        <is>
          <t>https://www.php.net/manual/zh/function.session-id.php</t>
        </is>
      </c>
      <c r="C65">
        <f>HYPERLINK("https://www.php.net/manual/zh/function.session-id.php","点击查看")</f>
        <v/>
      </c>
    </row>
    <row r="66">
      <c r="A66" t="inlineStr">
        <is>
          <t>聪明的黑客技术人员发现，搜索引擎也能成为发动网络攻击的 ...</t>
        </is>
      </c>
      <c r="B66" t="inlineStr">
        <is>
          <t>https://www.163.com/dy/article/HVQ00IP205562D49.html</t>
        </is>
      </c>
      <c r="C66">
        <f>HYPERLINK("https://www.163.com/dy/article/HVQ00IP205562D49.html","点击查看")</f>
        <v/>
      </c>
    </row>
    <row r="67">
      <c r="A67" t="inlineStr">
        <is>
          <t>inurl?php+id - CSDN</t>
        </is>
      </c>
      <c r="B67" t="inlineStr">
        <is>
          <t>https://www.csdn.net/tags/NtDaIg5sNDk3MDYtYmxvZwO0O0OO0O0O.html</t>
        </is>
      </c>
      <c r="C67">
        <f>HYPERLINK("https://www.csdn.net/tags/NtDaIg5sNDk3MDYtYmxvZwO0O0OO0O0O.html","点击查看")</f>
        <v/>
      </c>
    </row>
    <row r="68">
      <c r="A68" t="inlineStr">
        <is>
          <t>学校简介-西安文理学院</t>
        </is>
      </c>
      <c r="B68" t="inlineStr">
        <is>
          <t>https://www.xawl.edu.cn/info/iList.jsp?cat_id=10002</t>
        </is>
      </c>
      <c r="C68">
        <f>HYPERLINK("https://www.xawl.edu.cn/info/iList.jsp?cat_id=10002","点击查看")</f>
        <v/>
      </c>
    </row>
    <row r="69">
      <c r="A69" t="inlineStr">
        <is>
          <t>联系我们</t>
        </is>
      </c>
      <c r="B69" t="inlineStr">
        <is>
          <t>https://istudy.qdu.edu.cn/cn/article?cid=49&amp;pid=47</t>
        </is>
      </c>
      <c r="C69">
        <f>HYPERLINK("https://istudy.qdu.edu.cn/cn/article?cid=49&amp;pid=47","点击查看")</f>
        <v/>
      </c>
    </row>
    <row r="70">
      <c r="A70" t="inlineStr">
        <is>
          <t>PHP: include - Manual</t>
        </is>
      </c>
      <c r="B70" t="inlineStr">
        <is>
          <t>https://www.php.net/manual/zh/function.include.php</t>
        </is>
      </c>
      <c r="C70">
        <f>HYPERLINK("https://www.php.net/manual/zh/function.include.php","点击查看")</f>
        <v/>
      </c>
    </row>
    <row r="71">
      <c r="A71" t="inlineStr">
        <is>
          <t>PHP: parse_url - Manual</t>
        </is>
      </c>
      <c r="B71" t="inlineStr">
        <is>
          <t>https://www.php.net/manual/pt_BR/function.parse-url.php</t>
        </is>
      </c>
      <c r="C71">
        <f>HYPERLINK("https://www.php.net/manual/pt_BR/function.parse-url.php","点击查看")</f>
        <v/>
      </c>
    </row>
    <row r="72">
      <c r="A72" t="inlineStr">
        <is>
          <t>西安电子科技大学</t>
        </is>
      </c>
      <c r="B72" t="inlineStr">
        <is>
          <t>https://www.xidian.edu.cn/?menu_id=$menu_id</t>
        </is>
      </c>
      <c r="C72">
        <f>HYPERLINK("https://www.xidian.edu.cn/?menu_id=$menu_id","点击查看")</f>
        <v/>
      </c>
    </row>
    <row r="73">
      <c r="A73" t="inlineStr">
        <is>
          <t>GitHub - actcoeng99/inurl</t>
        </is>
      </c>
      <c r="B73" t="inlineStr">
        <is>
          <t>https://github.com/actcoeng99/inurl</t>
        </is>
      </c>
      <c r="C73">
        <f>HYPERLINK("https://github.com/actcoeng99/inurl","点击查看")</f>
        <v/>
      </c>
    </row>
    <row r="74">
      <c r="A74" t="inlineStr">
        <is>
          <t>Curso: Moodle en Español | Moodle.org</t>
        </is>
      </c>
      <c r="B74" t="inlineStr">
        <is>
          <t>https://moodle.org/course/view.php?id=11</t>
        </is>
      </c>
      <c r="C74">
        <f>HYPERLINK("https://moodle.org/course/view.php?id=11","点击查看")</f>
        <v/>
      </c>
    </row>
    <row r="75">
      <c r="A75" t="inlineStr">
        <is>
          <t>深圳大学校园网络 - szu.edu.cn</t>
        </is>
      </c>
      <c r="B75" t="inlineStr">
        <is>
          <t>https://www1.szu.edu.cn/nc/view.asp?id=21</t>
        </is>
      </c>
      <c r="C75">
        <f>HYPERLINK("https://www1.szu.edu.cn/nc/view.asp?id=21","点击查看")</f>
        <v/>
      </c>
    </row>
    <row r="76">
      <c r="A76" t="inlineStr">
        <is>
          <t>Dorks List - CXSecurity.com</t>
        </is>
      </c>
      <c r="B76" t="inlineStr">
        <is>
          <t>https://cxsecurity.com/dorks/</t>
        </is>
      </c>
      <c r="C76">
        <f>HYPERLINK("https://cxsecurity.com/dorks/","点击查看")</f>
        <v/>
      </c>
    </row>
    <row r="77">
      <c r="A77" t="inlineStr">
        <is>
          <t>安徽商贸职业技术学院组织人事处</t>
        </is>
      </c>
      <c r="B77" t="inlineStr">
        <is>
          <t>https://www2.abc.edu.cn/zzrsc/show.asp?id=25371&amp;cid=590</t>
        </is>
      </c>
      <c r="C77">
        <f>HYPERLINK("https://www2.abc.edu.cn/zzrsc/show.asp?id=25371&amp;cid=590","点击查看")</f>
        <v/>
      </c>
    </row>
    <row r="78">
      <c r="A78" t="inlineStr">
        <is>
          <t>阿里云万网虚机过期页面</t>
        </is>
      </c>
      <c r="B78" t="inlineStr">
        <is>
          <t>https://wanwang.aliyun.com/hosting/expire/?a=newscon&amp;id=394&amp;oneid=216</t>
        </is>
      </c>
      <c r="C78">
        <f>HYPERLINK("https://wanwang.aliyun.com/hosting/expire/?a=newscon&amp;id=394&amp;oneid=216","点击查看")</f>
        <v/>
      </c>
    </row>
    <row r="79">
      <c r="A79" t="inlineStr">
        <is>
          <t>苏州市景范中学</t>
        </is>
      </c>
      <c r="B79" t="inlineStr">
        <is>
          <t>http://jfzx.suzhou.edu.cn/page.asp?id=54</t>
        </is>
      </c>
      <c r="C79">
        <f>HYPERLINK("http://jfzx.suzhou.edu.cn/page.asp?id=54","点击查看")</f>
        <v/>
      </c>
    </row>
    <row r="80">
      <c r="A80" t="inlineStr">
        <is>
          <t>中石化河南油建工程有限公司 - haedu.gov.cn</t>
        </is>
      </c>
      <c r="B80" t="inlineStr">
        <is>
          <t>http://job.hnbys.haedu.gov.cn/index.php?m=easyrulesdetail&amp;id=834</t>
        </is>
      </c>
      <c r="C80">
        <f>HYPERLINK("http://job.hnbys.haedu.gov.cn/index.php?m=easyrulesdetail&amp;id=834","点击查看")</f>
        <v/>
      </c>
    </row>
    <row r="81">
      <c r="A81" t="inlineStr">
        <is>
          <t>【实战】我终于成功了一次SQL漏洞挖掘 - 掘金</t>
        </is>
      </c>
      <c r="B81" t="inlineStr">
        <is>
          <t>https://juejin.cn/post/6983272579180003359</t>
        </is>
      </c>
      <c r="C81">
        <f>HYPERLINK("https://juejin.cn/post/6983272579180003359","点击查看")</f>
        <v/>
      </c>
    </row>
    <row r="82">
      <c r="A82" t="inlineStr">
        <is>
          <t>安仁县玉潭学校教师效率低_百姓呼声_红网</t>
        </is>
      </c>
      <c r="B82" t="inlineStr">
        <is>
          <t>https://people.rednet.cn/front/messages/detail?id=4305105</t>
        </is>
      </c>
      <c r="C82">
        <f>HYPERLINK("https://people.rednet.cn/front/messages/detail?id=4305105","点击查看")</f>
        <v/>
      </c>
    </row>
    <row r="83">
      <c r="A83" t="inlineStr">
        <is>
          <t>网站注入关键字 - 知乎</t>
        </is>
      </c>
      <c r="B83" t="inlineStr">
        <is>
          <t>https://zhuanlan.zhihu.com/p/24466378</t>
        </is>
      </c>
      <c r="C83">
        <f>HYPERLINK("https://zhuanlan.zhihu.com/p/24466378","点击查看")</f>
        <v/>
      </c>
    </row>
    <row r="84">
      <c r="A84" t="inlineStr">
        <is>
          <t>I love PHP - Php - Pin | TeePublic</t>
        </is>
      </c>
      <c r="B84" t="inlineStr">
        <is>
          <t>https://www.teepublic.com/pin/27603438-i-love-php</t>
        </is>
      </c>
      <c r="C84">
        <f>HYPERLINK("https://www.teepublic.com/pin/27603438-i-love-php","点击查看")</f>
        <v/>
      </c>
    </row>
    <row r="85">
      <c r="A85" t="inlineStr">
        <is>
          <t>网络安全-信息收集- 谷歌浏览器插件收集信息，谷歌hacking ...</t>
        </is>
      </c>
      <c r="B85" t="inlineStr">
        <is>
          <t>https://blog.csdn.net/weixin_48137911/article/details/129092224</t>
        </is>
      </c>
      <c r="C85">
        <f>HYPERLINK("https://blog.csdn.net/weixin_48137911/article/details/129092224","点击查看")</f>
        <v/>
      </c>
    </row>
    <row r="86">
      <c r="A86" t="inlineStr">
        <is>
          <t>网络安全信息收集-url采集查找可能存在sql注入漏洞的站点</t>
        </is>
      </c>
      <c r="B86" t="inlineStr">
        <is>
          <t>https://blog.csdn.net/HKkkkkSky/article/details/126993369</t>
        </is>
      </c>
      <c r="C86">
        <f>HYPERLINK("https://blog.csdn.net/HKkkkkSky/article/details/126993369","点击查看")</f>
        <v/>
      </c>
    </row>
    <row r="87">
      <c r="A87" t="inlineStr">
        <is>
          <t>为什么SQL注入用?ID - CSDN文库</t>
        </is>
      </c>
      <c r="B87" t="inlineStr">
        <is>
          <t>https://wenku.csdn.net/answer/2z493krrqs</t>
        </is>
      </c>
      <c r="C87">
        <f>HYPERLINK("https://wenku.csdn.net/answer/2z493krrqs","点击查看")</f>
        <v/>
      </c>
    </row>
    <row r="88">
      <c r="A88" t="inlineStr">
        <is>
          <t>成为“sql注入的站点”杀手的办法 - 知乎</t>
        </is>
      </c>
      <c r="B88" t="inlineStr">
        <is>
          <t>https://zhuanlan.zhihu.com/p/367039686</t>
        </is>
      </c>
      <c r="C88">
        <f>HYPERLINK("https://zhuanlan.zhihu.com/p/367039686","点击查看")</f>
        <v/>
      </c>
    </row>
    <row r="89">
      <c r="A89" t="inlineStr">
        <is>
          <t>今日头条 - TouTiao.com</t>
        </is>
      </c>
      <c r="B89" t="inlineStr">
        <is>
          <t>https://m.toutiao.com/i6829516287060738574/info/v2/</t>
        </is>
      </c>
      <c r="C89">
        <f>HYPERLINK("https://m.toutiao.com/i6829516287060738574/info/v2/","点击查看")</f>
        <v/>
      </c>
    </row>
    <row r="90">
      <c r="A90" t="inlineStr">
        <is>
          <t>php获取后面参数?id=进行判断参数跳转目标站_inurl:php?id ...</t>
        </is>
      </c>
      <c r="B90" t="inlineStr">
        <is>
          <t>https://blog.csdn.net/luo2424348224/article/details/120811339</t>
        </is>
      </c>
      <c r="C90">
        <f>HYPERLINK("https://blog.csdn.net/luo2424348224/article/details/120811339","点击查看")</f>
        <v/>
      </c>
    </row>
    <row r="91">
      <c r="A91" t="inlineStr">
        <is>
          <t>The World Vegetable Center | Working on Food Diversity …</t>
        </is>
      </c>
      <c r="B91" t="inlineStr">
        <is>
          <t>https://www.avrdc.org/index.php?id=10</t>
        </is>
      </c>
      <c r="C91">
        <f>HYPERLINK("https://www.avrdc.org/index.php?id=10","点击查看")</f>
        <v/>
      </c>
    </row>
    <row r="92">
      <c r="A92" t="inlineStr">
        <is>
          <t>FACULTY - CSIBER</t>
        </is>
      </c>
      <c r="B92" t="inlineStr">
        <is>
          <t>https://www.siberindia.edu.in/faculties-detail.php?id=3</t>
        </is>
      </c>
      <c r="C92">
        <f>HYPERLINK("https://www.siberindia.edu.in/faculties-detail.php?id=3","点击查看")</f>
        <v/>
      </c>
    </row>
    <row r="93">
      <c r="A93" t="inlineStr">
        <is>
          <t>梧州学院</t>
        </is>
      </c>
      <c r="B93" t="inlineStr">
        <is>
          <t>http://www.gxuwz.edu.cn/article_alone.php?id=152</t>
        </is>
      </c>
      <c r="C93">
        <f>HYPERLINK("http://www.gxuwz.edu.cn/article_alone.php?id=152","点击查看")</f>
        <v/>
      </c>
    </row>
    <row r="94">
      <c r="A94" t="inlineStr">
        <is>
          <t>NAGAON G.N.D.G COMMERCE COLLEGE</t>
        </is>
      </c>
      <c r="B94" t="inlineStr">
        <is>
          <t>https://ngndgccollege.edu.in/viewalbum.php?id=32</t>
        </is>
      </c>
      <c r="C94">
        <f>HYPERLINK("https://ngndgccollege.edu.in/viewalbum.php?id=32","点击查看")</f>
        <v/>
      </c>
    </row>
    <row r="95">
      <c r="A95" t="inlineStr">
        <is>
          <t>'.$text.'","</t>
        </is>
      </c>
      <c r="B95" t="inlineStr">
        <is>
          <t>https://github.com/loulou6666/Giftcard/blob/master/giftcard.php</t>
        </is>
      </c>
      <c r="C95">
        <f>HYPERLINK("https://github.com/loulou6666/Giftcard/blob/master/giftcard.php","点击查看")</f>
        <v/>
      </c>
    </row>
    <row r="96">
      <c r="A96" t="inlineStr">
        <is>
          <t>protectTree/shopping.php at master · jackect1103/protectTree</t>
        </is>
      </c>
      <c r="B96" t="inlineStr">
        <is>
          <t>https://github.com/jackect1103/protectTree/blob/master/shopping.php</t>
        </is>
      </c>
      <c r="C96">
        <f>HYPERLINK("https://github.com/jackect1103/protectTree/blob/master/shopping.php","点击查看")</f>
        <v/>
      </c>
    </row>
    <row r="97">
      <c r="A97" t="inlineStr">
        <is>
          <t>Study at Zhejiang University of Technology (ZJUT)</t>
        </is>
      </c>
      <c r="B97" t="inlineStr">
        <is>
          <t>https://www.gjxy.zjut.edu.cn/index.php/cn/news/announcement?keyword=&amp;row=200</t>
        </is>
      </c>
      <c r="C97">
        <f>HYPERLINK("https://www.gjxy.zjut.edu.cn/index.php/cn/news/announcement?keyword=&amp;row=200","点击查看")</f>
        <v/>
      </c>
    </row>
    <row r="98">
      <c r="A98" t="inlineStr">
        <is>
          <t>NOAKHALI GOVERNMENT COLLEGE</t>
        </is>
      </c>
      <c r="B98" t="inlineStr">
        <is>
          <t>http://www.noakhalicoll.gov.bd/page.php?id=15</t>
        </is>
      </c>
      <c r="C98">
        <f>HYPERLINK("http://www.noakhalicoll.gov.bd/page.php?id=15","点击查看")</f>
        <v/>
      </c>
    </row>
    <row r="99">
      <c r="A99" t="inlineStr">
        <is>
          <t>Google Hacking - JerryLocker - 博客园</t>
        </is>
      </c>
      <c r="B99" t="inlineStr">
        <is>
          <t>https://www.cnblogs.com/jerrylocker/p/10956631.html</t>
        </is>
      </c>
      <c r="C99">
        <f>HYPERLINK("https://www.cnblogs.com/jerrylocker/p/10956631.html","点击查看")</f>
        <v/>
      </c>
    </row>
    <row r="100">
      <c r="A100" t="inlineStr">
        <is>
          <t>海南阳光嘉纳进出口有限公司 - 海南师范大学大学生就业网</t>
        </is>
      </c>
      <c r="B100" t="inlineStr">
        <is>
          <t>http://jy.hainnu.edu.cn/unijob/index.php/web/index/company-job?id=2800</t>
        </is>
      </c>
      <c r="C100">
        <f>HYPERLINK("http://jy.hainnu.edu.cn/unijob/index.php/web/index/company-job?id=2800","点击查看")</f>
        <v/>
      </c>
    </row>
    <row r="101">
      <c r="A101" t="inlineStr">
        <is>
          <t>学生工作系统管理后台 - Guangdong University of Technology</t>
        </is>
      </c>
      <c r="B101" t="inlineStr">
        <is>
          <t>http://xsgl.gdut.edu.cn/index.php/stu/login</t>
        </is>
      </c>
      <c r="C101">
        <f>HYPERLINK("http://xsgl.gdut.edu.cn/index.php/stu/login","点击查看")</f>
        <v/>
      </c>
    </row>
    <row r="102">
      <c r="A102" t="inlineStr">
        <is>
          <t>关于公益SRC挖掘小技巧-基础篇-CSDN博客</t>
        </is>
      </c>
      <c r="B102" t="inlineStr">
        <is>
          <t>https://blog.csdn.net/zkaqlaoniao/article/details/134501759</t>
        </is>
      </c>
      <c r="C102">
        <f>HYPERLINK("https://blog.csdn.net/zkaqlaoniao/article/details/134501759","点击查看")</f>
        <v/>
      </c>
    </row>
    <row r="103">
      <c r="A103" t="inlineStr">
        <is>
          <t>SQL注入-盲注-时间注入-报错注入-布尔盲注-DNSlog注入-宽 ...</t>
        </is>
      </c>
      <c r="B103" t="inlineStr">
        <is>
          <t>https://blog.csdn.net/u013538542/article/details/97796869</t>
        </is>
      </c>
      <c r="C103">
        <f>HYPERLINK("https://blog.csdn.net/u013538542/article/details/97796869","点击查看")</f>
        <v/>
      </c>
    </row>
    <row r="104">
      <c r="A104" t="inlineStr">
        <is>
          <t>www.eyu.edu.mm</t>
        </is>
      </c>
      <c r="B104" t="inlineStr">
        <is>
          <t>https://www.eyu.edu.mm/index.php?id=3</t>
        </is>
      </c>
      <c r="C104">
        <f>HYPERLINK("https://www.eyu.edu.mm/index.php?id=3","点击查看")</f>
        <v/>
      </c>
    </row>
    <row r="105">
      <c r="A105" t="inlineStr">
        <is>
          <t>利用Google手工挖SQL注入漏洞-CSDN博客</t>
        </is>
      </c>
      <c r="B105" t="inlineStr">
        <is>
          <t>https://blog.csdn.net/xijieyuan2qi/article/details/106338797</t>
        </is>
      </c>
      <c r="C105">
        <f>HYPERLINK("https://blog.csdn.net/xijieyuan2qi/article/details/106338797","点击查看")</f>
        <v/>
      </c>
    </row>
    <row r="106">
      <c r="A106" t="inlineStr">
        <is>
          <t>Edit.php?id=1 help - PHP - SitePoint</t>
        </is>
      </c>
      <c r="B106" t="inlineStr">
        <is>
          <t>https://www.sitepoint.com/community/t/edit-php-id-1-help/82588</t>
        </is>
      </c>
      <c r="C106">
        <f>HYPERLINK("https://www.sitepoint.com/community/t/edit-php-id-1-help/82588","点击查看")</f>
        <v/>
      </c>
    </row>
    <row r="107">
      <c r="A107" t="inlineStr">
        <is>
          <t>PHP: get_resource_id - Manual</t>
        </is>
      </c>
      <c r="B107" t="inlineStr">
        <is>
          <t>https://www.php.net/manual/zh/function.get-resource-id.php</t>
        </is>
      </c>
      <c r="C107">
        <f>HYPERLINK("https://www.php.net/manual/zh/function.get-resource-id.php","点击查看")</f>
        <v/>
      </c>
    </row>
    <row r="108">
      <c r="A108" t="inlineStr">
        <is>
          <t>SEO搜索引擎优化试卷题库_百度题库 - Baidu Education</t>
        </is>
      </c>
      <c r="B108" t="inlineStr">
        <is>
          <t>https://easylearn.baidu.com/edu-page/tiangong/exercisedetail?id=69655756081c59eef8c75fbfc77da26925c5962f</t>
        </is>
      </c>
      <c r="C108">
        <f>HYPERLINK("https://easylearn.baidu.com/edu-page/tiangong/exercisedetail?id=69655756081c59eef8c75fbfc77da26925c5962f","点击查看")</f>
        <v/>
      </c>
    </row>
    <row r="109">
      <c r="A109" t="inlineStr">
        <is>
          <t>渗透测试知识点--选择题_渗透测试选择题-CSDN博客</t>
        </is>
      </c>
      <c r="B109" t="inlineStr">
        <is>
          <t>https://blog.csdn.net/m0_52996993/article/details/112314801</t>
        </is>
      </c>
      <c r="C109">
        <f>HYPERLINK("https://blog.csdn.net/m0_52996993/article/details/112314801","点击查看")</f>
        <v/>
      </c>
    </row>
    <row r="110">
      <c r="A110" t="inlineStr">
        <is>
          <t>University of International Relations -- china.org.cn</t>
        </is>
      </c>
      <c r="B110" t="inlineStr">
        <is>
          <t>http://www.china.org.cn/english/international/196935.htm</t>
        </is>
      </c>
      <c r="C110">
        <f>HYPERLINK("http://www.china.org.cn/english/international/196935.htm","点击查看")</f>
        <v/>
      </c>
    </row>
    <row r="111">
      <c r="A111" t="inlineStr">
        <is>
          <t>贝恩公司</t>
        </is>
      </c>
      <c r="B111" t="inlineStr">
        <is>
          <t>https://www.bain.cn/job.php?act=show&amp;id=20</t>
        </is>
      </c>
      <c r="C111">
        <f>HYPERLINK("https://www.bain.cn/job.php?act=show&amp;id=20","点击查看")</f>
        <v/>
      </c>
    </row>
    <row r="112">
      <c r="A112" t="inlineStr">
        <is>
          <t>史上最全面的敏感信息收集方案_互联网敏感信息收集-C…</t>
        </is>
      </c>
      <c r="B112" t="inlineStr">
        <is>
          <t>https://blog.csdn.net/Gherbirthday0916/article/details/129618022</t>
        </is>
      </c>
      <c r="C112">
        <f>HYPERLINK("https://blog.csdn.net/Gherbirthday0916/article/details/129618022","点击查看")</f>
        <v/>
      </c>
    </row>
    <row r="113">
      <c r="A113" t="inlineStr">
        <is>
          <t>Course: Moodle in English | Moodle.org</t>
        </is>
      </c>
      <c r="B113" t="inlineStr">
        <is>
          <t>https://moodle.org/course/view.php?id=5</t>
        </is>
      </c>
      <c r="C113">
        <f>HYPERLINK("https://moodle.org/course/view.php?id=5","点击查看")</f>
        <v/>
      </c>
    </row>
    <row r="114">
      <c r="A114" t="inlineStr">
        <is>
          <t>inurl:".php?cat="+intext:"Paypal"+site:UKinurl:".php…</t>
        </is>
      </c>
      <c r="B114" t="inlineStr">
        <is>
          <t>https://pastebin.com/SkcDGC0V</t>
        </is>
      </c>
      <c r="C114">
        <f>HYPERLINK("https://pastebin.com/SkcDGC0V","点击查看")</f>
        <v/>
      </c>
    </row>
    <row r="115">
      <c r="A115" t="inlineStr">
        <is>
          <t>National Assembly of Pakistan</t>
        </is>
      </c>
      <c r="B115" t="inlineStr">
        <is>
          <t>https://na.gov.pk/en/index.php/content.php?id=3</t>
        </is>
      </c>
      <c r="C115">
        <f>HYPERLINK("https://na.gov.pk/en/index.php/content.php?id=3","点击查看")</f>
        <v/>
      </c>
    </row>
    <row r="116">
      <c r="A116" t="inlineStr">
        <is>
          <t>一个完整挖洞 /src 漏洞实战流程「渗透测试」-CSDN博客</t>
        </is>
      </c>
      <c r="B116" t="inlineStr">
        <is>
          <t>https://blog.csdn.net/CSDN_430422/article/details/131422108</t>
        </is>
      </c>
      <c r="C116">
        <f>HYPERLINK("https://blog.csdn.net/CSDN_430422/article/details/131422108","点击查看")</f>
        <v/>
      </c>
    </row>
    <row r="117">
      <c r="A117" t="inlineStr">
        <is>
          <t>信息收集之谷歌语法_51CTO博客_谷歌语法</t>
        </is>
      </c>
      <c r="B117" t="inlineStr">
        <is>
          <t>https://blog.51cto.com/u_15077535/4005933</t>
        </is>
      </c>
      <c r="C117">
        <f>HYPERLINK("https://blog.51cto.com/u_15077535/4005933","点击查看")</f>
        <v/>
      </c>
    </row>
    <row r="118">
      <c r="A118" t="inlineStr">
        <is>
          <t>Google高级搜索技巧之高级语法查询指令 - 知乎</t>
        </is>
      </c>
      <c r="B118" t="inlineStr">
        <is>
          <t>https://zhuanlan.zhihu.com/p/141338320</t>
        </is>
      </c>
      <c r="C118">
        <f>HYPERLINK("https://zhuanlan.zhihu.com/p/141338320","点击查看")</f>
        <v/>
      </c>
    </row>
    <row r="119">
      <c r="A119" t="inlineStr">
        <is>
          <t>Login - P.S.Senior</t>
        </is>
      </c>
      <c r="B119" t="inlineStr">
        <is>
          <t>https://pssenior.edu.in/login/index.php</t>
        </is>
      </c>
      <c r="C119">
        <f>HYPERLINK("https://pssenior.edu.in/login/index.php","点击查看")</f>
        <v/>
      </c>
    </row>
    <row r="120">
      <c r="A120" t="inlineStr">
        <is>
          <t>PHP: spl_object_id - Manual</t>
        </is>
      </c>
      <c r="B120" t="inlineStr">
        <is>
          <t>https://www.php.net/manual/en/function.spl-object-id.php</t>
        </is>
      </c>
      <c r="C120">
        <f>HYPERLINK("https://www.php.net/manual/en/function.spl-object-id.php","点击查看")</f>
        <v/>
      </c>
    </row>
    <row r="121">
      <c r="A121" t="inlineStr">
        <is>
          <t>注入点之Google搜索(附关键字)_谷歌怎么找注入-CSDN博客</t>
        </is>
      </c>
      <c r="B121" t="inlineStr">
        <is>
          <t>https://blog.csdn.net/qq_42452926/article/details/104799479</t>
        </is>
      </c>
      <c r="C121">
        <f>HYPERLINK("https://blog.csdn.net/qq_42452926/article/details/104799479","点击查看")</f>
        <v/>
      </c>
    </row>
    <row r="122">
      <c r="A122" t="inlineStr">
        <is>
          <t>sql injection - Php parameters (username, password) in link ...</t>
        </is>
      </c>
      <c r="B122" t="inlineStr">
        <is>
          <t>https://security.stackexchange.com/questions/193002/php-parameters-username-password-in-link</t>
        </is>
      </c>
      <c r="C122">
        <f>HYPERLINK("https://security.stackexchange.com/questions/193002/php-parameters-username-password-in-link","点击查看")</f>
        <v/>
      </c>
    </row>
    <row r="123">
      <c r="A123" t="inlineStr">
        <is>
          <t>therake.com</t>
        </is>
      </c>
      <c r="B123" t="inlineStr">
        <is>
          <t>https://therake.com/tag/inurl%3Aphp%3Fid%3Dintitle%3A%E5%A4%9A%E7%B1%B3%E4%BD%93%E8%82%B2%E5%A8%B1%E4%B9%90%E3%80%90%E6%89%93%E9%96%8B%EF%BC%9Aa2020%C2%B7net%E2%97%86%E6%96%B0%E5%9C%B0%E5%9D%80%E3%80%91-inurl:php?id=intitle:duomitiyuyule-inurl%3Aphp%3Fid%3Dintitle%3A%E5%A4%9A%E7%B1%B3%E4%BD%93%E8%82%B2%E5%A8%B1%E4%B9%90%E2%88%9A%E5%9C%B0%E5%9D%80%EF%BC%88www%C2%B7a2020%C2%B7net%EF%BC%89--%E5%A4%9A%E7%B1%B3%E4%BD%93%E8%82%B2%E6%80%8E%E4%B9%88%E5%88%86%E7%BA%A2%E3%80%90%20%E5%AE%98%E7%BD%91%20a2020%C2%B7net%20%E3%80%91-%E8%A7%88%E5%8D%A4%E9%98%82.HCH</t>
        </is>
      </c>
      <c r="C123">
        <f>HYPERLINK("https://therake.com/tag/inurl%3Aphp%3Fid%3Dintitle%3A%E5%A4%9A%E7%B1%B3%E4%BD%93%E8%82%B2%E5%A8%B1%E4%B9%90%E3%80%90%E6%89%93%E9%96%8B%EF%BC%9Aa2020%C2%B7net%E2%97%86%E6%96%B0%E5%9C%B0%E5%9D%80%E3%80%91-inurl:php?id=intitle:duomitiyuyule-inurl%3Aphp%3Fid%3Dintitle%3A%E5%A4%9A%E7%B1%B3%E4%BD%93%E8%82%B2%E5%A8%B1%E4%B9%90%E2%88%9A%E5%9C%B0%E5%9D%80%EF%BC%88www%C2%B7a2020%C2%B7net%EF%BC%89--%E5%A4%9A%E7%B1%B3%E4%BD%93%E8%82%B2%E6%80%8E%E4%B9%88%E5%88%86%E7%BA%A2%E3%80%90%20%E5%AE%98%E7%BD%91%20a2020%C2%B7net%20%E3%80%91-%E8%A7%88%E5%8D%A4%E9%98%82.HCH","点击查看")</f>
        <v/>
      </c>
    </row>
    <row r="124">
      <c r="A124" t="inlineStr">
        <is>
          <t>Hsuan-Yu Chen｜BIIC LAB</t>
        </is>
      </c>
      <c r="B124" t="inlineStr">
        <is>
          <t>https://biic.ee.nthu.edu.tw/student.php?id=56</t>
        </is>
      </c>
      <c r="C124">
        <f>HYPERLINK("https://biic.ee.nthu.edu.tw/student.php?id=56","点击查看")</f>
        <v/>
      </c>
    </row>
    <row r="125">
      <c r="A125" t="inlineStr">
        <is>
          <t>PHP</t>
        </is>
      </c>
      <c r="B125" t="inlineStr">
        <is>
          <t>https://www.php.net/id3</t>
        </is>
      </c>
      <c r="C125">
        <f>HYPERLINK("https://www.php.net/id3","点击查看")</f>
        <v/>
      </c>
    </row>
    <row r="126">
      <c r="A126" t="inlineStr">
        <is>
          <t>phpweb漏洞合集 - Hookjoy - 博客园</t>
        </is>
      </c>
      <c r="B126" t="inlineStr">
        <is>
          <t>https://www.cnblogs.com/hookjoy/p/4302052.html</t>
        </is>
      </c>
      <c r="C126">
        <f>HYPERLINK("https://www.cnblogs.com/hookjoy/p/4302052.html","点击查看")</f>
        <v/>
      </c>
    </row>
    <row r="127">
      <c r="A127" t="inlineStr">
        <is>
          <t>[网络安全]以留言板项目渗透实例带你入门sqlmap-CSDN博客</t>
        </is>
      </c>
      <c r="B127" t="inlineStr">
        <is>
          <t>https://blog.csdn.net/2301_77485708/article/details/130050061</t>
        </is>
      </c>
      <c r="C127">
        <f>HYPERLINK("https://blog.csdn.net/2301_77485708/article/details/130050061","点击查看")</f>
        <v/>
      </c>
    </row>
    <row r="128">
      <c r="A128" t="inlineStr">
        <is>
          <t>NEUC Department of Education</t>
        </is>
      </c>
      <c r="B128" t="inlineStr">
        <is>
          <t>https://www.newera.edu.my/edu.php?id=3780</t>
        </is>
      </c>
      <c r="C128">
        <f>HYPERLINK("https://www.newera.edu.my/edu.php?id=3780","点击查看")</f>
        <v/>
      </c>
    </row>
    <row r="129">
      <c r="A129" t="inlineStr">
        <is>
          <t>2022年语文学科课堂教学工作坊（张成华） - scnu.edu.cn</t>
        </is>
      </c>
      <c r="B129" t="inlineStr">
        <is>
          <t>https://tws.scnu.edu.cn/mod/page/view.php?id=14943</t>
        </is>
      </c>
      <c r="C129">
        <f>HYPERLINK("https://tws.scnu.edu.cn/mod/page/view.php?id=14943","点击查看")</f>
        <v/>
      </c>
    </row>
    <row r="130">
      <c r="A130" t="inlineStr">
        <is>
          <t>文章列表 - 北京师范大学 在校生门户 - bnu.edu.cn</t>
        </is>
      </c>
      <c r="B130" t="inlineStr">
        <is>
          <t>http://mbanw.bnu.edu.cn/index/index/news_lists.html?cid=183</t>
        </is>
      </c>
      <c r="C130">
        <f>HYPERLINK("http://mbanw.bnu.edu.cn/index/index/news_lists.html?cid=183","点击查看")</f>
        <v/>
      </c>
    </row>
    <row r="131">
      <c r="A131" t="inlineStr">
        <is>
          <t>Dorks.txt - Inurl:.php?cid= Intext:shop View Details.php?id= Inurl:.php …</t>
        </is>
      </c>
      <c r="B131" t="inlineStr">
        <is>
          <t>https://www.coursehero.com/file/61526367/dorkstxt/</t>
        </is>
      </c>
      <c r="C131">
        <f>HYPERLINK("https://www.coursehero.com/file/61526367/dorkstxt/","点击查看")</f>
        <v/>
      </c>
    </row>
    <row r="132">
      <c r="A132" t="inlineStr">
        <is>
          <t>教你如何快速撸进网站后台 - 知乎</t>
        </is>
      </c>
      <c r="B132" t="inlineStr">
        <is>
          <t>https://zhuanlan.zhihu.com/p/568361510</t>
        </is>
      </c>
      <c r="C132">
        <f>HYPERLINK("https://zhuanlan.zhihu.com/p/568361510","点击查看")</f>
        <v/>
      </c>
    </row>
    <row r="133">
      <c r="A133" t="inlineStr">
        <is>
          <t>C.C.C Kei Wan Primary School(Aldrich Bay)</t>
        </is>
      </c>
      <c r="B133" t="inlineStr">
        <is>
          <t>http://www.ccckeiwan.edu.hk/en/school.php?id=1</t>
        </is>
      </c>
      <c r="C133">
        <f>HYPERLINK("http://www.ccckeiwan.edu.hk/en/school.php?id=1","点击查看")</f>
        <v/>
      </c>
    </row>
    <row r="134">
      <c r="A134" t="inlineStr">
        <is>
          <t>Narayanganj Govt. Mohila College</t>
        </is>
      </c>
      <c r="B134" t="inlineStr">
        <is>
          <t>https://www.ngmc.gov.bd/page.php?id=10</t>
        </is>
      </c>
      <c r="C134">
        <f>HYPERLINK("https://www.ngmc.gov.bd/page.php?id=10","点击查看")</f>
        <v/>
      </c>
    </row>
    <row r="135">
      <c r="A135" t="inlineStr">
        <is>
          <t>Admin Login - Multimedia University</t>
        </is>
      </c>
      <c r="B135" t="inlineStr">
        <is>
          <t>http://research.mmu.edu.my/admin/index.php?req=uc&amp;type=mm&amp;menu_id=92</t>
        </is>
      </c>
      <c r="C135">
        <f>HYPERLINK("http://research.mmu.edu.my/admin/index.php?req=uc&amp;type=mm&amp;menu_id=92","点击查看")</f>
        <v/>
      </c>
    </row>
    <row r="136">
      <c r="A136" t="inlineStr">
        <is>
          <t>SQLMAP高级用法_跳楼梯企鹅的博客-CSDN博客</t>
        </is>
      </c>
      <c r="B136" t="inlineStr">
        <is>
          <t>https://blog.csdn.net/weixin_50481708/article/details/128369794</t>
        </is>
      </c>
      <c r="C136">
        <f>HYPERLINK("https://blog.csdn.net/weixin_50481708/article/details/128369794","点击查看")</f>
        <v/>
      </c>
    </row>
    <row r="137">
      <c r="A137" t="inlineStr">
        <is>
          <t>Web渗透（一）_把最后一个“/”号改成“%5c”-CSDN博客</t>
        </is>
      </c>
      <c r="B137" t="inlineStr">
        <is>
          <t>https://blog.csdn.net/aqbj888/article/details/104458064</t>
        </is>
      </c>
      <c r="C137">
        <f>HYPERLINK("https://blog.csdn.net/aqbj888/article/details/104458064","点击查看")</f>
        <v/>
      </c>
    </row>
    <row r="138">
      <c r="A138" t="inlineStr">
        <is>
          <t>inurl:phpinfo.php - CSDN文库</t>
        </is>
      </c>
      <c r="B138" t="inlineStr">
        <is>
          <t>https://wenku.csdn.net/answer/78gpmm88om</t>
        </is>
      </c>
      <c r="C138">
        <f>HYPERLINK("https://wenku.csdn.net/answer/78gpmm88om","点击查看")</f>
        <v/>
      </c>
    </row>
    <row r="139">
      <c r="A139" t="inlineStr">
        <is>
          <t>后台管理系统 - SJTU</t>
        </is>
      </c>
      <c r="B139" t="inlineStr">
        <is>
          <t>https://me.sjtu.edu.cn/enadmin/index.php/login/index</t>
        </is>
      </c>
      <c r="C139">
        <f>HYPERLINK("https://me.sjtu.edu.cn/enadmin/index.php/login/index","点击查看")</f>
        <v/>
      </c>
    </row>
    <row r="140">
      <c r="A140" t="inlineStr">
        <is>
          <t>Administrator Login</t>
        </is>
      </c>
      <c r="B140" t="inlineStr">
        <is>
          <t>https://www.worksodisha.gov.in/ssl/admin/login.php</t>
        </is>
      </c>
      <c r="C140">
        <f>HYPERLINK("https://www.worksodisha.gov.in/ssl/admin/login.php","点击查看")</f>
        <v/>
      </c>
    </row>
    <row r="141">
      <c r="A141" t="inlineStr">
        <is>
          <t>四川文理学院档案馆</t>
        </is>
      </c>
      <c r="B141" t="inlineStr">
        <is>
          <t>http://dag.sasu.edu.cn/admin/login.php</t>
        </is>
      </c>
      <c r="C141">
        <f>HYPERLINK("http://dag.sasu.edu.cn/admin/login.php","点击查看")</f>
        <v/>
      </c>
    </row>
    <row r="142">
      <c r="A142" t="inlineStr">
        <is>
          <t>信息收集之Google Hacking的简单用法_index of /admin ...</t>
        </is>
      </c>
      <c r="B142" t="inlineStr">
        <is>
          <t>https://blog.csdn.net/qq_36119192/article/details/84029809</t>
        </is>
      </c>
      <c r="C142">
        <f>HYPERLINK("https://blog.csdn.net/qq_36119192/article/details/84029809","点击查看")</f>
        <v/>
      </c>
    </row>
    <row r="143">
      <c r="A143" t="inlineStr">
        <is>
          <t>Philippine eLib</t>
        </is>
      </c>
      <c r="B143" t="inlineStr">
        <is>
          <t>https://www.elib.gov.ph/index.php?id=1</t>
        </is>
      </c>
      <c r="C143">
        <f>HYPERLINK("https://www.elib.gov.ph/index.php?id=1","点击查看")</f>
        <v/>
      </c>
    </row>
    <row r="144">
      <c r="A144" t="inlineStr">
        <is>
          <t>web安全概述-SQL注入总结 - 掘金</t>
        </is>
      </c>
      <c r="B144" t="inlineStr">
        <is>
          <t>https://juejin.cn/post/6844903796162691085</t>
        </is>
      </c>
      <c r="C144">
        <f>HYPERLINK("https://juejin.cn/post/6844903796162691085","点击查看")</f>
        <v/>
      </c>
    </row>
    <row r="145">
      <c r="A145" t="inlineStr">
        <is>
          <t>zulg.zju.edu.cn</t>
        </is>
      </c>
      <c r="B145" t="inlineStr">
        <is>
          <t>http://zulg.zju.edu.cn/dissertation.php?id=$rt[id]</t>
        </is>
      </c>
      <c r="C145">
        <f>HYPERLINK("http://zulg.zju.edu.cn/dissertation.php?id=$rt[id]","点击查看")</f>
        <v/>
      </c>
    </row>
    <row r="146">
      <c r="A146" t="inlineStr">
        <is>
          <t>UCSF Collaborative Learning Environment</t>
        </is>
      </c>
      <c r="B146" t="inlineStr">
        <is>
          <t>https://courses.ucsf.edu/course/view.php?id=5247</t>
        </is>
      </c>
      <c r="C146">
        <f>HYPERLINK("https://courses.ucsf.edu/course/view.php?id=5247","点击查看")</f>
        <v/>
      </c>
    </row>
    <row r="147">
      <c r="A147" t="inlineStr">
        <is>
          <t>Yeshwantrao Chavan College of Engineering, Nagpur</t>
        </is>
      </c>
      <c r="B147" t="inlineStr">
        <is>
          <t>https://www.ycce.edu/faculty/facdocs/3google.txt</t>
        </is>
      </c>
      <c r="C147">
        <f>HYPERLINK("https://www.ycce.edu/faculty/facdocs/3google.txt","点击查看")</f>
        <v/>
      </c>
    </row>
    <row r="148">
      <c r="A148" t="inlineStr">
        <is>
          <t>批量挖sql注入漏洞_51CTO博客_sql注入挖掘</t>
        </is>
      </c>
      <c r="B148" t="inlineStr">
        <is>
          <t>https://blog.51cto.com/u_15127491/2655515</t>
        </is>
      </c>
      <c r="C148">
        <f>HYPERLINK("https://blog.51cto.com/u_15127491/2655515","点击查看")</f>
        <v/>
      </c>
    </row>
    <row r="149">
      <c r="A149" t="inlineStr">
        <is>
          <t>web信息收集之搜索引擎_114.114.114.114:90-CSDN博客</t>
        </is>
      </c>
      <c r="B149" t="inlineStr">
        <is>
          <t>https://blog.csdn.net/hxhxhxhxx/article/details/107950821</t>
        </is>
      </c>
      <c r="C149">
        <f>HYPERLINK("https://blog.csdn.net/hxhxhxhxx/article/details/107950821","点击查看")</f>
        <v/>
      </c>
    </row>
    <row r="150">
      <c r="A150" t="inlineStr">
        <is>
          <t>Username in url instead of user id PHP - PHP - SitePoint</t>
        </is>
      </c>
      <c r="B150" t="inlineStr">
        <is>
          <t>https://www.sitepoint.com/community/t/username-in-url-instead-of-user-id-php/291913</t>
        </is>
      </c>
      <c r="C150">
        <f>HYPERLINK("https://www.sitepoint.com/community/t/username-in-url-instead-of-user-id-php/291913","点击查看")</f>
        <v/>
      </c>
    </row>
    <row r="151">
      <c r="A151" t="inlineStr">
        <is>
          <t>google hack 语法(渗透测试google黑客语法)_googlehack ...</t>
        </is>
      </c>
      <c r="B151" t="inlineStr">
        <is>
          <t>https://blog.csdn.net/tabactivity/article/details/117421929</t>
        </is>
      </c>
      <c r="C151">
        <f>HYPERLINK("https://blog.csdn.net/tabactivity/article/details/117421929","点击查看")</f>
        <v/>
      </c>
    </row>
    <row r="152">
      <c r="A152" t="inlineStr">
        <is>
          <t>Login - AIR</t>
        </is>
      </c>
      <c r="B152" t="inlineStr">
        <is>
          <t>https://thescipub.com/admin/login.php</t>
        </is>
      </c>
      <c r="C152">
        <f>HYPERLINK("https://thescipub.com/admin/login.php","点击查看")</f>
        <v/>
      </c>
    </row>
    <row r="153">
      <c r="A153" t="inlineStr">
        <is>
          <t>Fresh CC Dorks - Pastebin.com</t>
        </is>
      </c>
      <c r="B153" t="inlineStr">
        <is>
          <t>https://pastebin.com/akWYxcNJ</t>
        </is>
      </c>
      <c r="C153">
        <f>HYPERLINK("https://pastebin.com/akWYxcNJ","点击查看")</f>
        <v/>
      </c>
    </row>
    <row r="154">
      <c r="A154" t="inlineStr">
        <is>
          <t>paypal .php?id= site:de site:uspaypal .php?coID= site:de …</t>
        </is>
      </c>
      <c r="B154" t="inlineStr">
        <is>
          <t>https://pastebin.com/ch7hZ64f</t>
        </is>
      </c>
      <c r="C154">
        <f>HYPERLINK("https://pastebin.com/ch7hZ64f","点击查看")</f>
        <v/>
      </c>
    </row>
    <row r="155">
      <c r="A155" t="inlineStr">
        <is>
          <t>Google搜索语法学习 - 掘金</t>
        </is>
      </c>
      <c r="B155" t="inlineStr">
        <is>
          <t>https://juejin.cn/post/7078593688003149854</t>
        </is>
      </c>
      <c r="C155">
        <f>HYPERLINK("https://juejin.cn/post/7078593688003149854","点击查看")</f>
        <v/>
      </c>
    </row>
    <row r="156">
      <c r="A156" t="inlineStr">
        <is>
          <t>SQLMAP注入教程-11种常见SQLMAP使用方法详解 - i春秋 ...</t>
        </is>
      </c>
      <c r="B156" t="inlineStr">
        <is>
          <t>https://www.cnblogs.com/ichunqiu/p/5805108.html</t>
        </is>
      </c>
      <c r="C156">
        <f>HYPERLINK("https://www.cnblogs.com/ichunqiu/p/5805108.html","点击查看")</f>
        <v/>
      </c>
    </row>
    <row r="157">
      <c r="A157" t="inlineStr">
        <is>
          <t>kali linux下sqlmap使用教程 - CSDN博客</t>
        </is>
      </c>
      <c r="B157" t="inlineStr">
        <is>
          <t>https://blog.csdn.net/weixin_52084568/article/details/123839776</t>
        </is>
      </c>
      <c r="C157">
        <f>HYPERLINK("https://blog.csdn.net/weixin_52084568/article/details/123839776","点击查看")</f>
        <v/>
      </c>
    </row>
    <row r="158">
      <c r="A158" t="inlineStr">
        <is>
          <t>45种攻入网站后台的方法 - 月黑风寒 - 博客园</t>
        </is>
      </c>
      <c r="B158" t="inlineStr">
        <is>
          <t>https://www.cnblogs.com/webyihui/p/3984591.html</t>
        </is>
      </c>
      <c r="C158">
        <f>HYPERLINK("https://www.cnblogs.com/webyihui/p/3984591.html","点击查看")</f>
        <v/>
      </c>
    </row>
    <row r="159">
      <c r="A159" t="inlineStr">
        <is>
          <t>管理员登录</t>
        </is>
      </c>
      <c r="B159" t="inlineStr">
        <is>
          <t>http://www.cibos.whu.edu.cn/admin.php?c=login</t>
        </is>
      </c>
      <c r="C159">
        <f>HYPERLINK("http://www.cibos.whu.edu.cn/admin.php?c=login","点击查看")</f>
        <v/>
      </c>
    </row>
    <row r="160">
      <c r="A160" t="inlineStr">
        <is>
          <t>NWU | Notice Details</t>
        </is>
      </c>
      <c r="B160" t="inlineStr">
        <is>
          <t>https://nwu.edu.bd/news_details.php?id=184</t>
        </is>
      </c>
      <c r="C160">
        <f>HYPERLINK("https://nwu.edu.bd/news_details.php?id=184","点击查看")</f>
        <v/>
      </c>
    </row>
    <row r="161">
      <c r="A161" t="inlineStr">
        <is>
          <t>渗透测试-信息打点_Bnessy的博客-CSDN博客</t>
        </is>
      </c>
      <c r="B161" t="inlineStr">
        <is>
          <t>https://blog.csdn.net/weixin_44895005/article/details/130215245</t>
        </is>
      </c>
      <c r="C161">
        <f>HYPERLINK("https://blog.csdn.net/weixin_44895005/article/details/130215245","点击查看")</f>
        <v/>
      </c>
    </row>
    <row r="162">
      <c r="A162" t="inlineStr">
        <is>
          <t>Mahoodle Tweaks - University of Glasgow Mahara</t>
        </is>
      </c>
      <c r="B162" t="inlineStr">
        <is>
          <t>https://portfolio.gla.ac.uk/view/view.php?id=20304</t>
        </is>
      </c>
      <c r="C162">
        <f>HYPERLINK("https://portfolio.gla.ac.uk/view/view.php?id=20304","点击查看")</f>
        <v/>
      </c>
    </row>
    <row r="163">
      <c r="A163" t="inlineStr">
        <is>
          <t>空间测绘学习笔记 - syscallwww - 博客园</t>
        </is>
      </c>
      <c r="B163" t="inlineStr">
        <is>
          <t>https://www.cnblogs.com/haidragon/p/16843873.html</t>
        </is>
      </c>
      <c r="C163">
        <f>HYPERLINK("https://www.cnblogs.com/haidragon/p/16843873.html","点击查看")</f>
        <v/>
      </c>
    </row>
    <row r="164">
      <c r="A164" t="inlineStr">
        <is>
          <t>南部科學園區產學協會</t>
        </is>
      </c>
      <c r="B164" t="inlineStr">
        <is>
          <t>https://www.aicsp.org.tw/about.php?id=2</t>
        </is>
      </c>
      <c r="C164">
        <f>HYPERLINK("https://www.aicsp.org.tw/about.php?id=2","点击查看")</f>
        <v/>
      </c>
    </row>
    <row r="165">
      <c r="A165" t="inlineStr">
        <is>
          <t>通过搜索引擎快速寻找漏洞 - CSDN博客</t>
        </is>
      </c>
      <c r="B165" t="inlineStr">
        <is>
          <t>https://blog.csdn.net/weixin_51830687/article/details/120311163</t>
        </is>
      </c>
      <c r="C165">
        <f>HYPERLINK("https://blog.csdn.net/weixin_51830687/article/details/120311163","点击查看")</f>
        <v/>
      </c>
    </row>
    <row r="166">
      <c r="A166" t="inlineStr">
        <is>
          <t>收集的一些谷歌黑客语法 - 简书</t>
        </is>
      </c>
      <c r="B166" t="inlineStr">
        <is>
          <t>https://www.jianshu.com/p/83b2fdf71e4c</t>
        </is>
      </c>
      <c r="C166">
        <f>HYPERLINK("https://www.jianshu.com/p/83b2fdf71e4c","点击查看")</f>
        <v/>
      </c>
    </row>
    <row r="167">
      <c r="A167" t="inlineStr">
        <is>
          <t>inurl:/admin/index.php - Pages Containing Login Portals GHDB …</t>
        </is>
      </c>
      <c r="B167" t="inlineStr">
        <is>
          <t>https://www.exploit-db.com/ghdb/5263</t>
        </is>
      </c>
      <c r="C167">
        <f>HYPERLINK("https://www.exploit-db.com/ghdb/5263","点击查看")</f>
        <v/>
      </c>
    </row>
    <row r="168">
      <c r="A168" t="inlineStr">
        <is>
          <t>MEGA</t>
        </is>
      </c>
      <c r="B168" t="inlineStr">
        <is>
          <t>https://mega.nz/file/IXwCDI6C</t>
        </is>
      </c>
      <c r="C168">
        <f>HYPERLINK("https://mega.nz/file/IXwCDI6C","点击查看")</f>
        <v/>
      </c>
    </row>
    <row r="169">
      <c r="A169" t="inlineStr">
        <is>
          <t>黑客工具之Google Hacking的简单用法 - 知乎</t>
        </is>
      </c>
      <c r="B169" t="inlineStr">
        <is>
          <t>https://zhuanlan.zhihu.com/p/400365865</t>
        </is>
      </c>
      <c r="C169">
        <f>HYPERLINK("https://zhuanlan.zhihu.com/p/400365865","点击查看")</f>
        <v/>
      </c>
    </row>
    <row r="170">
      <c r="A170" t="inlineStr">
        <is>
          <t>Search Large Project using SID | National Database of …</t>
        </is>
      </c>
      <c r="B170" t="inlineStr">
        <is>
          <t>https://ndre.sreda.gov.bd/index.php?id=10</t>
        </is>
      </c>
      <c r="C170">
        <f>HYPERLINK("https://ndre.sreda.gov.bd/index.php?id=10","点击查看")</f>
        <v/>
      </c>
    </row>
    <row r="171">
      <c r="A171" t="inlineStr">
        <is>
          <t>PHP: urlencode - Manual</t>
        </is>
      </c>
      <c r="B171" t="inlineStr">
        <is>
          <t>https://www.php.net/manual/en/function.urlencode.php</t>
        </is>
      </c>
      <c r="C171">
        <f>HYPERLINK("https://www.php.net/manual/en/function.urlencode.php","点击查看")</f>
        <v/>
      </c>
    </row>
    <row r="172">
      <c r="A172" t="inlineStr">
        <is>
          <t>site:.com "index.php?op="site:.ca "products.php?category_id=""inurl ...</t>
        </is>
      </c>
      <c r="B172" t="inlineStr">
        <is>
          <t>https://pastebin.com/8qmbqqv1</t>
        </is>
      </c>
      <c r="C172">
        <f>HYPERLINK("https://pastebin.com/8qmbqqv1","点击查看")</f>
        <v/>
      </c>
    </row>
    <row r="173">
      <c r="A173" t="inlineStr">
        <is>
          <t>使用Google进行批量SQL注入扫描 - CSDN博客</t>
        </is>
      </c>
      <c r="B173" t="inlineStr">
        <is>
          <t>https://blog.csdn.net/www_45zq_cn/article/details/100857770</t>
        </is>
      </c>
      <c r="C173">
        <f>HYPERLINK("https://blog.csdn.net/www_45zq_cn/article/details/100857770","点击查看")</f>
        <v/>
      </c>
    </row>
    <row r="174">
      <c r="A174" t="inlineStr">
        <is>
          <t>谷歌语法(详解+举例)_Yn8rt的博客-CSDN博客</t>
        </is>
      </c>
      <c r="B174" t="inlineStr">
        <is>
          <t>https://blog.csdn.net/qq_50589021/article/details/115377111</t>
        </is>
      </c>
      <c r="C174">
        <f>HYPERLINK("https://blog.csdn.net/qq_50589021/article/details/115377111","点击查看")</f>
        <v/>
      </c>
    </row>
    <row r="175">
      <c r="A175" t="inlineStr">
        <is>
          <t>信息收集篇 - rongya - 博客园</t>
        </is>
      </c>
      <c r="B175" t="inlineStr">
        <is>
          <t>https://www.cnblogs.com/rongya/articles/16921216.html</t>
        </is>
      </c>
      <c r="C175">
        <f>HYPERLINK("https://www.cnblogs.com/rongya/articles/16921216.html","点击查看")</f>
        <v/>
      </c>
    </row>
    <row r="176">
      <c r="A176" t="inlineStr">
        <is>
          <t>讲诉eduSRC挖掘渗透经验-腾讯云开发者社区-腾讯云</t>
        </is>
      </c>
      <c r="B176" t="inlineStr">
        <is>
          <t>https://cloud.tencent.com/developer/article/1614126</t>
        </is>
      </c>
      <c r="C176">
        <f>HYPERLINK("https://cloud.tencent.com/developer/article/1614126","点击查看")</f>
        <v/>
      </c>
    </row>
    <row r="177">
      <c r="A177" t="inlineStr">
        <is>
          <t>黑客工具之Sqlmap详细使用教程 - 知乎</t>
        </is>
      </c>
      <c r="B177" t="inlineStr">
        <is>
          <t>https://zhuanlan.zhihu.com/p/394955217</t>
        </is>
      </c>
      <c r="C177">
        <f>HYPERLINK("https://zhuanlan.zhihu.com/p/394955217","点击查看")</f>
        <v/>
      </c>
    </row>
    <row r="178">
      <c r="A178" t="inlineStr">
        <is>
          <t>SRC实战-漏洞查找Google常用语法-CSDN博客</t>
        </is>
      </c>
      <c r="B178" t="inlineStr">
        <is>
          <t>https://blog.csdn.net/YINGXXX123/article/details/128765487</t>
        </is>
      </c>
      <c r="C178">
        <f>HYPERLINK("https://blog.csdn.net/YINGXXX123/article/details/128765487","点击查看")</f>
        <v/>
      </c>
    </row>
    <row r="179">
      <c r="A179" t="inlineStr">
        <is>
          <t>University of Applied Sciences Zentralschweiz (Luzern)</t>
        </is>
      </c>
      <c r="B179" t="inlineStr">
        <is>
          <t>http://academic.shu.edu/ngos/school.php?id=Switzerland15</t>
        </is>
      </c>
      <c r="C179">
        <f>HYPERLINK("http://academic.shu.edu/ngos/school.php?id=Switzerland15","点击查看")</f>
        <v/>
      </c>
    </row>
    <row r="180">
      <c r="A180" t="inlineStr">
        <is>
          <t>简单黑客社工教程，把骗过你的人都给挖出来！ - 知乎专栏</t>
        </is>
      </c>
      <c r="B180" t="inlineStr">
        <is>
          <t>https://zhuanlan.zhihu.com/p/60782079</t>
        </is>
      </c>
      <c r="C180">
        <f>HYPERLINK("https://zhuanlan.zhihu.com/p/60782079","点击查看")</f>
        <v/>
      </c>
    </row>
    <row r="181">
      <c r="A181" t="inlineStr">
        <is>
          <t>Admin | Login - Tripura</t>
        </is>
      </c>
      <c r="B181" t="inlineStr">
        <is>
          <t>https://twcet.tripura.gov.in/admin/login.php</t>
        </is>
      </c>
      <c r="C181">
        <f>HYPERLINK("https://twcet.tripura.gov.in/admin/login.php","点击查看")</f>
        <v/>
      </c>
    </row>
    <row r="182">
      <c r="A182" t="inlineStr">
        <is>
          <t>公司简介 | 浙江华达新型材料股份有限公司</t>
        </is>
      </c>
      <c r="B182" t="inlineStr">
        <is>
          <t>http://www.hdnew.cn/page.php?id=1</t>
        </is>
      </c>
      <c r="C182">
        <f>HYPERLINK("http://www.hdnew.cn/page.php?id=1","点击查看")</f>
        <v/>
      </c>
    </row>
    <row r="183">
      <c r="A183" t="inlineStr">
        <is>
          <t>Sqlmap全参数详解_sqlmap参数-CSDN博客</t>
        </is>
      </c>
      <c r="B183" t="inlineStr">
        <is>
          <t>https://blog.csdn.net/Breeze_CAT/article/details/80628392</t>
        </is>
      </c>
      <c r="C183">
        <f>HYPERLINK("https://blog.csdn.net/Breeze_CAT/article/details/80628392","点击查看")</f>
        <v/>
      </c>
    </row>
    <row r="184">
      <c r="A184" t="inlineStr">
        <is>
          <t>来自榜一的公益SRC挖掘思路分享_J0hnson666的博客 ...</t>
        </is>
      </c>
      <c r="B184" t="inlineStr">
        <is>
          <t>https://blog.csdn.net/weixin_50464560/article/details/115361071</t>
        </is>
      </c>
      <c r="C184">
        <f>HYPERLINK("https://blog.csdn.net/weixin_50464560/article/details/115361071","点击查看")</f>
        <v/>
      </c>
    </row>
    <row r="185">
      <c r="A185" t="inlineStr">
        <is>
          <t>sqlmap 简单操作与数据库账户密码破解_sqlmap --password ...</t>
        </is>
      </c>
      <c r="B185" t="inlineStr">
        <is>
          <t>https://blog.csdn.net/qq_38363371/article/details/78298891</t>
        </is>
      </c>
      <c r="C185">
        <f>HYPERLINK("https://blog.csdn.net/qq_38363371/article/details/78298891","点击查看")</f>
        <v/>
      </c>
    </row>
    <row r="186">
      <c r="A186" t="inlineStr">
        <is>
          <t>GitHub: Let’s build from here · GitHub</t>
        </is>
      </c>
      <c r="B186" t="inlineStr">
        <is>
          <t>https://github.com/cmbaughman/GoogleDork/blob/master/assets/files_containing_passwords.txt</t>
        </is>
      </c>
      <c r="C186">
        <f>HYPERLINK("https://github.com/cmbaughman/GoogleDork/blob/master/assets/files_containing_passwords.txt","点击查看")</f>
        <v/>
      </c>
    </row>
    <row r="187">
      <c r="A187" t="inlineStr">
        <is>
          <t>河北师范大学汇华学院教务处 - hebtu.edu.cn</t>
        </is>
      </c>
      <c r="B187" t="inlineStr">
        <is>
          <t>https://huihua.hebtu.edu.cn/jwcn/index.php?mods=ccate&amp;id=1</t>
        </is>
      </c>
      <c r="C187">
        <f>HYPERLINK("https://huihua.hebtu.edu.cn/jwcn/index.php?mods=ccate&amp;id=1","点击查看")</f>
        <v/>
      </c>
    </row>
    <row r="188">
      <c r="A188" t="inlineStr">
        <is>
          <t>保定市文化产业发展集团有限责任公司 - 监管企业 - 保定市 ...</t>
        </is>
      </c>
      <c r="B188" t="inlineStr">
        <is>
          <t>http://gzw.baoding.gov.cn/newsshow.php?cid=13&amp;id=1512</t>
        </is>
      </c>
      <c r="C188">
        <f>HYPERLINK("http://gzw.baoding.gov.cn/newsshow.php?cid=13&amp;id=1512","点击查看")</f>
        <v/>
      </c>
    </row>
    <row r="189">
      <c r="A189" t="inlineStr">
        <is>
          <t>SRC挖掘思路及方法_src漏洞挖掘-CSDN博客</t>
        </is>
      </c>
      <c r="B189" t="inlineStr">
        <is>
          <t>https://blog.csdn.net/m0_65606241/article/details/124673704</t>
        </is>
      </c>
      <c r="C189">
        <f>HYPERLINK("https://blog.csdn.net/m0_65606241/article/details/124673704","点击查看")</f>
        <v/>
      </c>
    </row>
    <row r="190">
      <c r="A190" t="inlineStr">
        <is>
          <t>小白如何快速入门SRC（附上分小秘籍+实战指南） - 知乎</t>
        </is>
      </c>
      <c r="B190" t="inlineStr">
        <is>
          <t>https://zhuanlan.zhihu.com/p/394335784</t>
        </is>
      </c>
      <c r="C190">
        <f>HYPERLINK("https://zhuanlan.zhihu.com/p/394335784","点击查看")</f>
        <v/>
      </c>
    </row>
    <row r="191">
      <c r="A191" t="inlineStr">
        <is>
          <t>渗透测试研究中心google hacker语法手册 - 知乎</t>
        </is>
      </c>
      <c r="B191" t="inlineStr">
        <is>
          <t>https://zhuanlan.zhihu.com/p/23208883</t>
        </is>
      </c>
      <c r="C191">
        <f>HYPERLINK("https://zhuanlan.zhihu.com/p/23208883","点击查看")</f>
        <v/>
      </c>
    </row>
    <row r="192">
      <c r="A192" t="inlineStr">
        <is>
          <t>实战真实网站的SQL注入_可以sql注入的网站_flag{ashore }的 ...</t>
        </is>
      </c>
      <c r="B192" t="inlineStr">
        <is>
          <t>https://blog.csdn.net/qq_55376995/article/details/128429584</t>
        </is>
      </c>
      <c r="C192">
        <f>HYPERLINK("https://blog.csdn.net/qq_55376995/article/details/128429584","点击查看")</f>
        <v/>
      </c>
    </row>
    <row r="193">
      <c r="A193" t="inlineStr">
        <is>
          <t>中国农业大学生命科学夏令营 - CAU</t>
        </is>
      </c>
      <c r="B193" t="inlineStr">
        <is>
          <t>http://cbs1.cau.edu.cn/shp/show.php?id=1</t>
        </is>
      </c>
      <c r="C193">
        <f>HYPERLINK("http://cbs1.cau.edu.cn/shp/show.php?id=1","点击查看")</f>
        <v/>
      </c>
    </row>
    <row r="194">
      <c r="A194" t="inlineStr">
        <is>
          <t>- 后台管理系统-登录 - Zhejiang University</t>
        </is>
      </c>
      <c r="B194" t="inlineStr">
        <is>
          <t>http://www.ziint.zju.edu.cn/zdnw/index.php/Admin/Login/index</t>
        </is>
      </c>
      <c r="C194">
        <f>HYPERLINK("http://www.ziint.zju.edu.cn/zdnw/index.php/Admin/Login/index","点击查看")</f>
        <v/>
      </c>
    </row>
    <row r="195">
      <c r="A195" t="inlineStr">
        <is>
          <t>【实战篇】sql漏洞挖掘 - 知乎</t>
        </is>
      </c>
      <c r="B195" t="inlineStr">
        <is>
          <t>https://zhuanlan.zhihu.com/p/368555970</t>
        </is>
      </c>
      <c r="C195">
        <f>HYPERLINK("https://zhuanlan.zhihu.com/p/368555970","点击查看")</f>
        <v/>
      </c>
    </row>
    <row r="196">
      <c r="A196" t="inlineStr">
        <is>
          <t>Does the string php id 1 within a http GET request mean …</t>
        </is>
      </c>
      <c r="B196" t="inlineStr">
        <is>
          <t>https://www.edureka.co/community/196268/string-within-request-there-necesseraly-request-database</t>
        </is>
      </c>
      <c r="C196">
        <f>HYPERLINK("https://www.edureka.co/community/196268/string-within-request-there-necesseraly-request-database","点击查看")</f>
        <v/>
      </c>
    </row>
    <row r="197">
      <c r="A197" t="inlineStr">
        <is>
          <t>教育src挖掘经验 - 随风kali - 博客园</t>
        </is>
      </c>
      <c r="B197" t="inlineStr">
        <is>
          <t>https://www.cnblogs.com/sfsec/p/15565998.html</t>
        </is>
      </c>
      <c r="C197">
        <f>HYPERLINK("https://www.cnblogs.com/sfsec/p/15565998.html","点击查看")</f>
        <v/>
      </c>
    </row>
    <row r="198">
      <c r="A198" t="inlineStr">
        <is>
          <t>新余学院 - xyc.edu.cn</t>
        </is>
      </c>
      <c r="B198" t="inlineStr">
        <is>
          <t>https://www.xyc.edu.cn/news-show-26469.html</t>
        </is>
      </c>
      <c r="C198">
        <f>HYPERLINK("https://www.xyc.edu.cn/news-show-26469.html","点击查看")</f>
        <v/>
      </c>
    </row>
    <row r="199">
      <c r="A199" t="inlineStr">
        <is>
          <t>Russia Beyond</t>
        </is>
      </c>
      <c r="B199" t="inlineStr">
        <is>
          <t>https://www.rbth.com/article.php?id=38</t>
        </is>
      </c>
      <c r="C199">
        <f>HYPERLINK("https://www.rbth.com/article.php?id=38","点击查看")</f>
        <v/>
      </c>
    </row>
    <row r="200">
      <c r="A200" t="inlineStr">
        <is>
          <t>Sqmap 利用 Google 批量扫描注入点 - tomyyyyy - 博客园</t>
        </is>
      </c>
      <c r="B200" t="inlineStr">
        <is>
          <t>https://www.cnblogs.com/tomyyyyy/p/14653614.html</t>
        </is>
      </c>
      <c r="C200">
        <f>HYPERLINK("https://www.cnblogs.com/tomyyyyy/p/14653614.html","点击查看")</f>
        <v/>
      </c>
    </row>
    <row r="201">
      <c r="A201" t="inlineStr">
        <is>
          <t>终于有人把信息收集必学知识点整理出来了，令人有如醍醐灌顶</t>
        </is>
      </c>
      <c r="B201" t="inlineStr">
        <is>
          <t>https://www.bilibili.com/read/cv24553110/</t>
        </is>
      </c>
      <c r="C201">
        <f>HYPERLINK("https://www.bilibili.com/read/cv24553110/","点击查看")</f>
        <v/>
      </c>
    </row>
    <row r="202">
      <c r="A202" t="inlineStr">
        <is>
          <t>SQLMAP工具详解_sqlmap url编码-CSDN博客</t>
        </is>
      </c>
      <c r="B202" t="inlineStr">
        <is>
          <t>https://blog.csdn.net/zxq850107005/article/details/109061023</t>
        </is>
      </c>
      <c r="C202">
        <f>HYPERLINK("https://blog.csdn.net/zxq850107005/article/details/109061023","点击查看")</f>
        <v/>
      </c>
    </row>
    <row r="203">
      <c r="A203" t="inlineStr">
        <is>
          <t>阿里云万网虚机手工关停页面</t>
        </is>
      </c>
      <c r="B203" t="inlineStr">
        <is>
          <t>https://wanwang.aliyun.com/hosting/manual_stop/?id=28</t>
        </is>
      </c>
      <c r="C203">
        <f>HYPERLINK("https://wanwang.aliyun.com/hosting/manual_stop/?id=28","点击查看")</f>
        <v/>
      </c>
    </row>
    <row r="204">
      <c r="A204" t="inlineStr">
        <is>
          <t>inurl:content.php?id=site:inurl:index.php?id=site:inurl:main.php?id ...</t>
        </is>
      </c>
      <c r="B204" t="inlineStr">
        <is>
          <t>https://pastebin.com/WfwWv7PU</t>
        </is>
      </c>
      <c r="C204">
        <f>HYPERLINK("https://pastebin.com/WfwWv7PU","点击查看")</f>
        <v/>
      </c>
    </row>
    <row r="205">
      <c r="A205" t="inlineStr">
        <is>
          <t>LNRBDA || Welcome to Official Website of LNRBDA</t>
        </is>
      </c>
      <c r="B205" t="inlineStr">
        <is>
          <t>http://www.lnrbda.gov.ng/readnews.php?id=1</t>
        </is>
      </c>
      <c r="C205">
        <f>HYPERLINK("http://www.lnrbda.gov.ng/readnews.php?id=1","点击查看")</f>
        <v/>
      </c>
    </row>
    <row r="206">
      <c r="A206" t="inlineStr">
        <is>
          <t>搜索引擎实用语法 - 知乎</t>
        </is>
      </c>
      <c r="B206" t="inlineStr">
        <is>
          <t>https://zhuanlan.zhihu.com/p/349614983</t>
        </is>
      </c>
      <c r="C206">
        <f>HYPERLINK("https://zhuanlan.zhihu.com/p/349614983","点击查看")</f>
        <v/>
      </c>
    </row>
    <row r="207">
      <c r="A207" t="inlineStr">
        <is>
          <t>深圳大学校园网络 - szu.edu.cn</t>
        </is>
      </c>
      <c r="B207" t="inlineStr">
        <is>
          <t>https://www1.szu.edu.cn/nc/view.asp?id=453</t>
        </is>
      </c>
      <c r="C207">
        <f>HYPERLINK("https://www1.szu.edu.cn/nc/view.asp?id=453","点击查看")</f>
        <v/>
      </c>
    </row>
    <row r="208">
      <c r="A208" t="inlineStr">
        <is>
          <t>Welcome to CAcert.org</t>
        </is>
      </c>
      <c r="B208" t="inlineStr">
        <is>
          <t>http://www.cacert.org/index.php?id=3</t>
        </is>
      </c>
      <c r="C208">
        <f>HYPERLINK("http://www.cacert.org/index.php?id=3","点击查看")</f>
        <v/>
      </c>
    </row>
    <row r="209">
      <c r="A209" t="inlineStr">
        <is>
          <t>谷歌hacker批量寻找可注入网站 - 腾讯云开发者社区-腾讯云</t>
        </is>
      </c>
      <c r="B209" t="inlineStr">
        <is>
          <t>https://cloud.tencent.com/developer/news/357469</t>
        </is>
      </c>
      <c r="C209">
        <f>HYPERLINK("https://cloud.tencent.com/developer/news/357469","点击查看")</f>
        <v/>
      </c>
    </row>
    <row r="210">
      <c r="A210" t="inlineStr">
        <is>
          <t>河北师范大学汇华学院</t>
        </is>
      </c>
      <c r="B210" t="inlineStr">
        <is>
          <t>https://huihua.hebtu.edu.cn/zsjyc/index.php?mods=cnews&amp;id=23</t>
        </is>
      </c>
      <c r="C210">
        <f>HYPERLINK("https://huihua.hebtu.edu.cn/zsjyc/index.php?mods=cnews&amp;id=23","点击查看")</f>
        <v/>
      </c>
    </row>
    <row r="211">
      <c r="A211" t="inlineStr">
        <is>
          <t>信息收集-url采集(持续更新)_51CTO博客_网格员收集信息违法吗</t>
        </is>
      </c>
      <c r="B211" t="inlineStr">
        <is>
          <t>https://blog.51cto.com/u_12364708/5294898</t>
        </is>
      </c>
      <c r="C211">
        <f>HYPERLINK("https://blog.51cto.com/u_12364708/5294898","点击查看")</f>
        <v/>
      </c>
    </row>
    <row r="212">
      <c r="A212" t="inlineStr">
        <is>
          <t>inurl php 查询指令 - 百度文库</t>
        </is>
      </c>
      <c r="B212" t="inlineStr">
        <is>
          <t>https://wenku.baidu.com/view/8e0512747fd5360cba1adbaf.html</t>
        </is>
      </c>
      <c r="C212">
        <f>HYPERLINK("https://wenku.baidu.com/view/8e0512747fd5360cba1adbaf.html","点击查看")</f>
        <v/>
      </c>
    </row>
    <row r="213">
      <c r="A213" t="inlineStr">
        <is>
          <t>纽约州博彩委员会：博彩 - Government of New York</t>
        </is>
      </c>
      <c r="B213" t="inlineStr">
        <is>
          <t>https://zh.gaming.ny.gov/gaming/index.php?ID=9</t>
        </is>
      </c>
      <c r="C213">
        <f>HYPERLINK("https://zh.gaming.ny.gov/gaming/index.php?ID=9","点击查看")</f>
        <v/>
      </c>
    </row>
    <row r="214">
      <c r="A214" t="inlineStr">
        <is>
          <t>GitHub - nu11secur1ty/Complete-google-sql-dorks</t>
        </is>
      </c>
      <c r="B214" t="inlineStr">
        <is>
          <t>https://github.com/nu11secur1ty/Complete-google-sql-dorks</t>
        </is>
      </c>
      <c r="C214">
        <f>HYPERLINK("https://github.com/nu11secur1ty/Complete-google-sql-dorks","点击查看")</f>
        <v/>
      </c>
    </row>
    <row r="215">
      <c r="A215" t="inlineStr">
        <is>
          <t>Welcome to CAcert.org</t>
        </is>
      </c>
      <c r="B215" t="inlineStr">
        <is>
          <t>http://www.cacert.org/index.php?id=1</t>
        </is>
      </c>
      <c r="C215">
        <f>HYPERLINK("http://www.cacert.org/index.php?id=1","点击查看")</f>
        <v/>
      </c>
    </row>
    <row r="216">
      <c r="A216" t="inlineStr">
        <is>
          <t>注入点归纳 - HACK--逍遥散人 - 博客园</t>
        </is>
      </c>
      <c r="B216" t="inlineStr">
        <is>
          <t>https://www.cnblogs.com/hackhyl/p/14066975.html</t>
        </is>
      </c>
      <c r="C216">
        <f>HYPERLINK("https://www.cnblogs.com/hackhyl/p/14066975.html","点击查看")</f>
        <v/>
      </c>
    </row>
    <row r="217">
      <c r="A217" t="inlineStr">
        <is>
          <t>cms2.huanghuai.edu.cn</t>
        </is>
      </c>
      <c r="B217" t="inlineStr">
        <is>
          <t>http://cms2.huanghuai.edu.cn/s.php/jwc/item-view-id-57793.html</t>
        </is>
      </c>
      <c r="C217">
        <f>HYPERLINK("http://cms2.huanghuai.edu.cn/s.php/jwc/item-view-id-57793.html","点击查看")</f>
        <v/>
      </c>
    </row>
    <row r="218">
      <c r="A218" t="inlineStr">
        <is>
          <t>谷歌语法ing-CSDN博客</t>
        </is>
      </c>
      <c r="B218" t="inlineStr">
        <is>
          <t>https://blog.csdn.net/Yhl_Z/article/details/130833883</t>
        </is>
      </c>
      <c r="C218">
        <f>HYPERLINK("https://blog.csdn.net/Yhl_Z/article/details/130833883","点击查看")</f>
        <v/>
      </c>
    </row>
    <row r="219">
      <c r="A219" t="inlineStr">
        <is>
          <t>inurl:products-detail.php?id= intext:"Payment | Method | Visa" inurl ...</t>
        </is>
      </c>
      <c r="B219" t="inlineStr">
        <is>
          <t>https://pastebin.com/dsLhkU2g</t>
        </is>
      </c>
      <c r="C219">
        <f>HYPERLINK("https://pastebin.com/dsLhkU2g","点击查看")</f>
        <v/>
      </c>
    </row>
    <row r="220">
      <c r="A220" t="inlineStr">
        <is>
          <t>渗透测试搜索指令整理（一）-CSDN博客</t>
        </is>
      </c>
      <c r="B220" t="inlineStr">
        <is>
          <t>https://blog.csdn.net/weixin_33695082/article/details/93898205</t>
        </is>
      </c>
      <c r="C220">
        <f>HYPERLINK("https://blog.csdn.net/weixin_33695082/article/details/93898205","点击查看")</f>
        <v/>
      </c>
    </row>
    <row r="221">
      <c r="A221" t="inlineStr">
        <is>
          <t>全搜二百关键字呕心沥血_intext:登录_翠翘金雀玉搔头的 ...</t>
        </is>
      </c>
      <c r="B221" t="inlineStr">
        <is>
          <t>https://blog.csdn.net/qq_41323267/article/details/106464925</t>
        </is>
      </c>
      <c r="C221">
        <f>HYPERLINK("https://blog.csdn.net/qq_41323267/article/details/106464925","点击查看")</f>
        <v/>
      </c>
    </row>
    <row r="222">
      <c r="A222" t="inlineStr">
        <is>
          <t>广东职业技术学院网站群后端管理系统</t>
        </is>
      </c>
      <c r="B222" t="inlineStr">
        <is>
          <t>https://admin.gdpt.edu.cn/login.html</t>
        </is>
      </c>
      <c r="C222">
        <f>HYPERLINK("https://admin.gdpt.edu.cn/login.html","点击查看")</f>
        <v/>
      </c>
    </row>
    <row r="223">
      <c r="A223" t="inlineStr">
        <is>
          <t>常用谷歌语法-CSDN博客</t>
        </is>
      </c>
      <c r="B223" t="inlineStr">
        <is>
          <t>https://blog.csdn.net/qq_36232967/article/details/124972526</t>
        </is>
      </c>
      <c r="C223">
        <f>HYPERLINK("https://blog.csdn.net/qq_36232967/article/details/124972526","点击查看")</f>
        <v/>
      </c>
    </row>
    <row r="224">
      <c r="A224" t="inlineStr">
        <is>
          <t>"inurl:"".php?id=""+intext:hbointernships""inurl:hbo4kreddit.php?id ...</t>
        </is>
      </c>
      <c r="B224" t="inlineStr">
        <is>
          <t>https://pastebin.com/1qMYRnMa</t>
        </is>
      </c>
      <c r="C224">
        <f>HYPERLINK("https://pastebin.com/1qMYRnMa","点击查看")</f>
        <v/>
      </c>
    </row>
    <row r="225">
      <c r="A225" t="inlineStr">
        <is>
          <t>史上最全Sqlmap注入命令参数详解 - 知乎</t>
        </is>
      </c>
      <c r="B225" t="inlineStr">
        <is>
          <t>https://zhuanlan.zhihu.com/p/148043191</t>
        </is>
      </c>
      <c r="C225">
        <f>HYPERLINK("https://zhuanlan.zhihu.com/p/148043191","点击查看")</f>
        <v/>
      </c>
    </row>
    <row r="226">
      <c r="A226" t="inlineStr">
        <is>
          <t>河北北方学院理学院</t>
        </is>
      </c>
      <c r="B226" t="inlineStr">
        <is>
          <t>http://lxy.hebeinu.edu.cn/web.php?id=1</t>
        </is>
      </c>
      <c r="C226">
        <f>HYPERLINK("http://lxy.hebeinu.edu.cn/web.php?id=1","点击查看")</f>
        <v/>
      </c>
    </row>
    <row r="227">
      <c r="A227" t="inlineStr">
        <is>
          <t>goole hack+sql注入案例_Asiaforest的博客-CSDN博客</t>
        </is>
      </c>
      <c r="B227" t="inlineStr">
        <is>
          <t>https://blog.csdn.net/weixin_43198291/article/details/112161738</t>
        </is>
      </c>
      <c r="C227">
        <f>HYPERLINK("https://blog.csdn.net/weixin_43198291/article/details/112161738","点击查看")</f>
        <v/>
      </c>
    </row>
    <row r="228">
      <c r="A228" t="inlineStr">
        <is>
          <t>管理员登录</t>
        </is>
      </c>
      <c r="B228" t="inlineStr">
        <is>
          <t>http://cictsmr.whu.edu.cn/admin.php?c=login</t>
        </is>
      </c>
      <c r="C228">
        <f>HYPERLINK("http://cictsmr.whu.edu.cn/admin.php?c=login","点击查看")</f>
        <v/>
      </c>
    </row>
    <row r="229">
      <c r="A229" t="inlineStr">
        <is>
          <t>PHP: mysqli::$insert_id - Manual</t>
        </is>
      </c>
      <c r="B229" t="inlineStr">
        <is>
          <t>https://www.php.net/manual/en/mysqli.insert-id.php</t>
        </is>
      </c>
      <c r="C229">
        <f>HYPERLINK("https://www.php.net/manual/en/mysqli.insert-id.php","点击查看")</f>
        <v/>
      </c>
    </row>
    <row r="230">
      <c r="A230" t="inlineStr">
        <is>
          <t>index.php?id=1 - CSDN</t>
        </is>
      </c>
      <c r="B230" t="inlineStr">
        <is>
          <t>https://www.csdn.net/tags/NtDaIg5sNDk3NjgtYmxvZwO0O0OO0O0O.html</t>
        </is>
      </c>
      <c r="C230">
        <f>HYPERLINK("https://www.csdn.net/tags/NtDaIg5sNDk3NjgtYmxvZwO0O0OO0O0O.html","点击查看")</f>
        <v/>
      </c>
    </row>
    <row r="231">
      <c r="A231" t="inlineStr">
        <is>
          <t>EMTASMoodle: Site Policy - Hampshire</t>
        </is>
      </c>
      <c r="B231" t="inlineStr">
        <is>
          <t>https://emtas.hias.hants.gov.uk/mod/page/view.php?id=291</t>
        </is>
      </c>
      <c r="C231">
        <f>HYPERLINK("https://emtas.hias.hants.gov.uk/mod/page/view.php?id=291","点击查看")</f>
        <v/>
      </c>
    </row>
    <row r="232">
      <c r="A232" t="inlineStr">
        <is>
          <t>Login - pics.edu.pk</t>
        </is>
      </c>
      <c r="B232" t="inlineStr">
        <is>
          <t>https://www.pics.edu.pk/admin/login.aspx</t>
        </is>
      </c>
      <c r="C232">
        <f>HYPERLINK("https://www.pics.edu.pk/admin/login.aspx","点击查看")</f>
        <v/>
      </c>
    </row>
    <row r="233">
      <c r="A233" t="inlineStr">
        <is>
          <t>渗透测试Google语法（Web安全信息收集） - Sangfor</t>
        </is>
      </c>
      <c r="B233" t="inlineStr">
        <is>
          <t>https://bbs.sangfor.com.cn/forum.php?mod=viewthread&amp;tid=102081</t>
        </is>
      </c>
      <c r="C233">
        <f>HYPERLINK("https://bbs.sangfor.com.cn/forum.php?mod=viewthread&amp;tid=102081","点击查看")</f>
        <v/>
      </c>
    </row>
    <row r="234">
      <c r="A234" t="inlineStr">
        <is>
          <t>Find Username, Password &amp; Cvv Data Using Google Dorksc - ID …</t>
        </is>
      </c>
      <c r="B234" t="inlineStr">
        <is>
          <t>https://baixardoc.com/documents/find-username-password-cvv-data-using-google-dorksc-5cb246ec36a44</t>
        </is>
      </c>
      <c r="C234">
        <f>HYPERLINK("https://baixardoc.com/documents/find-username-password-cvv-data-using-google-dorksc-5cb246ec36a44","点击查看")</f>
        <v/>
      </c>
    </row>
    <row r="235">
      <c r="A235" t="inlineStr">
        <is>
          <t>My account - Geocaching</t>
        </is>
      </c>
      <c r="B235" t="inlineStr">
        <is>
          <t>https://www.geocaching.com/help/index.php?pg=kb.book&amp;id=1</t>
        </is>
      </c>
      <c r="C235">
        <f>HYPERLINK("https://www.geocaching.com/help/index.php?pg=kb.book&amp;id=1","点击查看")</f>
        <v/>
      </c>
    </row>
    <row r="236">
      <c r="A236" t="inlineStr">
        <is>
          <t>inurl game.php id=,PHP注入点常用关键字 - CSDN博客</t>
        </is>
      </c>
      <c r="B236" t="inlineStr">
        <is>
          <t>https://blog.csdn.net/weixin_33623134/article/details/116388527</t>
        </is>
      </c>
      <c r="C236">
        <f>HYPERLINK("https://blog.csdn.net/weixin_33623134/article/details/116388527","点击查看")</f>
        <v/>
      </c>
    </row>
    <row r="237">
      <c r="A237" t="inlineStr">
        <is>
          <t>PHP: uniqid - Manual</t>
        </is>
      </c>
      <c r="B237" t="inlineStr">
        <is>
          <t>https://www.php.net/manual/zh/function.uniqid.php</t>
        </is>
      </c>
      <c r="C237">
        <f>HYPERLINK("https://www.php.net/manual/zh/function.uniqid.php","点击查看")</f>
        <v/>
      </c>
    </row>
    <row r="238">
      <c r="A238" t="inlineStr">
        <is>
          <t>Admin Login : CWPRS - Central Water and Power Research …</t>
        </is>
      </c>
      <c r="B238" t="inlineStr">
        <is>
          <t>https://cwprs.gov.in/Admin/Login.aspx</t>
        </is>
      </c>
      <c r="C238">
        <f>HYPERLINK("https://cwprs.gov.in/Admin/Login.aspx","点击查看")</f>
        <v/>
      </c>
    </row>
    <row r="239">
      <c r="A239" t="inlineStr">
        <is>
          <t>www.pfhs.edu.my</t>
        </is>
      </c>
      <c r="B239" t="inlineStr">
        <is>
          <t>http://www.pfhs.edu.my/WebDir.php?ID=-1</t>
        </is>
      </c>
      <c r="C239">
        <f>HYPERLINK("http://www.pfhs.edu.my/WebDir.php?ID=-1","点击查看")</f>
        <v/>
      </c>
    </row>
    <row r="240">
      <c r="A240" t="inlineStr">
        <is>
          <t>Sqmap 利用 Google 批量扫描注入点_tomyyyyy的博客 ...</t>
        </is>
      </c>
      <c r="B240" t="inlineStr">
        <is>
          <t>https://blog.csdn.net/tomyyyyyy/article/details/115688999</t>
        </is>
      </c>
      <c r="C240">
        <f>HYPERLINK("https://blog.csdn.net/tomyyyyyy/article/details/115688999","点击查看")</f>
        <v/>
      </c>
    </row>
    <row r="241">
      <c r="A241" t="inlineStr">
        <is>
          <t>nurl:".php?cat="+intext:"Paypal"+site:UKinurl:".php…</t>
        </is>
      </c>
      <c r="B241" t="inlineStr">
        <is>
          <t>https://pastebin.com/sEtsnh7r</t>
        </is>
      </c>
      <c r="C241">
        <f>HYPERLINK("https://pastebin.com/sEtsnh7r","点击查看")</f>
        <v/>
      </c>
    </row>
    <row r="242">
      <c r="A242" t="inlineStr">
        <is>
          <t>product-list.php category_id= - 掘金</t>
        </is>
      </c>
      <c r="B242" t="inlineStr">
        <is>
          <t>https://juejin.cn/s/product-list.php%20category_id=</t>
        </is>
      </c>
      <c r="C242">
        <f>HYPERLINK("https://juejin.cn/s/product-list.php%20category_id=","点击查看")</f>
        <v/>
      </c>
    </row>
    <row r="243">
      <c r="A243" t="inlineStr">
        <is>
          <t>云南农业大学水利学院</t>
        </is>
      </c>
      <c r="B243" t="inlineStr">
        <is>
          <t>https://sy.ynau.edu.cn/View.asp?id=2864</t>
        </is>
      </c>
      <c r="C243">
        <f>HYPERLINK("https://sy.ynau.edu.cn/View.asp?id=2864","点击查看")</f>
        <v/>
      </c>
    </row>
    <row r="244">
      <c r="A244" t="inlineStr">
        <is>
          <t>东和茶叶官网 大益行情最新报价 大益普洱茶最新价格</t>
        </is>
      </c>
      <c r="B244" t="inlineStr">
        <is>
          <t>https://donghetea.com/quotes.php?id=7</t>
        </is>
      </c>
      <c r="C244">
        <f>HYPERLINK("https://donghetea.com/quotes.php?id=7","点击查看")</f>
        <v/>
      </c>
    </row>
    <row r="245">
      <c r="A245" t="inlineStr">
        <is>
          <t>渗透中超全的Google hack语法分享_白猫不黑的博客-CSDN博客</t>
        </is>
      </c>
      <c r="B245" t="inlineStr">
        <is>
          <t>https://blog.csdn.net/2301_77732591/article/details/131287672</t>
        </is>
      </c>
      <c r="C245">
        <f>HYPERLINK("https://blog.csdn.net/2301_77732591/article/details/131287672","点击查看")</f>
        <v/>
      </c>
    </row>
    <row r="246">
      <c r="A246" t="inlineStr">
        <is>
          <t>网站管理中心</t>
        </is>
      </c>
      <c r="B246" t="inlineStr">
        <is>
          <t>http://www.jxdxrd.gov.cn/admin/login.php</t>
        </is>
      </c>
      <c r="C246">
        <f>HYPERLINK("http://www.jxdxrd.gov.cn/admin/login.php","点击查看")</f>
        <v/>
      </c>
    </row>
    <row r="247">
      <c r="A247" t="inlineStr">
        <is>
          <t>广东海粤集团有限公司 - 广州大学就业网 - gzhu.edu.cn</t>
        </is>
      </c>
      <c r="B247" t="inlineStr">
        <is>
          <t>http://jy.gzhu.edu.cn/unijob/index.php/web/index/company-info?id=67354</t>
        </is>
      </c>
      <c r="C247">
        <f>HYPERLINK("http://jy.gzhu.edu.cn/unijob/index.php/web/index/company-info?id=67354","点击查看")</f>
        <v/>
      </c>
    </row>
    <row r="248">
      <c r="A248" t="inlineStr">
        <is>
          <t>Downloads - Comwave Institute</t>
        </is>
      </c>
      <c r="B248" t="inlineStr">
        <is>
          <t>https://www.comwave.edu.pk/download?id=131</t>
        </is>
      </c>
      <c r="C248">
        <f>HYPERLINK("https://www.comwave.edu.pk/download?id=131","点击查看")</f>
        <v/>
      </c>
    </row>
    <row r="249">
      <c r="A249" t="inlineStr">
        <is>
          <t>45种进入后台的方法 - 简书</t>
        </is>
      </c>
      <c r="B249" t="inlineStr">
        <is>
          <t>https://www.jianshu.com/p/33c97ef1d933</t>
        </is>
      </c>
      <c r="C249">
        <f>HYPERLINK("https://www.jianshu.com/p/33c97ef1d933","点击查看")</f>
        <v/>
      </c>
    </row>
    <row r="250">
      <c r="A250" t="inlineStr">
        <is>
          <t>Zenith International Education Foundation</t>
        </is>
      </c>
      <c r="B250" t="inlineStr">
        <is>
          <t>https://www.zenith.edu.hk/en/school.php?id</t>
        </is>
      </c>
      <c r="C250">
        <f>HYPERLINK("https://www.zenith.edu.hk/en/school.php?id","点击查看")</f>
        <v/>
      </c>
    </row>
    <row r="251">
      <c r="A251" t="inlineStr">
        <is>
          <t>SQL注入之实践--初试小刀_in case of continuous data ...</t>
        </is>
      </c>
      <c r="B251" t="inlineStr">
        <is>
          <t>https://blog.csdn.net/jiangliuzheng/article/details/51878398</t>
        </is>
      </c>
      <c r="C251">
        <f>HYPERLINK("https://blog.csdn.net/jiangliuzheng/article/details/51878398","点击查看")</f>
        <v/>
      </c>
    </row>
    <row r="252">
      <c r="A252" t="inlineStr">
        <is>
          <t>终于有人把信息收集必学知识点整理出来了，令人有如醍醐灌顶</t>
        </is>
      </c>
      <c r="B252" t="inlineStr">
        <is>
          <t>https://www.bilibili.com/read/cv24553922/</t>
        </is>
      </c>
      <c r="C252">
        <f>HYPERLINK("https://www.bilibili.com/read/cv24553922/","点击查看")</f>
        <v/>
      </c>
    </row>
    <row r="253">
      <c r="A253" t="inlineStr">
        <is>
          <t>河南益常青生物科技有限公司 - haedu.gov.cn</t>
        </is>
      </c>
      <c r="B253" t="inlineStr">
        <is>
          <t>http://job.hnbys.haedu.gov.cn/index.php?m=easyrulesdetail&amp;id=194</t>
        </is>
      </c>
      <c r="C253">
        <f>HYPERLINK("http://job.hnbys.haedu.gov.cn/index.php?m=easyrulesdetail&amp;id=194","点击查看")</f>
        <v/>
      </c>
    </row>
    <row r="254">
      <c r="A254" t="inlineStr">
        <is>
          <t>Nepal Peace Trust Fund</t>
        </is>
      </c>
      <c r="B254" t="inlineStr">
        <is>
          <t>http://www.nptf.gov.np/content.php?id=259</t>
        </is>
      </c>
      <c r="C254">
        <f>HYPERLINK("http://www.nptf.gov.np/content.php?id=259","点击查看")</f>
        <v/>
      </c>
    </row>
    <row r="255">
      <c r="A255" t="inlineStr">
        <is>
          <t>Memory allocation error., SQL state HY001 in SQLGetData - PHP</t>
        </is>
      </c>
      <c r="B255" t="inlineStr">
        <is>
          <t>https://bugs.php.net/bug.php?id=2238&amp;edit=1</t>
        </is>
      </c>
      <c r="C255">
        <f>HYPERLINK("https://bugs.php.net/bug.php?id=2238&amp;edit=1","点击查看")</f>
        <v/>
      </c>
    </row>
    <row r="256">
      <c r="A256" t="inlineStr">
        <is>
          <t>google黑客常用搜索语句 - 简书</t>
        </is>
      </c>
      <c r="B256" t="inlineStr">
        <is>
          <t>https://www.jianshu.com/p/f5c5df7ebd2c</t>
        </is>
      </c>
      <c r="C256">
        <f>HYPERLINK("https://www.jianshu.com/p/f5c5df7ebd2c","点击查看")</f>
        <v/>
      </c>
    </row>
    <row r="257">
      <c r="A257" t="inlineStr">
        <is>
          <t>Google hacking信息收集实用大全</t>
        </is>
      </c>
      <c r="B257" t="inlineStr">
        <is>
          <t>https://baijiahao.baidu.com/s?id=1681977586922785846</t>
        </is>
      </c>
      <c r="C257">
        <f>HYPERLINK("https://baijiahao.baidu.com/s?id=1681977586922785846","点击查看")</f>
        <v/>
      </c>
    </row>
    <row r="258">
      <c r="A258" t="inlineStr">
        <is>
          <t>Profile - College of Home Economics, University of Peshawar</t>
        </is>
      </c>
      <c r="B258" t="inlineStr">
        <is>
          <t>http://che.uop.edu.pk/profile.php?id=50</t>
        </is>
      </c>
      <c r="C258">
        <f>HYPERLINK("http://che.uop.edu.pk/profile.php?id=50","点击查看")</f>
        <v/>
      </c>
    </row>
    <row r="259">
      <c r="A259" t="inlineStr">
        <is>
          <t>SRC上分秘诀+实战挖掘+挖洞技巧+新手上路+详细讲解</t>
        </is>
      </c>
      <c r="B259" t="inlineStr">
        <is>
          <t>https://blog.csdn.net/Wufjsjjx/article/details/131130517</t>
        </is>
      </c>
      <c r="C259">
        <f>HYPERLINK("https://blog.csdn.net/Wufjsjjx/article/details/131130517","点击查看")</f>
        <v/>
      </c>
    </row>
    <row r="260">
      <c r="A260" t="inlineStr">
        <is>
          <t>批量挖sql注入漏洞 - Azjj - 博客园</t>
        </is>
      </c>
      <c r="B260" t="inlineStr">
        <is>
          <t>https://www.cnblogs.com/Azjj/p/14002310.html</t>
        </is>
      </c>
      <c r="C260">
        <f>HYPERLINK("https://www.cnblogs.com/Azjj/p/14002310.html","点击查看")</f>
        <v/>
      </c>
    </row>
    <row r="261">
      <c r="A261" t="inlineStr">
        <is>
          <t>登录后台__网站/APP后台管理系统__厦门掌阅信息科技有限公司</t>
        </is>
      </c>
      <c r="B261" t="inlineStr">
        <is>
          <t>http://www.archcollege.com/admin.php?m=public&amp;a=login</t>
        </is>
      </c>
      <c r="C261">
        <f>HYPERLINK("http://www.archcollege.com/admin.php?m=public&amp;a=login","点击查看")</f>
        <v/>
      </c>
    </row>
    <row r="262">
      <c r="A262" t="inlineStr">
        <is>
          <t>Lista com 170 site .gov possíveis brechas. | Google INURL</t>
        </is>
      </c>
      <c r="B262" t="inlineStr">
        <is>
          <t>https://blog.inurl.com.br/2012/08/lista-com-170-site-gov-possiveis-brechas.html</t>
        </is>
      </c>
      <c r="C262">
        <f>HYPERLINK("https://blog.inurl.com.br/2012/08/lista-com-170-site-gov-possiveis-brechas.html","点击查看")</f>
        <v/>
      </c>
    </row>
    <row r="263">
      <c r="A263" t="inlineStr">
        <is>
          <t>inurl:.php?id=view_items.php?id=home.php?cat=item_book.php…</t>
        </is>
      </c>
      <c r="B263" t="inlineStr">
        <is>
          <t>https://pastebin.com/rb2WFH0K</t>
        </is>
      </c>
      <c r="C263">
        <f>HYPERLINK("https://pastebin.com/rb2WFH0K","点击查看")</f>
        <v/>
      </c>
    </row>
    <row r="264">
      <c r="A264" t="inlineStr">
        <is>
          <t>管理员登陆 - ztbu.edu.cn</t>
        </is>
      </c>
      <c r="B264" t="inlineStr">
        <is>
          <t>http://www2.ztbu.edu.cn/wlbx2014/guanliyuan.aspx</t>
        </is>
      </c>
      <c r="C264">
        <f>HYPERLINK("http://www2.ztbu.edu.cn/wlbx2014/guanliyuan.aspx","点击查看")</f>
        <v/>
      </c>
    </row>
    <row r="265">
      <c r="A265" t="inlineStr">
        <is>
          <t>专栏文章 - LOFTER（乐乎）</t>
        </is>
      </c>
      <c r="B265" t="inlineStr">
        <is>
          <t>https://www.lofter.com/lpost/20355ac5_1c9a3c11c</t>
        </is>
      </c>
      <c r="C265">
        <f>HYPERLINK("https://www.lofter.com/lpost/20355ac5_1c9a3c11c","点击查看")</f>
        <v/>
      </c>
    </row>
    <row r="266">
      <c r="A266" t="inlineStr">
        <is>
          <t>关键字搜索语法与技巧_inurl</t>
        </is>
      </c>
      <c r="B266" t="inlineStr">
        <is>
          <t>https://www.sohu.com/a/413919152_120445482</t>
        </is>
      </c>
      <c r="C266">
        <f>HYPERLINK("https://www.sohu.com/a/413919152_120445482","点击查看")</f>
        <v/>
      </c>
    </row>
    <row r="267">
      <c r="A267" t="inlineStr">
        <is>
          <t>利用谷歌寻找敏感信息 - mt0u - 博客园</t>
        </is>
      </c>
      <c r="B267" t="inlineStr">
        <is>
          <t>https://www.cnblogs.com/mt0u/p/16063810.html</t>
        </is>
      </c>
      <c r="C267">
        <f>HYPERLINK("https://www.cnblogs.com/mt0u/p/16063810.html","点击查看")</f>
        <v/>
      </c>
    </row>
    <row r="268">
      <c r="A268" t="inlineStr">
        <is>
          <t>安全漏洞搜索 - 秋夜雨巷 - 博客园</t>
        </is>
      </c>
      <c r="B268" t="inlineStr">
        <is>
          <t>https://www.cnblogs.com/aeolian/p/12938467.html</t>
        </is>
      </c>
      <c r="C268">
        <f>HYPERLINK("https://www.cnblogs.com/aeolian/p/12938467.html","点击查看")</f>
        <v/>
      </c>
    </row>
    <row r="269">
      <c r="A269" t="inlineStr">
        <is>
          <t>渗透测试-信息收集专题_amingMM的技术博客_51CTO博客</t>
        </is>
      </c>
      <c r="B269" t="inlineStr">
        <is>
          <t>https://blog.51cto.com/u_12364708/5945908</t>
        </is>
      </c>
      <c r="C269">
        <f>HYPERLINK("https://blog.51cto.com/u_12364708/5945908","点击查看")</f>
        <v/>
      </c>
    </row>
    <row r="270">
      <c r="A270" t="inlineStr">
        <is>
          <t>المقرر: مودل العربي (Arabic) | Moodle.org</t>
        </is>
      </c>
      <c r="B270" t="inlineStr">
        <is>
          <t>https://moodle.org/course/view.php?id=16</t>
        </is>
      </c>
      <c r="C270">
        <f>HYPERLINK("https://moodle.org/course/view.php?id=16","点击查看")</f>
        <v/>
      </c>
    </row>
    <row r="271">
      <c r="A271" t="inlineStr">
        <is>
          <t>Inter Services Public Relations Pakistan</t>
        </is>
      </c>
      <c r="B271" t="inlineStr">
        <is>
          <t>https://ispr.gov.pk/souvenir/view_product.php?id=14</t>
        </is>
      </c>
      <c r="C271">
        <f>HYPERLINK("https://ispr.gov.pk/souvenir/view_product.php?id=14","点击查看")</f>
        <v/>
      </c>
    </row>
    <row r="272">
      <c r="A272" t="inlineStr">
        <is>
          <t>inurl?php+id,php+mysql-CSDN博客</t>
        </is>
      </c>
      <c r="B272" t="inlineStr">
        <is>
          <t>https://blog.csdn.net/weixin_39629129/article/details/115927169</t>
        </is>
      </c>
      <c r="C272">
        <f>HYPERLINK("https://blog.csdn.net/weixin_39629129/article/details/115927169","点击查看")</f>
        <v/>
      </c>
    </row>
    <row r="273">
      <c r="A273" t="inlineStr">
        <is>
          <t>google hacker(2)--google的高级语法_intext:index of /-CSDN …</t>
        </is>
      </c>
      <c r="B273" t="inlineStr">
        <is>
          <t>https://blog.csdn.net/azraelxuemo/article/details/107126795</t>
        </is>
      </c>
      <c r="C273">
        <f>HYPERLINK("https://blog.csdn.net/azraelxuemo/article/details/107126795","点击查看")</f>
        <v/>
      </c>
    </row>
    <row r="274">
      <c r="A274" t="inlineStr">
        <is>
          <t>科技学院 - 用户登录 - cqust</t>
        </is>
      </c>
      <c r="B274" t="inlineStr">
        <is>
          <t>http://cmat.cqust.edu.cn/login.php</t>
        </is>
      </c>
      <c r="C274">
        <f>HYPERLINK("http://cmat.cqust.edu.cn/login.php","点击查看")</f>
        <v/>
      </c>
    </row>
    <row r="275">
      <c r="A275" t="inlineStr">
        <is>
          <t>Department of Irrigation and Drainage</t>
        </is>
      </c>
      <c r="B275" t="inlineStr">
        <is>
          <t>https://water.gov.my/index.php?option=com_content&amp;task=view&amp;id=30&amp;Itemid=184/</t>
        </is>
      </c>
      <c r="C275">
        <f>HYPERLINK("https://water.gov.my/index.php?option=com_content&amp;task=view&amp;id=30&amp;Itemid=184/","点击查看")</f>
        <v/>
      </c>
    </row>
    <row r="276">
      <c r="A276" t="inlineStr">
        <is>
          <t>渗透测试之信息收集（下篇）_index of 通用信息泄漏-CSDN博客</t>
        </is>
      </c>
      <c r="B276" t="inlineStr">
        <is>
          <t>https://blog.csdn.net/weixin_40324676/article/details/102954141</t>
        </is>
      </c>
      <c r="C276">
        <f>HYPERLINK("https://blog.csdn.net/weixin_40324676/article/details/102954141","点击查看")</f>
        <v/>
      </c>
    </row>
    <row r="277">
      <c r="A277" t="inlineStr">
        <is>
          <t>广东实验中学统一认证</t>
        </is>
      </c>
      <c r="B277" t="inlineStr">
        <is>
          <t>http://www.gdsyzx.edu.cn/aboutus.php?id=1351478550</t>
        </is>
      </c>
      <c r="C277">
        <f>HYPERLINK("http://www.gdsyzx.edu.cn/aboutus.php?id=1351478550","点击查看")</f>
        <v/>
      </c>
    </row>
    <row r="278">
      <c r="A278" t="inlineStr">
        <is>
          <t>ДВНЗ «ПДТУ» - «Приазовський державний технічний …</t>
        </is>
      </c>
      <c r="B278" t="inlineStr">
        <is>
          <t>https://www.pstu.edu/index.php?id=2</t>
        </is>
      </c>
      <c r="C278">
        <f>HYPERLINK("https://www.pstu.edu/index.php?id=2","点击查看")</f>
        <v/>
      </c>
    </row>
    <row r="279">
      <c r="A279" t="inlineStr">
        <is>
          <t>Welcome to CAcert.org</t>
        </is>
      </c>
      <c r="B279" t="inlineStr">
        <is>
          <t>http://www.cacert.org/index.php?id=4</t>
        </is>
      </c>
      <c r="C279">
        <f>HYPERLINK("http://www.cacert.org/index.php?id=4","点击查看")</f>
        <v/>
      </c>
    </row>
    <row r="280">
      <c r="A280" t="inlineStr">
        <is>
          <t>PHP: phpinfo</t>
        </is>
      </c>
      <c r="B280" t="inlineStr">
        <is>
          <t>https://prototype.php.net/manual/en/function.phpinfo.php</t>
        </is>
      </c>
      <c r="C280">
        <f>HYPERLINK("https://prototype.php.net/manual/en/function.phpinfo.php","点击查看")</f>
        <v/>
      </c>
    </row>
    <row r="281">
      <c r="A281" t="inlineStr">
        <is>
          <t>批量挖sql注入漏洞_批量测试sql注入漏洞的站点-CSDN博客</t>
        </is>
      </c>
      <c r="B281" t="inlineStr">
        <is>
          <t>https://blog.csdn.net/weixin_44578334/article/details/108967411</t>
        </is>
      </c>
      <c r="C281">
        <f>HYPERLINK("https://blog.csdn.net/weixin_44578334/article/details/108967411","点击查看")</f>
        <v/>
      </c>
    </row>
    <row r="282">
      <c r="A282" t="inlineStr">
        <is>
          <t>URL-Collector : 基于go实现的搜索引擎URL采集器 ， …</t>
        </is>
      </c>
      <c r="B282" t="inlineStr">
        <is>
          <t>https://gitee.com/nothing-is-nothing/url-collector/</t>
        </is>
      </c>
      <c r="C282">
        <f>HYPERLINK("https://gitee.com/nothing-is-nothing/url-collector/","点击查看")</f>
        <v/>
      </c>
    </row>
    <row r="283">
      <c r="A283" t="inlineStr">
        <is>
          <t>渗透中超全的Google hack语法 - CSDN博客</t>
        </is>
      </c>
      <c r="B283" t="inlineStr">
        <is>
          <t>https://blog.csdn.net/qq_56426046/article/details/129170913</t>
        </is>
      </c>
      <c r="C283">
        <f>HYPERLINK("https://blog.csdn.net/qq_56426046/article/details/129170913","点击查看")</f>
        <v/>
      </c>
    </row>
    <row r="284">
      <c r="A284" t="inlineStr">
        <is>
          <t>14.sqlmap其他注入 - 那个人叫方寒 - 博客园</t>
        </is>
      </c>
      <c r="B284" t="inlineStr">
        <is>
          <t>https://www.cnblogs.com/fanghan/p/13899415.html</t>
        </is>
      </c>
      <c r="C284">
        <f>HYPERLINK("https://www.cnblogs.com/fanghan/p/13899415.html","点击查看")</f>
        <v/>
      </c>
    </row>
    <row r="285">
      <c r="A285" t="inlineStr">
        <is>
          <t>Visa Admin Login Page - India Visa Online</t>
        </is>
      </c>
      <c r="B285" t="inlineStr">
        <is>
          <t>https://indianvisaonline.gov.in/admin/</t>
        </is>
      </c>
      <c r="C285">
        <f>HYPERLINK("https://indianvisaonline.gov.in/admin/","点击查看")</f>
        <v/>
      </c>
    </row>
    <row r="286">
      <c r="A286" t="inlineStr">
        <is>
          <t>SRC上分秘诀+实战挖掘+挖洞技巧+新手上路+详细讲解 - 知乎</t>
        </is>
      </c>
      <c r="B286" t="inlineStr">
        <is>
          <t>https://zhuanlan.zhihu.com/p/408286146</t>
        </is>
      </c>
      <c r="C286">
        <f>HYPERLINK("https://zhuanlan.zhihu.com/p/408286146","点击查看")</f>
        <v/>
      </c>
    </row>
    <row r="287">
      <c r="A287" t="inlineStr">
        <is>
          <t>KOJO</t>
        </is>
      </c>
      <c r="B287" t="inlineStr">
        <is>
          <t>http://www.kojo.com.tw/modules/tinyd0/print.php?id=2</t>
        </is>
      </c>
      <c r="C287">
        <f>HYPERLINK("http://www.kojo.com.tw/modules/tinyd0/print.php?id=2","点击查看")</f>
        <v/>
      </c>
    </row>
    <row r="288">
      <c r="A288" t="inlineStr">
        <is>
          <t>Bem vindo - SIGE</t>
        </is>
      </c>
      <c r="B288" t="inlineStr">
        <is>
          <t>https://sige.itaipu.gov.br/Html/login.php?id=5</t>
        </is>
      </c>
      <c r="C288">
        <f>HYPERLINK("https://sige.itaipu.gov.br/Html/login.php?id=5","点击查看")</f>
        <v/>
      </c>
    </row>
    <row r="289">
      <c r="A289" t="inlineStr">
        <is>
          <t>Lavesh Pashte - Information security intern - Astra Security</t>
        </is>
      </c>
      <c r="B289" t="inlineStr">
        <is>
          <t>https://in.linkedin.com/in/lavesh-pashte-60b6541ba</t>
        </is>
      </c>
      <c r="C289">
        <f>HYPERLINK("https://in.linkedin.com/in/lavesh-pashte-60b6541ba","点击查看")</f>
        <v/>
      </c>
    </row>
    <row r="290">
      <c r="A290" t="inlineStr">
        <is>
          <t>如何批量找SQL注入（工具+资源都打包） - 知乎专栏</t>
        </is>
      </c>
      <c r="B290" t="inlineStr">
        <is>
          <t>https://zhuanlan.zhihu.com/p/27383405</t>
        </is>
      </c>
      <c r="C290">
        <f>HYPERLINK("https://zhuanlan.zhihu.com/p/27383405","点击查看")</f>
        <v/>
      </c>
    </row>
    <row r="291">
      <c r="A291" t="inlineStr">
        <is>
          <t>绝对干货！src漏洞挖掘经验分享-CSDN博客</t>
        </is>
      </c>
      <c r="B291" t="inlineStr">
        <is>
          <t>https://blog.csdn.net/weixin_44420143/article/details/118790997</t>
        </is>
      </c>
      <c r="C291">
        <f>HYPERLINK("https://blog.csdn.net/weixin_44420143/article/details/118790997","点击查看")</f>
        <v/>
      </c>
    </row>
    <row r="292">
      <c r="A292" t="inlineStr">
        <is>
          <t>国际合作交流处 - 云南农业大学</t>
        </is>
      </c>
      <c r="B292" t="inlineStr">
        <is>
          <t>http://gjhz.ynau.edu.cn/View.asp?id=1654</t>
        </is>
      </c>
      <c r="C292">
        <f>HYPERLINK("http://gjhz.ynau.edu.cn/View.asp?id=1654","点击查看")</f>
        <v/>
      </c>
    </row>
    <row r="293">
      <c r="A293" t="inlineStr">
        <is>
          <t>信息嗅探 - 疏桐 - 博客园</t>
        </is>
      </c>
      <c r="B293" t="inlineStr">
        <is>
          <t>https://www.cnblogs.com/xinxianquan/p/8824167.html</t>
        </is>
      </c>
      <c r="C293">
        <f>HYPERLINK("https://www.cnblogs.com/xinxianquan/p/8824167.html","点击查看")</f>
        <v/>
      </c>
    </row>
    <row r="294">
      <c r="A294" t="inlineStr">
        <is>
          <t>高级搜索技巧：site，link，inurl，allinurl，intitle，allintitle</t>
        </is>
      </c>
      <c r="B294" t="inlineStr">
        <is>
          <t>https://www.douban.com/note/256407195/</t>
        </is>
      </c>
      <c r="C294">
        <f>HYPERLINK("https://www.douban.com/note/256407195/","点击查看")</f>
        <v/>
      </c>
    </row>
    <row r="295">
      <c r="A295" t="inlineStr">
        <is>
          <t>学校 inurl .php id=-掘金</t>
        </is>
      </c>
      <c r="B295" t="inlineStr">
        <is>
          <t>https://juejin.cn/s/%E5%AD%A6%E6%A0%A1%20inurl%20.php%20id=</t>
        </is>
      </c>
      <c r="C295">
        <f>HYPERLINK("https://juejin.cn/s/%E5%AD%A6%E6%A0%A1%20inurl%20.php%20id=","点击查看")</f>
        <v/>
      </c>
    </row>
    <row r="296">
      <c r="A296" t="inlineStr">
        <is>
          <t>sqlmap超详细使用说明书 - CSDN博客</t>
        </is>
      </c>
      <c r="B296" t="inlineStr">
        <is>
          <t>https://blog.csdn.net/qq_46432288/article/details/109403919</t>
        </is>
      </c>
      <c r="C296">
        <f>HYPERLINK("https://blog.csdn.net/qq_46432288/article/details/109403919","点击查看")</f>
        <v/>
      </c>
    </row>
    <row r="297">
      <c r="A297" t="inlineStr">
        <is>
          <t>PHP: phpinfo - Manual</t>
        </is>
      </c>
      <c r="B297" t="inlineStr">
        <is>
          <t>https://www.php.net/manual/zh/function.phpinfo.php</t>
        </is>
      </c>
      <c r="C297">
        <f>HYPERLINK("https://www.php.net/manual/zh/function.phpinfo.php","点击查看")</f>
        <v/>
      </c>
    </row>
    <row r="298">
      <c r="A298" t="inlineStr">
        <is>
          <t>MetInfo企业网站管理系统V5.3&lt;m met-id=1 met-table ...</t>
        </is>
      </c>
      <c r="B298" t="inlineStr">
        <is>
          <t>http://www.aais.pku.edu.cn/download/showdownload.php?id=1&amp;pageset=1</t>
        </is>
      </c>
      <c r="C298">
        <f>HYPERLINK("http://www.aais.pku.edu.cn/download/showdownload.php?id=1&amp;pageset=1","点击查看")</f>
        <v/>
      </c>
    </row>
    <row r="299">
      <c r="A299" t="inlineStr">
        <is>
          <t>分享！谷歌黑客常用搜索语句一览_谷歌黑客搜索-CSDN博客</t>
        </is>
      </c>
      <c r="B299" t="inlineStr">
        <is>
          <t>https://blog.csdn.net/m0_52484587/article/details/128027810</t>
        </is>
      </c>
      <c r="C299">
        <f>HYPERLINK("https://blog.csdn.net/m0_52484587/article/details/128027810","点击查看")</f>
        <v/>
      </c>
    </row>
    <row r="300">
      <c r="A300" t="inlineStr">
        <is>
          <t>3.7 sqlmap利用搜索引擎获取目标地址进行注入 - 哔哩哔哩</t>
        </is>
      </c>
      <c r="B300" t="inlineStr">
        <is>
          <t>https://www.bilibili.com/read/cv6464195/</t>
        </is>
      </c>
      <c r="C300">
        <f>HYPERLINK("https://www.bilibili.com/read/cv6464195/","点击查看")</f>
        <v/>
      </c>
    </row>
    <row r="301">
      <c r="A301" t="inlineStr">
        <is>
          <t>系统管理员登录系统 - Tsinghua University</t>
        </is>
      </c>
      <c r="B301" t="inlineStr">
        <is>
          <t>http://www.ares.tsinghua.edu.cn/manage/login.aspx</t>
        </is>
      </c>
      <c r="C301">
        <f>HYPERLINK("http://www.ares.tsinghua.edu.cn/manage/login.aspx","点击查看")</f>
        <v/>
      </c>
    </row>
    <row r="302">
      <c r="A302" t="inlineStr">
        <is>
          <t>inurl:index.php.?id=' dcid= bn= pin code= inurl:logon.html - Pastebin…</t>
        </is>
      </c>
      <c r="B302" t="inlineStr">
        <is>
          <t>https://pastebin.com/rxiFZFCr</t>
        </is>
      </c>
      <c r="C302">
        <f>HYPERLINK("https://pastebin.com/rxiFZFCr","点击查看")</f>
        <v/>
      </c>
    </row>
    <row r="303">
      <c r="A303" t="inlineStr">
        <is>
          <t>How to convert an Instagram ID to a URL in PHP - Medium</t>
        </is>
      </c>
      <c r="B303" t="inlineStr">
        <is>
          <t>https://medium.com/stirtingale/how-to-convert-an-instagram-id-to-a-url-in-php-cbe77ed7aa00</t>
        </is>
      </c>
      <c r="C303">
        <f>HYPERLINK("https://medium.com/stirtingale/how-to-convert-an-instagram-id-to-a-url-in-php-cbe77ed7aa00","点击查看")</f>
        <v/>
      </c>
    </row>
    <row r="304">
      <c r="A304" t="inlineStr">
        <is>
          <t>SQL注入攻击及防御 - 0x1e61 - 博客园</t>
        </is>
      </c>
      <c r="B304" t="inlineStr">
        <is>
          <t>https://www.cnblogs.com/Wesuiliye/p/17318954.html</t>
        </is>
      </c>
      <c r="C304">
        <f>HYPERLINK("https://www.cnblogs.com/Wesuiliye/p/17318954.html","点击查看")</f>
        <v/>
      </c>
    </row>
    <row r="305">
      <c r="A305" t="inlineStr">
        <is>
          <t>扔下工具，教你如何手工注入网站（access类型的）</t>
        </is>
      </c>
      <c r="B305" t="inlineStr">
        <is>
          <t>https://www.douban.com/note/192961041/</t>
        </is>
      </c>
      <c r="C305">
        <f>HYPERLINK("https://www.douban.com/note/192961041/","点击查看")</f>
        <v/>
      </c>
    </row>
    <row r="306">
      <c r="A306" t="inlineStr">
        <is>
          <t>涨知识！Google 黑客常用搜索语句一览 | 原力计划_inurl ...</t>
        </is>
      </c>
      <c r="B306" t="inlineStr">
        <is>
          <t>https://it.sohu.com/a/507890839_120099896</t>
        </is>
      </c>
      <c r="C306">
        <f>HYPERLINK("https://it.sohu.com/a/507890839_120099896","点击查看")</f>
        <v/>
      </c>
    </row>
    <row r="307">
      <c r="A307" t="inlineStr">
        <is>
          <t>纽约州博彩委员会：慈善性博彩</t>
        </is>
      </c>
      <c r="B307" t="inlineStr">
        <is>
          <t>https://zh.gaming.ny.gov/charitablegaming/index.php?ID=1</t>
        </is>
      </c>
      <c r="C307">
        <f>HYPERLINK("https://zh.gaming.ny.gov/charitablegaming/index.php?ID=1","点击查看")</f>
        <v/>
      </c>
    </row>
    <row r="308">
      <c r="A308" t="inlineStr">
        <is>
          <t>emplacement : profil.php?id=1 - Free</t>
        </is>
      </c>
      <c r="B308" t="inlineStr">
        <is>
          <t>http://vg2008.free.fr/profil.php?id=1</t>
        </is>
      </c>
      <c r="C308">
        <f>HYPERLINK("http://vg2008.free.fr/profil.php?id=1","点击查看")</f>
        <v/>
      </c>
    </row>
    <row r="309">
      <c r="A309" t="inlineStr">
        <is>
          <t>【转】教育src挖掘经验 - 11阳光 - 博客园</t>
        </is>
      </c>
      <c r="B309" t="inlineStr">
        <is>
          <t>https://www.cnblogs.com/sunny11/p/14722541.html</t>
        </is>
      </c>
      <c r="C309">
        <f>HYPERLINK("https://www.cnblogs.com/sunny11/p/14722541.html","点击查看")</f>
        <v/>
      </c>
    </row>
    <row r="310">
      <c r="A310" t="inlineStr">
        <is>
          <t>Jalal Uddin Degree College</t>
        </is>
      </c>
      <c r="B310" t="inlineStr">
        <is>
          <t>http://juc.edu.bd/page.php?id=5</t>
        </is>
      </c>
      <c r="C310">
        <f>HYPERLINK("http://juc.edu.bd/page.php?id=5","点击查看")</f>
        <v/>
      </c>
    </row>
    <row r="311">
      <c r="A311" t="inlineStr">
        <is>
          <t>WEB安全入门系列之信息收集 - SecPulse.COM | 安全脉搏</t>
        </is>
      </c>
      <c r="B311" t="inlineStr">
        <is>
          <t>https://www.secpulse.com/archives/74312.html</t>
        </is>
      </c>
      <c r="C311">
        <f>HYPERLINK("https://www.secpulse.com/archives/74312.html","点击查看")</f>
        <v/>
      </c>
    </row>
    <row r="312">
      <c r="A312" t="inlineStr">
        <is>
          <t>兰州大学与平凉市人民政府签署战略合作协议 - lzu.edu.cn</t>
        </is>
      </c>
      <c r="B312" t="inlineStr">
        <is>
          <t>http://yxy.lzu.edu.cn/hdmbi/bas/col_detail.php?id=3064</t>
        </is>
      </c>
      <c r="C312">
        <f>HYPERLINK("http://yxy.lzu.edu.cn/hdmbi/bas/col_detail.php?id=3064","点击查看")</f>
        <v/>
      </c>
    </row>
    <row r="313">
      <c r="A313" t="inlineStr">
        <is>
          <t>State - UDAY</t>
        </is>
      </c>
      <c r="B313" t="inlineStr">
        <is>
          <t>https://uday.gov.in/state.php?id=1&amp;code=Bihar</t>
        </is>
      </c>
      <c r="C313">
        <f>HYPERLINK("https://uday.gov.in/state.php?id=1&amp;code=Bihar","点击查看")</f>
        <v/>
      </c>
    </row>
    <row r="314">
      <c r="A314" t="inlineStr">
        <is>
          <t>Inurl php id Jobs, Employment | Freelancer</t>
        </is>
      </c>
      <c r="B314" t="inlineStr">
        <is>
          <t>https://www.freelancer.in/job-search/inurl-php-id/</t>
        </is>
      </c>
      <c r="C314">
        <f>HYPERLINK("https://www.freelancer.in/job-search/inurl-php-id/","点击查看")</f>
        <v/>
      </c>
    </row>
    <row r="315">
      <c r="A315" t="inlineStr">
        <is>
          <t>PHP 文件上传 - w3school 在线教程</t>
        </is>
      </c>
      <c r="B315" t="inlineStr">
        <is>
          <t>https://www.w3school.com.cn/php/php_file_upload.asp</t>
        </is>
      </c>
      <c r="C315">
        <f>HYPERLINK("https://www.w3school.com.cn/php/php_file_upload.asp","点击查看")</f>
        <v/>
      </c>
    </row>
    <row r="316">
      <c r="A316" t="inlineStr">
        <is>
          <t>BOI : The Board of Investment of Thailand</t>
        </is>
      </c>
      <c r="B316" t="inlineStr">
        <is>
          <t>https://www.boi.go.th/index.php?page=boi_event_detail&amp;topic_id=14542</t>
        </is>
      </c>
      <c r="C316">
        <f>HYPERLINK("https://www.boi.go.th/index.php?page=boi_event_detail&amp;topic_id=14542","点击查看")</f>
        <v/>
      </c>
    </row>
    <row r="317">
      <c r="A317" t="inlineStr">
        <is>
          <t>最详细的GOOGLE搜索指令大全 - 知乎</t>
        </is>
      </c>
      <c r="B317" t="inlineStr">
        <is>
          <t>https://zhuanlan.zhihu.com/p/136076792</t>
        </is>
      </c>
      <c r="C317">
        <f>HYPERLINK("https://zhuanlan.zhihu.com/p/136076792","点击查看")</f>
        <v/>
      </c>
    </row>
    <row r="318">
      <c r="A318" t="inlineStr">
        <is>
          <t>Google常用搜索语法 - Black-Sweater - 博客园</t>
        </is>
      </c>
      <c r="B318" t="inlineStr">
        <is>
          <t>https://www.cnblogs.com/Black-Sweater/p/14044755.html</t>
        </is>
      </c>
      <c r="C318">
        <f>HYPERLINK("https://www.cnblogs.com/Black-Sweater/p/14044755.html","点击查看")</f>
        <v/>
      </c>
    </row>
    <row r="319">
      <c r="A319" t="inlineStr">
        <is>
          <t>inurl look.php id=,xise菜刀后门箱子:PHP注入漏洞关键词 ...</t>
        </is>
      </c>
      <c r="B319" t="inlineStr">
        <is>
          <t>https://blog.csdn.net/weixin_29313239/article/details/115502328</t>
        </is>
      </c>
      <c r="C319">
        <f>HYPERLINK("https://blog.csdn.net/weixin_29313239/article/details/115502328","点击查看")</f>
        <v/>
      </c>
    </row>
    <row r="320">
      <c r="A320" t="inlineStr">
        <is>
          <t>记一次简单的绕过WTS-WAF - FreeBuf网络安全行业门户</t>
        </is>
      </c>
      <c r="B320" t="inlineStr">
        <is>
          <t>https://www.freebuf.com/articles/web/268726.html</t>
        </is>
      </c>
      <c r="C320">
        <f>HYPERLINK("https://www.freebuf.com/articles/web/268726.html","点击查看")</f>
        <v/>
      </c>
    </row>
    <row r="321">
      <c r="A321" t="inlineStr">
        <is>
          <t>Login-Bio-Equip in China</t>
        </is>
      </c>
      <c r="B321" t="inlineStr">
        <is>
          <t>https://www.bio-equip.cn/login.asp</t>
        </is>
      </c>
      <c r="C321">
        <f>HYPERLINK("https://www.bio-equip.cn/login.asp","点击查看")</f>
        <v/>
      </c>
    </row>
    <row r="322">
      <c r="A322" t="inlineStr">
        <is>
          <t>教你快速撸进网站后台 - 知乎</t>
        </is>
      </c>
      <c r="B322" t="inlineStr">
        <is>
          <t>https://zhuanlan.zhihu.com/p/417308567</t>
        </is>
      </c>
      <c r="C322">
        <f>HYPERLINK("https://zhuanlan.zhihu.com/p/417308567","点击查看")</f>
        <v/>
      </c>
    </row>
    <row r="323">
      <c r="A323" t="inlineStr">
        <is>
          <t>渗透中超全的Google hack语法分享 - 知乎</t>
        </is>
      </c>
      <c r="B323" t="inlineStr">
        <is>
          <t>https://zhuanlan.zhihu.com/p/365494074</t>
        </is>
      </c>
      <c r="C323">
        <f>HYPERLINK("https://zhuanlan.zhihu.com/p/365494074","点击查看")</f>
        <v/>
      </c>
    </row>
    <row r="324">
      <c r="A324" t="inlineStr">
        <is>
          <t>SRC挖掘思路及方法_程序汪小陈的博客-CSDN博客</t>
        </is>
      </c>
      <c r="B324" t="inlineStr">
        <is>
          <t>https://blog.csdn.net/Z987421/article/details/131523147</t>
        </is>
      </c>
      <c r="C324">
        <f>HYPERLINK("https://blog.csdn.net/Z987421/article/details/131523147","点击查看")</f>
        <v/>
      </c>
    </row>
    <row r="325">
      <c r="A325" t="inlineStr">
        <is>
          <t>渗透测试之信息收集篇 - 墨者学生 - 博客园</t>
        </is>
      </c>
      <c r="B325" t="inlineStr">
        <is>
          <t>https://www.cnblogs.com/hongsebeizi/p/17211695.html</t>
        </is>
      </c>
      <c r="C325">
        <f>HYPERLINK("https://www.cnblogs.com/hongsebeizi/p/17211695.html","点击查看")</f>
        <v/>
      </c>
    </row>
    <row r="326">
      <c r="A326" t="inlineStr">
        <is>
          <t>浏览器搜索语法-完整篇（GoogleHacking） - 知乎</t>
        </is>
      </c>
      <c r="B326" t="inlineStr">
        <is>
          <t>https://zhuanlan.zhihu.com/p/491708780</t>
        </is>
      </c>
      <c r="C326">
        <f>HYPERLINK("https://zhuanlan.zhihu.com/p/491708780","点击查看")</f>
        <v/>
      </c>
    </row>
    <row r="327">
      <c r="A327" t="inlineStr">
        <is>
          <t>Site news - kemkes.go.id</t>
        </is>
      </c>
      <c r="B327" t="inlineStr">
        <is>
          <t>https://vilep-pusdik.kemkes.go.id/poltekkesjayapura/mod/forum/view.php?id=19</t>
        </is>
      </c>
      <c r="C327">
        <f>HYPERLINK("https://vilep-pusdik.kemkes.go.id/poltekkesjayapura/mod/forum/view.php?id=19","点击查看")</f>
        <v/>
      </c>
    </row>
    <row r="328">
      <c r="A328" t="inlineStr">
        <is>
          <t>SQL注入之实践--初试小刀_in case of continuous …</t>
        </is>
      </c>
      <c r="B328" t="inlineStr">
        <is>
          <t>https://blog.csdn.net/jiangliuzheng/article/details/51878398</t>
        </is>
      </c>
      <c r="C328">
        <f>HYPERLINK("https://blog.csdn.net/jiangliuzheng/article/details/51878398","点击查看")</f>
        <v/>
      </c>
    </row>
    <row r="329">
      <c r="A329" t="inlineStr">
        <is>
          <t>Pharmacy System 2.0 - 'index.php?ID' SQL Injection</t>
        </is>
      </c>
      <c r="B329" t="inlineStr">
        <is>
          <t>https://www.exploit-db.com/exploits/4095</t>
        </is>
      </c>
      <c r="C329">
        <f>HYPERLINK("https://www.exploit-db.com/exploits/4095","点击查看")</f>
        <v/>
      </c>
    </row>
    <row r="330">
      <c r="A330" t="inlineStr">
        <is>
          <t>信息收集-旅行记（下） - FreeBuf网络安全行业门户</t>
        </is>
      </c>
      <c r="B330" t="inlineStr">
        <is>
          <t>https://www.freebuf.com/articles/network/225981.html</t>
        </is>
      </c>
      <c r="C330">
        <f>HYPERLINK("https://www.freebuf.com/articles/network/225981.html","点击查看")</f>
        <v/>
      </c>
    </row>
    <row r="331">
      <c r="A331" t="inlineStr">
        <is>
          <t>记一次实战挖掘公益src_公益src挖掘-CSDN博客</t>
        </is>
      </c>
      <c r="B331" t="inlineStr">
        <is>
          <t>https://blog.csdn.net/m0_62100902/article/details/131555274</t>
        </is>
      </c>
      <c r="C331">
        <f>HYPERLINK("https://blog.csdn.net/m0_62100902/article/details/131555274","点击查看")</f>
        <v/>
      </c>
    </row>
    <row r="332">
      <c r="A332" t="inlineStr">
        <is>
          <t>一个完整挖洞/src漏洞实战流程「渗透测试」</t>
        </is>
      </c>
      <c r="B332" t="inlineStr">
        <is>
          <t>https://baijiahao.baidu.com/s?id=1736069543573376421</t>
        </is>
      </c>
      <c r="C332">
        <f>HYPERLINK("https://baijiahao.baidu.com/s?id=1736069543573376421","点击查看")</f>
        <v/>
      </c>
    </row>
    <row r="333">
      <c r="A333" t="inlineStr">
        <is>
          <t>公司公告_双成药业：关于参加2022年度海南辖区上市公司 ...</t>
        </is>
      </c>
      <c r="B333" t="inlineStr">
        <is>
          <t>https://vip.stock.finance.sina.com.cn/corp/view/vCB_AllBulletinDetail.php?id=9221765</t>
        </is>
      </c>
      <c r="C333">
        <f>HYPERLINK("https://vip.stock.finance.sina.com.cn/corp/view/vCB_AllBulletinDetail.php?id=9221765","点击查看")</f>
        <v/>
      </c>
    </row>
    <row r="334">
      <c r="A334" t="inlineStr">
        <is>
          <t>Google Hacking使用详解-CSDN博客</t>
        </is>
      </c>
      <c r="B334" t="inlineStr">
        <is>
          <t>https://blog.csdn.net/huweiliyi/article/details/105442118</t>
        </is>
      </c>
      <c r="C334">
        <f>HYPERLINK("https://blog.csdn.net/huweiliyi/article/details/105442118","点击查看")</f>
        <v/>
      </c>
    </row>
    <row r="335">
      <c r="A335" t="inlineStr">
        <is>
          <t>GC University Lahore</t>
        </is>
      </c>
      <c r="B335" t="inlineStr">
        <is>
          <t>https://gcu.edu.pk/NewsMore.php?id=88</t>
        </is>
      </c>
      <c r="C335">
        <f>HYPERLINK("https://gcu.edu.pk/NewsMore.php?id=88","点击查看")</f>
        <v/>
      </c>
    </row>
    <row r="336">
      <c r="A336" t="inlineStr">
        <is>
          <t>iPhone 將採用全新物料製作！對手想複製都有難度 ...</t>
        </is>
      </c>
      <c r="B336" t="inlineStr">
        <is>
          <t>https://www.dcfever.com/news/readnews.php?id=31302</t>
        </is>
      </c>
      <c r="C336">
        <f>HYPERLINK("https://www.dcfever.com/news/readnews.php?id=31302","点击查看")</f>
        <v/>
      </c>
    </row>
    <row r="337">
      <c r="A337" t="inlineStr">
        <is>
          <t>NOAKHALI GOVERNMENT COLLEGE</t>
        </is>
      </c>
      <c r="B337" t="inlineStr">
        <is>
          <t>https://noakhalicoll.gov.bd/page.php?id=7</t>
        </is>
      </c>
      <c r="C337">
        <f>HYPERLINK("https://noakhalicoll.gov.bd/page.php?id=7","点击查看")</f>
        <v/>
      </c>
    </row>
    <row r="338">
      <c r="A338" t="inlineStr">
        <is>
          <t>教你快速撸进网站后台 - FreeBuf网络安全行业门户</t>
        </is>
      </c>
      <c r="B338" t="inlineStr">
        <is>
          <t>https://www.freebuf.com/articles/web/279175.html</t>
        </is>
      </c>
      <c r="C338">
        <f>HYPERLINK("https://www.freebuf.com/articles/web/279175.html","点击查看")</f>
        <v/>
      </c>
    </row>
    <row r="339">
      <c r="A339" t="inlineStr">
        <is>
          <t>CSDN - 专业开发者社区</t>
        </is>
      </c>
      <c r="B339" t="inlineStr">
        <is>
          <t>https://www.csdn.net/tags/NtDaIg4sMzE0OTktYmxvZwO0O0OO0O0O.html</t>
        </is>
      </c>
      <c r="C339">
        <f>HYPERLINK("https://www.csdn.net/tags/NtDaIg4sMzE0OTktYmxvZwO0O0OO0O0O.html","点击查看")</f>
        <v/>
      </c>
    </row>
    <row r="340">
      <c r="A340" t="inlineStr">
        <is>
          <t>inurl:category.php?cate_id= - Advisories and Vulnerabilities …</t>
        </is>
      </c>
      <c r="B340" t="inlineStr">
        <is>
          <t>https://www.exploit-db.com/ghdb/2691</t>
        </is>
      </c>
      <c r="C340">
        <f>HYPERLINK("https://www.exploit-db.com/ghdb/2691","点击查看")</f>
        <v/>
      </c>
    </row>
    <row r="341">
      <c r="A341" t="inlineStr">
        <is>
          <t>批量挖sql注入漏洞 - 不愿透露姓名的汤姆猫 - 博客园</t>
        </is>
      </c>
      <c r="B341" t="inlineStr">
        <is>
          <t>https://www.cnblogs.com/wenyoudo/p/14515567.html</t>
        </is>
      </c>
      <c r="C341">
        <f>HYPERLINK("https://www.cnblogs.com/wenyoudo/p/14515567.html","点击查看")</f>
        <v/>
      </c>
    </row>
    <row r="342">
      <c r="A342" t="inlineStr">
        <is>
          <t>利用google hacking和github进行信息收集 - CSDN博客</t>
        </is>
      </c>
      <c r="B342" t="inlineStr">
        <is>
          <t>https://blog.csdn.net/qq_33942040/article/details/108549892</t>
        </is>
      </c>
      <c r="C342">
        <f>HYPERLINK("https://blog.csdn.net/qq_33942040/article/details/108549892","点击查看")</f>
        <v/>
      </c>
    </row>
    <row r="343">
      <c r="A343" t="inlineStr">
        <is>
          <t>NWU | Notice Details</t>
        </is>
      </c>
      <c r="B343" t="inlineStr">
        <is>
          <t>https://nwu.edu.bd/notice_details.php?id=77</t>
        </is>
      </c>
      <c r="C343">
        <f>HYPERLINK("https://nwu.edu.bd/notice_details.php?id=77","点击查看")</f>
        <v/>
      </c>
    </row>
    <row r="344">
      <c r="A344" t="inlineStr">
        <is>
          <t>实战纪实 | 实战sql漏洞挖掘技巧_inurl /search_results.php ...</t>
        </is>
      </c>
      <c r="B344" t="inlineStr">
        <is>
          <t>https://blog.csdn.net/hackzkaq/article/details/113759239</t>
        </is>
      </c>
      <c r="C344">
        <f>HYPERLINK("https://blog.csdn.net/hackzkaq/article/details/113759239","点击查看")</f>
        <v/>
      </c>
    </row>
    <row r="345">
      <c r="A345" t="inlineStr">
        <is>
          <t>Admin Login - ep</t>
        </is>
      </c>
      <c r="B345" t="inlineStr">
        <is>
          <t>https://ep.gov.pk/hq/locationissue.asp</t>
        </is>
      </c>
      <c r="C345">
        <f>HYPERLINK("https://ep.gov.pk/hq/locationissue.asp","点击查看")</f>
        <v/>
      </c>
    </row>
    <row r="346">
      <c r="A346" t="inlineStr">
        <is>
          <t>常用google hacking语法-CSDN博客</t>
        </is>
      </c>
      <c r="B346" t="inlineStr">
        <is>
          <t>https://blog.csdn.net/weixin_44268185/article/details/130556885</t>
        </is>
      </c>
      <c r="C346">
        <f>HYPERLINK("https://blog.csdn.net/weixin_44268185/article/details/130556885","点击查看")</f>
        <v/>
      </c>
    </row>
    <row r="347">
      <c r="A347" t="inlineStr">
        <is>
          <t>记一份SQLmap使用手册小结（一） - 先知社区 - aliyun.com</t>
        </is>
      </c>
      <c r="B347" t="inlineStr">
        <is>
          <t>https://xz.aliyun.com/t/3010</t>
        </is>
      </c>
      <c r="C347">
        <f>HYPERLINK("https://xz.aliyun.com/t/3010","点击查看")</f>
        <v/>
      </c>
    </row>
    <row r="348">
      <c r="A348" t="inlineStr">
        <is>
          <t>渗透网站搜寻_inurl asp id职业学校-CSDN博客</t>
        </is>
      </c>
      <c r="B348" t="inlineStr">
        <is>
          <t>https://blog.csdn.net/lgzlyy/article/details/78801328</t>
        </is>
      </c>
      <c r="C348">
        <f>HYPERLINK("https://blog.csdn.net/lgzlyy/article/details/78801328","点击查看")</f>
        <v/>
      </c>
    </row>
    <row r="349">
      <c r="A349" t="inlineStr">
        <is>
          <t>首页 -互爱国际文化传播事业工作室</t>
        </is>
      </c>
      <c r="B349" t="inlineStr">
        <is>
          <t>http://www.2ai2.com/index.asp</t>
        </is>
      </c>
      <c r="C349">
        <f>HYPERLINK("http://www.2ai2.com/index.asp","点击查看")</f>
        <v/>
      </c>
    </row>
    <row r="350">
      <c r="A350" t="inlineStr">
        <is>
          <t>渗透测试搜索指令整理（一） - 疏桐 - 博客园</t>
        </is>
      </c>
      <c r="B350" t="inlineStr">
        <is>
          <t>https://www.cnblogs.com/xinxianquan/p/8422355.html</t>
        </is>
      </c>
      <c r="C350">
        <f>HYPERLINK("https://www.cnblogs.com/xinxianquan/p/8422355.html","点击查看")</f>
        <v/>
      </c>
    </row>
    <row r="351">
      <c r="A351" t="inlineStr">
        <is>
          <t>谷歌/FOFA搜索引擎使用_fofa查询子域名_莫黎小天的博客 ...</t>
        </is>
      </c>
      <c r="B351" t="inlineStr">
        <is>
          <t>https://blog.csdn.net/weixin_46145025/article/details/122620459</t>
        </is>
      </c>
      <c r="C351">
        <f>HYPERLINK("https://blog.csdn.net/weixin_46145025/article/details/122620459","点击查看")</f>
        <v/>
      </c>
    </row>
    <row r="352">
      <c r="A352" t="inlineStr">
        <is>
          <t>【精选】小白是如何挖漏洞的（技巧篇） - 哔哩哔哩</t>
        </is>
      </c>
      <c r="B352" t="inlineStr">
        <is>
          <t>https://www.bilibili.com/read/cv12398503/</t>
        </is>
      </c>
      <c r="C352">
        <f>HYPERLINK("https://www.bilibili.com/read/cv12398503/","点击查看")</f>
        <v/>
      </c>
    </row>
    <row r="353">
      <c r="A353" t="inlineStr">
        <is>
          <t>Sn1per/inurlbr.php at master · 1N3/Sn1per · GitHub</t>
        </is>
      </c>
      <c r="B353" t="inlineStr">
        <is>
          <t>https://github.com/1N3/Sn1per/blob/master/bin/inurlbr.php</t>
        </is>
      </c>
      <c r="C353">
        <f>HYPERLINK("https://github.com/1N3/Sn1per/blob/master/bin/inurlbr.php","点击查看")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2023-12-06T11:54:19Z</dcterms:created>
  <dcterms:modified xmlns:dcterms="http://purl.org/dc/terms/" xmlns:xsi="http://www.w3.org/2001/XMLSchema-instance" xsi:type="dcterms:W3CDTF">2023-12-06T11:54:19Z</dcterms:modified>
</cp:coreProperties>
</file>