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esajes\2023\Lote M620 F619\liquidador sem-55\"/>
    </mc:Choice>
  </mc:AlternateContent>
  <bookViews>
    <workbookView xWindow="-105" yWindow="0" windowWidth="14610" windowHeight="1558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B721" i="251" l="1"/>
  <c r="H718" i="251"/>
  <c r="G718" i="251"/>
  <c r="F718" i="251"/>
  <c r="E718" i="251"/>
  <c r="D718" i="251"/>
  <c r="C718" i="251"/>
  <c r="K717" i="251"/>
  <c r="I717" i="251"/>
  <c r="I716" i="251"/>
  <c r="K715" i="251" s="1"/>
  <c r="L715" i="251" s="1"/>
  <c r="I715" i="251"/>
  <c r="H715" i="251"/>
  <c r="G715" i="251"/>
  <c r="F715" i="251"/>
  <c r="E715" i="251"/>
  <c r="D715" i="251"/>
  <c r="C715" i="251"/>
  <c r="I714" i="251"/>
  <c r="H714" i="251"/>
  <c r="G714" i="251"/>
  <c r="F714" i="251"/>
  <c r="E714" i="251"/>
  <c r="D714" i="251"/>
  <c r="C714" i="251"/>
  <c r="J708" i="251"/>
  <c r="B706" i="251"/>
  <c r="H705" i="251"/>
  <c r="G705" i="251"/>
  <c r="F705" i="251"/>
  <c r="E705" i="251"/>
  <c r="D705" i="251"/>
  <c r="C705" i="251"/>
  <c r="A705" i="251"/>
  <c r="X809" i="248" l="1"/>
  <c r="I702" i="251" l="1"/>
  <c r="H839" i="250" l="1"/>
  <c r="G839" i="250"/>
  <c r="F839" i="250"/>
  <c r="E839" i="250"/>
  <c r="D839" i="250"/>
  <c r="C839" i="250"/>
  <c r="K838" i="250"/>
  <c r="I838" i="250"/>
  <c r="I837" i="250"/>
  <c r="I836" i="250"/>
  <c r="H836" i="250"/>
  <c r="G836" i="250"/>
  <c r="F836" i="250"/>
  <c r="E836" i="250"/>
  <c r="D836" i="250"/>
  <c r="C836" i="250"/>
  <c r="H826" i="250"/>
  <c r="G826" i="250"/>
  <c r="F826" i="250"/>
  <c r="E826" i="250"/>
  <c r="D826" i="250"/>
  <c r="C826" i="250"/>
  <c r="Z748" i="249"/>
  <c r="W748" i="249"/>
  <c r="V748" i="249"/>
  <c r="U748" i="249"/>
  <c r="T748" i="249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X747" i="249"/>
  <c r="X746" i="249"/>
  <c r="X745" i="249"/>
  <c r="W745" i="249"/>
  <c r="V745" i="249"/>
  <c r="U745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W735" i="249"/>
  <c r="V735" i="249"/>
  <c r="U735" i="249"/>
  <c r="T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Z812" i="248"/>
  <c r="W812" i="248"/>
  <c r="V812" i="248"/>
  <c r="U812" i="248"/>
  <c r="T812" i="248"/>
  <c r="S812" i="248"/>
  <c r="R812" i="248"/>
  <c r="Q812" i="248"/>
  <c r="P812" i="248"/>
  <c r="O812" i="248"/>
  <c r="N812" i="248"/>
  <c r="M812" i="248"/>
  <c r="L812" i="248"/>
  <c r="K812" i="248"/>
  <c r="J812" i="248"/>
  <c r="I812" i="248"/>
  <c r="H812" i="248"/>
  <c r="G812" i="248"/>
  <c r="F812" i="248"/>
  <c r="E812" i="248"/>
  <c r="D812" i="248"/>
  <c r="C812" i="248"/>
  <c r="X811" i="248"/>
  <c r="X810" i="248"/>
  <c r="W809" i="248"/>
  <c r="V809" i="248"/>
  <c r="U809" i="248"/>
  <c r="T809" i="248"/>
  <c r="S809" i="248"/>
  <c r="R809" i="248"/>
  <c r="Q809" i="248"/>
  <c r="P809" i="248"/>
  <c r="O809" i="248"/>
  <c r="N809" i="248"/>
  <c r="M809" i="248"/>
  <c r="L809" i="248"/>
  <c r="K809" i="248"/>
  <c r="J809" i="248"/>
  <c r="I809" i="248"/>
  <c r="H809" i="248"/>
  <c r="G809" i="248"/>
  <c r="F809" i="248"/>
  <c r="E809" i="248"/>
  <c r="D809" i="248"/>
  <c r="C809" i="248"/>
  <c r="W799" i="248"/>
  <c r="V799" i="248"/>
  <c r="U799" i="248"/>
  <c r="T799" i="248"/>
  <c r="S799" i="248"/>
  <c r="R799" i="248"/>
  <c r="Q799" i="248"/>
  <c r="P799" i="248"/>
  <c r="O799" i="248"/>
  <c r="N799" i="248"/>
  <c r="M799" i="248"/>
  <c r="L799" i="248"/>
  <c r="K799" i="248"/>
  <c r="J799" i="248"/>
  <c r="I799" i="248"/>
  <c r="H799" i="248"/>
  <c r="G799" i="248"/>
  <c r="F799" i="248"/>
  <c r="E799" i="248"/>
  <c r="D799" i="248"/>
  <c r="C799" i="248"/>
  <c r="Z810" i="248" l="1"/>
  <c r="AA810" i="248" s="1"/>
  <c r="Z746" i="249"/>
  <c r="AA746" i="249" s="1"/>
  <c r="H733" i="251"/>
  <c r="G733" i="251"/>
  <c r="F733" i="251"/>
  <c r="E733" i="251"/>
  <c r="D733" i="251"/>
  <c r="C733" i="251"/>
  <c r="K732" i="251"/>
  <c r="I732" i="251"/>
  <c r="I731" i="251"/>
  <c r="I730" i="251"/>
  <c r="H730" i="251"/>
  <c r="G730" i="251"/>
  <c r="F730" i="251"/>
  <c r="E730" i="251"/>
  <c r="D730" i="251"/>
  <c r="C730" i="251"/>
  <c r="H720" i="251"/>
  <c r="G720" i="251"/>
  <c r="F720" i="251"/>
  <c r="E720" i="251"/>
  <c r="D720" i="251"/>
  <c r="C720" i="251"/>
  <c r="H823" i="250"/>
  <c r="G823" i="250"/>
  <c r="F823" i="250"/>
  <c r="E823" i="250"/>
  <c r="D823" i="250"/>
  <c r="C823" i="250"/>
  <c r="K822" i="250"/>
  <c r="I822" i="250"/>
  <c r="I821" i="250"/>
  <c r="L836" i="250" s="1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H810" i="250"/>
  <c r="G810" i="250"/>
  <c r="F810" i="250"/>
  <c r="E810" i="250"/>
  <c r="D810" i="250"/>
  <c r="C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D804" i="250" l="1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687" i="251"/>
  <c r="H703" i="251" l="1"/>
  <c r="G703" i="251"/>
  <c r="F703" i="251"/>
  <c r="E703" i="251"/>
  <c r="D703" i="251"/>
  <c r="C703" i="251"/>
  <c r="K702" i="251"/>
  <c r="I701" i="251"/>
  <c r="K730" i="251" s="1"/>
  <c r="L730" i="251" s="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H690" i="251"/>
  <c r="G690" i="251"/>
  <c r="F690" i="251"/>
  <c r="E690" i="251"/>
  <c r="D690" i="251"/>
  <c r="C690" i="251"/>
  <c r="B676" i="251"/>
  <c r="B691" i="251" s="1"/>
  <c r="H807" i="250"/>
  <c r="G807" i="250"/>
  <c r="F807" i="250"/>
  <c r="E807" i="250"/>
  <c r="D807" i="250"/>
  <c r="C807" i="250"/>
  <c r="K806" i="250"/>
  <c r="I805" i="250"/>
  <c r="L820" i="250" s="1"/>
  <c r="I803" i="250"/>
  <c r="H803" i="250"/>
  <c r="G803" i="250"/>
  <c r="F803" i="250"/>
  <c r="E803" i="250"/>
  <c r="D803" i="250"/>
  <c r="C803" i="250"/>
  <c r="J797" i="250"/>
  <c r="B795" i="250"/>
  <c r="B811" i="250" s="1"/>
  <c r="B827" i="250" s="1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Z730" i="249" s="1"/>
  <c r="AA730" i="249" s="1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Z794" i="248" s="1"/>
  <c r="AA794" i="248" s="1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B784" i="248" s="1"/>
  <c r="B800" i="248" s="1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D802" i="248" l="1"/>
  <c r="D808" i="248" s="1"/>
  <c r="H802" i="248"/>
  <c r="H808" i="248" s="1"/>
  <c r="I802" i="248"/>
  <c r="I808" i="248" s="1"/>
  <c r="U802" i="248"/>
  <c r="U808" i="248" s="1"/>
  <c r="V802" i="248"/>
  <c r="V808" i="248" s="1"/>
  <c r="N802" i="248"/>
  <c r="N808" i="248" s="1"/>
  <c r="P802" i="248"/>
  <c r="P808" i="248" s="1"/>
  <c r="E802" i="248"/>
  <c r="E808" i="248" s="1"/>
  <c r="F802" i="248"/>
  <c r="F808" i="248" s="1"/>
  <c r="S802" i="248"/>
  <c r="S808" i="248" s="1"/>
  <c r="T802" i="248"/>
  <c r="T808" i="248" s="1"/>
  <c r="J802" i="248"/>
  <c r="J808" i="248" s="1"/>
  <c r="Q802" i="248"/>
  <c r="Q808" i="248" s="1"/>
  <c r="R802" i="248"/>
  <c r="R808" i="248" s="1"/>
  <c r="G802" i="248"/>
  <c r="G808" i="248" s="1"/>
  <c r="K802" i="248"/>
  <c r="K808" i="248" s="1"/>
  <c r="W802" i="248"/>
  <c r="W808" i="248" s="1"/>
  <c r="X802" i="248"/>
  <c r="M802" i="248"/>
  <c r="M808" i="248" s="1"/>
  <c r="O802" i="248"/>
  <c r="O808" i="248" s="1"/>
  <c r="C802" i="248"/>
  <c r="C808" i="248" s="1"/>
  <c r="L802" i="248"/>
  <c r="L808" i="248" s="1"/>
  <c r="E829" i="250"/>
  <c r="G829" i="250"/>
  <c r="G835" i="250" s="1"/>
  <c r="H829" i="250"/>
  <c r="H835" i="250" s="1"/>
  <c r="I829" i="250"/>
  <c r="C829" i="250"/>
  <c r="C835" i="250" s="1"/>
  <c r="D829" i="250"/>
  <c r="F829" i="250"/>
  <c r="H723" i="251"/>
  <c r="H729" i="251" s="1"/>
  <c r="I723" i="251"/>
  <c r="F723" i="251"/>
  <c r="F729" i="251" s="1"/>
  <c r="G723" i="251"/>
  <c r="G729" i="251" s="1"/>
  <c r="D723" i="251"/>
  <c r="D729" i="251" s="1"/>
  <c r="C723" i="251"/>
  <c r="C729" i="251" s="1"/>
  <c r="E723" i="251"/>
  <c r="E729" i="251" s="1"/>
  <c r="D835" i="250"/>
  <c r="E835" i="250"/>
  <c r="F835" i="250"/>
  <c r="H675" i="25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B720" i="249" s="1"/>
  <c r="B736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I738" i="249" l="1"/>
  <c r="I744" i="249" s="1"/>
  <c r="U738" i="249"/>
  <c r="U744" i="249" s="1"/>
  <c r="J738" i="249"/>
  <c r="J744" i="249" s="1"/>
  <c r="V738" i="249"/>
  <c r="V744" i="249" s="1"/>
  <c r="N738" i="249"/>
  <c r="N744" i="249" s="1"/>
  <c r="D738" i="249"/>
  <c r="D744" i="249" s="1"/>
  <c r="C738" i="249"/>
  <c r="C744" i="249" s="1"/>
  <c r="Q738" i="249"/>
  <c r="Q744" i="249" s="1"/>
  <c r="F738" i="249"/>
  <c r="F744" i="249" s="1"/>
  <c r="G738" i="249"/>
  <c r="G744" i="249" s="1"/>
  <c r="P738" i="249"/>
  <c r="P744" i="249" s="1"/>
  <c r="E738" i="249"/>
  <c r="E744" i="249" s="1"/>
  <c r="R738" i="249"/>
  <c r="R744" i="249" s="1"/>
  <c r="S738" i="249"/>
  <c r="S744" i="249" s="1"/>
  <c r="H738" i="249"/>
  <c r="H744" i="249" s="1"/>
  <c r="K738" i="249"/>
  <c r="K744" i="249" s="1"/>
  <c r="W738" i="249"/>
  <c r="W744" i="249" s="1"/>
  <c r="L738" i="249"/>
  <c r="L744" i="249" s="1"/>
  <c r="X738" i="249"/>
  <c r="M738" i="249"/>
  <c r="M744" i="249" s="1"/>
  <c r="O738" i="249"/>
  <c r="O744" i="249" s="1"/>
  <c r="T738" i="249"/>
  <c r="T744" i="249" s="1"/>
  <c r="J723" i="251"/>
  <c r="I729" i="251"/>
  <c r="Y802" i="248"/>
  <c r="X808" i="248"/>
  <c r="I835" i="250"/>
  <c r="J829" i="250"/>
  <c r="Y754" i="248"/>
  <c r="Y690" i="249"/>
  <c r="J781" i="250"/>
  <c r="J678" i="251"/>
  <c r="Y738" i="249" l="1"/>
  <c r="X744" i="249"/>
  <c r="C688" i="25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L804" i="250" s="1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D660" i="251" l="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20" i="251" s="1"/>
  <c r="A762" i="250"/>
  <c r="A778" i="250" s="1"/>
  <c r="A794" i="250" s="1"/>
  <c r="A810" i="250" s="1"/>
  <c r="A826" i="250" s="1"/>
  <c r="A671" i="249"/>
  <c r="A687" i="249" s="1"/>
  <c r="A703" i="249" s="1"/>
  <c r="A719" i="249" s="1"/>
  <c r="A735" i="249" s="1"/>
  <c r="X667" i="249"/>
  <c r="A735" i="248"/>
  <c r="A751" i="248" s="1"/>
  <c r="A767" i="248" s="1"/>
  <c r="A783" i="248" s="1"/>
  <c r="A799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I665" i="251" l="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L788" i="250" s="1"/>
  <c r="I757" i="250"/>
  <c r="L772" i="250" s="1"/>
  <c r="I743" i="250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J751" i="250" l="1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  <author>mparra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Z746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145 Descartes</t>
        </r>
      </text>
    </comment>
  </commentList>
</comments>
</file>

<file path=xl/comments2.xml><?xml version="1.0" encoding="utf-8"?>
<comments xmlns="http://schemas.openxmlformats.org/spreadsheetml/2006/main">
  <authors>
    <author>aviagen</author>
    <author>mparra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K730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30 Descartes</t>
        </r>
      </text>
    </comment>
  </commentList>
</comments>
</file>

<file path=xl/sharedStrings.xml><?xml version="1.0" encoding="utf-8"?>
<sst xmlns="http://schemas.openxmlformats.org/spreadsheetml/2006/main" count="4529" uniqueCount="274">
  <si>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</si>
  <si>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</si>
  <si>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</si>
  <si>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</si>
  <si>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</si>
  <si>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</si>
  <si>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</si>
  <si>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</si>
  <si>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</si>
  <si>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</si>
  <si>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</si>
  <si>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</si>
  <si>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</si>
  <si>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</si>
  <si>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</si>
  <si>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</si>
  <si>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</si>
  <si>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</si>
  <si>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</si>
  <si>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</si>
  <si>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</si>
  <si>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</si>
  <si>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</si>
  <si>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</si>
  <si>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</si>
  <si>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</si>
  <si>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</si>
  <si>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</si>
  <si>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</si>
  <si>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</si>
  <si>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</si>
  <si>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</si>
  <si>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</si>
  <si>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</si>
  <si>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</si>
  <si>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</si>
  <si>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</si>
  <si>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</si>
  <si>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</si>
  <si>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</si>
  <si>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</si>
  <si>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</si>
  <si>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</si>
  <si>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</si>
  <si>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</si>
  <si>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</si>
  <si>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</si>
  <si>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</si>
  <si>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</si>
  <si>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</si>
  <si>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</si>
  <si>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</si>
  <si>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</si>
  <si>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</si>
  <si>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</si>
  <si>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</si>
  <si>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</si>
  <si>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</si>
  <si>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</si>
  <si>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</si>
  <si>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</si>
  <si>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</si>
  <si>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</si>
  <si>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</si>
  <si>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</si>
  <si>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</si>
  <si>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</si>
  <si>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</si>
  <si>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</si>
  <si>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</si>
  <si>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</si>
  <si>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</si>
  <si>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</si>
  <si>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</si>
  <si>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</si>
  <si>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</si>
  <si>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</si>
  <si>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</si>
  <si>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</si>
  <si>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</si>
  <si>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</si>
  <si>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</si>
  <si>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</si>
  <si>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</si>
  <si>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</si>
  <si>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</si>
  <si>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</si>
  <si>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</si>
  <si>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</si>
  <si>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</si>
  <si>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</si>
  <si>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</si>
  <si>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</si>
  <si>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</si>
  <si>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</si>
  <si>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</si>
  <si>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</si>
  <si>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</si>
  <si>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</si>
  <si>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</si>
  <si>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</si>
  <si>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</si>
  <si>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</si>
  <si>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</si>
  <si>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</si>
  <si>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</si>
  <si>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</si>
  <si>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</si>
  <si>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</si>
  <si>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</si>
  <si>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</si>
  <si>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</si>
  <si>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</si>
  <si>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</si>
  <si>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</si>
  <si>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</si>
  <si>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</si>
  <si>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</si>
  <si>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</si>
  <si>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</si>
  <si>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</si>
  <si>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</si>
  <si>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</si>
  <si>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</si>
  <si>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</si>
  <si>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</si>
  <si>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</si>
  <si>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</si>
  <si>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</si>
  <si>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</si>
  <si>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</si>
  <si>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</si>
  <si>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</si>
  <si>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</si>
  <si>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</si>
  <si>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</si>
  <si>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</si>
  <si>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</si>
  <si>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</si>
  <si>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</si>
  <si>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</si>
  <si>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</si>
  <si>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</si>
  <si>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</si>
  <si>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</si>
  <si>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</si>
  <si>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</si>
  <si>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</si>
  <si>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</si>
  <si>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</si>
  <si>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</si>
  <si>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</si>
  <si>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</si>
  <si>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</si>
  <si>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</si>
  <si>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</si>
  <si>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</si>
  <si>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</si>
  <si>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</si>
  <si>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</si>
  <si>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</si>
  <si>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</si>
  <si>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</si>
  <si>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</si>
  <si>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</si>
  <si>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</si>
  <si>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</si>
  <si>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</si>
  <si>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</si>
  <si>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</si>
  <si>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</si>
  <si>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</si>
  <si>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</si>
  <si>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</si>
  <si>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</si>
  <si>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</si>
  <si>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</si>
  <si>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</si>
  <si>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</si>
  <si>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</si>
  <si>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</si>
  <si>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</si>
  <si>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</si>
  <si>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</si>
  <si>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</si>
  <si>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</si>
  <si>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</si>
  <si>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</si>
  <si>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</si>
  <si>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</si>
  <si>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</si>
  <si>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</si>
  <si>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</si>
  <si>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</si>
  <si>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</si>
  <si>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</si>
  <si>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</si>
  <si>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</si>
  <si>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</si>
  <si>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</si>
  <si>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</si>
  <si>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</si>
  <si>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</si>
  <si>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</si>
  <si>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</si>
  <si>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</si>
  <si>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</si>
  <si>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</si>
  <si>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</si>
  <si>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</si>
  <si>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</si>
  <si>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</si>
  <si>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</si>
  <si>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</si>
  <si>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</si>
  <si>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</si>
  <si>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</si>
  <si>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</si>
  <si>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</si>
  <si>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</si>
  <si>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</si>
  <si>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</si>
  <si>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</si>
  <si>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</si>
  <si>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</si>
  <si>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</si>
  <si>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</si>
  <si>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</si>
  <si>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</si>
  <si>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</si>
  <si>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</si>
  <si>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</si>
  <si>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</si>
  <si>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</si>
  <si>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</si>
  <si>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</si>
  <si>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</si>
  <si>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</si>
  <si>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</si>
  <si>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</si>
  <si>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</si>
  <si>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</si>
  <si>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</si>
  <si>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</si>
  <si>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</si>
  <si>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</si>
  <si>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</si>
  <si>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</si>
  <si>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</si>
  <si>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</si>
  <si>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</si>
  <si>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</si>
  <si>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</si>
  <si>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</si>
  <si>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</si>
  <si>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</si>
  <si>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</si>
  <si>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</si>
  <si>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</si>
  <si>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</si>
  <si>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</si>
  <si>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</si>
  <si>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</si>
  <si>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</si>
  <si>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</si>
  <si>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</si>
  <si>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</si>
  <si>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</si>
  <si>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</si>
  <si>
    <t>EDAD</t>
  </si>
  <si>
    <t>CEPA 1</t>
  </si>
  <si>
    <t>CEPA 4</t>
  </si>
  <si>
    <t>CEPA 7</t>
  </si>
  <si>
    <t>CEPA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</si>
</sst>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5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9" fillId="6" borderId="63" xfId="0" applyNumberFormat="1" applyFont="1" applyFill="1" applyBorder="1" applyAlignment="1">
      <alignment horizontal="center"/>
    </xf>
    <xf numFmtId="1" fontId="19" fillId="6" borderId="61" xfId="0" applyNumberFormat="1" applyFont="1" applyFill="1" applyBorder="1" applyAlignment="1">
      <alignment horizontal="center" vertical="top"/>
    </xf>
    <xf numFmtId="0" fontId="50" fillId="11" borderId="21" xfId="0" applyFont="1" applyFill="1" applyBorder="1"/>
    <xf numFmtId="0" fontId="50" fillId="38" borderId="22" xfId="0" applyFont="1" applyFill="1" applyBorder="1"/>
    <xf numFmtId="0" fontId="50" fillId="39" borderId="2" xfId="0" applyFont="1" applyFill="1" applyBorder="1" applyAlignment="1">
      <alignment horizontal="left" vertical="top"/>
    </xf>
    <xf numFmtId="0" fontId="50" fillId="40" borderId="5" xfId="0" applyFont="1" applyFill="1" applyBorder="1" applyAlignment="1">
      <alignment horizontal="left" vertical="top"/>
    </xf>
    <xf numFmtId="0" fontId="50" fillId="39" borderId="4" xfId="0" applyFont="1" applyFill="1" applyBorder="1" applyAlignment="1">
      <alignment horizontal="left" vertical="top"/>
    </xf>
    <xf numFmtId="0" fontId="50" fillId="40" borderId="6" xfId="0" applyFont="1" applyFill="1" applyBorder="1" applyAlignment="1">
      <alignment horizontal="left" vertical="top"/>
    </xf>
    <xf numFmtId="0" fontId="50" fillId="41" borderId="22" xfId="0" applyFont="1" applyFill="1" applyBorder="1"/>
    <xf numFmtId="0" fontId="50" fillId="41" borderId="40" xfId="0" applyFont="1" applyFill="1" applyBorder="1"/>
    <xf numFmtId="0" fontId="50" fillId="4" borderId="5" xfId="0" applyFont="1" applyFill="1" applyBorder="1" applyAlignment="1">
      <alignment horizontal="left"/>
    </xf>
    <xf numFmtId="0" fontId="50" fillId="5" borderId="5" xfId="0" applyFont="1" applyFill="1" applyBorder="1" applyAlignment="1">
      <alignment horizontal="left" vertical="top"/>
    </xf>
    <xf numFmtId="0" fontId="50" fillId="42" borderId="17" xfId="0" applyFont="1" applyFill="1" applyBorder="1" applyAlignment="1">
      <alignment horizontal="left" vertical="top"/>
    </xf>
    <xf numFmtId="0" fontId="0" fillId="5" borderId="5" xfId="0" applyFill="1" applyBorder="1"/>
    <xf numFmtId="0" fontId="0" fillId="42" borderId="17" xfId="0" applyFill="1" applyBorder="1"/>
    <xf numFmtId="0" fontId="50" fillId="4" borderId="6" xfId="0" applyFont="1" applyFill="1" applyBorder="1" applyAlignment="1">
      <alignment horizontal="left"/>
    </xf>
    <xf numFmtId="0" fontId="0" fillId="5" borderId="6" xfId="0" applyFill="1" applyBorder="1"/>
    <xf numFmtId="0" fontId="0" fillId="42" borderId="19" xfId="0" applyFill="1" applyBorder="1"/>
    <xf numFmtId="0" fontId="50" fillId="0" borderId="22" xfId="0" applyFont="1" applyFill="1" applyBorder="1"/>
    <xf numFmtId="1" fontId="49" fillId="6" borderId="2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 vertical="top"/>
    </xf>
    <xf numFmtId="1" fontId="49" fillId="6" borderId="17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/>
    </xf>
    <xf numFmtId="1" fontId="49" fillId="6" borderId="17" xfId="0" applyNumberFormat="1" applyFont="1" applyFill="1" applyBorder="1" applyAlignment="1">
      <alignment horizontal="center"/>
    </xf>
    <xf numFmtId="1" fontId="49" fillId="6" borderId="64" xfId="0" applyNumberFormat="1" applyFont="1" applyFill="1" applyBorder="1" applyAlignment="1">
      <alignment horizontal="center"/>
    </xf>
    <xf numFmtId="1" fontId="49" fillId="6" borderId="61" xfId="0" applyNumberFormat="1" applyFont="1" applyFill="1" applyBorder="1" applyAlignment="1">
      <alignment horizontal="center" vertical="top"/>
    </xf>
    <xf numFmtId="10" fontId="1" fillId="0" borderId="20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89" t="s">
        <v>18</v>
      </c>
      <c r="C4" s="890"/>
      <c r="D4" s="890"/>
      <c r="E4" s="890"/>
      <c r="F4" s="890"/>
      <c r="G4" s="890"/>
      <c r="H4" s="890"/>
      <c r="I4" s="890"/>
      <c r="J4" s="891"/>
      <c r="K4" s="889" t="s">
        <v>21</v>
      </c>
      <c r="L4" s="890"/>
      <c r="M4" s="890"/>
      <c r="N4" s="890"/>
      <c r="O4" s="890"/>
      <c r="P4" s="890"/>
      <c r="Q4" s="890"/>
      <c r="R4" s="890"/>
      <c r="S4" s="890"/>
      <c r="T4" s="89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89" t="s">
        <v>23</v>
      </c>
      <c r="C17" s="890"/>
      <c r="D17" s="890"/>
      <c r="E17" s="890"/>
      <c r="F17" s="89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AG748"/>
  <sheetViews>
    <sheetView showGridLines="0" topLeftCell="A712" zoomScale="70" zoomScaleNormal="70" workbookViewId="0">
      <selection activeCell="A740" sqref="A739:XFD740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200" bestFit="1" customWidth="1"/>
    <col min="3" max="23" width="9.42578125" style="200" customWidth="1"/>
    <col min="24" max="24" width="12.5703125" style="200" bestFit="1" customWidth="1"/>
    <col min="25" max="25" width="11" style="200" bestFit="1" customWidth="1"/>
    <col min="26" max="31" width="9.5703125" style="200" customWidth="1"/>
    <col min="32" max="32" width="8.140625" style="200" bestFit="1" customWidth="1"/>
    <col min="33" max="33" width="10" style="200" bestFit="1" customWidth="1"/>
    <col min="34" max="16384" width="19.85546875" style="200"/>
  </cols>
  <sheetData>
    <row r="1" spans="1:33" x14ac:dyDescent="0.2">
      <c r="A1" s="200" t="s">
        <v>58</v>
      </c>
      <c r="AF1" s="854" t="s">
        <v>269</v>
      </c>
      <c r="AG1" s="860" t="s">
        <v>272</v>
      </c>
    </row>
    <row r="2" spans="1:33" x14ac:dyDescent="0.2">
      <c r="A2" s="200" t="s">
        <v>59</v>
      </c>
      <c r="C2" s="227">
        <v>36.647887323943664</v>
      </c>
      <c r="AF2" s="856">
        <v>1</v>
      </c>
      <c r="AG2" s="863">
        <v>140</v>
      </c>
    </row>
    <row r="3" spans="1:33" x14ac:dyDescent="0.2">
      <c r="A3" s="200" t="s">
        <v>7</v>
      </c>
      <c r="C3" s="227">
        <v>52.923976608187132</v>
      </c>
      <c r="AF3" s="856">
        <v>2</v>
      </c>
      <c r="AG3" s="863">
        <v>300</v>
      </c>
    </row>
    <row r="4" spans="1:33" x14ac:dyDescent="0.2">
      <c r="A4" s="200" t="s">
        <v>60</v>
      </c>
      <c r="C4" s="200">
        <v>3441</v>
      </c>
      <c r="AF4" s="856">
        <v>3</v>
      </c>
      <c r="AG4" s="863">
        <v>490</v>
      </c>
    </row>
    <row r="5" spans="1:33" x14ac:dyDescent="0.2">
      <c r="AF5" s="856">
        <v>4</v>
      </c>
      <c r="AG5" s="863">
        <v>690</v>
      </c>
    </row>
    <row r="6" spans="1:33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  <c r="AF6" s="856">
        <v>5</v>
      </c>
      <c r="AG6" s="863">
        <v>890</v>
      </c>
    </row>
    <row r="7" spans="1:33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  <c r="AF7" s="856">
        <v>6</v>
      </c>
      <c r="AG7" s="863">
        <v>1080</v>
      </c>
    </row>
    <row r="8" spans="1:33" ht="13.5" thickBot="1" x14ac:dyDescent="0.25">
      <c r="A8" s="272" t="s">
        <v>49</v>
      </c>
      <c r="B8" s="230"/>
      <c r="C8" s="973" t="s">
        <v>53</v>
      </c>
      <c r="D8" s="974"/>
      <c r="E8" s="974"/>
      <c r="F8" s="974"/>
      <c r="G8" s="974"/>
      <c r="H8" s="975"/>
      <c r="I8" s="348" t="s">
        <v>0</v>
      </c>
      <c r="AF8" s="856">
        <v>7</v>
      </c>
      <c r="AG8" s="863">
        <v>1250</v>
      </c>
    </row>
    <row r="9" spans="1:33" x14ac:dyDescent="0.2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  <c r="AF9" s="856">
        <v>8</v>
      </c>
      <c r="AG9" s="863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  <c r="AF10" s="856">
        <v>9</v>
      </c>
      <c r="AG10" s="863">
        <v>1540</v>
      </c>
    </row>
    <row r="11" spans="1:33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  <c r="AF11" s="856">
        <v>10</v>
      </c>
      <c r="AG11" s="863">
        <v>1670</v>
      </c>
    </row>
    <row r="12" spans="1:33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  <c r="AF12" s="856">
        <v>11</v>
      </c>
      <c r="AG12" s="863">
        <v>1790</v>
      </c>
    </row>
    <row r="13" spans="1:33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  <c r="AF13" s="856">
        <v>12</v>
      </c>
      <c r="AG13" s="863">
        <v>1900</v>
      </c>
    </row>
    <row r="14" spans="1:33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  <c r="AF14" s="856">
        <v>13</v>
      </c>
      <c r="AG14" s="863">
        <v>2010</v>
      </c>
    </row>
    <row r="15" spans="1:33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  <c r="AF15" s="856">
        <v>14</v>
      </c>
      <c r="AG15" s="863">
        <v>2120</v>
      </c>
    </row>
    <row r="16" spans="1:33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  <c r="AF16" s="856">
        <v>15</v>
      </c>
      <c r="AG16" s="863">
        <v>2240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  <c r="AF17" s="856">
        <v>16</v>
      </c>
      <c r="AG17" s="863">
        <v>2370</v>
      </c>
    </row>
    <row r="18" spans="1:33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  <c r="AF18" s="856">
        <v>17</v>
      </c>
      <c r="AG18" s="863">
        <v>2510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63">
        <v>2650</v>
      </c>
    </row>
    <row r="20" spans="1:33" ht="13.5" thickBot="1" x14ac:dyDescent="0.25">
      <c r="AF20" s="856">
        <v>19</v>
      </c>
      <c r="AG20" s="863">
        <v>2800</v>
      </c>
    </row>
    <row r="21" spans="1:33" ht="13.5" thickBot="1" x14ac:dyDescent="0.25">
      <c r="A21" s="272" t="s">
        <v>64</v>
      </c>
      <c r="B21" s="230"/>
      <c r="C21" s="973" t="s">
        <v>53</v>
      </c>
      <c r="D21" s="974"/>
      <c r="E21" s="974"/>
      <c r="F21" s="974"/>
      <c r="G21" s="974"/>
      <c r="H21" s="975"/>
      <c r="I21" s="348" t="s">
        <v>0</v>
      </c>
      <c r="AF21" s="856">
        <v>20</v>
      </c>
      <c r="AG21" s="863">
        <v>2960</v>
      </c>
    </row>
    <row r="22" spans="1:33" x14ac:dyDescent="0.2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  <c r="AF22" s="856">
        <v>21</v>
      </c>
      <c r="AG22" s="863">
        <v>3150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  <c r="AF23" s="856">
        <v>22</v>
      </c>
      <c r="AG23" s="863">
        <v>3370</v>
      </c>
    </row>
    <row r="24" spans="1:33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  <c r="AF24" s="856">
        <v>23</v>
      </c>
      <c r="AG24" s="863">
        <v>3560</v>
      </c>
    </row>
    <row r="25" spans="1:33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  <c r="AF25" s="856">
        <v>24</v>
      </c>
      <c r="AG25" s="863">
        <v>3720</v>
      </c>
    </row>
    <row r="26" spans="1:33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  <c r="AF26" s="856">
        <v>25</v>
      </c>
      <c r="AG26" s="863">
        <v>3850</v>
      </c>
    </row>
    <row r="27" spans="1:33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  <c r="AF27" s="856">
        <v>26</v>
      </c>
      <c r="AG27" s="863">
        <v>3940</v>
      </c>
    </row>
    <row r="28" spans="1:33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  <c r="AF28" s="856">
        <v>27</v>
      </c>
      <c r="AG28" s="863">
        <v>4010</v>
      </c>
    </row>
    <row r="29" spans="1:33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  <c r="AF29" s="856">
        <v>28</v>
      </c>
      <c r="AG29" s="863">
        <v>4070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  <c r="AF30" s="856">
        <v>29</v>
      </c>
      <c r="AG30" s="863">
        <v>4120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  <c r="AF31" s="856">
        <v>30</v>
      </c>
      <c r="AG31" s="863">
        <v>4160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63">
        <v>4175</v>
      </c>
    </row>
    <row r="33" spans="1:33" ht="13.5" thickBot="1" x14ac:dyDescent="0.25">
      <c r="AF33" s="856">
        <v>32</v>
      </c>
      <c r="AG33" s="863">
        <v>4190</v>
      </c>
    </row>
    <row r="34" spans="1:33" ht="13.5" thickBot="1" x14ac:dyDescent="0.25">
      <c r="A34" s="272" t="s">
        <v>66</v>
      </c>
      <c r="B34" s="230"/>
      <c r="C34" s="973" t="s">
        <v>53</v>
      </c>
      <c r="D34" s="974"/>
      <c r="E34" s="974"/>
      <c r="F34" s="974"/>
      <c r="G34" s="974"/>
      <c r="H34" s="975"/>
      <c r="I34" s="348" t="s">
        <v>0</v>
      </c>
      <c r="AF34" s="856">
        <v>33</v>
      </c>
      <c r="AG34" s="863">
        <v>4205</v>
      </c>
    </row>
    <row r="35" spans="1:33" x14ac:dyDescent="0.2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  <c r="AF35" s="856">
        <v>34</v>
      </c>
      <c r="AG35" s="863">
        <v>4220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  <c r="AF36" s="856">
        <v>35</v>
      </c>
      <c r="AG36" s="863">
        <v>4235</v>
      </c>
    </row>
    <row r="37" spans="1:33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  <c r="AF37" s="856">
        <v>36</v>
      </c>
      <c r="AG37" s="863">
        <v>4250</v>
      </c>
    </row>
    <row r="38" spans="1:33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  <c r="AF38" s="856">
        <v>37</v>
      </c>
      <c r="AG38" s="863">
        <v>4265</v>
      </c>
    </row>
    <row r="39" spans="1:33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  <c r="AF39" s="856">
        <v>38</v>
      </c>
      <c r="AG39" s="863">
        <v>4280</v>
      </c>
    </row>
    <row r="40" spans="1:33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  <c r="AF40" s="856">
        <v>39</v>
      </c>
      <c r="AG40" s="863">
        <v>4295</v>
      </c>
    </row>
    <row r="41" spans="1:33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  <c r="AF41" s="856">
        <v>40</v>
      </c>
      <c r="AG41" s="863">
        <v>4310</v>
      </c>
    </row>
    <row r="42" spans="1:33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  <c r="AF42" s="856">
        <v>41</v>
      </c>
      <c r="AG42" s="863">
        <v>4325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  <c r="AF43" s="856">
        <v>42</v>
      </c>
      <c r="AG43" s="863">
        <v>4340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  <c r="AF44" s="856">
        <v>43</v>
      </c>
      <c r="AG44" s="863">
        <v>4355</v>
      </c>
    </row>
    <row r="45" spans="1:33" x14ac:dyDescent="0.2">
      <c r="AF45" s="856">
        <v>44</v>
      </c>
      <c r="AG45" s="863">
        <v>4370</v>
      </c>
    </row>
    <row r="46" spans="1:33" ht="13.5" thickBot="1" x14ac:dyDescent="0.25">
      <c r="AF46" s="856">
        <v>45</v>
      </c>
      <c r="AG46" s="863">
        <v>4385</v>
      </c>
    </row>
    <row r="47" spans="1:33" ht="13.5" thickBot="1" x14ac:dyDescent="0.25">
      <c r="A47" s="272" t="s">
        <v>76</v>
      </c>
      <c r="B47" s="230"/>
      <c r="C47" s="973" t="s">
        <v>53</v>
      </c>
      <c r="D47" s="974"/>
      <c r="E47" s="974"/>
      <c r="F47" s="974"/>
      <c r="G47" s="974"/>
      <c r="H47" s="975"/>
      <c r="I47" s="348" t="s">
        <v>0</v>
      </c>
      <c r="AF47" s="856">
        <v>46</v>
      </c>
      <c r="AG47" s="863">
        <v>4400</v>
      </c>
    </row>
    <row r="48" spans="1:33" x14ac:dyDescent="0.2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  <c r="AF48" s="856">
        <v>47</v>
      </c>
      <c r="AG48" s="863">
        <v>4415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  <c r="AF49" s="856">
        <v>48</v>
      </c>
      <c r="AG49" s="863">
        <v>4430</v>
      </c>
    </row>
    <row r="50" spans="1:33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  <c r="AF50" s="856">
        <v>49</v>
      </c>
      <c r="AG50" s="863">
        <v>4445</v>
      </c>
    </row>
    <row r="51" spans="1:33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  <c r="AF51" s="856">
        <v>50</v>
      </c>
      <c r="AG51" s="863">
        <v>4460</v>
      </c>
    </row>
    <row r="52" spans="1:33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  <c r="AF52" s="856">
        <v>51</v>
      </c>
      <c r="AG52" s="863">
        <v>4475</v>
      </c>
    </row>
    <row r="53" spans="1:33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  <c r="AF53" s="856">
        <v>52</v>
      </c>
      <c r="AG53" s="863">
        <v>4490</v>
      </c>
    </row>
    <row r="54" spans="1:33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  <c r="AF54" s="856">
        <v>53</v>
      </c>
      <c r="AG54" s="863">
        <v>4505</v>
      </c>
    </row>
    <row r="55" spans="1:33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  <c r="AF55" s="856">
        <v>54</v>
      </c>
      <c r="AG55" s="863">
        <v>4520</v>
      </c>
    </row>
    <row r="56" spans="1:33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  <c r="AF56" s="856">
        <v>55</v>
      </c>
      <c r="AG56" s="863">
        <v>4535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  <c r="AF57" s="856">
        <v>56</v>
      </c>
      <c r="AG57" s="863">
        <v>4550</v>
      </c>
    </row>
    <row r="58" spans="1:33" x14ac:dyDescent="0.2">
      <c r="C58" s="200">
        <v>100</v>
      </c>
      <c r="AF58" s="856">
        <v>57</v>
      </c>
      <c r="AG58" s="863">
        <v>4565</v>
      </c>
    </row>
    <row r="59" spans="1:33" ht="13.5" thickBot="1" x14ac:dyDescent="0.25">
      <c r="AF59" s="856">
        <v>58</v>
      </c>
      <c r="AG59" s="863">
        <v>4580</v>
      </c>
    </row>
    <row r="60" spans="1:33" ht="13.5" thickBot="1" x14ac:dyDescent="0.25">
      <c r="A60" s="272" t="s">
        <v>103</v>
      </c>
      <c r="B60" s="230"/>
      <c r="C60" s="973" t="s">
        <v>53</v>
      </c>
      <c r="D60" s="974"/>
      <c r="E60" s="974"/>
      <c r="F60" s="974"/>
      <c r="G60" s="975"/>
      <c r="H60" s="348" t="s">
        <v>0</v>
      </c>
      <c r="AF60" s="856">
        <v>59</v>
      </c>
      <c r="AG60" s="863">
        <v>4595</v>
      </c>
    </row>
    <row r="61" spans="1:33" x14ac:dyDescent="0.2">
      <c r="A61" s="231" t="s">
        <v>2</v>
      </c>
      <c r="B61" s="777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  <c r="AF61" s="856">
        <v>60</v>
      </c>
      <c r="AG61" s="863">
        <v>4610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  <c r="AF62" s="856">
        <v>61</v>
      </c>
      <c r="AG62" s="863">
        <v>4625</v>
      </c>
    </row>
    <row r="63" spans="1:33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  <c r="AF63" s="856">
        <v>62</v>
      </c>
      <c r="AG63" s="863">
        <v>4640</v>
      </c>
    </row>
    <row r="64" spans="1:33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  <c r="AF64" s="856">
        <v>63</v>
      </c>
      <c r="AG64" s="863">
        <v>4655</v>
      </c>
    </row>
    <row r="65" spans="1:33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  <c r="AF65" s="856">
        <v>64</v>
      </c>
      <c r="AG65" s="865"/>
    </row>
    <row r="66" spans="1:33" ht="13.5" thickBot="1" x14ac:dyDescent="0.25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  <c r="AF66" s="858">
        <v>65</v>
      </c>
      <c r="AG66" s="868"/>
    </row>
    <row r="67" spans="1:33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33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33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33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973" t="s">
        <v>53</v>
      </c>
      <c r="D73" s="974"/>
      <c r="E73" s="974"/>
      <c r="F73" s="974"/>
      <c r="G73" s="975"/>
      <c r="H73" s="348" t="s">
        <v>0</v>
      </c>
    </row>
    <row r="74" spans="1:33" x14ac:dyDescent="0.2">
      <c r="A74" s="231" t="s">
        <v>2</v>
      </c>
      <c r="B74" s="777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33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33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33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33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33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908" t="s">
        <v>53</v>
      </c>
      <c r="D86" s="906"/>
      <c r="E86" s="906"/>
      <c r="F86" s="906"/>
      <c r="G86" s="907"/>
      <c r="H86" s="1039" t="s">
        <v>0</v>
      </c>
    </row>
    <row r="87" spans="1:12" x14ac:dyDescent="0.2">
      <c r="A87" s="231" t="s">
        <v>2</v>
      </c>
      <c r="B87" s="777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1042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778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908" t="s">
        <v>53</v>
      </c>
      <c r="D99" s="906"/>
      <c r="E99" s="906"/>
      <c r="F99" s="906"/>
      <c r="G99" s="907"/>
      <c r="H99" s="1039" t="s">
        <v>0</v>
      </c>
      <c r="I99" s="200">
        <v>177</v>
      </c>
    </row>
    <row r="100" spans="1:19" x14ac:dyDescent="0.2">
      <c r="A100" s="231" t="s">
        <v>2</v>
      </c>
      <c r="B100" s="777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1042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778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908" t="s">
        <v>53</v>
      </c>
      <c r="D112" s="906"/>
      <c r="E112" s="906"/>
      <c r="F112" s="906"/>
      <c r="G112" s="907"/>
      <c r="H112" s="1039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777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1042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778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908" t="s">
        <v>53</v>
      </c>
      <c r="D125" s="906"/>
      <c r="E125" s="906"/>
      <c r="F125" s="906"/>
      <c r="G125" s="907"/>
      <c r="H125" s="1039" t="s">
        <v>0</v>
      </c>
      <c r="I125" s="200">
        <v>173</v>
      </c>
    </row>
    <row r="126" spans="1:19" x14ac:dyDescent="0.2">
      <c r="A126" s="231" t="s">
        <v>2</v>
      </c>
      <c r="B126" s="777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1042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778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908" t="s">
        <v>53</v>
      </c>
      <c r="D138" s="906"/>
      <c r="E138" s="906"/>
      <c r="F138" s="906"/>
      <c r="G138" s="907"/>
      <c r="H138" s="1039" t="s">
        <v>0</v>
      </c>
      <c r="I138" s="200">
        <v>169</v>
      </c>
    </row>
    <row r="139" spans="1:11" x14ac:dyDescent="0.2">
      <c r="A139" s="231" t="s">
        <v>2</v>
      </c>
      <c r="B139" s="777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1042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778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908" t="s">
        <v>53</v>
      </c>
      <c r="D151" s="906"/>
      <c r="E151" s="906"/>
      <c r="F151" s="906"/>
      <c r="G151" s="907"/>
      <c r="H151" s="1039" t="s">
        <v>0</v>
      </c>
      <c r="I151" s="200">
        <v>168</v>
      </c>
    </row>
    <row r="152" spans="1:11" x14ac:dyDescent="0.2">
      <c r="A152" s="231" t="s">
        <v>2</v>
      </c>
      <c r="B152" s="777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1042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778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908" t="s">
        <v>53</v>
      </c>
      <c r="D164" s="906"/>
      <c r="E164" s="906"/>
      <c r="F164" s="906"/>
      <c r="G164" s="907"/>
      <c r="H164" s="1039" t="s">
        <v>0</v>
      </c>
      <c r="I164" s="200">
        <v>169</v>
      </c>
    </row>
    <row r="165" spans="1:11" x14ac:dyDescent="0.2">
      <c r="A165" s="231" t="s">
        <v>2</v>
      </c>
      <c r="B165" s="777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1042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778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908" t="s">
        <v>53</v>
      </c>
      <c r="D177" s="906"/>
      <c r="E177" s="906"/>
      <c r="F177" s="906"/>
      <c r="G177" s="907"/>
      <c r="H177" s="1039" t="s">
        <v>0</v>
      </c>
      <c r="I177" s="200">
        <v>168</v>
      </c>
    </row>
    <row r="178" spans="1:22" ht="13.5" thickBot="1" x14ac:dyDescent="0.25">
      <c r="A178" s="231" t="s">
        <v>2</v>
      </c>
      <c r="B178" s="777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1041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778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908" t="s">
        <v>53</v>
      </c>
      <c r="D190" s="906"/>
      <c r="E190" s="906"/>
      <c r="F190" s="906"/>
      <c r="G190" s="907"/>
      <c r="H190" s="1039" t="s">
        <v>0</v>
      </c>
    </row>
    <row r="191" spans="1:22" ht="13.5" thickBot="1" x14ac:dyDescent="0.25">
      <c r="A191" s="231" t="s">
        <v>2</v>
      </c>
      <c r="B191" s="777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1041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778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908" t="s">
        <v>53</v>
      </c>
      <c r="D203" s="906"/>
      <c r="E203" s="906"/>
      <c r="F203" s="906"/>
      <c r="G203" s="907"/>
      <c r="H203" s="1039" t="s">
        <v>0</v>
      </c>
      <c r="I203" s="200">
        <v>154</v>
      </c>
    </row>
    <row r="204" spans="1:11" ht="13.5" thickBot="1" x14ac:dyDescent="0.25">
      <c r="A204" s="231" t="s">
        <v>2</v>
      </c>
      <c r="B204" s="777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1041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778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908" t="s">
        <v>53</v>
      </c>
      <c r="D216" s="906"/>
      <c r="E216" s="906"/>
      <c r="F216" s="906"/>
      <c r="G216" s="907"/>
      <c r="H216" s="1039" t="s">
        <v>0</v>
      </c>
      <c r="I216" s="200">
        <v>154</v>
      </c>
    </row>
    <row r="217" spans="1:11" ht="13.5" thickBot="1" x14ac:dyDescent="0.25">
      <c r="A217" s="231" t="s">
        <v>2</v>
      </c>
      <c r="B217" s="777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1041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778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908" t="s">
        <v>53</v>
      </c>
      <c r="D229" s="906"/>
      <c r="E229" s="906"/>
      <c r="F229" s="906"/>
      <c r="G229" s="907"/>
      <c r="H229" s="1039" t="s">
        <v>0</v>
      </c>
      <c r="I229" s="200">
        <v>155</v>
      </c>
    </row>
    <row r="230" spans="1:11" ht="13.5" thickBot="1" x14ac:dyDescent="0.25">
      <c r="A230" s="231" t="s">
        <v>2</v>
      </c>
      <c r="B230" s="777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1041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778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908" t="s">
        <v>53</v>
      </c>
      <c r="D242" s="906"/>
      <c r="E242" s="906"/>
      <c r="F242" s="906"/>
      <c r="G242" s="907"/>
      <c r="H242" s="1039" t="s">
        <v>0</v>
      </c>
      <c r="I242" s="200">
        <v>154</v>
      </c>
    </row>
    <row r="243" spans="1:11" ht="13.5" thickBot="1" x14ac:dyDescent="0.25">
      <c r="A243" s="231" t="s">
        <v>2</v>
      </c>
      <c r="B243" s="777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1041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778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908" t="s">
        <v>53</v>
      </c>
      <c r="D255" s="906"/>
      <c r="E255" s="906"/>
      <c r="F255" s="906"/>
      <c r="G255" s="907"/>
      <c r="H255" s="1039" t="s">
        <v>0</v>
      </c>
      <c r="I255" s="200">
        <v>152</v>
      </c>
    </row>
    <row r="256" spans="1:11" ht="13.5" thickBot="1" x14ac:dyDescent="0.25">
      <c r="A256" s="231" t="s">
        <v>2</v>
      </c>
      <c r="B256" s="777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1041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778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908" t="s">
        <v>53</v>
      </c>
      <c r="D268" s="906"/>
      <c r="E268" s="906"/>
      <c r="F268" s="906"/>
      <c r="G268" s="907"/>
      <c r="H268" s="1039" t="s">
        <v>0</v>
      </c>
      <c r="I268" s="200">
        <v>152</v>
      </c>
    </row>
    <row r="269" spans="1:11" ht="13.5" thickBot="1" x14ac:dyDescent="0.25">
      <c r="A269" s="231" t="s">
        <v>2</v>
      </c>
      <c r="B269" s="777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1041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778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908" t="s">
        <v>53</v>
      </c>
      <c r="D282" s="906"/>
      <c r="E282" s="906"/>
      <c r="F282" s="907"/>
      <c r="G282" s="1039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777"/>
      <c r="C283" s="295">
        <v>1</v>
      </c>
      <c r="D283" s="225">
        <v>2</v>
      </c>
      <c r="E283" s="225">
        <v>3</v>
      </c>
      <c r="F283" s="225">
        <v>4</v>
      </c>
      <c r="G283" s="1041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778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921" t="s">
        <v>53</v>
      </c>
      <c r="D296" s="922"/>
      <c r="E296" s="922"/>
      <c r="F296" s="922"/>
      <c r="G296" s="922"/>
      <c r="H296" s="922"/>
      <c r="I296" s="923"/>
      <c r="J296" s="921" t="s">
        <v>114</v>
      </c>
      <c r="K296" s="922"/>
      <c r="L296" s="922"/>
      <c r="M296" s="922"/>
      <c r="N296" s="922"/>
      <c r="O296" s="922"/>
      <c r="P296" s="923"/>
      <c r="Q296" s="921" t="s">
        <v>63</v>
      </c>
      <c r="R296" s="922"/>
      <c r="S296" s="922"/>
      <c r="T296" s="922"/>
      <c r="U296" s="922"/>
      <c r="V296" s="922"/>
      <c r="W296" s="923"/>
      <c r="X296" s="1039" t="s">
        <v>0</v>
      </c>
      <c r="Y296" s="200">
        <v>229</v>
      </c>
    </row>
    <row r="297" spans="1:27" ht="13.5" thickBot="1" x14ac:dyDescent="0.25">
      <c r="A297" s="231" t="s">
        <v>54</v>
      </c>
      <c r="B297" s="777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1040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778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921" t="s">
        <v>53</v>
      </c>
      <c r="D309" s="922"/>
      <c r="E309" s="922"/>
      <c r="F309" s="922"/>
      <c r="G309" s="922"/>
      <c r="H309" s="922"/>
      <c r="I309" s="923"/>
      <c r="J309" s="921" t="s">
        <v>114</v>
      </c>
      <c r="K309" s="922"/>
      <c r="L309" s="922"/>
      <c r="M309" s="922"/>
      <c r="N309" s="922"/>
      <c r="O309" s="922"/>
      <c r="P309" s="923"/>
      <c r="Q309" s="921" t="s">
        <v>63</v>
      </c>
      <c r="R309" s="922"/>
      <c r="S309" s="922"/>
      <c r="T309" s="922"/>
      <c r="U309" s="922"/>
      <c r="V309" s="922"/>
      <c r="W309" s="923"/>
      <c r="X309" s="1039" t="s">
        <v>0</v>
      </c>
      <c r="Y309" s="200">
        <v>229</v>
      </c>
    </row>
    <row r="310" spans="1:27" ht="13.5" thickBot="1" x14ac:dyDescent="0.25">
      <c r="A310" s="231" t="s">
        <v>54</v>
      </c>
      <c r="B310" s="777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1040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778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921" t="s">
        <v>53</v>
      </c>
      <c r="D322" s="922"/>
      <c r="E322" s="922"/>
      <c r="F322" s="922"/>
      <c r="G322" s="922"/>
      <c r="H322" s="922"/>
      <c r="I322" s="923"/>
      <c r="J322" s="921" t="s">
        <v>114</v>
      </c>
      <c r="K322" s="922"/>
      <c r="L322" s="922"/>
      <c r="M322" s="922"/>
      <c r="N322" s="922"/>
      <c r="O322" s="922"/>
      <c r="P322" s="923"/>
      <c r="Q322" s="921" t="s">
        <v>63</v>
      </c>
      <c r="R322" s="922"/>
      <c r="S322" s="922"/>
      <c r="T322" s="922"/>
      <c r="U322" s="922"/>
      <c r="V322" s="922"/>
      <c r="W322" s="923"/>
      <c r="X322" s="1039" t="s">
        <v>0</v>
      </c>
      <c r="Y322" s="200">
        <v>233</v>
      </c>
    </row>
    <row r="323" spans="1:27" ht="13.5" thickBot="1" x14ac:dyDescent="0.25">
      <c r="A323" s="231" t="s">
        <v>54</v>
      </c>
      <c r="B323" s="777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1040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778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921" t="s">
        <v>53</v>
      </c>
      <c r="D335" s="922"/>
      <c r="E335" s="922"/>
      <c r="F335" s="922"/>
      <c r="G335" s="922"/>
      <c r="H335" s="922"/>
      <c r="I335" s="923"/>
      <c r="J335" s="921" t="s">
        <v>114</v>
      </c>
      <c r="K335" s="922"/>
      <c r="L335" s="922"/>
      <c r="M335" s="922"/>
      <c r="N335" s="922"/>
      <c r="O335" s="922"/>
      <c r="P335" s="923"/>
      <c r="Q335" s="921" t="s">
        <v>63</v>
      </c>
      <c r="R335" s="922"/>
      <c r="S335" s="922"/>
      <c r="T335" s="922"/>
      <c r="U335" s="922"/>
      <c r="V335" s="922"/>
      <c r="W335" s="923"/>
      <c r="X335" s="1039" t="s">
        <v>0</v>
      </c>
      <c r="Y335" s="200">
        <v>229</v>
      </c>
    </row>
    <row r="336" spans="1:27" ht="13.5" thickBot="1" x14ac:dyDescent="0.25">
      <c r="A336" s="231" t="s">
        <v>54</v>
      </c>
      <c r="B336" s="777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1040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778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921" t="s">
        <v>53</v>
      </c>
      <c r="D348" s="922"/>
      <c r="E348" s="922"/>
      <c r="F348" s="922"/>
      <c r="G348" s="922"/>
      <c r="H348" s="922"/>
      <c r="I348" s="923"/>
      <c r="J348" s="921" t="s">
        <v>114</v>
      </c>
      <c r="K348" s="922"/>
      <c r="L348" s="922"/>
      <c r="M348" s="922"/>
      <c r="N348" s="922"/>
      <c r="O348" s="922"/>
      <c r="P348" s="923"/>
      <c r="Q348" s="921" t="s">
        <v>63</v>
      </c>
      <c r="R348" s="922"/>
      <c r="S348" s="922"/>
      <c r="T348" s="922"/>
      <c r="U348" s="922"/>
      <c r="V348" s="922"/>
      <c r="W348" s="923"/>
      <c r="X348" s="1039" t="s">
        <v>0</v>
      </c>
      <c r="Y348" s="200">
        <v>231</v>
      </c>
    </row>
    <row r="349" spans="1:27" ht="13.5" thickBot="1" x14ac:dyDescent="0.25">
      <c r="A349" s="231" t="s">
        <v>54</v>
      </c>
      <c r="B349" s="777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1040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778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921" t="s">
        <v>53</v>
      </c>
      <c r="D361" s="922"/>
      <c r="E361" s="922"/>
      <c r="F361" s="922"/>
      <c r="G361" s="922"/>
      <c r="H361" s="922"/>
      <c r="I361" s="923"/>
      <c r="J361" s="921" t="s">
        <v>114</v>
      </c>
      <c r="K361" s="922"/>
      <c r="L361" s="922"/>
      <c r="M361" s="922"/>
      <c r="N361" s="922"/>
      <c r="O361" s="922"/>
      <c r="P361" s="923"/>
      <c r="Q361" s="921" t="s">
        <v>63</v>
      </c>
      <c r="R361" s="922"/>
      <c r="S361" s="922"/>
      <c r="T361" s="922"/>
      <c r="U361" s="922"/>
      <c r="V361" s="922"/>
      <c r="W361" s="923"/>
      <c r="X361" s="1039" t="s">
        <v>0</v>
      </c>
    </row>
    <row r="362" spans="1:27" ht="13.5" thickBot="1" x14ac:dyDescent="0.25">
      <c r="A362" s="231" t="s">
        <v>54</v>
      </c>
      <c r="B362" s="777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1040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778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921" t="s">
        <v>53</v>
      </c>
      <c r="D374" s="922"/>
      <c r="E374" s="922"/>
      <c r="F374" s="922"/>
      <c r="G374" s="922"/>
      <c r="H374" s="922"/>
      <c r="I374" s="923"/>
      <c r="J374" s="921" t="s">
        <v>114</v>
      </c>
      <c r="K374" s="922"/>
      <c r="L374" s="922"/>
      <c r="M374" s="922"/>
      <c r="N374" s="922"/>
      <c r="O374" s="922"/>
      <c r="P374" s="923"/>
      <c r="Q374" s="921" t="s">
        <v>63</v>
      </c>
      <c r="R374" s="922"/>
      <c r="S374" s="922"/>
      <c r="T374" s="922"/>
      <c r="U374" s="922"/>
      <c r="V374" s="922"/>
      <c r="W374" s="923"/>
      <c r="X374" s="1039" t="s">
        <v>0</v>
      </c>
    </row>
    <row r="375" spans="1:27" x14ac:dyDescent="0.2">
      <c r="A375" s="231" t="s">
        <v>54</v>
      </c>
      <c r="B375" s="777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1040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778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921" t="s">
        <v>53</v>
      </c>
      <c r="D387" s="922"/>
      <c r="E387" s="922"/>
      <c r="F387" s="922"/>
      <c r="G387" s="922"/>
      <c r="H387" s="922"/>
      <c r="I387" s="923"/>
      <c r="J387" s="921" t="s">
        <v>114</v>
      </c>
      <c r="K387" s="922"/>
      <c r="L387" s="922"/>
      <c r="M387" s="922"/>
      <c r="N387" s="922"/>
      <c r="O387" s="922"/>
      <c r="P387" s="923"/>
      <c r="Q387" s="921" t="s">
        <v>63</v>
      </c>
      <c r="R387" s="922"/>
      <c r="S387" s="922"/>
      <c r="T387" s="922"/>
      <c r="U387" s="922"/>
      <c r="V387" s="922"/>
      <c r="W387" s="923"/>
      <c r="X387" s="1039" t="s">
        <v>0</v>
      </c>
      <c r="Y387" s="200">
        <v>225</v>
      </c>
    </row>
    <row r="388" spans="1:27" x14ac:dyDescent="0.2">
      <c r="A388" s="231" t="s">
        <v>54</v>
      </c>
      <c r="B388" s="777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1040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778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921" t="s">
        <v>53</v>
      </c>
      <c r="D400" s="922"/>
      <c r="E400" s="922"/>
      <c r="F400" s="922"/>
      <c r="G400" s="922"/>
      <c r="H400" s="922"/>
      <c r="I400" s="923"/>
      <c r="J400" s="921" t="s">
        <v>114</v>
      </c>
      <c r="K400" s="922"/>
      <c r="L400" s="922"/>
      <c r="M400" s="922"/>
      <c r="N400" s="922"/>
      <c r="O400" s="922"/>
      <c r="P400" s="923"/>
      <c r="Q400" s="921" t="s">
        <v>63</v>
      </c>
      <c r="R400" s="922"/>
      <c r="S400" s="922"/>
      <c r="T400" s="922"/>
      <c r="U400" s="922"/>
      <c r="V400" s="922"/>
      <c r="W400" s="923"/>
      <c r="X400" s="1039" t="s">
        <v>0</v>
      </c>
    </row>
    <row r="401" spans="1:27" x14ac:dyDescent="0.2">
      <c r="A401" s="231" t="s">
        <v>54</v>
      </c>
      <c r="B401" s="777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1040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778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921" t="s">
        <v>53</v>
      </c>
      <c r="D413" s="922"/>
      <c r="E413" s="922"/>
      <c r="F413" s="922"/>
      <c r="G413" s="922"/>
      <c r="H413" s="922"/>
      <c r="I413" s="923"/>
      <c r="J413" s="921" t="s">
        <v>114</v>
      </c>
      <c r="K413" s="922"/>
      <c r="L413" s="922"/>
      <c r="M413" s="922"/>
      <c r="N413" s="922"/>
      <c r="O413" s="922"/>
      <c r="P413" s="923"/>
      <c r="Q413" s="921" t="s">
        <v>63</v>
      </c>
      <c r="R413" s="922"/>
      <c r="S413" s="922"/>
      <c r="T413" s="922"/>
      <c r="U413" s="922"/>
      <c r="V413" s="922"/>
      <c r="W413" s="923"/>
      <c r="X413" s="1039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1040"/>
    </row>
    <row r="415" spans="1:27" x14ac:dyDescent="0.2">
      <c r="A415" s="236" t="s">
        <v>3</v>
      </c>
      <c r="B415" s="779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778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921" t="s">
        <v>53</v>
      </c>
      <c r="D426" s="922"/>
      <c r="E426" s="922"/>
      <c r="F426" s="922"/>
      <c r="G426" s="922"/>
      <c r="H426" s="922"/>
      <c r="I426" s="923"/>
      <c r="J426" s="921" t="s">
        <v>114</v>
      </c>
      <c r="K426" s="922"/>
      <c r="L426" s="922"/>
      <c r="M426" s="922"/>
      <c r="N426" s="922"/>
      <c r="O426" s="922"/>
      <c r="P426" s="923"/>
      <c r="Q426" s="921" t="s">
        <v>63</v>
      </c>
      <c r="R426" s="922"/>
      <c r="S426" s="922"/>
      <c r="T426" s="922"/>
      <c r="U426" s="922"/>
      <c r="V426" s="922"/>
      <c r="W426" s="923"/>
      <c r="X426" s="1039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1040"/>
    </row>
    <row r="428" spans="1:27" x14ac:dyDescent="0.2">
      <c r="A428" s="236" t="s">
        <v>3</v>
      </c>
      <c r="B428" s="779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778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921" t="s">
        <v>53</v>
      </c>
      <c r="D439" s="922"/>
      <c r="E439" s="922"/>
      <c r="F439" s="922"/>
      <c r="G439" s="922"/>
      <c r="H439" s="922"/>
      <c r="I439" s="923"/>
      <c r="J439" s="921" t="s">
        <v>114</v>
      </c>
      <c r="K439" s="922"/>
      <c r="L439" s="922"/>
      <c r="M439" s="922"/>
      <c r="N439" s="922"/>
      <c r="O439" s="922"/>
      <c r="P439" s="923"/>
      <c r="Q439" s="921" t="s">
        <v>63</v>
      </c>
      <c r="R439" s="922"/>
      <c r="S439" s="922"/>
      <c r="T439" s="922"/>
      <c r="U439" s="922"/>
      <c r="V439" s="922"/>
      <c r="W439" s="923"/>
      <c r="X439" s="1039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1040"/>
    </row>
    <row r="441" spans="1:27" x14ac:dyDescent="0.2">
      <c r="A441" s="236" t="s">
        <v>3</v>
      </c>
      <c r="B441" s="780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778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921" t="s">
        <v>53</v>
      </c>
      <c r="D452" s="922"/>
      <c r="E452" s="922"/>
      <c r="F452" s="922"/>
      <c r="G452" s="922"/>
      <c r="H452" s="922"/>
      <c r="I452" s="923"/>
      <c r="J452" s="921" t="s">
        <v>114</v>
      </c>
      <c r="K452" s="922"/>
      <c r="L452" s="922"/>
      <c r="M452" s="922"/>
      <c r="N452" s="922"/>
      <c r="O452" s="922"/>
      <c r="P452" s="923"/>
      <c r="Q452" s="921" t="s">
        <v>63</v>
      </c>
      <c r="R452" s="922"/>
      <c r="S452" s="922"/>
      <c r="T452" s="922"/>
      <c r="U452" s="922"/>
      <c r="V452" s="922"/>
      <c r="W452" s="923"/>
      <c r="X452" s="1039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1040"/>
    </row>
    <row r="454" spans="1:27" x14ac:dyDescent="0.2">
      <c r="A454" s="236" t="s">
        <v>3</v>
      </c>
      <c r="B454" s="780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778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921" t="s">
        <v>53</v>
      </c>
      <c r="D465" s="922"/>
      <c r="E465" s="922"/>
      <c r="F465" s="922"/>
      <c r="G465" s="922"/>
      <c r="H465" s="922"/>
      <c r="I465" s="923"/>
      <c r="J465" s="921" t="s">
        <v>114</v>
      </c>
      <c r="K465" s="922"/>
      <c r="L465" s="922"/>
      <c r="M465" s="922"/>
      <c r="N465" s="922"/>
      <c r="O465" s="922"/>
      <c r="P465" s="923"/>
      <c r="Q465" s="921" t="s">
        <v>63</v>
      </c>
      <c r="R465" s="922"/>
      <c r="S465" s="922"/>
      <c r="T465" s="922"/>
      <c r="U465" s="922"/>
      <c r="V465" s="922"/>
      <c r="W465" s="923"/>
      <c r="X465" s="1039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1040"/>
    </row>
    <row r="467" spans="1:27" x14ac:dyDescent="0.2">
      <c r="A467" s="236" t="s">
        <v>3</v>
      </c>
      <c r="B467" s="780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778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921" t="s">
        <v>53</v>
      </c>
      <c r="D478" s="922"/>
      <c r="E478" s="922"/>
      <c r="F478" s="922"/>
      <c r="G478" s="922"/>
      <c r="H478" s="922"/>
      <c r="I478" s="923"/>
      <c r="J478" s="921" t="s">
        <v>114</v>
      </c>
      <c r="K478" s="922"/>
      <c r="L478" s="922"/>
      <c r="M478" s="922"/>
      <c r="N478" s="922"/>
      <c r="O478" s="922"/>
      <c r="P478" s="923"/>
      <c r="Q478" s="921" t="s">
        <v>63</v>
      </c>
      <c r="R478" s="922"/>
      <c r="S478" s="922"/>
      <c r="T478" s="922"/>
      <c r="U478" s="922"/>
      <c r="V478" s="922"/>
      <c r="W478" s="923"/>
      <c r="X478" s="1039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1041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778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921" t="s">
        <v>53</v>
      </c>
      <c r="D491" s="922"/>
      <c r="E491" s="922"/>
      <c r="F491" s="922"/>
      <c r="G491" s="922"/>
      <c r="H491" s="922"/>
      <c r="I491" s="923"/>
      <c r="J491" s="921" t="s">
        <v>114</v>
      </c>
      <c r="K491" s="922"/>
      <c r="L491" s="922"/>
      <c r="M491" s="922"/>
      <c r="N491" s="922"/>
      <c r="O491" s="922"/>
      <c r="P491" s="923"/>
      <c r="Q491" s="921" t="s">
        <v>63</v>
      </c>
      <c r="R491" s="922"/>
      <c r="S491" s="922"/>
      <c r="T491" s="922"/>
      <c r="U491" s="922"/>
      <c r="V491" s="922"/>
      <c r="W491" s="923"/>
      <c r="X491" s="1039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1041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778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921" t="s">
        <v>53</v>
      </c>
      <c r="D504" s="922"/>
      <c r="E504" s="922"/>
      <c r="F504" s="922"/>
      <c r="G504" s="922"/>
      <c r="H504" s="922"/>
      <c r="I504" s="923"/>
      <c r="J504" s="921" t="s">
        <v>114</v>
      </c>
      <c r="K504" s="922"/>
      <c r="L504" s="922"/>
      <c r="M504" s="922"/>
      <c r="N504" s="922"/>
      <c r="O504" s="922"/>
      <c r="P504" s="923"/>
      <c r="Q504" s="921" t="s">
        <v>63</v>
      </c>
      <c r="R504" s="922"/>
      <c r="S504" s="922"/>
      <c r="T504" s="922"/>
      <c r="U504" s="922"/>
      <c r="V504" s="922"/>
      <c r="W504" s="923"/>
      <c r="X504" s="1039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1041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778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921" t="s">
        <v>53</v>
      </c>
      <c r="D518" s="922"/>
      <c r="E518" s="922"/>
      <c r="F518" s="922"/>
      <c r="G518" s="922"/>
      <c r="H518" s="922"/>
      <c r="I518" s="923"/>
      <c r="J518" s="921" t="s">
        <v>114</v>
      </c>
      <c r="K518" s="922"/>
      <c r="L518" s="922"/>
      <c r="M518" s="922"/>
      <c r="N518" s="922"/>
      <c r="O518" s="922"/>
      <c r="P518" s="923"/>
      <c r="Q518" s="921" t="s">
        <v>63</v>
      </c>
      <c r="R518" s="922"/>
      <c r="S518" s="922"/>
      <c r="T518" s="922"/>
      <c r="U518" s="922"/>
      <c r="V518" s="922"/>
      <c r="W518" s="923"/>
      <c r="X518" s="1039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1041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778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921" t="s">
        <v>53</v>
      </c>
      <c r="D532" s="922"/>
      <c r="E532" s="922"/>
      <c r="F532" s="922"/>
      <c r="G532" s="922"/>
      <c r="H532" s="922"/>
      <c r="I532" s="923"/>
      <c r="J532" s="921" t="s">
        <v>114</v>
      </c>
      <c r="K532" s="922"/>
      <c r="L532" s="922"/>
      <c r="M532" s="922"/>
      <c r="N532" s="922"/>
      <c r="O532" s="922"/>
      <c r="P532" s="923"/>
      <c r="Q532" s="921" t="s">
        <v>63</v>
      </c>
      <c r="R532" s="922"/>
      <c r="S532" s="922"/>
      <c r="T532" s="922"/>
      <c r="U532" s="922"/>
      <c r="V532" s="922"/>
      <c r="W532" s="923"/>
      <c r="X532" s="1039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1041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778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921" t="s">
        <v>53</v>
      </c>
      <c r="D546" s="922"/>
      <c r="E546" s="922"/>
      <c r="F546" s="922"/>
      <c r="G546" s="922"/>
      <c r="H546" s="922"/>
      <c r="I546" s="923"/>
      <c r="J546" s="921" t="s">
        <v>114</v>
      </c>
      <c r="K546" s="922"/>
      <c r="L546" s="922"/>
      <c r="M546" s="922"/>
      <c r="N546" s="922"/>
      <c r="O546" s="922"/>
      <c r="P546" s="923"/>
      <c r="Q546" s="921" t="s">
        <v>63</v>
      </c>
      <c r="R546" s="922"/>
      <c r="S546" s="922"/>
      <c r="T546" s="922"/>
      <c r="U546" s="922"/>
      <c r="V546" s="922"/>
      <c r="W546" s="923"/>
      <c r="X546" s="1039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1041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778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921" t="s">
        <v>53</v>
      </c>
      <c r="D560" s="922"/>
      <c r="E560" s="922"/>
      <c r="F560" s="922"/>
      <c r="G560" s="922"/>
      <c r="H560" s="922"/>
      <c r="I560" s="923"/>
      <c r="J560" s="921" t="s">
        <v>114</v>
      </c>
      <c r="K560" s="922"/>
      <c r="L560" s="922"/>
      <c r="M560" s="922"/>
      <c r="N560" s="922"/>
      <c r="O560" s="922"/>
      <c r="P560" s="923"/>
      <c r="Q560" s="921" t="s">
        <v>63</v>
      </c>
      <c r="R560" s="922"/>
      <c r="S560" s="922"/>
      <c r="T560" s="922"/>
      <c r="U560" s="922"/>
      <c r="V560" s="922"/>
      <c r="W560" s="923"/>
      <c r="X560" s="1039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1041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778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921" t="s">
        <v>53</v>
      </c>
      <c r="D574" s="922"/>
      <c r="E574" s="922"/>
      <c r="F574" s="922"/>
      <c r="G574" s="922"/>
      <c r="H574" s="922"/>
      <c r="I574" s="923"/>
      <c r="J574" s="921" t="s">
        <v>114</v>
      </c>
      <c r="K574" s="922"/>
      <c r="L574" s="922"/>
      <c r="M574" s="922"/>
      <c r="N574" s="922"/>
      <c r="O574" s="922"/>
      <c r="P574" s="923"/>
      <c r="Q574" s="921" t="s">
        <v>63</v>
      </c>
      <c r="R574" s="922"/>
      <c r="S574" s="922"/>
      <c r="T574" s="922"/>
      <c r="U574" s="922"/>
      <c r="V574" s="922"/>
      <c r="W574" s="923"/>
      <c r="X574" s="1039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1041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778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921" t="s">
        <v>53</v>
      </c>
      <c r="D588" s="922"/>
      <c r="E588" s="922"/>
      <c r="F588" s="922"/>
      <c r="G588" s="922"/>
      <c r="H588" s="922"/>
      <c r="I588" s="923"/>
      <c r="J588" s="921" t="s">
        <v>114</v>
      </c>
      <c r="K588" s="922"/>
      <c r="L588" s="922"/>
      <c r="M588" s="922"/>
      <c r="N588" s="922"/>
      <c r="O588" s="922"/>
      <c r="P588" s="923"/>
      <c r="Q588" s="921" t="s">
        <v>63</v>
      </c>
      <c r="R588" s="922"/>
      <c r="S588" s="922"/>
      <c r="T588" s="922"/>
      <c r="U588" s="922"/>
      <c r="V588" s="922"/>
      <c r="W588" s="923"/>
      <c r="X588" s="1039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1041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778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921" t="s">
        <v>53</v>
      </c>
      <c r="D602" s="922"/>
      <c r="E602" s="922"/>
      <c r="F602" s="922"/>
      <c r="G602" s="922"/>
      <c r="H602" s="922"/>
      <c r="I602" s="923"/>
      <c r="J602" s="921" t="s">
        <v>114</v>
      </c>
      <c r="K602" s="922"/>
      <c r="L602" s="922"/>
      <c r="M602" s="922"/>
      <c r="N602" s="922"/>
      <c r="O602" s="922"/>
      <c r="P602" s="923"/>
      <c r="Q602" s="921" t="s">
        <v>63</v>
      </c>
      <c r="R602" s="922"/>
      <c r="S602" s="922"/>
      <c r="T602" s="922"/>
      <c r="U602" s="922"/>
      <c r="V602" s="922"/>
      <c r="W602" s="923"/>
      <c r="X602" s="1039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1041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778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921" t="s">
        <v>53</v>
      </c>
      <c r="D616" s="922"/>
      <c r="E616" s="922"/>
      <c r="F616" s="922"/>
      <c r="G616" s="922"/>
      <c r="H616" s="922"/>
      <c r="I616" s="923"/>
      <c r="J616" s="921" t="s">
        <v>114</v>
      </c>
      <c r="K616" s="922"/>
      <c r="L616" s="922"/>
      <c r="M616" s="922"/>
      <c r="N616" s="922"/>
      <c r="O616" s="922"/>
      <c r="P616" s="923"/>
      <c r="Q616" s="921" t="s">
        <v>63</v>
      </c>
      <c r="R616" s="922"/>
      <c r="S616" s="922"/>
      <c r="T616" s="922"/>
      <c r="U616" s="922"/>
      <c r="V616" s="922"/>
      <c r="W616" s="923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778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921" t="s">
        <v>53</v>
      </c>
      <c r="D630" s="922"/>
      <c r="E630" s="922"/>
      <c r="F630" s="922"/>
      <c r="G630" s="922"/>
      <c r="H630" s="922"/>
      <c r="I630" s="923"/>
      <c r="J630" s="921" t="s">
        <v>114</v>
      </c>
      <c r="K630" s="922"/>
      <c r="L630" s="922"/>
      <c r="M630" s="922"/>
      <c r="N630" s="922"/>
      <c r="O630" s="922"/>
      <c r="P630" s="923"/>
      <c r="Q630" s="921" t="s">
        <v>63</v>
      </c>
      <c r="R630" s="922"/>
      <c r="S630" s="922"/>
      <c r="T630" s="922"/>
      <c r="U630" s="922"/>
      <c r="V630" s="922"/>
      <c r="W630" s="923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778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921" t="s">
        <v>53</v>
      </c>
      <c r="D644" s="922"/>
      <c r="E644" s="922"/>
      <c r="F644" s="922"/>
      <c r="G644" s="922"/>
      <c r="H644" s="922"/>
      <c r="I644" s="923"/>
      <c r="J644" s="921" t="s">
        <v>114</v>
      </c>
      <c r="K644" s="922"/>
      <c r="L644" s="922"/>
      <c r="M644" s="922"/>
      <c r="N644" s="922"/>
      <c r="O644" s="922"/>
      <c r="P644" s="923"/>
      <c r="Q644" s="921" t="s">
        <v>63</v>
      </c>
      <c r="R644" s="922"/>
      <c r="S644" s="922"/>
      <c r="T644" s="922"/>
      <c r="U644" s="922"/>
      <c r="V644" s="922"/>
      <c r="W644" s="923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778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63">
        <v>45777</v>
      </c>
      <c r="B657" s="781"/>
    </row>
    <row r="658" spans="1:27" ht="13.5" thickBot="1" x14ac:dyDescent="0.25">
      <c r="A658" s="272" t="s">
        <v>267</v>
      </c>
      <c r="B658" s="230">
        <v>50</v>
      </c>
      <c r="C658" s="921" t="s">
        <v>53</v>
      </c>
      <c r="D658" s="922"/>
      <c r="E658" s="922"/>
      <c r="F658" s="922"/>
      <c r="G658" s="922"/>
      <c r="H658" s="922"/>
      <c r="I658" s="923"/>
      <c r="J658" s="921" t="s">
        <v>114</v>
      </c>
      <c r="K658" s="922"/>
      <c r="L658" s="922"/>
      <c r="M658" s="922"/>
      <c r="N658" s="922"/>
      <c r="O658" s="922"/>
      <c r="P658" s="923"/>
      <c r="Q658" s="921" t="s">
        <v>63</v>
      </c>
      <c r="R658" s="922"/>
      <c r="S658" s="922"/>
      <c r="T658" s="922"/>
      <c r="U658" s="922"/>
      <c r="V658" s="922"/>
      <c r="W658" s="923"/>
      <c r="X658" s="746" t="s">
        <v>0</v>
      </c>
    </row>
    <row r="659" spans="1:27" x14ac:dyDescent="0.2">
      <c r="A659" s="909" t="s">
        <v>54</v>
      </c>
      <c r="B659" s="910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911" t="s">
        <v>3</v>
      </c>
      <c r="B660" s="912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913" t="s">
        <v>6</v>
      </c>
      <c r="B661" s="914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915" t="s">
        <v>7</v>
      </c>
      <c r="B662" s="916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894" t="s">
        <v>8</v>
      </c>
      <c r="B663" s="895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896" t="s">
        <v>1</v>
      </c>
      <c r="B664" s="897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894" t="s">
        <v>27</v>
      </c>
      <c r="B665" s="895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902" t="s">
        <v>52</v>
      </c>
      <c r="B666" s="903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902" t="s">
        <v>28</v>
      </c>
      <c r="B667" s="903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904" t="s">
        <v>26</v>
      </c>
      <c r="B668" s="905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63">
        <f>A657+7</f>
        <v>45784</v>
      </c>
      <c r="B671" s="781"/>
      <c r="C671" s="762">
        <f>C676/C682</f>
        <v>0.24489795918367346</v>
      </c>
      <c r="D671" s="762">
        <f t="shared" ref="D671:W671" si="210">D676/D682</f>
        <v>0.24</v>
      </c>
      <c r="E671" s="762">
        <f t="shared" si="210"/>
        <v>0.24</v>
      </c>
      <c r="F671" s="762">
        <f t="shared" si="210"/>
        <v>0.375</v>
      </c>
      <c r="G671" s="762">
        <f t="shared" si="210"/>
        <v>0.24</v>
      </c>
      <c r="H671" s="762">
        <f t="shared" si="210"/>
        <v>0.24489795918367346</v>
      </c>
      <c r="I671" s="762">
        <f t="shared" si="210"/>
        <v>0.24489795918367346</v>
      </c>
      <c r="J671" s="762">
        <f t="shared" si="210"/>
        <v>0.23255813953488372</v>
      </c>
      <c r="K671" s="762">
        <f t="shared" si="210"/>
        <v>0.22727272727272727</v>
      </c>
      <c r="L671" s="762">
        <f t="shared" si="210"/>
        <v>0.22222222222222221</v>
      </c>
      <c r="M671" s="762">
        <f t="shared" si="210"/>
        <v>0.45454545454545453</v>
      </c>
      <c r="N671" s="762">
        <f t="shared" si="210"/>
        <v>0.22222222222222221</v>
      </c>
      <c r="O671" s="762">
        <f t="shared" si="210"/>
        <v>0.22727272727272727</v>
      </c>
      <c r="P671" s="762">
        <f t="shared" si="210"/>
        <v>0.22727272727272727</v>
      </c>
      <c r="Q671" s="762">
        <f t="shared" si="210"/>
        <v>0.22916666666666666</v>
      </c>
      <c r="R671" s="762">
        <f t="shared" si="210"/>
        <v>0.22916666666666666</v>
      </c>
      <c r="S671" s="762">
        <f t="shared" si="210"/>
        <v>0.22448979591836735</v>
      </c>
      <c r="T671" s="762">
        <f t="shared" si="210"/>
        <v>0.375</v>
      </c>
      <c r="U671" s="762">
        <f t="shared" si="210"/>
        <v>0.22</v>
      </c>
      <c r="V671" s="762">
        <f t="shared" si="210"/>
        <v>0.22448979591836735</v>
      </c>
      <c r="W671" s="762">
        <f t="shared" si="210"/>
        <v>0.22916666666666666</v>
      </c>
    </row>
    <row r="672" spans="1:27" ht="13.5" thickBot="1" x14ac:dyDescent="0.25">
      <c r="A672" s="230" t="s">
        <v>268</v>
      </c>
      <c r="B672" s="796">
        <f>B658+1</f>
        <v>51</v>
      </c>
      <c r="C672" s="921" t="s">
        <v>53</v>
      </c>
      <c r="D672" s="922"/>
      <c r="E672" s="922"/>
      <c r="F672" s="922"/>
      <c r="G672" s="922"/>
      <c r="H672" s="922"/>
      <c r="I672" s="923"/>
      <c r="J672" s="921" t="s">
        <v>114</v>
      </c>
      <c r="K672" s="922"/>
      <c r="L672" s="922"/>
      <c r="M672" s="922"/>
      <c r="N672" s="922"/>
      <c r="O672" s="922"/>
      <c r="P672" s="923"/>
      <c r="Q672" s="921" t="s">
        <v>63</v>
      </c>
      <c r="R672" s="922"/>
      <c r="S672" s="922"/>
      <c r="T672" s="922"/>
      <c r="U672" s="922"/>
      <c r="V672" s="922"/>
      <c r="W672" s="923"/>
      <c r="X672" s="746" t="s">
        <v>0</v>
      </c>
    </row>
    <row r="673" spans="1:27" x14ac:dyDescent="0.2">
      <c r="A673" s="1035" t="s">
        <v>54</v>
      </c>
      <c r="B673" s="1036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47"/>
    </row>
    <row r="674" spans="1:27" x14ac:dyDescent="0.2">
      <c r="A674" s="1037" t="s">
        <v>3</v>
      </c>
      <c r="B674" s="1038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</row>
    <row r="675" spans="1:27" ht="12.75" hidden="1" customHeight="1" x14ac:dyDescent="0.2">
      <c r="A675" s="1037" t="s">
        <v>4</v>
      </c>
      <c r="B675" s="1038"/>
      <c r="C675" s="757">
        <v>56415</v>
      </c>
      <c r="D675" s="758">
        <v>58127</v>
      </c>
      <c r="E675" s="758">
        <v>57956</v>
      </c>
      <c r="F675" s="758">
        <v>14748</v>
      </c>
      <c r="G675" s="758">
        <v>60517</v>
      </c>
      <c r="H675" s="758">
        <v>60701</v>
      </c>
      <c r="I675" s="759">
        <v>65366</v>
      </c>
      <c r="J675" s="757">
        <v>47066</v>
      </c>
      <c r="K675" s="758">
        <v>48815</v>
      </c>
      <c r="L675" s="758">
        <v>50815</v>
      </c>
      <c r="M675" s="758">
        <v>21349</v>
      </c>
      <c r="N675" s="758">
        <v>49163</v>
      </c>
      <c r="O675" s="758">
        <v>50045</v>
      </c>
      <c r="P675" s="759">
        <v>52501</v>
      </c>
      <c r="Q675" s="757">
        <v>52016</v>
      </c>
      <c r="R675" s="758">
        <v>53448</v>
      </c>
      <c r="S675" s="758">
        <v>54473</v>
      </c>
      <c r="T675" s="758">
        <v>14220</v>
      </c>
      <c r="U675" s="758">
        <v>53509</v>
      </c>
      <c r="V675" s="758">
        <v>56825</v>
      </c>
      <c r="W675" s="759">
        <v>58622</v>
      </c>
      <c r="X675" s="729">
        <f>SUM(C675:W675)</f>
        <v>1036697</v>
      </c>
      <c r="Y675" s="215"/>
    </row>
    <row r="676" spans="1:27" ht="12.75" hidden="1" customHeight="1" x14ac:dyDescent="0.2">
      <c r="A676" s="1037" t="s">
        <v>266</v>
      </c>
      <c r="B676" s="1038"/>
      <c r="C676" s="757">
        <v>12</v>
      </c>
      <c r="D676" s="758">
        <v>12</v>
      </c>
      <c r="E676" s="758">
        <v>12</v>
      </c>
      <c r="F676" s="758">
        <v>3</v>
      </c>
      <c r="G676" s="758">
        <v>12</v>
      </c>
      <c r="H676" s="758">
        <v>12</v>
      </c>
      <c r="I676" s="759">
        <v>12</v>
      </c>
      <c r="J676" s="757">
        <v>10</v>
      </c>
      <c r="K676" s="758">
        <v>10</v>
      </c>
      <c r="L676" s="758">
        <v>10</v>
      </c>
      <c r="M676" s="758">
        <v>5</v>
      </c>
      <c r="N676" s="758">
        <v>10</v>
      </c>
      <c r="O676" s="758">
        <v>10</v>
      </c>
      <c r="P676" s="759">
        <v>10</v>
      </c>
      <c r="Q676" s="757">
        <v>11</v>
      </c>
      <c r="R676" s="758">
        <v>11</v>
      </c>
      <c r="S676" s="758">
        <v>11</v>
      </c>
      <c r="T676" s="758">
        <v>3</v>
      </c>
      <c r="U676" s="758">
        <v>11</v>
      </c>
      <c r="V676" s="758">
        <v>11</v>
      </c>
      <c r="W676" s="759">
        <v>11</v>
      </c>
      <c r="X676" s="729">
        <f>SUM(C676:W676)</f>
        <v>209</v>
      </c>
      <c r="Y676" s="215"/>
    </row>
    <row r="677" spans="1:27" x14ac:dyDescent="0.2">
      <c r="A677" s="1031" t="s">
        <v>6</v>
      </c>
      <c r="B677" s="1032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</row>
    <row r="678" spans="1:27" x14ac:dyDescent="0.2">
      <c r="A678" s="1029" t="s">
        <v>7</v>
      </c>
      <c r="B678" s="1030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</row>
    <row r="679" spans="1:27" ht="13.5" thickBot="1" x14ac:dyDescent="0.25">
      <c r="A679" s="1029" t="s">
        <v>8</v>
      </c>
      <c r="B679" s="1030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</row>
    <row r="680" spans="1:27" x14ac:dyDescent="0.2">
      <c r="A680" s="1031" t="s">
        <v>1</v>
      </c>
      <c r="B680" s="1032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</row>
    <row r="681" spans="1:27" ht="13.5" thickBot="1" x14ac:dyDescent="0.25">
      <c r="A681" s="1029" t="s">
        <v>27</v>
      </c>
      <c r="B681" s="1030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</row>
    <row r="682" spans="1:27" x14ac:dyDescent="0.2">
      <c r="A682" s="1029" t="s">
        <v>52</v>
      </c>
      <c r="B682" s="1030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200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1029" t="s">
        <v>28</v>
      </c>
      <c r="B683" s="1030"/>
      <c r="C683" s="218">
        <v>154</v>
      </c>
      <c r="D683" s="269">
        <v>154</v>
      </c>
      <c r="E683" s="269">
        <v>153.5</v>
      </c>
      <c r="F683" s="269">
        <v>154</v>
      </c>
      <c r="G683" s="269">
        <v>153</v>
      </c>
      <c r="H683" s="269">
        <v>152.5</v>
      </c>
      <c r="I683" s="219">
        <v>152.5</v>
      </c>
      <c r="J683" s="218">
        <v>154</v>
      </c>
      <c r="K683" s="269">
        <v>154</v>
      </c>
      <c r="L683" s="269">
        <v>153</v>
      </c>
      <c r="M683" s="269">
        <v>154</v>
      </c>
      <c r="N683" s="269">
        <v>152.5</v>
      </c>
      <c r="O683" s="269">
        <v>151.5</v>
      </c>
      <c r="P683" s="219">
        <v>151.5</v>
      </c>
      <c r="Q683" s="218">
        <v>154</v>
      </c>
      <c r="R683" s="269">
        <v>154</v>
      </c>
      <c r="S683" s="269">
        <v>153.5</v>
      </c>
      <c r="T683" s="269">
        <v>154</v>
      </c>
      <c r="U683" s="269">
        <v>153</v>
      </c>
      <c r="V683" s="269">
        <v>152.5</v>
      </c>
      <c r="W683" s="219">
        <v>152.5</v>
      </c>
      <c r="X683" s="749">
        <f>AVERAGE(C683:W683)</f>
        <v>153.21428571428572</v>
      </c>
      <c r="Y683" s="200" t="s">
        <v>57</v>
      </c>
      <c r="Z683" s="200">
        <v>152.18</v>
      </c>
    </row>
    <row r="684" spans="1:27" ht="13.5" thickBot="1" x14ac:dyDescent="0.25">
      <c r="A684" s="1033" t="s">
        <v>26</v>
      </c>
      <c r="B684" s="1034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200" t="s">
        <v>26</v>
      </c>
      <c r="Z684" s="200">
        <f>Z683-Z667</f>
        <v>-0.31000000000000227</v>
      </c>
    </row>
    <row r="686" spans="1:27" ht="13.5" thickBot="1" x14ac:dyDescent="0.25"/>
    <row r="687" spans="1:27" ht="13.5" thickBot="1" x14ac:dyDescent="0.25">
      <c r="A687" s="788">
        <f>A671+7</f>
        <v>45791</v>
      </c>
      <c r="B687" s="781"/>
      <c r="C687" s="762">
        <f>C692/C698</f>
        <v>0.24489795918367346</v>
      </c>
      <c r="D687" s="762">
        <f t="shared" ref="D687:W687" si="214">D692/D698</f>
        <v>0.24</v>
      </c>
      <c r="E687" s="762">
        <f t="shared" si="214"/>
        <v>0.24</v>
      </c>
      <c r="F687" s="762">
        <f t="shared" si="214"/>
        <v>0.625</v>
      </c>
      <c r="G687" s="762">
        <f t="shared" si="214"/>
        <v>0.24</v>
      </c>
      <c r="H687" s="762">
        <f t="shared" si="214"/>
        <v>0.24489795918367346</v>
      </c>
      <c r="I687" s="762">
        <f t="shared" si="214"/>
        <v>0.24489795918367346</v>
      </c>
      <c r="J687" s="762">
        <f t="shared" si="214"/>
        <v>0.30232558139534882</v>
      </c>
      <c r="K687" s="762">
        <f t="shared" si="214"/>
        <v>0.27272727272727271</v>
      </c>
      <c r="L687" s="762">
        <f t="shared" si="214"/>
        <v>0.26666666666666666</v>
      </c>
      <c r="M687" s="762">
        <f t="shared" si="214"/>
        <v>0.45454545454545453</v>
      </c>
      <c r="N687" s="762">
        <f t="shared" si="214"/>
        <v>0.26666666666666666</v>
      </c>
      <c r="O687" s="762">
        <f t="shared" si="214"/>
        <v>0.27272727272727271</v>
      </c>
      <c r="P687" s="762">
        <f t="shared" si="214"/>
        <v>0.27272727272727271</v>
      </c>
      <c r="Q687" s="762">
        <f t="shared" si="214"/>
        <v>0.25</v>
      </c>
      <c r="R687" s="762">
        <f t="shared" si="214"/>
        <v>0.25</v>
      </c>
      <c r="S687" s="762">
        <f t="shared" si="214"/>
        <v>0.24489795918367346</v>
      </c>
      <c r="T687" s="762">
        <f t="shared" si="214"/>
        <v>0.5</v>
      </c>
      <c r="U687" s="762">
        <f t="shared" si="214"/>
        <v>0.24</v>
      </c>
      <c r="V687" s="762">
        <f t="shared" si="214"/>
        <v>0.24489795918367346</v>
      </c>
      <c r="W687" s="762">
        <f t="shared" si="214"/>
        <v>0.25</v>
      </c>
    </row>
    <row r="688" spans="1:27" ht="13.5" thickBot="1" x14ac:dyDescent="0.25">
      <c r="A688" s="230" t="s">
        <v>268</v>
      </c>
      <c r="B688" s="796">
        <f>B672+1</f>
        <v>52</v>
      </c>
      <c r="C688" s="922" t="s">
        <v>53</v>
      </c>
      <c r="D688" s="922"/>
      <c r="E688" s="922"/>
      <c r="F688" s="922"/>
      <c r="G688" s="922"/>
      <c r="H688" s="922"/>
      <c r="I688" s="923"/>
      <c r="J688" s="921" t="s">
        <v>114</v>
      </c>
      <c r="K688" s="922"/>
      <c r="L688" s="922"/>
      <c r="M688" s="922"/>
      <c r="N688" s="922"/>
      <c r="O688" s="922"/>
      <c r="P688" s="923"/>
      <c r="Q688" s="921" t="s">
        <v>63</v>
      </c>
      <c r="R688" s="922"/>
      <c r="S688" s="922"/>
      <c r="T688" s="922"/>
      <c r="U688" s="922"/>
      <c r="V688" s="922"/>
      <c r="W688" s="923"/>
      <c r="X688" s="746" t="s">
        <v>0</v>
      </c>
    </row>
    <row r="689" spans="1:27" x14ac:dyDescent="0.2">
      <c r="A689" s="1035" t="s">
        <v>54</v>
      </c>
      <c r="B689" s="1036"/>
      <c r="C689" s="791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47"/>
    </row>
    <row r="690" spans="1:27" x14ac:dyDescent="0.2">
      <c r="A690" s="1037" t="s">
        <v>3</v>
      </c>
      <c r="B690" s="1038"/>
      <c r="C690" s="755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</row>
    <row r="691" spans="1:27" hidden="1" x14ac:dyDescent="0.2">
      <c r="A691" s="1037" t="s">
        <v>4</v>
      </c>
      <c r="B691" s="1038"/>
      <c r="C691" s="792">
        <v>59060</v>
      </c>
      <c r="D691" s="758">
        <v>58145</v>
      </c>
      <c r="E691" s="758">
        <v>59504</v>
      </c>
      <c r="F691" s="758">
        <v>24957</v>
      </c>
      <c r="G691" s="758">
        <v>61319</v>
      </c>
      <c r="H691" s="758">
        <v>61659</v>
      </c>
      <c r="I691" s="759">
        <v>65598</v>
      </c>
      <c r="J691" s="757">
        <v>61373</v>
      </c>
      <c r="K691" s="758">
        <v>60632</v>
      </c>
      <c r="L691" s="758">
        <v>59068</v>
      </c>
      <c r="M691" s="758">
        <v>22190</v>
      </c>
      <c r="N691" s="758">
        <v>59339</v>
      </c>
      <c r="O691" s="758">
        <v>59897</v>
      </c>
      <c r="P691" s="759">
        <v>62207</v>
      </c>
      <c r="Q691" s="757">
        <v>56442</v>
      </c>
      <c r="R691" s="758">
        <v>58490</v>
      </c>
      <c r="S691" s="758">
        <v>59395</v>
      </c>
      <c r="T691" s="758">
        <v>19978</v>
      </c>
      <c r="U691" s="758">
        <v>57944</v>
      </c>
      <c r="V691" s="758">
        <v>62058</v>
      </c>
      <c r="W691" s="759">
        <v>65805</v>
      </c>
      <c r="X691" s="729">
        <v>1155060</v>
      </c>
      <c r="Y691" s="215"/>
    </row>
    <row r="692" spans="1:27" hidden="1" x14ac:dyDescent="0.2">
      <c r="A692" s="1037" t="s">
        <v>266</v>
      </c>
      <c r="B692" s="1038"/>
      <c r="C692" s="792">
        <v>12</v>
      </c>
      <c r="D692" s="758">
        <v>12</v>
      </c>
      <c r="E692" s="758">
        <v>12</v>
      </c>
      <c r="F692" s="758">
        <v>5</v>
      </c>
      <c r="G692" s="758">
        <v>12</v>
      </c>
      <c r="H692" s="758">
        <v>12</v>
      </c>
      <c r="I692" s="759">
        <v>12</v>
      </c>
      <c r="J692" s="757">
        <v>13</v>
      </c>
      <c r="K692" s="758">
        <v>12</v>
      </c>
      <c r="L692" s="758">
        <v>12</v>
      </c>
      <c r="M692" s="758">
        <v>5</v>
      </c>
      <c r="N692" s="758">
        <v>12</v>
      </c>
      <c r="O692" s="758">
        <v>12</v>
      </c>
      <c r="P692" s="759">
        <v>12</v>
      </c>
      <c r="Q692" s="757">
        <v>12</v>
      </c>
      <c r="R692" s="758">
        <v>12</v>
      </c>
      <c r="S692" s="758">
        <v>12</v>
      </c>
      <c r="T692" s="758">
        <v>4</v>
      </c>
      <c r="U692" s="758">
        <v>12</v>
      </c>
      <c r="V692" s="758">
        <v>12</v>
      </c>
      <c r="W692" s="759">
        <v>12</v>
      </c>
      <c r="X692" s="729">
        <v>231</v>
      </c>
      <c r="Y692" s="215"/>
    </row>
    <row r="693" spans="1:27" x14ac:dyDescent="0.2">
      <c r="A693" s="1031" t="s">
        <v>6</v>
      </c>
      <c r="B693" s="1032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</row>
    <row r="694" spans="1:27" x14ac:dyDescent="0.2">
      <c r="A694" s="1029" t="s">
        <v>7</v>
      </c>
      <c r="B694" s="1030"/>
      <c r="C694" s="793">
        <v>0.91666666666666652</v>
      </c>
      <c r="D694" s="770">
        <v>0.91666666666666652</v>
      </c>
      <c r="E694" s="770">
        <v>1</v>
      </c>
      <c r="F694" s="770">
        <v>1</v>
      </c>
      <c r="G694" s="770">
        <v>1</v>
      </c>
      <c r="H694" s="770">
        <v>0.91666666666666652</v>
      </c>
      <c r="I694" s="771">
        <v>1</v>
      </c>
      <c r="J694" s="769">
        <v>1</v>
      </c>
      <c r="K694" s="770">
        <v>0.91666666666666652</v>
      </c>
      <c r="L694" s="770">
        <v>1</v>
      </c>
      <c r="M694" s="770">
        <v>0.8</v>
      </c>
      <c r="N694" s="770">
        <v>0.83333333333333337</v>
      </c>
      <c r="O694" s="770">
        <v>1</v>
      </c>
      <c r="P694" s="771">
        <v>1</v>
      </c>
      <c r="Q694" s="769">
        <v>1</v>
      </c>
      <c r="R694" s="770">
        <v>1</v>
      </c>
      <c r="S694" s="770">
        <v>0.66666666666666663</v>
      </c>
      <c r="T694" s="770">
        <v>1</v>
      </c>
      <c r="U694" s="770">
        <v>0.75</v>
      </c>
      <c r="V694" s="770">
        <v>0.91666666666666652</v>
      </c>
      <c r="W694" s="771">
        <v>1</v>
      </c>
      <c r="X694" s="772">
        <v>0.93506493506493382</v>
      </c>
    </row>
    <row r="695" spans="1:27" ht="13.5" thickBot="1" x14ac:dyDescent="0.25">
      <c r="A695" s="1029" t="s">
        <v>8</v>
      </c>
      <c r="B695" s="1030"/>
      <c r="C695" s="766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</row>
    <row r="696" spans="1:27" x14ac:dyDescent="0.2">
      <c r="A696" s="1031" t="s">
        <v>1</v>
      </c>
      <c r="B696" s="1032"/>
      <c r="C696" s="767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</row>
    <row r="697" spans="1:27" ht="13.5" thickBot="1" x14ac:dyDescent="0.25">
      <c r="A697" s="1029" t="s">
        <v>27</v>
      </c>
      <c r="B697" s="1030"/>
      <c r="C697" s="794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</row>
    <row r="698" spans="1:27" x14ac:dyDescent="0.2">
      <c r="A698" s="1029" t="s">
        <v>52</v>
      </c>
      <c r="B698" s="1030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200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1029" t="s">
        <v>28</v>
      </c>
      <c r="B699" s="1030"/>
      <c r="C699" s="373">
        <v>154</v>
      </c>
      <c r="D699" s="269">
        <v>154</v>
      </c>
      <c r="E699" s="269">
        <v>153.5</v>
      </c>
      <c r="F699" s="269">
        <v>154</v>
      </c>
      <c r="G699" s="269">
        <v>153</v>
      </c>
      <c r="H699" s="269">
        <v>152.5</v>
      </c>
      <c r="I699" s="219">
        <v>152.5</v>
      </c>
      <c r="J699" s="218">
        <v>154</v>
      </c>
      <c r="K699" s="269">
        <v>154</v>
      </c>
      <c r="L699" s="269">
        <v>153</v>
      </c>
      <c r="M699" s="269">
        <v>154</v>
      </c>
      <c r="N699" s="269">
        <v>152.5</v>
      </c>
      <c r="O699" s="269">
        <v>151.5</v>
      </c>
      <c r="P699" s="219">
        <v>151.5</v>
      </c>
      <c r="Q699" s="218">
        <v>154</v>
      </c>
      <c r="R699" s="269">
        <v>154</v>
      </c>
      <c r="S699" s="269">
        <v>153.5</v>
      </c>
      <c r="T699" s="269">
        <v>154</v>
      </c>
      <c r="U699" s="269">
        <v>153</v>
      </c>
      <c r="V699" s="269">
        <v>152.5</v>
      </c>
      <c r="W699" s="219">
        <v>152.5</v>
      </c>
      <c r="X699" s="749">
        <f>AVERAGE(C699:W699)</f>
        <v>153.21428571428572</v>
      </c>
      <c r="Y699" s="200" t="s">
        <v>57</v>
      </c>
      <c r="Z699" s="200">
        <v>153.09</v>
      </c>
    </row>
    <row r="700" spans="1:27" ht="13.5" thickBot="1" x14ac:dyDescent="0.25">
      <c r="A700" s="1033" t="s">
        <v>26</v>
      </c>
      <c r="B700" s="1034"/>
      <c r="C700" s="795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200" t="s">
        <v>26</v>
      </c>
      <c r="Z700" s="200">
        <f>Z699-Z683</f>
        <v>0.90999999999999659</v>
      </c>
    </row>
    <row r="702" spans="1:27" ht="13.5" thickBot="1" x14ac:dyDescent="0.25"/>
    <row r="703" spans="1:27" ht="13.5" thickBot="1" x14ac:dyDescent="0.25">
      <c r="A703" s="788">
        <f>A687+7</f>
        <v>45798</v>
      </c>
      <c r="B703" s="781"/>
      <c r="C703" s="762">
        <f>C708/C714</f>
        <v>0.22448979591836735</v>
      </c>
      <c r="D703" s="762">
        <f t="shared" ref="D703:W703" si="218">D708/D714</f>
        <v>0.22</v>
      </c>
      <c r="E703" s="762">
        <f t="shared" si="218"/>
        <v>0.22</v>
      </c>
      <c r="F703" s="762">
        <f t="shared" si="218"/>
        <v>0.5</v>
      </c>
      <c r="G703" s="762">
        <f t="shared" si="218"/>
        <v>0.22</v>
      </c>
      <c r="H703" s="762">
        <f t="shared" si="218"/>
        <v>0.22448979591836735</v>
      </c>
      <c r="I703" s="762">
        <f t="shared" si="218"/>
        <v>0.22448979591836735</v>
      </c>
      <c r="J703" s="762">
        <f t="shared" si="218"/>
        <v>0.2558139534883721</v>
      </c>
      <c r="K703" s="762">
        <f t="shared" si="218"/>
        <v>0.25</v>
      </c>
      <c r="L703" s="762">
        <f t="shared" si="218"/>
        <v>0.24444444444444444</v>
      </c>
      <c r="M703" s="762">
        <f t="shared" si="218"/>
        <v>0.45454545454545453</v>
      </c>
      <c r="N703" s="762">
        <f t="shared" si="218"/>
        <v>0.24444444444444444</v>
      </c>
      <c r="O703" s="762">
        <f t="shared" si="218"/>
        <v>0.25</v>
      </c>
      <c r="P703" s="762">
        <f t="shared" si="218"/>
        <v>0.25</v>
      </c>
      <c r="Q703" s="762">
        <f t="shared" si="218"/>
        <v>0.22916666666666666</v>
      </c>
      <c r="R703" s="762">
        <f t="shared" si="218"/>
        <v>0.22916666666666666</v>
      </c>
      <c r="S703" s="762">
        <f t="shared" si="218"/>
        <v>0.22448979591836735</v>
      </c>
      <c r="T703" s="762">
        <f t="shared" si="218"/>
        <v>0.5</v>
      </c>
      <c r="U703" s="762">
        <f t="shared" si="218"/>
        <v>0.22</v>
      </c>
      <c r="V703" s="762">
        <f t="shared" si="218"/>
        <v>0.22448979591836735</v>
      </c>
      <c r="W703" s="762">
        <f t="shared" si="218"/>
        <v>0.22916666666666666</v>
      </c>
    </row>
    <row r="704" spans="1:27" ht="13.5" thickBot="1" x14ac:dyDescent="0.25">
      <c r="A704" s="230" t="s">
        <v>268</v>
      </c>
      <c r="B704" s="796">
        <f>B688+1</f>
        <v>53</v>
      </c>
      <c r="C704" s="922" t="s">
        <v>53</v>
      </c>
      <c r="D704" s="922"/>
      <c r="E704" s="922"/>
      <c r="F704" s="922"/>
      <c r="G704" s="922"/>
      <c r="H704" s="922"/>
      <c r="I704" s="923"/>
      <c r="J704" s="921" t="s">
        <v>114</v>
      </c>
      <c r="K704" s="922"/>
      <c r="L704" s="922"/>
      <c r="M704" s="922"/>
      <c r="N704" s="922"/>
      <c r="O704" s="922"/>
      <c r="P704" s="923"/>
      <c r="Q704" s="921" t="s">
        <v>63</v>
      </c>
      <c r="R704" s="922"/>
      <c r="S704" s="922"/>
      <c r="T704" s="922"/>
      <c r="U704" s="922"/>
      <c r="V704" s="922"/>
      <c r="W704" s="923"/>
      <c r="X704" s="746" t="s">
        <v>0</v>
      </c>
    </row>
    <row r="705" spans="1:27" x14ac:dyDescent="0.2">
      <c r="A705" s="1035" t="s">
        <v>54</v>
      </c>
      <c r="B705" s="1036"/>
      <c r="C705" s="791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747"/>
    </row>
    <row r="706" spans="1:27" x14ac:dyDescent="0.2">
      <c r="A706" s="1037" t="s">
        <v>3</v>
      </c>
      <c r="B706" s="1038"/>
      <c r="C706" s="801">
        <v>4505</v>
      </c>
      <c r="D706" s="802">
        <v>4505</v>
      </c>
      <c r="E706" s="802">
        <v>4505</v>
      </c>
      <c r="F706" s="802">
        <v>4505</v>
      </c>
      <c r="G706" s="802">
        <v>4505</v>
      </c>
      <c r="H706" s="802">
        <v>4505</v>
      </c>
      <c r="I706" s="803">
        <v>4505</v>
      </c>
      <c r="J706" s="804">
        <v>4505</v>
      </c>
      <c r="K706" s="802">
        <v>4505</v>
      </c>
      <c r="L706" s="802">
        <v>4505</v>
      </c>
      <c r="M706" s="802">
        <v>4505</v>
      </c>
      <c r="N706" s="802">
        <v>4505</v>
      </c>
      <c r="O706" s="802">
        <v>4505</v>
      </c>
      <c r="P706" s="803">
        <v>4505</v>
      </c>
      <c r="Q706" s="804">
        <v>4505</v>
      </c>
      <c r="R706" s="802">
        <v>4505</v>
      </c>
      <c r="S706" s="802">
        <v>4505</v>
      </c>
      <c r="T706" s="802">
        <v>4505</v>
      </c>
      <c r="U706" s="802">
        <v>4505</v>
      </c>
      <c r="V706" s="802">
        <v>4505</v>
      </c>
      <c r="W706" s="803">
        <v>4505</v>
      </c>
      <c r="X706" s="803">
        <v>4505</v>
      </c>
      <c r="Y706" s="215">
        <f>X706-X690</f>
        <v>15</v>
      </c>
    </row>
    <row r="707" spans="1:27" hidden="1" x14ac:dyDescent="0.2">
      <c r="A707" s="1037" t="s">
        <v>4</v>
      </c>
      <c r="B707" s="1038"/>
      <c r="C707" s="811">
        <v>52409</v>
      </c>
      <c r="D707" s="812">
        <v>53165</v>
      </c>
      <c r="E707" s="812">
        <v>55714</v>
      </c>
      <c r="F707" s="812">
        <v>19852</v>
      </c>
      <c r="G707" s="812">
        <v>55149</v>
      </c>
      <c r="H707" s="812">
        <v>57626</v>
      </c>
      <c r="I707" s="813">
        <v>60447</v>
      </c>
      <c r="J707" s="814">
        <v>52010</v>
      </c>
      <c r="K707" s="812">
        <v>52714</v>
      </c>
      <c r="L707" s="812">
        <v>54378</v>
      </c>
      <c r="M707" s="812">
        <v>22545</v>
      </c>
      <c r="N707" s="812">
        <v>52689</v>
      </c>
      <c r="O707" s="812">
        <v>55635</v>
      </c>
      <c r="P707" s="813">
        <v>58706</v>
      </c>
      <c r="Q707" s="814">
        <v>51598</v>
      </c>
      <c r="R707" s="812">
        <v>53800</v>
      </c>
      <c r="S707" s="812">
        <v>53766</v>
      </c>
      <c r="T707" s="812">
        <v>19476</v>
      </c>
      <c r="U707" s="812">
        <v>52932</v>
      </c>
      <c r="V707" s="812">
        <v>56406</v>
      </c>
      <c r="W707" s="813">
        <v>59000</v>
      </c>
      <c r="X707" s="810">
        <v>1050017</v>
      </c>
      <c r="Y707" s="215"/>
    </row>
    <row r="708" spans="1:27" hidden="1" x14ac:dyDescent="0.2">
      <c r="A708" s="1037" t="s">
        <v>266</v>
      </c>
      <c r="B708" s="1038"/>
      <c r="C708" s="811">
        <v>11</v>
      </c>
      <c r="D708" s="812">
        <v>11</v>
      </c>
      <c r="E708" s="812">
        <v>11</v>
      </c>
      <c r="F708" s="812">
        <v>4</v>
      </c>
      <c r="G708" s="812">
        <v>11</v>
      </c>
      <c r="H708" s="812">
        <v>11</v>
      </c>
      <c r="I708" s="813">
        <v>11</v>
      </c>
      <c r="J708" s="814">
        <v>11</v>
      </c>
      <c r="K708" s="812">
        <v>11</v>
      </c>
      <c r="L708" s="812">
        <v>11</v>
      </c>
      <c r="M708" s="812">
        <v>5</v>
      </c>
      <c r="N708" s="812">
        <v>11</v>
      </c>
      <c r="O708" s="812">
        <v>11</v>
      </c>
      <c r="P708" s="813">
        <v>11</v>
      </c>
      <c r="Q708" s="814">
        <v>11</v>
      </c>
      <c r="R708" s="812">
        <v>11</v>
      </c>
      <c r="S708" s="812">
        <v>11</v>
      </c>
      <c r="T708" s="812">
        <v>4</v>
      </c>
      <c r="U708" s="812">
        <v>11</v>
      </c>
      <c r="V708" s="812">
        <v>11</v>
      </c>
      <c r="W708" s="813">
        <v>11</v>
      </c>
      <c r="X708" s="810">
        <v>211</v>
      </c>
      <c r="Y708" s="215"/>
    </row>
    <row r="709" spans="1:27" x14ac:dyDescent="0.2">
      <c r="A709" s="1031" t="s">
        <v>6</v>
      </c>
      <c r="B709" s="1032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</row>
    <row r="710" spans="1:27" x14ac:dyDescent="0.2">
      <c r="A710" s="1029" t="s">
        <v>7</v>
      </c>
      <c r="B710" s="1030"/>
      <c r="C710" s="793">
        <v>0.91304347826086929</v>
      </c>
      <c r="D710" s="770">
        <v>0.91304347826086929</v>
      </c>
      <c r="E710" s="770">
        <v>1</v>
      </c>
      <c r="F710" s="770">
        <v>0.88888888888888884</v>
      </c>
      <c r="G710" s="770">
        <v>1</v>
      </c>
      <c r="H710" s="770">
        <v>0.91304347826086929</v>
      </c>
      <c r="I710" s="771">
        <v>1</v>
      </c>
      <c r="J710" s="769">
        <v>0.95833333333333348</v>
      </c>
      <c r="K710" s="770">
        <v>0.86956521739130455</v>
      </c>
      <c r="L710" s="770">
        <v>1</v>
      </c>
      <c r="M710" s="770">
        <v>0.9</v>
      </c>
      <c r="N710" s="770">
        <v>0.78260869565217395</v>
      </c>
      <c r="O710" s="770">
        <v>0.95652173913043481</v>
      </c>
      <c r="P710" s="771">
        <v>0.95652173913043481</v>
      </c>
      <c r="Q710" s="769">
        <v>1</v>
      </c>
      <c r="R710" s="770">
        <v>1</v>
      </c>
      <c r="S710" s="770">
        <v>0.78260869565217395</v>
      </c>
      <c r="T710" s="770">
        <v>0.875</v>
      </c>
      <c r="U710" s="770">
        <v>0.86956521739130455</v>
      </c>
      <c r="V710" s="770">
        <v>0.86956521739130455</v>
      </c>
      <c r="W710" s="771">
        <v>1</v>
      </c>
      <c r="X710" s="772">
        <v>0.92978283764910685</v>
      </c>
    </row>
    <row r="711" spans="1:27" ht="13.5" thickBot="1" x14ac:dyDescent="0.25">
      <c r="A711" s="1029" t="s">
        <v>8</v>
      </c>
      <c r="B711" s="1030"/>
      <c r="C711" s="766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</row>
    <row r="712" spans="1:27" x14ac:dyDescent="0.2">
      <c r="A712" s="1031" t="s">
        <v>1</v>
      </c>
      <c r="B712" s="1032"/>
      <c r="C712" s="767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</row>
    <row r="713" spans="1:27" ht="13.5" thickBot="1" x14ac:dyDescent="0.25">
      <c r="A713" s="1029" t="s">
        <v>27</v>
      </c>
      <c r="B713" s="1030"/>
      <c r="C713" s="794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</row>
    <row r="714" spans="1:27" x14ac:dyDescent="0.2">
      <c r="A714" s="1029" t="s">
        <v>52</v>
      </c>
      <c r="B714" s="1030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200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1029" t="s">
        <v>28</v>
      </c>
      <c r="B715" s="1030"/>
      <c r="C715" s="373">
        <v>154</v>
      </c>
      <c r="D715" s="269">
        <v>154</v>
      </c>
      <c r="E715" s="269">
        <v>153.5</v>
      </c>
      <c r="F715" s="269">
        <v>154</v>
      </c>
      <c r="G715" s="269">
        <v>153</v>
      </c>
      <c r="H715" s="269">
        <v>152.5</v>
      </c>
      <c r="I715" s="219">
        <v>152.5</v>
      </c>
      <c r="J715" s="218">
        <v>154</v>
      </c>
      <c r="K715" s="269">
        <v>154</v>
      </c>
      <c r="L715" s="269">
        <v>153</v>
      </c>
      <c r="M715" s="269">
        <v>154</v>
      </c>
      <c r="N715" s="269">
        <v>152.5</v>
      </c>
      <c r="O715" s="269">
        <v>151.5</v>
      </c>
      <c r="P715" s="219">
        <v>151.5</v>
      </c>
      <c r="Q715" s="218">
        <v>154</v>
      </c>
      <c r="R715" s="269">
        <v>154</v>
      </c>
      <c r="S715" s="269">
        <v>153.5</v>
      </c>
      <c r="T715" s="269">
        <v>154</v>
      </c>
      <c r="U715" s="269">
        <v>153</v>
      </c>
      <c r="V715" s="269">
        <v>152.5</v>
      </c>
      <c r="W715" s="219">
        <v>152.5</v>
      </c>
      <c r="X715" s="749">
        <f>AVERAGE(C715:W715)</f>
        <v>153.21428571428572</v>
      </c>
      <c r="Y715" s="200" t="s">
        <v>57</v>
      </c>
      <c r="Z715" s="200">
        <v>153.09</v>
      </c>
    </row>
    <row r="716" spans="1:27" ht="13.5" thickBot="1" x14ac:dyDescent="0.25">
      <c r="A716" s="1033" t="s">
        <v>26</v>
      </c>
      <c r="B716" s="1034"/>
      <c r="C716" s="795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200" t="s">
        <v>26</v>
      </c>
      <c r="Z716" s="200">
        <f>Z715-Z699</f>
        <v>0</v>
      </c>
    </row>
    <row r="718" spans="1:27" ht="13.5" thickBot="1" x14ac:dyDescent="0.25"/>
    <row r="719" spans="1:27" ht="13.5" thickBot="1" x14ac:dyDescent="0.25">
      <c r="A719" s="788">
        <f>A703+7</f>
        <v>45805</v>
      </c>
      <c r="B719" s="781"/>
      <c r="C719" s="762">
        <f>C724/C730</f>
        <v>0.24489795918367346</v>
      </c>
      <c r="D719" s="762">
        <f t="shared" ref="D719:W719" si="222">D724/D730</f>
        <v>0.24</v>
      </c>
      <c r="E719" s="762">
        <f t="shared" si="222"/>
        <v>0.24</v>
      </c>
      <c r="F719" s="762">
        <f t="shared" si="222"/>
        <v>0.66666666666666663</v>
      </c>
      <c r="G719" s="762">
        <f t="shared" si="222"/>
        <v>0.24</v>
      </c>
      <c r="H719" s="762">
        <f t="shared" si="222"/>
        <v>0.24489795918367346</v>
      </c>
      <c r="I719" s="762">
        <f t="shared" si="222"/>
        <v>0.24489795918367346</v>
      </c>
      <c r="J719" s="762">
        <f t="shared" si="222"/>
        <v>0.27906976744186046</v>
      </c>
      <c r="K719" s="762">
        <f t="shared" si="222"/>
        <v>0.27272727272727271</v>
      </c>
      <c r="L719" s="762">
        <f t="shared" si="222"/>
        <v>0.26666666666666666</v>
      </c>
      <c r="M719" s="762">
        <f t="shared" si="222"/>
        <v>0.54545454545454541</v>
      </c>
      <c r="N719" s="762">
        <f t="shared" si="222"/>
        <v>0.26666666666666666</v>
      </c>
      <c r="O719" s="762">
        <f t="shared" si="222"/>
        <v>0.27272727272727271</v>
      </c>
      <c r="P719" s="762">
        <f t="shared" si="222"/>
        <v>0.27272727272727271</v>
      </c>
      <c r="Q719" s="762">
        <f t="shared" si="222"/>
        <v>0.25</v>
      </c>
      <c r="R719" s="762">
        <f t="shared" si="222"/>
        <v>0.25</v>
      </c>
      <c r="S719" s="762">
        <f t="shared" si="222"/>
        <v>0.24489795918367346</v>
      </c>
      <c r="T719" s="762">
        <f t="shared" si="222"/>
        <v>0.875</v>
      </c>
      <c r="U719" s="762">
        <f t="shared" si="222"/>
        <v>0.24</v>
      </c>
      <c r="V719" s="762">
        <f t="shared" si="222"/>
        <v>0.24489795918367346</v>
      </c>
      <c r="W719" s="762">
        <f t="shared" si="222"/>
        <v>0.25</v>
      </c>
    </row>
    <row r="720" spans="1:27" ht="13.5" thickBot="1" x14ac:dyDescent="0.25">
      <c r="A720" s="230" t="s">
        <v>268</v>
      </c>
      <c r="B720" s="796">
        <f>B704+1</f>
        <v>54</v>
      </c>
      <c r="C720" s="922" t="s">
        <v>53</v>
      </c>
      <c r="D720" s="922"/>
      <c r="E720" s="922"/>
      <c r="F720" s="922"/>
      <c r="G720" s="922"/>
      <c r="H720" s="922"/>
      <c r="I720" s="923"/>
      <c r="J720" s="921" t="s">
        <v>114</v>
      </c>
      <c r="K720" s="922"/>
      <c r="L720" s="922"/>
      <c r="M720" s="922"/>
      <c r="N720" s="922"/>
      <c r="O720" s="922"/>
      <c r="P720" s="923"/>
      <c r="Q720" s="921" t="s">
        <v>63</v>
      </c>
      <c r="R720" s="922"/>
      <c r="S720" s="922"/>
      <c r="T720" s="922"/>
      <c r="U720" s="922"/>
      <c r="V720" s="922"/>
      <c r="W720" s="923"/>
      <c r="X720" s="746" t="s">
        <v>0</v>
      </c>
    </row>
    <row r="721" spans="1:27" x14ac:dyDescent="0.2">
      <c r="A721" s="1035" t="s">
        <v>54</v>
      </c>
      <c r="B721" s="1036"/>
      <c r="C721" s="791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747"/>
    </row>
    <row r="722" spans="1:27" x14ac:dyDescent="0.2">
      <c r="A722" s="1037" t="s">
        <v>3</v>
      </c>
      <c r="B722" s="1038"/>
      <c r="C722" s="801">
        <v>4520</v>
      </c>
      <c r="D722" s="802">
        <v>4520</v>
      </c>
      <c r="E722" s="802">
        <v>4520</v>
      </c>
      <c r="F722" s="802">
        <v>4520</v>
      </c>
      <c r="G722" s="802">
        <v>4520</v>
      </c>
      <c r="H722" s="802">
        <v>4520</v>
      </c>
      <c r="I722" s="803">
        <v>4520</v>
      </c>
      <c r="J722" s="804">
        <v>4520</v>
      </c>
      <c r="K722" s="802">
        <v>4520</v>
      </c>
      <c r="L722" s="802">
        <v>4520</v>
      </c>
      <c r="M722" s="802">
        <v>4520</v>
      </c>
      <c r="N722" s="802">
        <v>4520</v>
      </c>
      <c r="O722" s="802">
        <v>4520</v>
      </c>
      <c r="P722" s="803">
        <v>4520</v>
      </c>
      <c r="Q722" s="804">
        <v>4520</v>
      </c>
      <c r="R722" s="802">
        <v>4520</v>
      </c>
      <c r="S722" s="802">
        <v>4520</v>
      </c>
      <c r="T722" s="802">
        <v>4520</v>
      </c>
      <c r="U722" s="802">
        <v>4520</v>
      </c>
      <c r="V722" s="802">
        <v>4520</v>
      </c>
      <c r="W722" s="803">
        <v>4520</v>
      </c>
      <c r="X722" s="803">
        <v>4520</v>
      </c>
      <c r="Y722" s="215">
        <f>X722-X706</f>
        <v>15</v>
      </c>
    </row>
    <row r="723" spans="1:27" hidden="1" x14ac:dyDescent="0.2">
      <c r="A723" s="1037" t="s">
        <v>4</v>
      </c>
      <c r="B723" s="1038"/>
      <c r="C723" s="811">
        <v>56906</v>
      </c>
      <c r="D723" s="812">
        <v>58394</v>
      </c>
      <c r="E723" s="812">
        <v>59715</v>
      </c>
      <c r="F723" s="812">
        <v>18410</v>
      </c>
      <c r="G723" s="812">
        <v>61038</v>
      </c>
      <c r="H723" s="812">
        <v>62451</v>
      </c>
      <c r="I723" s="813">
        <v>66680</v>
      </c>
      <c r="J723" s="814">
        <v>58241</v>
      </c>
      <c r="K723" s="812">
        <v>60653</v>
      </c>
      <c r="L723" s="812">
        <v>61035</v>
      </c>
      <c r="M723" s="812">
        <v>27933</v>
      </c>
      <c r="N723" s="812">
        <v>59784</v>
      </c>
      <c r="O723" s="812">
        <v>59555</v>
      </c>
      <c r="P723" s="813">
        <v>63730</v>
      </c>
      <c r="Q723" s="814">
        <v>57619</v>
      </c>
      <c r="R723" s="812">
        <v>58462</v>
      </c>
      <c r="S723" s="812">
        <v>58505</v>
      </c>
      <c r="T723" s="812">
        <v>33271</v>
      </c>
      <c r="U723" s="812">
        <v>58584</v>
      </c>
      <c r="V723" s="812">
        <v>61392</v>
      </c>
      <c r="W723" s="813">
        <v>63191</v>
      </c>
      <c r="X723" s="810">
        <v>1165549</v>
      </c>
      <c r="Y723" s="215"/>
    </row>
    <row r="724" spans="1:27" hidden="1" x14ac:dyDescent="0.2">
      <c r="A724" s="1037" t="s">
        <v>266</v>
      </c>
      <c r="B724" s="1038"/>
      <c r="C724" s="811">
        <v>12</v>
      </c>
      <c r="D724" s="812">
        <v>12</v>
      </c>
      <c r="E724" s="812">
        <v>12</v>
      </c>
      <c r="F724" s="812">
        <v>4</v>
      </c>
      <c r="G724" s="812">
        <v>12</v>
      </c>
      <c r="H724" s="812">
        <v>12</v>
      </c>
      <c r="I724" s="813">
        <v>12</v>
      </c>
      <c r="J724" s="814">
        <v>12</v>
      </c>
      <c r="K724" s="812">
        <v>12</v>
      </c>
      <c r="L724" s="812">
        <v>12</v>
      </c>
      <c r="M724" s="812">
        <v>6</v>
      </c>
      <c r="N724" s="812">
        <v>12</v>
      </c>
      <c r="O724" s="812">
        <v>12</v>
      </c>
      <c r="P724" s="813">
        <v>12</v>
      </c>
      <c r="Q724" s="814">
        <v>12</v>
      </c>
      <c r="R724" s="812">
        <v>12</v>
      </c>
      <c r="S724" s="812">
        <v>12</v>
      </c>
      <c r="T724" s="812">
        <v>7</v>
      </c>
      <c r="U724" s="812">
        <v>12</v>
      </c>
      <c r="V724" s="812">
        <v>12</v>
      </c>
      <c r="W724" s="813">
        <v>12</v>
      </c>
      <c r="X724" s="853">
        <v>233</v>
      </c>
      <c r="Y724" s="215"/>
    </row>
    <row r="725" spans="1:27" x14ac:dyDescent="0.2">
      <c r="A725" s="1031" t="s">
        <v>6</v>
      </c>
      <c r="B725" s="1032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</row>
    <row r="726" spans="1:27" x14ac:dyDescent="0.2">
      <c r="A726" s="1029" t="s">
        <v>7</v>
      </c>
      <c r="B726" s="1030"/>
      <c r="C726" s="831">
        <v>0.94285714285714295</v>
      </c>
      <c r="D726" s="832">
        <v>0.91428571428571448</v>
      </c>
      <c r="E726" s="832">
        <v>1</v>
      </c>
      <c r="F726" s="832">
        <v>0.92307692307692313</v>
      </c>
      <c r="G726" s="832">
        <v>0.97142857142857142</v>
      </c>
      <c r="H726" s="832">
        <v>0.94285714285714295</v>
      </c>
      <c r="I726" s="833">
        <v>0.94285714285714295</v>
      </c>
      <c r="J726" s="834">
        <v>0.83333333333333337</v>
      </c>
      <c r="K726" s="832">
        <v>0.88571428571428601</v>
      </c>
      <c r="L726" s="832">
        <v>1</v>
      </c>
      <c r="M726" s="832">
        <v>0.9375</v>
      </c>
      <c r="N726" s="832">
        <v>0.79999999999999993</v>
      </c>
      <c r="O726" s="832">
        <v>0.91428571428571448</v>
      </c>
      <c r="P726" s="833">
        <v>0.91428571428571448</v>
      </c>
      <c r="Q726" s="834">
        <v>1</v>
      </c>
      <c r="R726" s="832">
        <v>1</v>
      </c>
      <c r="S726" s="832">
        <v>0.82857142857142863</v>
      </c>
      <c r="T726" s="832">
        <v>0.93333333333333346</v>
      </c>
      <c r="U726" s="832">
        <v>0.97142857142857142</v>
      </c>
      <c r="V726" s="832">
        <v>0.91428571428571448</v>
      </c>
      <c r="W726" s="833">
        <v>1</v>
      </c>
      <c r="X726" s="835">
        <v>0.93203831218852473</v>
      </c>
    </row>
    <row r="727" spans="1:27" ht="13.5" thickBot="1" x14ac:dyDescent="0.25">
      <c r="A727" s="1029" t="s">
        <v>8</v>
      </c>
      <c r="B727" s="1030"/>
      <c r="C727" s="766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</row>
    <row r="728" spans="1:27" x14ac:dyDescent="0.2">
      <c r="A728" s="1031" t="s">
        <v>1</v>
      </c>
      <c r="B728" s="1032"/>
      <c r="C728" s="767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</row>
    <row r="729" spans="1:27" ht="13.5" thickBot="1" x14ac:dyDescent="0.25">
      <c r="A729" s="1029" t="s">
        <v>27</v>
      </c>
      <c r="B729" s="1030"/>
      <c r="C729" s="794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</row>
    <row r="730" spans="1:27" x14ac:dyDescent="0.2">
      <c r="A730" s="1029" t="s">
        <v>52</v>
      </c>
      <c r="B730" s="1030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200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1029" t="s">
        <v>28</v>
      </c>
      <c r="B731" s="1030"/>
      <c r="C731" s="373">
        <v>155</v>
      </c>
      <c r="D731" s="269">
        <v>154.5</v>
      </c>
      <c r="E731" s="269">
        <v>154.5</v>
      </c>
      <c r="F731" s="269">
        <v>155.5</v>
      </c>
      <c r="G731" s="269">
        <v>154</v>
      </c>
      <c r="H731" s="269">
        <v>153.5</v>
      </c>
      <c r="I731" s="219">
        <v>153</v>
      </c>
      <c r="J731" s="218">
        <v>155</v>
      </c>
      <c r="K731" s="269">
        <v>154.5</v>
      </c>
      <c r="L731" s="269">
        <v>154</v>
      </c>
      <c r="M731" s="269">
        <v>155.5</v>
      </c>
      <c r="N731" s="269">
        <v>153.5</v>
      </c>
      <c r="O731" s="269">
        <v>153</v>
      </c>
      <c r="P731" s="219">
        <v>152.5</v>
      </c>
      <c r="Q731" s="218">
        <v>155</v>
      </c>
      <c r="R731" s="269">
        <v>154.5</v>
      </c>
      <c r="S731" s="269">
        <v>154</v>
      </c>
      <c r="T731" s="269">
        <v>155.5</v>
      </c>
      <c r="U731" s="269">
        <v>153.5</v>
      </c>
      <c r="V731" s="269">
        <v>153</v>
      </c>
      <c r="W731" s="219">
        <v>153</v>
      </c>
      <c r="X731" s="749">
        <f>AVERAGE(C731:W731)</f>
        <v>154.11904761904762</v>
      </c>
      <c r="Y731" s="200" t="s">
        <v>57</v>
      </c>
      <c r="Z731" s="200">
        <v>153.36000000000001</v>
      </c>
    </row>
    <row r="732" spans="1:27" ht="13.5" thickBot="1" x14ac:dyDescent="0.25">
      <c r="A732" s="1033" t="s">
        <v>26</v>
      </c>
      <c r="B732" s="1034"/>
      <c r="C732" s="795">
        <f>C731-C715</f>
        <v>1</v>
      </c>
      <c r="D732" s="551">
        <f t="shared" ref="D732:W732" si="225">D731-D715</f>
        <v>0.5</v>
      </c>
      <c r="E732" s="551">
        <f t="shared" si="225"/>
        <v>1</v>
      </c>
      <c r="F732" s="551">
        <f t="shared" si="225"/>
        <v>1.5</v>
      </c>
      <c r="G732" s="551">
        <f t="shared" si="225"/>
        <v>1</v>
      </c>
      <c r="H732" s="551">
        <f t="shared" si="225"/>
        <v>1</v>
      </c>
      <c r="I732" s="533">
        <f t="shared" si="225"/>
        <v>0.5</v>
      </c>
      <c r="J732" s="550">
        <f t="shared" si="225"/>
        <v>1</v>
      </c>
      <c r="K732" s="551">
        <f t="shared" si="225"/>
        <v>0.5</v>
      </c>
      <c r="L732" s="551">
        <f t="shared" si="225"/>
        <v>1</v>
      </c>
      <c r="M732" s="551">
        <f t="shared" si="225"/>
        <v>1.5</v>
      </c>
      <c r="N732" s="551">
        <f t="shared" si="225"/>
        <v>1</v>
      </c>
      <c r="O732" s="551">
        <f t="shared" si="225"/>
        <v>1.5</v>
      </c>
      <c r="P732" s="533">
        <f t="shared" si="225"/>
        <v>1</v>
      </c>
      <c r="Q732" s="550">
        <f t="shared" si="225"/>
        <v>1</v>
      </c>
      <c r="R732" s="551">
        <f t="shared" si="225"/>
        <v>0.5</v>
      </c>
      <c r="S732" s="551">
        <f t="shared" si="225"/>
        <v>0.5</v>
      </c>
      <c r="T732" s="551">
        <f t="shared" si="225"/>
        <v>1.5</v>
      </c>
      <c r="U732" s="551">
        <f t="shared" si="225"/>
        <v>0.5</v>
      </c>
      <c r="V732" s="551">
        <f t="shared" si="225"/>
        <v>0.5</v>
      </c>
      <c r="W732" s="533">
        <f t="shared" si="225"/>
        <v>0.5</v>
      </c>
      <c r="X732" s="333"/>
      <c r="Y732" s="200" t="s">
        <v>26</v>
      </c>
      <c r="Z732" s="200">
        <f>Z731-Z715</f>
        <v>0.27000000000001023</v>
      </c>
    </row>
    <row r="734" spans="1:27" ht="13.5" thickBot="1" x14ac:dyDescent="0.25"/>
    <row r="735" spans="1:27" ht="13.5" thickBot="1" x14ac:dyDescent="0.25">
      <c r="A735" s="788">
        <f>A719+7</f>
        <v>45812</v>
      </c>
      <c r="B735" s="781"/>
      <c r="C735" s="762">
        <f>C740/C746</f>
        <v>0.25641025641025639</v>
      </c>
      <c r="D735" s="762">
        <f t="shared" ref="D735:W735" si="226">D740/D746</f>
        <v>0.25641025641025639</v>
      </c>
      <c r="E735" s="762">
        <f t="shared" si="226"/>
        <v>0.26315789473684209</v>
      </c>
      <c r="F735" s="762">
        <f t="shared" si="226"/>
        <v>0.75</v>
      </c>
      <c r="G735" s="762">
        <f t="shared" si="226"/>
        <v>0.25641025641025639</v>
      </c>
      <c r="H735" s="762">
        <f t="shared" si="226"/>
        <v>0.25641025641025639</v>
      </c>
      <c r="I735" s="762">
        <f t="shared" si="226"/>
        <v>0.25641025641025639</v>
      </c>
      <c r="J735" s="762">
        <f t="shared" si="226"/>
        <v>0.26315789473684209</v>
      </c>
      <c r="K735" s="762">
        <f t="shared" si="226"/>
        <v>0.26315789473684209</v>
      </c>
      <c r="L735" s="762">
        <f t="shared" si="226"/>
        <v>0.25641025641025639</v>
      </c>
      <c r="M735" s="762">
        <f t="shared" si="226"/>
        <v>0.5</v>
      </c>
      <c r="N735" s="762">
        <f t="shared" si="226"/>
        <v>0.25</v>
      </c>
      <c r="O735" s="762">
        <f t="shared" si="226"/>
        <v>0.25641025641025639</v>
      </c>
      <c r="P735" s="762">
        <f t="shared" si="226"/>
        <v>0.26315789473684209</v>
      </c>
      <c r="Q735" s="762">
        <f t="shared" si="226"/>
        <v>0.24390243902439024</v>
      </c>
      <c r="R735" s="762">
        <f t="shared" si="226"/>
        <v>0.24390243902439024</v>
      </c>
      <c r="S735" s="762">
        <f t="shared" si="226"/>
        <v>0.23809523809523808</v>
      </c>
      <c r="T735" s="762">
        <f t="shared" si="226"/>
        <v>0.6</v>
      </c>
      <c r="U735" s="762">
        <f t="shared" si="226"/>
        <v>0.23809523809523808</v>
      </c>
      <c r="V735" s="762">
        <f t="shared" si="226"/>
        <v>0.23809523809523808</v>
      </c>
      <c r="W735" s="762">
        <f t="shared" si="226"/>
        <v>0.23809523809523808</v>
      </c>
      <c r="X735" s="841"/>
      <c r="Y735" s="841"/>
      <c r="Z735" s="841"/>
      <c r="AA735" s="841"/>
    </row>
    <row r="736" spans="1:27" ht="13.5" thickBot="1" x14ac:dyDescent="0.25">
      <c r="A736" s="230" t="s">
        <v>268</v>
      </c>
      <c r="B736" s="796">
        <f>B720+1</f>
        <v>55</v>
      </c>
      <c r="C736" s="922" t="s">
        <v>53</v>
      </c>
      <c r="D736" s="922"/>
      <c r="E736" s="922"/>
      <c r="F736" s="922"/>
      <c r="G736" s="922"/>
      <c r="H736" s="922"/>
      <c r="I736" s="923"/>
      <c r="J736" s="921" t="s">
        <v>114</v>
      </c>
      <c r="K736" s="922"/>
      <c r="L736" s="922"/>
      <c r="M736" s="922"/>
      <c r="N736" s="922"/>
      <c r="O736" s="922"/>
      <c r="P736" s="923"/>
      <c r="Q736" s="921" t="s">
        <v>63</v>
      </c>
      <c r="R736" s="922"/>
      <c r="S736" s="922"/>
      <c r="T736" s="922"/>
      <c r="U736" s="922"/>
      <c r="V736" s="922"/>
      <c r="W736" s="923"/>
      <c r="X736" s="850" t="s">
        <v>0</v>
      </c>
      <c r="Y736" s="841"/>
      <c r="Z736" s="841"/>
      <c r="AA736" s="841"/>
    </row>
    <row r="737" spans="1:27" x14ac:dyDescent="0.2">
      <c r="A737" s="1035" t="s">
        <v>54</v>
      </c>
      <c r="B737" s="1036"/>
      <c r="C737" s="791">
        <v>1</v>
      </c>
      <c r="D737" s="701">
        <v>2</v>
      </c>
      <c r="E737" s="701">
        <v>3</v>
      </c>
      <c r="F737" s="701">
        <v>4</v>
      </c>
      <c r="G737" s="701">
        <v>5</v>
      </c>
      <c r="H737" s="701">
        <v>6</v>
      </c>
      <c r="I737" s="702">
        <v>7</v>
      </c>
      <c r="J737" s="700">
        <v>1</v>
      </c>
      <c r="K737" s="701">
        <v>2</v>
      </c>
      <c r="L737" s="701">
        <v>3</v>
      </c>
      <c r="M737" s="701">
        <v>4</v>
      </c>
      <c r="N737" s="701">
        <v>5</v>
      </c>
      <c r="O737" s="701">
        <v>6</v>
      </c>
      <c r="P737" s="702">
        <v>7</v>
      </c>
      <c r="Q737" s="700">
        <v>1</v>
      </c>
      <c r="R737" s="701">
        <v>2</v>
      </c>
      <c r="S737" s="701">
        <v>3</v>
      </c>
      <c r="T737" s="701">
        <v>4</v>
      </c>
      <c r="U737" s="701">
        <v>5</v>
      </c>
      <c r="V737" s="701">
        <v>6</v>
      </c>
      <c r="W737" s="702">
        <v>7</v>
      </c>
      <c r="X737" s="851"/>
      <c r="Y737" s="841"/>
      <c r="Z737" s="841"/>
      <c r="AA737" s="841"/>
    </row>
    <row r="738" spans="1:27" x14ac:dyDescent="0.2">
      <c r="A738" s="1037" t="s">
        <v>3</v>
      </c>
      <c r="B738" s="1038"/>
      <c r="C738" s="871">
        <f>INDEX($AG$2:$AG$66, MATCH($B736, $AF$2:$AF$66, 0), MATCH($AG$1, $AG$1:$AG$1, 0))</f>
        <v>4535</v>
      </c>
      <c r="D738" s="872">
        <f t="shared" ref="D738:X738" si="227">INDEX($AG$2:$AG$66, MATCH($B736, $AF$2:$AF$66, 0), MATCH($AG$1, $AG$1:$AG$1, 0))</f>
        <v>4535</v>
      </c>
      <c r="E738" s="872">
        <f t="shared" si="227"/>
        <v>4535</v>
      </c>
      <c r="F738" s="872">
        <f t="shared" si="227"/>
        <v>4535</v>
      </c>
      <c r="G738" s="872">
        <f t="shared" si="227"/>
        <v>4535</v>
      </c>
      <c r="H738" s="872">
        <f t="shared" si="227"/>
        <v>4535</v>
      </c>
      <c r="I738" s="873">
        <f t="shared" si="227"/>
        <v>4535</v>
      </c>
      <c r="J738" s="871">
        <f t="shared" si="227"/>
        <v>4535</v>
      </c>
      <c r="K738" s="872">
        <f t="shared" si="227"/>
        <v>4535</v>
      </c>
      <c r="L738" s="872">
        <f t="shared" si="227"/>
        <v>4535</v>
      </c>
      <c r="M738" s="872">
        <f t="shared" si="227"/>
        <v>4535</v>
      </c>
      <c r="N738" s="872">
        <f t="shared" si="227"/>
        <v>4535</v>
      </c>
      <c r="O738" s="872">
        <f t="shared" si="227"/>
        <v>4535</v>
      </c>
      <c r="P738" s="873">
        <f t="shared" si="227"/>
        <v>4535</v>
      </c>
      <c r="Q738" s="871">
        <f t="shared" si="227"/>
        <v>4535</v>
      </c>
      <c r="R738" s="872">
        <f t="shared" si="227"/>
        <v>4535</v>
      </c>
      <c r="S738" s="872">
        <f t="shared" si="227"/>
        <v>4535</v>
      </c>
      <c r="T738" s="872">
        <f t="shared" si="227"/>
        <v>4535</v>
      </c>
      <c r="U738" s="872">
        <f t="shared" si="227"/>
        <v>4535</v>
      </c>
      <c r="V738" s="872">
        <f t="shared" si="227"/>
        <v>4535</v>
      </c>
      <c r="W738" s="873">
        <f t="shared" si="227"/>
        <v>4535</v>
      </c>
      <c r="X738" s="873">
        <f t="shared" si="227"/>
        <v>4535</v>
      </c>
      <c r="Y738" s="215">
        <f>X738-X722</f>
        <v>15</v>
      </c>
      <c r="Z738" s="841"/>
      <c r="AA738" s="841"/>
    </row>
    <row r="739" spans="1:27" hidden="1" x14ac:dyDescent="0.2">
      <c r="A739" s="1037" t="s">
        <v>4</v>
      </c>
      <c r="B739" s="1038"/>
      <c r="C739" s="811">
        <v>47906</v>
      </c>
      <c r="D739" s="812">
        <v>48513</v>
      </c>
      <c r="E739" s="812">
        <v>48772</v>
      </c>
      <c r="F739" s="812">
        <v>13754</v>
      </c>
      <c r="G739" s="812">
        <v>51904</v>
      </c>
      <c r="H739" s="812">
        <v>51879</v>
      </c>
      <c r="I739" s="813">
        <v>54550</v>
      </c>
      <c r="J739" s="814">
        <v>47876</v>
      </c>
      <c r="K739" s="812">
        <v>48805</v>
      </c>
      <c r="L739" s="812">
        <v>49853</v>
      </c>
      <c r="M739" s="812">
        <v>17847</v>
      </c>
      <c r="N739" s="812">
        <v>49102</v>
      </c>
      <c r="O739" s="812">
        <v>53877</v>
      </c>
      <c r="P739" s="813">
        <v>52481</v>
      </c>
      <c r="Q739" s="814">
        <v>47640</v>
      </c>
      <c r="R739" s="812">
        <v>48123</v>
      </c>
      <c r="S739" s="812">
        <v>49344</v>
      </c>
      <c r="T739" s="812">
        <v>13778</v>
      </c>
      <c r="U739" s="812">
        <v>50736</v>
      </c>
      <c r="V739" s="812">
        <v>51257</v>
      </c>
      <c r="W739" s="813">
        <v>53010</v>
      </c>
      <c r="X739" s="810">
        <v>951007</v>
      </c>
      <c r="Y739" s="215"/>
      <c r="Z739" s="841"/>
      <c r="AA739" s="841"/>
    </row>
    <row r="740" spans="1:27" hidden="1" x14ac:dyDescent="0.2">
      <c r="A740" s="1037" t="s">
        <v>266</v>
      </c>
      <c r="B740" s="1038"/>
      <c r="C740" s="811">
        <v>10</v>
      </c>
      <c r="D740" s="812">
        <v>10</v>
      </c>
      <c r="E740" s="812">
        <v>10</v>
      </c>
      <c r="F740" s="812">
        <v>3</v>
      </c>
      <c r="G740" s="812">
        <v>10</v>
      </c>
      <c r="H740" s="812">
        <v>10</v>
      </c>
      <c r="I740" s="813">
        <v>10</v>
      </c>
      <c r="J740" s="814">
        <v>10</v>
      </c>
      <c r="K740" s="812">
        <v>10</v>
      </c>
      <c r="L740" s="812">
        <v>10</v>
      </c>
      <c r="M740" s="812">
        <v>4</v>
      </c>
      <c r="N740" s="812">
        <v>10</v>
      </c>
      <c r="O740" s="812">
        <v>10</v>
      </c>
      <c r="P740" s="813">
        <v>10</v>
      </c>
      <c r="Q740" s="814">
        <v>10</v>
      </c>
      <c r="R740" s="812">
        <v>10</v>
      </c>
      <c r="S740" s="812">
        <v>10</v>
      </c>
      <c r="T740" s="812">
        <v>3</v>
      </c>
      <c r="U740" s="812">
        <v>10</v>
      </c>
      <c r="V740" s="812">
        <v>10</v>
      </c>
      <c r="W740" s="813">
        <v>10</v>
      </c>
      <c r="X740" s="853">
        <v>190</v>
      </c>
      <c r="Y740" s="215"/>
      <c r="Z740" s="841"/>
      <c r="AA740" s="841"/>
    </row>
    <row r="741" spans="1:27" x14ac:dyDescent="0.2">
      <c r="A741" s="1031" t="s">
        <v>6</v>
      </c>
      <c r="B741" s="1032"/>
      <c r="C741" s="711">
        <v>4790.6000000000004</v>
      </c>
      <c r="D741" s="301">
        <v>4851.3</v>
      </c>
      <c r="E741" s="301">
        <v>4877.2</v>
      </c>
      <c r="F741" s="301">
        <v>4584.666666666667</v>
      </c>
      <c r="G741" s="301">
        <v>5190.3999999999996</v>
      </c>
      <c r="H741" s="301">
        <v>5187.8999999999996</v>
      </c>
      <c r="I741" s="394">
        <v>5455</v>
      </c>
      <c r="J741" s="300">
        <v>4787.6000000000004</v>
      </c>
      <c r="K741" s="301">
        <v>4880.5</v>
      </c>
      <c r="L741" s="301">
        <v>4985.3</v>
      </c>
      <c r="M741" s="301">
        <v>4461.75</v>
      </c>
      <c r="N741" s="301">
        <v>4910.2</v>
      </c>
      <c r="O741" s="301">
        <v>5387.7</v>
      </c>
      <c r="P741" s="394">
        <v>5248.1</v>
      </c>
      <c r="Q741" s="300">
        <v>4764</v>
      </c>
      <c r="R741" s="301">
        <v>4812.3</v>
      </c>
      <c r="S741" s="301">
        <v>4934.3999999999996</v>
      </c>
      <c r="T741" s="301">
        <v>4592.666666666667</v>
      </c>
      <c r="U741" s="301">
        <v>5073.6000000000004</v>
      </c>
      <c r="V741" s="301">
        <v>5125.7</v>
      </c>
      <c r="W741" s="394">
        <v>5301</v>
      </c>
      <c r="X741" s="317">
        <v>5005.3</v>
      </c>
      <c r="Y741" s="215"/>
      <c r="Z741" s="841"/>
      <c r="AA741" s="841"/>
    </row>
    <row r="742" spans="1:27" x14ac:dyDescent="0.2">
      <c r="A742" s="1029" t="s">
        <v>7</v>
      </c>
      <c r="B742" s="1030"/>
      <c r="C742" s="831">
        <v>0.95555555555555549</v>
      </c>
      <c r="D742" s="832">
        <v>0.93333333333333335</v>
      </c>
      <c r="E742" s="832">
        <v>0.97777777777777763</v>
      </c>
      <c r="F742" s="832">
        <v>0.9375</v>
      </c>
      <c r="G742" s="832">
        <v>0.95555555555555549</v>
      </c>
      <c r="H742" s="832">
        <v>0.95555555555555549</v>
      </c>
      <c r="I742" s="833">
        <v>0.95555555555555549</v>
      </c>
      <c r="J742" s="834">
        <v>0.86956521739130443</v>
      </c>
      <c r="K742" s="832">
        <v>0.9111111111111112</v>
      </c>
      <c r="L742" s="832">
        <v>1</v>
      </c>
      <c r="M742" s="832">
        <v>0.9</v>
      </c>
      <c r="N742" s="832">
        <v>0.84444444444444433</v>
      </c>
      <c r="O742" s="832">
        <v>0.86666666666666692</v>
      </c>
      <c r="P742" s="833">
        <v>0.95555555555555549</v>
      </c>
      <c r="Q742" s="834">
        <v>1</v>
      </c>
      <c r="R742" s="832">
        <v>0.97777777777777763</v>
      </c>
      <c r="S742" s="832">
        <v>0.86666666666666692</v>
      </c>
      <c r="T742" s="832">
        <v>0.94444444444444431</v>
      </c>
      <c r="U742" s="832">
        <v>0.95555555555555549</v>
      </c>
      <c r="V742" s="832">
        <v>0.93333333333333335</v>
      </c>
      <c r="W742" s="833">
        <v>1</v>
      </c>
      <c r="X742" s="835">
        <v>0.93887331553521536</v>
      </c>
      <c r="Y742" s="841"/>
      <c r="Z742" s="841"/>
      <c r="AA742" s="841"/>
    </row>
    <row r="743" spans="1:27" ht="13.5" thickBot="1" x14ac:dyDescent="0.25">
      <c r="A743" s="1029" t="s">
        <v>8</v>
      </c>
      <c r="B743" s="1030"/>
      <c r="C743" s="766">
        <v>0.11718911898837003</v>
      </c>
      <c r="D743" s="680">
        <v>0.11614942852263417</v>
      </c>
      <c r="E743" s="706">
        <v>0.11330001494791649</v>
      </c>
      <c r="F743" s="706">
        <v>0.11707784331382536</v>
      </c>
      <c r="G743" s="706">
        <v>0.11048245431290551</v>
      </c>
      <c r="H743" s="706">
        <v>0.10849380324004734</v>
      </c>
      <c r="I743" s="707">
        <v>0.10250037344625887</v>
      </c>
      <c r="J743" s="714">
        <v>0.11803653483376242</v>
      </c>
      <c r="K743" s="706">
        <v>0.11375819035530628</v>
      </c>
      <c r="L743" s="706">
        <v>0.11298233813832795</v>
      </c>
      <c r="M743" s="706">
        <v>0.12445220175378501</v>
      </c>
      <c r="N743" s="706">
        <v>0.11473143324517079</v>
      </c>
      <c r="O743" s="706">
        <v>0.11069766357996744</v>
      </c>
      <c r="P743" s="707">
        <v>0.10688829407366465</v>
      </c>
      <c r="Q743" s="714">
        <v>0.11882746681383252</v>
      </c>
      <c r="R743" s="706">
        <v>0.11580025057189566</v>
      </c>
      <c r="S743" s="706">
        <v>0.11468159741153641</v>
      </c>
      <c r="T743" s="706">
        <v>0.11720185354923486</v>
      </c>
      <c r="U743" s="706">
        <v>0.11510554162620421</v>
      </c>
      <c r="V743" s="706">
        <v>0.10966834338147857</v>
      </c>
      <c r="W743" s="707">
        <v>0.10516659271521731</v>
      </c>
      <c r="X743" s="739">
        <v>0.11286969631394361</v>
      </c>
      <c r="Y743" s="841"/>
      <c r="Z743" s="841"/>
      <c r="AA743" s="841"/>
    </row>
    <row r="744" spans="1:27" x14ac:dyDescent="0.2">
      <c r="A744" s="1031" t="s">
        <v>1</v>
      </c>
      <c r="B744" s="1032"/>
      <c r="C744" s="767">
        <f t="shared" ref="C744:X744" si="228">C741/C738*100-100</f>
        <v>5.6361631753031958</v>
      </c>
      <c r="D744" s="691">
        <f t="shared" si="228"/>
        <v>6.9746416758544711</v>
      </c>
      <c r="E744" s="691">
        <f t="shared" si="228"/>
        <v>7.5457552370451992</v>
      </c>
      <c r="F744" s="691">
        <f t="shared" si="228"/>
        <v>1.0951855935317951</v>
      </c>
      <c r="G744" s="691">
        <f t="shared" si="228"/>
        <v>14.452039691289968</v>
      </c>
      <c r="H744" s="691">
        <f t="shared" si="228"/>
        <v>14.396912899669218</v>
      </c>
      <c r="I744" s="692">
        <f t="shared" si="228"/>
        <v>20.286659316427787</v>
      </c>
      <c r="J744" s="690">
        <f t="shared" si="228"/>
        <v>5.5700110253583262</v>
      </c>
      <c r="K744" s="691">
        <f t="shared" si="228"/>
        <v>7.6185226019845658</v>
      </c>
      <c r="L744" s="691">
        <f t="shared" si="228"/>
        <v>9.92943770672548</v>
      </c>
      <c r="M744" s="691">
        <f t="shared" si="228"/>
        <v>-1.6152149944873173</v>
      </c>
      <c r="N744" s="691">
        <f t="shared" si="228"/>
        <v>8.2734288864388077</v>
      </c>
      <c r="O744" s="691">
        <f t="shared" si="228"/>
        <v>18.802646085997793</v>
      </c>
      <c r="P744" s="692">
        <f t="shared" si="228"/>
        <v>15.724366041896374</v>
      </c>
      <c r="Q744" s="690">
        <f t="shared" si="228"/>
        <v>5.0496141124586558</v>
      </c>
      <c r="R744" s="691">
        <f t="shared" si="228"/>
        <v>6.1146637265711234</v>
      </c>
      <c r="S744" s="691">
        <f t="shared" si="228"/>
        <v>8.8070562293274435</v>
      </c>
      <c r="T744" s="691">
        <f t="shared" si="228"/>
        <v>1.2715913267181236</v>
      </c>
      <c r="U744" s="691">
        <f t="shared" si="228"/>
        <v>11.876515986769576</v>
      </c>
      <c r="V744" s="691">
        <f t="shared" si="228"/>
        <v>13.025358324145529</v>
      </c>
      <c r="W744" s="692">
        <f t="shared" si="228"/>
        <v>16.890848952590972</v>
      </c>
      <c r="X744" s="411">
        <f t="shared" si="228"/>
        <v>10.370452039691287</v>
      </c>
      <c r="Y744" s="841"/>
      <c r="Z744" s="841"/>
      <c r="AA744" s="841"/>
    </row>
    <row r="745" spans="1:27" ht="13.5" thickBot="1" x14ac:dyDescent="0.25">
      <c r="A745" s="1029" t="s">
        <v>27</v>
      </c>
      <c r="B745" s="1030"/>
      <c r="C745" s="794">
        <f>C741-C725</f>
        <v>48.433333333333394</v>
      </c>
      <c r="D745" s="258">
        <f t="shared" ref="D745:W745" si="229">D741-D725</f>
        <v>-14.866666666666788</v>
      </c>
      <c r="E745" s="258">
        <f t="shared" si="229"/>
        <v>-99.050000000000182</v>
      </c>
      <c r="F745" s="258">
        <f t="shared" si="229"/>
        <v>-17.83333333333303</v>
      </c>
      <c r="G745" s="258">
        <f t="shared" si="229"/>
        <v>103.89999999999964</v>
      </c>
      <c r="H745" s="258">
        <f t="shared" si="229"/>
        <v>-16.350000000000364</v>
      </c>
      <c r="I745" s="259">
        <f t="shared" si="229"/>
        <v>-101.66666666666697</v>
      </c>
      <c r="J745" s="220">
        <f t="shared" si="229"/>
        <v>-65.816666666666606</v>
      </c>
      <c r="K745" s="221">
        <f t="shared" si="229"/>
        <v>-173.91666666666697</v>
      </c>
      <c r="L745" s="221">
        <f t="shared" si="229"/>
        <v>-100.94999999999982</v>
      </c>
      <c r="M745" s="221">
        <f t="shared" si="229"/>
        <v>-193.75</v>
      </c>
      <c r="N745" s="221">
        <f t="shared" si="229"/>
        <v>-71.800000000000182</v>
      </c>
      <c r="O745" s="221">
        <f t="shared" si="229"/>
        <v>424.78333333333285</v>
      </c>
      <c r="P745" s="226">
        <f t="shared" si="229"/>
        <v>-62.733333333332666</v>
      </c>
      <c r="Q745" s="220">
        <f t="shared" si="229"/>
        <v>-37.58333333333303</v>
      </c>
      <c r="R745" s="221">
        <f t="shared" si="229"/>
        <v>-59.533333333332848</v>
      </c>
      <c r="S745" s="221">
        <f t="shared" si="229"/>
        <v>58.983333333332666</v>
      </c>
      <c r="T745" s="221">
        <f t="shared" si="229"/>
        <v>-160.33333333333303</v>
      </c>
      <c r="U745" s="221">
        <f t="shared" si="229"/>
        <v>191.60000000000036</v>
      </c>
      <c r="V745" s="221">
        <f t="shared" si="229"/>
        <v>9.6999999999998181</v>
      </c>
      <c r="W745" s="226">
        <f t="shared" si="229"/>
        <v>35.08333333333303</v>
      </c>
      <c r="X745" s="370">
        <f>X741-X725</f>
        <v>2.9437768240341029</v>
      </c>
      <c r="Y745" s="841"/>
      <c r="Z745" s="841"/>
      <c r="AA745" s="841"/>
    </row>
    <row r="746" spans="1:27" x14ac:dyDescent="0.2">
      <c r="A746" s="1029" t="s">
        <v>52</v>
      </c>
      <c r="B746" s="1030"/>
      <c r="C746" s="722">
        <v>39</v>
      </c>
      <c r="D746" s="720">
        <v>39</v>
      </c>
      <c r="E746" s="720">
        <v>38</v>
      </c>
      <c r="F746" s="720">
        <v>4</v>
      </c>
      <c r="G746" s="720">
        <v>39</v>
      </c>
      <c r="H746" s="720">
        <v>39</v>
      </c>
      <c r="I746" s="721">
        <v>39</v>
      </c>
      <c r="J746" s="719">
        <v>38</v>
      </c>
      <c r="K746" s="720">
        <v>38</v>
      </c>
      <c r="L746" s="720">
        <v>39</v>
      </c>
      <c r="M746" s="720">
        <v>8</v>
      </c>
      <c r="N746" s="720">
        <v>40</v>
      </c>
      <c r="O746" s="720">
        <v>39</v>
      </c>
      <c r="P746" s="721">
        <v>38</v>
      </c>
      <c r="Q746" s="719">
        <v>41</v>
      </c>
      <c r="R746" s="720">
        <v>41</v>
      </c>
      <c r="S746" s="720">
        <v>42</v>
      </c>
      <c r="T746" s="720">
        <v>5</v>
      </c>
      <c r="U746" s="720">
        <v>42</v>
      </c>
      <c r="V746" s="720">
        <v>42</v>
      </c>
      <c r="W746" s="721">
        <v>42</v>
      </c>
      <c r="X746" s="371">
        <f>SUM(C746:W746)</f>
        <v>732</v>
      </c>
      <c r="Y746" s="841" t="s">
        <v>56</v>
      </c>
      <c r="Z746" s="437">
        <f>X730-X746</f>
        <v>147</v>
      </c>
      <c r="AA746" s="306">
        <f>Z746/X730</f>
        <v>0.16723549488054607</v>
      </c>
    </row>
    <row r="747" spans="1:27" x14ac:dyDescent="0.2">
      <c r="A747" s="1029" t="s">
        <v>28</v>
      </c>
      <c r="B747" s="1030"/>
      <c r="C747" s="373"/>
      <c r="D747" s="846"/>
      <c r="E747" s="846"/>
      <c r="F747" s="846"/>
      <c r="G747" s="846"/>
      <c r="H747" s="846"/>
      <c r="I747" s="847"/>
      <c r="J747" s="845"/>
      <c r="K747" s="846"/>
      <c r="L747" s="846"/>
      <c r="M747" s="846"/>
      <c r="N747" s="846"/>
      <c r="O747" s="846"/>
      <c r="P747" s="847"/>
      <c r="Q747" s="845"/>
      <c r="R747" s="846"/>
      <c r="S747" s="846"/>
      <c r="T747" s="846"/>
      <c r="U747" s="846"/>
      <c r="V747" s="846"/>
      <c r="W747" s="847"/>
      <c r="X747" s="749" t="e">
        <f>AVERAGE(C747:W747)</f>
        <v>#DIV/0!</v>
      </c>
      <c r="Y747" s="841" t="s">
        <v>57</v>
      </c>
      <c r="Z747" s="841">
        <v>154</v>
      </c>
      <c r="AA747" s="841"/>
    </row>
    <row r="748" spans="1:27" ht="13.5" thickBot="1" x14ac:dyDescent="0.25">
      <c r="A748" s="1033" t="s">
        <v>26</v>
      </c>
      <c r="B748" s="1034"/>
      <c r="C748" s="795">
        <f>C747-C731</f>
        <v>-155</v>
      </c>
      <c r="D748" s="551">
        <f t="shared" ref="D748:W748" si="230">D747-D731</f>
        <v>-154.5</v>
      </c>
      <c r="E748" s="551">
        <f t="shared" si="230"/>
        <v>-154.5</v>
      </c>
      <c r="F748" s="551">
        <f t="shared" si="230"/>
        <v>-155.5</v>
      </c>
      <c r="G748" s="551">
        <f t="shared" si="230"/>
        <v>-154</v>
      </c>
      <c r="H748" s="551">
        <f t="shared" si="230"/>
        <v>-153.5</v>
      </c>
      <c r="I748" s="533">
        <f t="shared" si="230"/>
        <v>-153</v>
      </c>
      <c r="J748" s="550">
        <f t="shared" si="230"/>
        <v>-155</v>
      </c>
      <c r="K748" s="551">
        <f t="shared" si="230"/>
        <v>-154.5</v>
      </c>
      <c r="L748" s="551">
        <f t="shared" si="230"/>
        <v>-154</v>
      </c>
      <c r="M748" s="551">
        <f t="shared" si="230"/>
        <v>-155.5</v>
      </c>
      <c r="N748" s="551">
        <f t="shared" si="230"/>
        <v>-153.5</v>
      </c>
      <c r="O748" s="551">
        <f t="shared" si="230"/>
        <v>-153</v>
      </c>
      <c r="P748" s="533">
        <f t="shared" si="230"/>
        <v>-152.5</v>
      </c>
      <c r="Q748" s="550">
        <f t="shared" si="230"/>
        <v>-155</v>
      </c>
      <c r="R748" s="551">
        <f t="shared" si="230"/>
        <v>-154.5</v>
      </c>
      <c r="S748" s="551">
        <f t="shared" si="230"/>
        <v>-154</v>
      </c>
      <c r="T748" s="551">
        <f t="shared" si="230"/>
        <v>-155.5</v>
      </c>
      <c r="U748" s="551">
        <f t="shared" si="230"/>
        <v>-153.5</v>
      </c>
      <c r="V748" s="551">
        <f t="shared" si="230"/>
        <v>-153</v>
      </c>
      <c r="W748" s="533">
        <f t="shared" si="230"/>
        <v>-153</v>
      </c>
      <c r="X748" s="333"/>
      <c r="Y748" s="841" t="s">
        <v>26</v>
      </c>
      <c r="Z748" s="841">
        <f>Z747-Z731</f>
        <v>0.63999999999998636</v>
      </c>
      <c r="AA748" s="841"/>
    </row>
  </sheetData>
  <mergeCells count="231"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  <mergeCell ref="A743:B743"/>
    <mergeCell ref="A744:B744"/>
    <mergeCell ref="A745:B745"/>
    <mergeCell ref="A746:B746"/>
    <mergeCell ref="A747:B747"/>
    <mergeCell ref="A748:B748"/>
    <mergeCell ref="C736:I736"/>
    <mergeCell ref="J736:P736"/>
    <mergeCell ref="Q736:W736"/>
    <mergeCell ref="A737:B737"/>
    <mergeCell ref="A738:B738"/>
    <mergeCell ref="A739:B739"/>
    <mergeCell ref="A740:B740"/>
    <mergeCell ref="A741:B741"/>
    <mergeCell ref="A742:B742"/>
  </mergeCells>
  <conditionalFormatting sqref="C285:F28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839"/>
  <sheetViews>
    <sheetView showGridLines="0" topLeftCell="A816" zoomScale="68" zoomScaleNormal="68" workbookViewId="0">
      <selection activeCell="I835" sqref="I835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AF1" s="854" t="s">
        <v>269</v>
      </c>
      <c r="AG1" s="855" t="s">
        <v>271</v>
      </c>
    </row>
    <row r="2" spans="1:33" x14ac:dyDescent="0.2">
      <c r="A2" s="200" t="s">
        <v>59</v>
      </c>
      <c r="C2" s="200">
        <v>41.584541062801932</v>
      </c>
      <c r="AF2" s="856">
        <v>1</v>
      </c>
      <c r="AG2" s="862">
        <v>150</v>
      </c>
    </row>
    <row r="3" spans="1:33" x14ac:dyDescent="0.2">
      <c r="A3" s="200" t="s">
        <v>7</v>
      </c>
      <c r="C3" s="200">
        <v>54.111405835543763</v>
      </c>
      <c r="AF3" s="856">
        <v>2</v>
      </c>
      <c r="AG3" s="862">
        <v>260</v>
      </c>
    </row>
    <row r="4" spans="1:33" x14ac:dyDescent="0.2">
      <c r="A4" s="200" t="s">
        <v>60</v>
      </c>
      <c r="C4" s="200">
        <v>3853</v>
      </c>
      <c r="AF4" s="856">
        <v>3</v>
      </c>
      <c r="AG4" s="862">
        <v>390</v>
      </c>
    </row>
    <row r="5" spans="1:33" x14ac:dyDescent="0.2">
      <c r="AF5" s="856">
        <v>4</v>
      </c>
      <c r="AG5" s="862">
        <v>525</v>
      </c>
    </row>
    <row r="6" spans="1:33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  <c r="AF6" s="856">
        <v>5</v>
      </c>
      <c r="AG6" s="862">
        <v>650</v>
      </c>
    </row>
    <row r="7" spans="1:33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  <c r="AF7" s="856">
        <v>6</v>
      </c>
      <c r="AG7" s="862">
        <v>765</v>
      </c>
    </row>
    <row r="8" spans="1:33" ht="13.5" thickBot="1" x14ac:dyDescent="0.25">
      <c r="A8" s="272" t="s">
        <v>49</v>
      </c>
      <c r="B8" s="230"/>
      <c r="C8" s="973" t="s">
        <v>50</v>
      </c>
      <c r="D8" s="974"/>
      <c r="E8" s="974"/>
      <c r="F8" s="974"/>
      <c r="G8" s="974"/>
      <c r="H8" s="975"/>
      <c r="I8" s="292" t="s">
        <v>0</v>
      </c>
      <c r="AF8" s="856">
        <v>7</v>
      </c>
      <c r="AG8" s="862">
        <v>880</v>
      </c>
    </row>
    <row r="9" spans="1:33" x14ac:dyDescent="0.2">
      <c r="A9" s="214" t="s">
        <v>54</v>
      </c>
      <c r="B9" s="267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  <c r="AF9" s="856">
        <v>8</v>
      </c>
      <c r="AG9" s="862">
        <v>990</v>
      </c>
    </row>
    <row r="10" spans="1:33" x14ac:dyDescent="0.2">
      <c r="A10" s="214" t="s">
        <v>2</v>
      </c>
      <c r="B10" s="231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  <c r="AF10" s="856">
        <v>9</v>
      </c>
      <c r="AG10" s="862">
        <v>1090</v>
      </c>
    </row>
    <row r="11" spans="1:33" x14ac:dyDescent="0.2">
      <c r="A11" s="278" t="s">
        <v>3</v>
      </c>
      <c r="B11" s="236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  <c r="AF11" s="856">
        <v>10</v>
      </c>
      <c r="AG11" s="862">
        <v>1190</v>
      </c>
    </row>
    <row r="12" spans="1:33" x14ac:dyDescent="0.2">
      <c r="A12" s="280" t="s">
        <v>6</v>
      </c>
      <c r="B12" s="241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  <c r="AF12" s="856">
        <v>11</v>
      </c>
      <c r="AG12" s="862">
        <v>1280</v>
      </c>
    </row>
    <row r="13" spans="1:33" x14ac:dyDescent="0.2">
      <c r="A13" s="214" t="s">
        <v>7</v>
      </c>
      <c r="B13" s="231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  <c r="AF13" s="856">
        <v>12</v>
      </c>
      <c r="AG13" s="862">
        <v>1375</v>
      </c>
    </row>
    <row r="14" spans="1:33" x14ac:dyDescent="0.2">
      <c r="A14" s="214" t="s">
        <v>8</v>
      </c>
      <c r="B14" s="231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  <c r="AF14" s="856">
        <v>13</v>
      </c>
      <c r="AG14" s="862">
        <v>1475</v>
      </c>
    </row>
    <row r="15" spans="1:33" x14ac:dyDescent="0.2">
      <c r="A15" s="280" t="s">
        <v>1</v>
      </c>
      <c r="B15" s="241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  <c r="AF15" s="856">
        <v>14</v>
      </c>
      <c r="AG15" s="862">
        <v>1575</v>
      </c>
    </row>
    <row r="16" spans="1:33" ht="13.5" thickBot="1" x14ac:dyDescent="0.25">
      <c r="A16" s="214" t="s">
        <v>27</v>
      </c>
      <c r="B16" s="256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  <c r="AF16" s="856">
        <v>15</v>
      </c>
      <c r="AG16" s="862">
        <v>1685</v>
      </c>
    </row>
    <row r="17" spans="1:33" x14ac:dyDescent="0.2">
      <c r="A17" s="289" t="s">
        <v>51</v>
      </c>
      <c r="B17" s="267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  <c r="AF17" s="856">
        <v>16</v>
      </c>
      <c r="AG17" s="862">
        <v>1800</v>
      </c>
    </row>
    <row r="18" spans="1:33" x14ac:dyDescent="0.2">
      <c r="A18" s="289" t="s">
        <v>28</v>
      </c>
      <c r="B18" s="267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  <c r="AF18" s="856">
        <v>17</v>
      </c>
      <c r="AG18" s="862">
        <v>1925</v>
      </c>
    </row>
    <row r="19" spans="1:33" ht="13.5" thickBot="1" x14ac:dyDescent="0.25">
      <c r="A19" s="291" t="s">
        <v>26</v>
      </c>
      <c r="B19" s="268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  <c r="AF19" s="856">
        <v>18</v>
      </c>
      <c r="AG19" s="862">
        <v>2070</v>
      </c>
    </row>
    <row r="20" spans="1:33" x14ac:dyDescent="0.2">
      <c r="AF20" s="856">
        <v>19</v>
      </c>
      <c r="AG20" s="862">
        <v>2220</v>
      </c>
    </row>
    <row r="21" spans="1:33" ht="13.5" thickBot="1" x14ac:dyDescent="0.25">
      <c r="AF21" s="856">
        <v>20</v>
      </c>
      <c r="AG21" s="862">
        <v>2385</v>
      </c>
    </row>
    <row r="22" spans="1:33" ht="13.5" thickBot="1" x14ac:dyDescent="0.25">
      <c r="A22" s="272" t="s">
        <v>64</v>
      </c>
      <c r="B22" s="230"/>
      <c r="C22" s="973" t="s">
        <v>50</v>
      </c>
      <c r="D22" s="974"/>
      <c r="E22" s="974"/>
      <c r="F22" s="974"/>
      <c r="G22" s="974"/>
      <c r="H22" s="975"/>
      <c r="I22" s="292" t="s">
        <v>0</v>
      </c>
      <c r="AF22" s="856">
        <v>21</v>
      </c>
      <c r="AG22" s="862">
        <v>2565</v>
      </c>
    </row>
    <row r="23" spans="1:33" x14ac:dyDescent="0.2">
      <c r="A23" s="214" t="s">
        <v>54</v>
      </c>
      <c r="B23" s="267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  <c r="AF23" s="856">
        <v>22</v>
      </c>
      <c r="AG23" s="862">
        <v>2740</v>
      </c>
    </row>
    <row r="24" spans="1:33" x14ac:dyDescent="0.2">
      <c r="A24" s="214" t="s">
        <v>2</v>
      </c>
      <c r="B24" s="231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  <c r="AF24" s="856">
        <v>23</v>
      </c>
      <c r="AG24" s="862">
        <v>2910</v>
      </c>
    </row>
    <row r="25" spans="1:33" x14ac:dyDescent="0.2">
      <c r="A25" s="278" t="s">
        <v>3</v>
      </c>
      <c r="B25" s="236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  <c r="AF25" s="856">
        <v>24</v>
      </c>
      <c r="AG25" s="862">
        <v>3080</v>
      </c>
    </row>
    <row r="26" spans="1:33" x14ac:dyDescent="0.2">
      <c r="A26" s="280" t="s">
        <v>6</v>
      </c>
      <c r="B26" s="241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  <c r="AF26" s="856">
        <v>25</v>
      </c>
      <c r="AG26" s="862">
        <v>3280</v>
      </c>
    </row>
    <row r="27" spans="1:33" x14ac:dyDescent="0.2">
      <c r="A27" s="214" t="s">
        <v>7</v>
      </c>
      <c r="B27" s="231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  <c r="AF27" s="856">
        <v>26</v>
      </c>
      <c r="AG27" s="862">
        <v>3460</v>
      </c>
    </row>
    <row r="28" spans="1:33" x14ac:dyDescent="0.2">
      <c r="A28" s="214" t="s">
        <v>8</v>
      </c>
      <c r="B28" s="231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  <c r="AF28" s="856">
        <v>27</v>
      </c>
      <c r="AG28" s="862">
        <v>3610</v>
      </c>
    </row>
    <row r="29" spans="1:33" x14ac:dyDescent="0.2">
      <c r="A29" s="280" t="s">
        <v>1</v>
      </c>
      <c r="B29" s="241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  <c r="AF29" s="856">
        <v>28</v>
      </c>
      <c r="AG29" s="862">
        <v>3730</v>
      </c>
    </row>
    <row r="30" spans="1:33" ht="13.5" thickBot="1" x14ac:dyDescent="0.25">
      <c r="A30" s="214" t="s">
        <v>27</v>
      </c>
      <c r="B30" s="256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  <c r="AF30" s="856">
        <v>29</v>
      </c>
      <c r="AG30" s="862">
        <v>3810</v>
      </c>
    </row>
    <row r="31" spans="1:33" x14ac:dyDescent="0.2">
      <c r="A31" s="289" t="s">
        <v>51</v>
      </c>
      <c r="B31" s="267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  <c r="AF31" s="856">
        <v>30</v>
      </c>
      <c r="AG31" s="862">
        <v>3865</v>
      </c>
    </row>
    <row r="32" spans="1:33" x14ac:dyDescent="0.2">
      <c r="A32" s="289" t="s">
        <v>28</v>
      </c>
      <c r="B32" s="267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  <c r="AF32" s="856">
        <v>31</v>
      </c>
      <c r="AG32" s="862">
        <v>3885</v>
      </c>
    </row>
    <row r="33" spans="1:33" ht="13.5" thickBot="1" x14ac:dyDescent="0.25">
      <c r="A33" s="291" t="s">
        <v>26</v>
      </c>
      <c r="B33" s="268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  <c r="AF33" s="856">
        <v>32</v>
      </c>
      <c r="AG33" s="862">
        <v>3905</v>
      </c>
    </row>
    <row r="34" spans="1:33" x14ac:dyDescent="0.2">
      <c r="G34" s="200">
        <v>34</v>
      </c>
      <c r="H34" s="200">
        <v>33.5</v>
      </c>
      <c r="AF34" s="856">
        <v>33</v>
      </c>
      <c r="AG34" s="862">
        <v>3925</v>
      </c>
    </row>
    <row r="35" spans="1:33" ht="13.5" thickBot="1" x14ac:dyDescent="0.25">
      <c r="AF35" s="856">
        <v>34</v>
      </c>
      <c r="AG35" s="862">
        <v>3945</v>
      </c>
    </row>
    <row r="36" spans="1:33" ht="13.5" thickBot="1" x14ac:dyDescent="0.25">
      <c r="A36" s="272" t="s">
        <v>66</v>
      </c>
      <c r="B36" s="230"/>
      <c r="C36" s="973" t="s">
        <v>50</v>
      </c>
      <c r="D36" s="974"/>
      <c r="E36" s="974"/>
      <c r="F36" s="974"/>
      <c r="G36" s="974"/>
      <c r="H36" s="975"/>
      <c r="I36" s="292" t="s">
        <v>0</v>
      </c>
      <c r="N36" s="982" t="s">
        <v>69</v>
      </c>
      <c r="O36" s="983"/>
      <c r="P36" s="983"/>
      <c r="Q36" s="984"/>
      <c r="AF36" s="856">
        <v>35</v>
      </c>
      <c r="AG36" s="862">
        <v>3965</v>
      </c>
    </row>
    <row r="37" spans="1:33" x14ac:dyDescent="0.2">
      <c r="A37" s="214" t="s">
        <v>54</v>
      </c>
      <c r="B37" s="267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985" t="s">
        <v>70</v>
      </c>
      <c r="O37" s="986"/>
      <c r="P37" s="986"/>
      <c r="Q37" s="987"/>
      <c r="AF37" s="856">
        <v>36</v>
      </c>
      <c r="AG37" s="862">
        <v>3985</v>
      </c>
    </row>
    <row r="38" spans="1:33" ht="13.5" thickBot="1" x14ac:dyDescent="0.25">
      <c r="A38" s="214" t="s">
        <v>2</v>
      </c>
      <c r="B38" s="231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  <c r="AF38" s="856">
        <v>37</v>
      </c>
      <c r="AG38" s="862">
        <v>4005</v>
      </c>
    </row>
    <row r="39" spans="1:33" x14ac:dyDescent="0.2">
      <c r="A39" s="278" t="s">
        <v>3</v>
      </c>
      <c r="B39" s="236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  <c r="AF39" s="856">
        <v>38</v>
      </c>
      <c r="AG39" s="862">
        <v>4025</v>
      </c>
    </row>
    <row r="40" spans="1:33" x14ac:dyDescent="0.2">
      <c r="A40" s="280" t="s">
        <v>6</v>
      </c>
      <c r="B40" s="241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  <c r="AF40" s="856">
        <v>39</v>
      </c>
      <c r="AG40" s="862">
        <v>4045</v>
      </c>
    </row>
    <row r="41" spans="1:33" x14ac:dyDescent="0.2">
      <c r="A41" s="214" t="s">
        <v>7</v>
      </c>
      <c r="B41" s="231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  <c r="AF41" s="856">
        <v>40</v>
      </c>
      <c r="AG41" s="862">
        <v>4065</v>
      </c>
    </row>
    <row r="42" spans="1:33" x14ac:dyDescent="0.2">
      <c r="A42" s="214" t="s">
        <v>8</v>
      </c>
      <c r="B42" s="231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  <c r="AF42" s="856">
        <v>41</v>
      </c>
      <c r="AG42" s="862">
        <v>4085</v>
      </c>
    </row>
    <row r="43" spans="1:33" x14ac:dyDescent="0.2">
      <c r="A43" s="280" t="s">
        <v>1</v>
      </c>
      <c r="B43" s="241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  <c r="AF43" s="856">
        <v>42</v>
      </c>
      <c r="AG43" s="862">
        <v>4105</v>
      </c>
    </row>
    <row r="44" spans="1:33" ht="13.5" thickBot="1" x14ac:dyDescent="0.25">
      <c r="A44" s="214" t="s">
        <v>27</v>
      </c>
      <c r="B44" s="256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  <c r="AF44" s="856">
        <v>43</v>
      </c>
      <c r="AG44" s="862">
        <v>4125</v>
      </c>
    </row>
    <row r="45" spans="1:33" ht="13.5" thickBot="1" x14ac:dyDescent="0.25">
      <c r="A45" s="289" t="s">
        <v>51</v>
      </c>
      <c r="B45" s="267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  <c r="AF45" s="856">
        <v>44</v>
      </c>
      <c r="AG45" s="862">
        <v>4145</v>
      </c>
    </row>
    <row r="46" spans="1:33" x14ac:dyDescent="0.2">
      <c r="A46" s="289" t="s">
        <v>28</v>
      </c>
      <c r="B46" s="267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  <c r="AF46" s="856">
        <v>45</v>
      </c>
      <c r="AG46" s="862">
        <v>4165</v>
      </c>
    </row>
    <row r="47" spans="1:33" ht="13.5" thickBot="1" x14ac:dyDescent="0.25">
      <c r="A47" s="291" t="s">
        <v>26</v>
      </c>
      <c r="B47" s="268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  <c r="AF47" s="856">
        <v>46</v>
      </c>
      <c r="AG47" s="862">
        <v>4185</v>
      </c>
    </row>
    <row r="48" spans="1:33" x14ac:dyDescent="0.2">
      <c r="E48" s="200">
        <v>39</v>
      </c>
      <c r="H48" s="200">
        <v>38</v>
      </c>
      <c r="AF48" s="856">
        <v>47</v>
      </c>
      <c r="AG48" s="862">
        <v>4205</v>
      </c>
    </row>
    <row r="49" spans="1:33" x14ac:dyDescent="0.2">
      <c r="AF49" s="856">
        <v>48</v>
      </c>
      <c r="AG49" s="862">
        <v>4225</v>
      </c>
    </row>
    <row r="50" spans="1:33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  <c r="AF50" s="856">
        <v>49</v>
      </c>
      <c r="AG50" s="862">
        <v>4245</v>
      </c>
    </row>
    <row r="51" spans="1:33" ht="15" customHeight="1" thickBot="1" x14ac:dyDescent="0.25">
      <c r="A51" s="272" t="s">
        <v>76</v>
      </c>
      <c r="B51" s="230"/>
      <c r="C51" s="973" t="s">
        <v>50</v>
      </c>
      <c r="D51" s="974"/>
      <c r="E51" s="974"/>
      <c r="F51" s="974"/>
      <c r="G51" s="974"/>
      <c r="H51" s="974"/>
      <c r="I51" s="975"/>
      <c r="J51" s="292" t="s">
        <v>0</v>
      </c>
      <c r="AF51" s="856">
        <v>50</v>
      </c>
      <c r="AG51" s="862">
        <v>4265</v>
      </c>
    </row>
    <row r="52" spans="1:33" ht="15" customHeight="1" x14ac:dyDescent="0.2">
      <c r="A52" s="231" t="s">
        <v>54</v>
      </c>
      <c r="B52" s="777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  <c r="AF52" s="856">
        <v>51</v>
      </c>
      <c r="AG52" s="862">
        <v>4285</v>
      </c>
    </row>
    <row r="53" spans="1:33" ht="15" customHeight="1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  <c r="AF53" s="856">
        <v>52</v>
      </c>
      <c r="AG53" s="862">
        <v>4305</v>
      </c>
    </row>
    <row r="54" spans="1:33" ht="15" customHeight="1" x14ac:dyDescent="0.2">
      <c r="A54" s="236" t="s">
        <v>3</v>
      </c>
      <c r="B54" s="236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  <c r="AF54" s="856">
        <v>53</v>
      </c>
      <c r="AG54" s="862">
        <v>4325</v>
      </c>
    </row>
    <row r="55" spans="1:33" ht="15" customHeight="1" x14ac:dyDescent="0.2">
      <c r="A55" s="241" t="s">
        <v>6</v>
      </c>
      <c r="B55" s="241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  <c r="AF55" s="856">
        <v>54</v>
      </c>
      <c r="AG55" s="862">
        <v>4345</v>
      </c>
    </row>
    <row r="56" spans="1:33" ht="15" customHeight="1" x14ac:dyDescent="0.2">
      <c r="A56" s="231" t="s">
        <v>7</v>
      </c>
      <c r="B56" s="231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1043" t="s">
        <v>93</v>
      </c>
      <c r="M56" s="1043"/>
      <c r="N56" s="1043"/>
      <c r="O56" s="1043"/>
      <c r="P56" s="1043"/>
      <c r="Q56" s="1043"/>
      <c r="R56" s="361"/>
      <c r="AF56" s="856">
        <v>55</v>
      </c>
      <c r="AG56" s="862">
        <v>4365</v>
      </c>
    </row>
    <row r="57" spans="1:33" ht="15" customHeight="1" x14ac:dyDescent="0.2">
      <c r="A57" s="231" t="s">
        <v>8</v>
      </c>
      <c r="B57" s="231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1043"/>
      <c r="M57" s="1043"/>
      <c r="N57" s="1043"/>
      <c r="O57" s="1043"/>
      <c r="P57" s="1043"/>
      <c r="Q57" s="1043"/>
      <c r="R57" s="361"/>
      <c r="AF57" s="856">
        <v>56</v>
      </c>
      <c r="AG57" s="862">
        <v>4385</v>
      </c>
    </row>
    <row r="58" spans="1:33" ht="15" customHeight="1" x14ac:dyDescent="0.2">
      <c r="A58" s="241" t="s">
        <v>1</v>
      </c>
      <c r="B58" s="241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  <c r="AF58" s="856">
        <v>57</v>
      </c>
      <c r="AG58" s="862">
        <v>4405</v>
      </c>
    </row>
    <row r="59" spans="1:33" ht="15" customHeight="1" thickBot="1" x14ac:dyDescent="0.25">
      <c r="A59" s="231" t="s">
        <v>27</v>
      </c>
      <c r="B59" s="256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  <c r="AF59" s="856">
        <v>58</v>
      </c>
      <c r="AG59" s="862">
        <v>4425</v>
      </c>
    </row>
    <row r="60" spans="1:33" ht="15" customHeight="1" x14ac:dyDescent="0.2">
      <c r="A60" s="267" t="s">
        <v>51</v>
      </c>
      <c r="B60" s="267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  <c r="AF60" s="856">
        <v>59</v>
      </c>
      <c r="AG60" s="862">
        <v>4445</v>
      </c>
    </row>
    <row r="61" spans="1:33" ht="15" customHeight="1" x14ac:dyDescent="0.2">
      <c r="A61" s="267" t="s">
        <v>28</v>
      </c>
      <c r="B61" s="267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  <c r="AF61" s="856">
        <v>60</v>
      </c>
      <c r="AG61" s="862">
        <v>4465</v>
      </c>
    </row>
    <row r="62" spans="1:33" ht="15" customHeight="1" thickBot="1" x14ac:dyDescent="0.25">
      <c r="A62" s="268" t="s">
        <v>26</v>
      </c>
      <c r="B62" s="268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  <c r="AF62" s="856">
        <v>61</v>
      </c>
      <c r="AG62" s="862">
        <v>4485</v>
      </c>
    </row>
    <row r="63" spans="1:33" x14ac:dyDescent="0.2">
      <c r="C63" s="200">
        <v>46</v>
      </c>
      <c r="D63" s="200">
        <v>45</v>
      </c>
      <c r="E63" s="200">
        <v>44.5</v>
      </c>
      <c r="F63" s="200">
        <v>44</v>
      </c>
      <c r="AF63" s="856">
        <v>62</v>
      </c>
      <c r="AG63" s="862">
        <v>4505</v>
      </c>
    </row>
    <row r="64" spans="1:33" ht="13.5" thickBot="1" x14ac:dyDescent="0.25">
      <c r="AF64" s="856">
        <v>63</v>
      </c>
      <c r="AG64" s="862">
        <v>4525</v>
      </c>
    </row>
    <row r="65" spans="1:33" ht="13.5" thickBot="1" x14ac:dyDescent="0.25">
      <c r="A65" s="272" t="s">
        <v>103</v>
      </c>
      <c r="B65" s="230"/>
      <c r="C65" s="973" t="s">
        <v>50</v>
      </c>
      <c r="D65" s="974"/>
      <c r="E65" s="974"/>
      <c r="F65" s="974"/>
      <c r="G65" s="974"/>
      <c r="H65" s="974"/>
      <c r="I65" s="975"/>
      <c r="J65" s="292" t="s">
        <v>0</v>
      </c>
      <c r="AF65" s="856">
        <v>64</v>
      </c>
      <c r="AG65" s="862">
        <v>4545</v>
      </c>
    </row>
    <row r="66" spans="1:33" ht="13.5" thickBot="1" x14ac:dyDescent="0.25">
      <c r="A66" s="231" t="s">
        <v>54</v>
      </c>
      <c r="B66" s="777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  <c r="AF66" s="858">
        <v>65</v>
      </c>
      <c r="AG66" s="867">
        <v>4565</v>
      </c>
    </row>
    <row r="67" spans="1:33" x14ac:dyDescent="0.2">
      <c r="A67" s="231" t="s">
        <v>2</v>
      </c>
      <c r="B67" s="231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33" x14ac:dyDescent="0.2">
      <c r="A68" s="236" t="s">
        <v>3</v>
      </c>
      <c r="B68" s="236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33" x14ac:dyDescent="0.2">
      <c r="A69" s="241" t="s">
        <v>6</v>
      </c>
      <c r="B69" s="241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33" x14ac:dyDescent="0.2">
      <c r="A70" s="231" t="s">
        <v>7</v>
      </c>
      <c r="B70" s="231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1043"/>
      <c r="M70" s="1043"/>
      <c r="N70" s="1043"/>
      <c r="O70" s="1043"/>
      <c r="P70" s="1043"/>
      <c r="Q70" s="1043"/>
    </row>
    <row r="71" spans="1:33" x14ac:dyDescent="0.2">
      <c r="A71" s="231" t="s">
        <v>8</v>
      </c>
      <c r="B71" s="231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1043"/>
      <c r="M71" s="1043"/>
      <c r="N71" s="1043"/>
      <c r="O71" s="1043"/>
      <c r="P71" s="1043"/>
      <c r="Q71" s="1043"/>
    </row>
    <row r="72" spans="1:33" x14ac:dyDescent="0.2">
      <c r="A72" s="241" t="s">
        <v>1</v>
      </c>
      <c r="B72" s="241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33" ht="13.5" thickBot="1" x14ac:dyDescent="0.25">
      <c r="A73" s="231" t="s">
        <v>27</v>
      </c>
      <c r="B73" s="256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33" x14ac:dyDescent="0.2">
      <c r="A74" s="267" t="s">
        <v>51</v>
      </c>
      <c r="B74" s="267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33" x14ac:dyDescent="0.2">
      <c r="A75" s="267" t="s">
        <v>28</v>
      </c>
      <c r="B75" s="267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33" ht="13.5" thickBot="1" x14ac:dyDescent="0.25">
      <c r="A76" s="268" t="s">
        <v>26</v>
      </c>
      <c r="B76" s="268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33" ht="13.5" thickBot="1" x14ac:dyDescent="0.25"/>
    <row r="79" spans="1:33" ht="13.5" thickBot="1" x14ac:dyDescent="0.25">
      <c r="A79" s="272" t="s">
        <v>105</v>
      </c>
      <c r="B79" s="230"/>
      <c r="C79" s="973" t="s">
        <v>50</v>
      </c>
      <c r="D79" s="974"/>
      <c r="E79" s="974"/>
      <c r="F79" s="974"/>
      <c r="G79" s="974"/>
      <c r="H79" s="974"/>
      <c r="I79" s="975"/>
      <c r="J79" s="292" t="s">
        <v>0</v>
      </c>
    </row>
    <row r="80" spans="1:33" x14ac:dyDescent="0.2">
      <c r="A80" s="231" t="s">
        <v>54</v>
      </c>
      <c r="B80" s="777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231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236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241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231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231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241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256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267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267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268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908" t="s">
        <v>50</v>
      </c>
      <c r="D93" s="906"/>
      <c r="E93" s="906"/>
      <c r="F93" s="906"/>
      <c r="G93" s="906"/>
      <c r="H93" s="906"/>
      <c r="I93" s="906"/>
      <c r="J93" s="919" t="s">
        <v>0</v>
      </c>
    </row>
    <row r="94" spans="1:17" x14ac:dyDescent="0.2">
      <c r="A94" s="231" t="s">
        <v>54</v>
      </c>
      <c r="B94" s="777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988"/>
      <c r="K94" s="213"/>
    </row>
    <row r="95" spans="1:17" ht="13.5" thickBot="1" x14ac:dyDescent="0.25">
      <c r="A95" s="231" t="s">
        <v>2</v>
      </c>
      <c r="B95" s="231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989"/>
      <c r="K95" s="229"/>
      <c r="L95" s="277"/>
      <c r="M95" s="353"/>
    </row>
    <row r="96" spans="1:17" x14ac:dyDescent="0.2">
      <c r="A96" s="236" t="s">
        <v>3</v>
      </c>
      <c r="B96" s="236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241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231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256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778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256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267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267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268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908" t="s">
        <v>50</v>
      </c>
      <c r="D107" s="906"/>
      <c r="E107" s="906"/>
      <c r="F107" s="906"/>
      <c r="G107" s="906"/>
      <c r="H107" s="906"/>
      <c r="I107" s="906"/>
      <c r="J107" s="919" t="s">
        <v>0</v>
      </c>
      <c r="K107" s="200">
        <v>255</v>
      </c>
    </row>
    <row r="108" spans="1:13" x14ac:dyDescent="0.2">
      <c r="A108" s="231" t="s">
        <v>54</v>
      </c>
      <c r="B108" s="777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988"/>
      <c r="K108" s="213"/>
    </row>
    <row r="109" spans="1:13" ht="13.5" thickBot="1" x14ac:dyDescent="0.25">
      <c r="A109" s="231" t="s">
        <v>2</v>
      </c>
      <c r="B109" s="231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989"/>
      <c r="K109" s="229"/>
      <c r="L109" s="277"/>
      <c r="M109" s="353"/>
    </row>
    <row r="110" spans="1:13" x14ac:dyDescent="0.2">
      <c r="A110" s="236" t="s">
        <v>3</v>
      </c>
      <c r="B110" s="236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241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231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256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778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256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267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267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268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786"/>
      <c r="C122" s="922" t="s">
        <v>50</v>
      </c>
      <c r="D122" s="922"/>
      <c r="E122" s="922"/>
      <c r="F122" s="922"/>
      <c r="G122" s="922"/>
      <c r="H122" s="922"/>
      <c r="I122" s="922"/>
      <c r="J122" s="919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777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958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787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959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236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241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231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231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797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267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267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267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268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786"/>
      <c r="C137" s="922" t="s">
        <v>50</v>
      </c>
      <c r="D137" s="922"/>
      <c r="E137" s="922"/>
      <c r="F137" s="922"/>
      <c r="G137" s="922"/>
      <c r="H137" s="922"/>
      <c r="I137" s="922"/>
      <c r="J137" s="919" t="s">
        <v>0</v>
      </c>
      <c r="K137" s="213"/>
    </row>
    <row r="138" spans="1:17" x14ac:dyDescent="0.2">
      <c r="A138" s="214" t="s">
        <v>54</v>
      </c>
      <c r="B138" s="777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958"/>
      <c r="K138" s="229"/>
      <c r="L138" s="277"/>
      <c r="M138" s="353"/>
    </row>
    <row r="139" spans="1:17" ht="13.5" thickBot="1" x14ac:dyDescent="0.25">
      <c r="A139" s="214" t="s">
        <v>2</v>
      </c>
      <c r="B139" s="787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959"/>
      <c r="K139" s="319"/>
      <c r="L139" s="277"/>
      <c r="M139" s="353"/>
    </row>
    <row r="140" spans="1:17" x14ac:dyDescent="0.2">
      <c r="A140" s="278" t="s">
        <v>3</v>
      </c>
      <c r="B140" s="236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241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231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231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797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267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267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267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268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786"/>
      <c r="C152" s="922" t="s">
        <v>50</v>
      </c>
      <c r="D152" s="922"/>
      <c r="E152" s="922"/>
      <c r="F152" s="922"/>
      <c r="G152" s="922"/>
      <c r="H152" s="922"/>
      <c r="I152" s="922"/>
      <c r="J152" s="919" t="s">
        <v>0</v>
      </c>
      <c r="K152" s="213">
        <v>256</v>
      </c>
    </row>
    <row r="153" spans="1:13" x14ac:dyDescent="0.2">
      <c r="A153" s="214" t="s">
        <v>54</v>
      </c>
      <c r="B153" s="777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958"/>
      <c r="K153" s="229"/>
      <c r="L153" s="277"/>
      <c r="M153" s="353"/>
    </row>
    <row r="154" spans="1:13" ht="13.5" thickBot="1" x14ac:dyDescent="0.25">
      <c r="A154" s="214" t="s">
        <v>2</v>
      </c>
      <c r="B154" s="787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959"/>
      <c r="K154" s="319"/>
      <c r="L154" s="277"/>
      <c r="M154" s="353"/>
    </row>
    <row r="155" spans="1:13" x14ac:dyDescent="0.2">
      <c r="A155" s="278" t="s">
        <v>3</v>
      </c>
      <c r="B155" s="236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241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231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231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797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267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267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267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268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786"/>
      <c r="C167" s="922" t="s">
        <v>50</v>
      </c>
      <c r="D167" s="922"/>
      <c r="E167" s="922"/>
      <c r="F167" s="922"/>
      <c r="G167" s="922"/>
      <c r="H167" s="922"/>
      <c r="I167" s="922"/>
      <c r="J167" s="919" t="s">
        <v>0</v>
      </c>
      <c r="K167" s="213">
        <v>256</v>
      </c>
    </row>
    <row r="168" spans="1:13" x14ac:dyDescent="0.2">
      <c r="A168" s="214" t="s">
        <v>54</v>
      </c>
      <c r="B168" s="777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958"/>
      <c r="K168" s="229"/>
      <c r="L168" s="277"/>
      <c r="M168" s="353"/>
    </row>
    <row r="169" spans="1:13" ht="13.5" thickBot="1" x14ac:dyDescent="0.25">
      <c r="A169" s="214" t="s">
        <v>2</v>
      </c>
      <c r="B169" s="787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959"/>
      <c r="K169" s="319"/>
      <c r="L169" s="277"/>
      <c r="M169" s="353"/>
    </row>
    <row r="170" spans="1:13" x14ac:dyDescent="0.2">
      <c r="A170" s="278" t="s">
        <v>3</v>
      </c>
      <c r="B170" s="236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241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231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231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797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267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267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267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268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786"/>
      <c r="C182" s="922" t="s">
        <v>50</v>
      </c>
      <c r="D182" s="922"/>
      <c r="E182" s="922"/>
      <c r="F182" s="922"/>
      <c r="G182" s="922"/>
      <c r="H182" s="922"/>
      <c r="I182" s="922"/>
      <c r="J182" s="919" t="s">
        <v>0</v>
      </c>
      <c r="K182" s="213">
        <v>223</v>
      </c>
    </row>
    <row r="183" spans="1:13" x14ac:dyDescent="0.2">
      <c r="A183" s="214" t="s">
        <v>54</v>
      </c>
      <c r="B183" s="777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958"/>
      <c r="K183" s="229"/>
      <c r="L183" s="277"/>
      <c r="M183" s="353"/>
    </row>
    <row r="184" spans="1:13" ht="13.5" thickBot="1" x14ac:dyDescent="0.25">
      <c r="A184" s="214" t="s">
        <v>2</v>
      </c>
      <c r="B184" s="787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959"/>
      <c r="K184" s="319"/>
      <c r="L184" s="277"/>
      <c r="M184" s="353"/>
    </row>
    <row r="185" spans="1:13" x14ac:dyDescent="0.2">
      <c r="A185" s="278" t="s">
        <v>3</v>
      </c>
      <c r="B185" s="236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241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231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231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797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267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267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267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268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786"/>
      <c r="C197" s="922" t="s">
        <v>50</v>
      </c>
      <c r="D197" s="922"/>
      <c r="E197" s="922"/>
      <c r="F197" s="922"/>
      <c r="G197" s="922"/>
      <c r="H197" s="922"/>
      <c r="I197" s="922"/>
      <c r="J197" s="919" t="s">
        <v>0</v>
      </c>
      <c r="K197" s="213">
        <v>253</v>
      </c>
    </row>
    <row r="198" spans="1:13" x14ac:dyDescent="0.2">
      <c r="A198" s="214" t="s">
        <v>54</v>
      </c>
      <c r="B198" s="777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958"/>
      <c r="K198" s="229"/>
      <c r="L198" s="277"/>
      <c r="M198" s="353"/>
    </row>
    <row r="199" spans="1:13" ht="13.5" thickBot="1" x14ac:dyDescent="0.25">
      <c r="A199" s="214" t="s">
        <v>2</v>
      </c>
      <c r="B199" s="787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959"/>
      <c r="K199" s="319"/>
      <c r="L199" s="277"/>
      <c r="M199" s="353"/>
    </row>
    <row r="200" spans="1:13" x14ac:dyDescent="0.2">
      <c r="A200" s="278" t="s">
        <v>3</v>
      </c>
      <c r="B200" s="236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241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231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231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797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267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267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267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268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786"/>
      <c r="C212" s="922" t="s">
        <v>50</v>
      </c>
      <c r="D212" s="922"/>
      <c r="E212" s="922"/>
      <c r="F212" s="922"/>
      <c r="G212" s="922"/>
      <c r="H212" s="922"/>
      <c r="I212" s="922"/>
      <c r="J212" s="919" t="s">
        <v>0</v>
      </c>
      <c r="K212" s="213"/>
    </row>
    <row r="213" spans="1:13" x14ac:dyDescent="0.2">
      <c r="A213" s="214" t="s">
        <v>54</v>
      </c>
      <c r="B213" s="777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958"/>
      <c r="K213" s="229"/>
      <c r="L213" s="277"/>
      <c r="M213" s="353"/>
    </row>
    <row r="214" spans="1:13" ht="13.5" thickBot="1" x14ac:dyDescent="0.25">
      <c r="A214" s="214" t="s">
        <v>2</v>
      </c>
      <c r="B214" s="787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959"/>
      <c r="K214" s="319"/>
      <c r="L214" s="277"/>
      <c r="M214" s="353"/>
    </row>
    <row r="215" spans="1:13" x14ac:dyDescent="0.2">
      <c r="A215" s="278" t="s">
        <v>3</v>
      </c>
      <c r="B215" s="236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241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231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231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797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267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267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267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268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786"/>
      <c r="C227" s="922" t="s">
        <v>50</v>
      </c>
      <c r="D227" s="922"/>
      <c r="E227" s="922"/>
      <c r="F227" s="922"/>
      <c r="G227" s="922"/>
      <c r="H227" s="922"/>
      <c r="I227" s="922"/>
      <c r="J227" s="919" t="s">
        <v>0</v>
      </c>
      <c r="K227" s="213">
        <v>253</v>
      </c>
    </row>
    <row r="228" spans="1:13" x14ac:dyDescent="0.2">
      <c r="A228" s="214" t="s">
        <v>54</v>
      </c>
      <c r="B228" s="777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958"/>
      <c r="K228" s="229"/>
      <c r="L228" s="277"/>
      <c r="M228" s="353"/>
    </row>
    <row r="229" spans="1:13" ht="13.5" thickBot="1" x14ac:dyDescent="0.25">
      <c r="A229" s="214" t="s">
        <v>2</v>
      </c>
      <c r="B229" s="787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959"/>
      <c r="K229" s="319"/>
      <c r="L229" s="277"/>
      <c r="M229" s="353"/>
    </row>
    <row r="230" spans="1:13" x14ac:dyDescent="0.2">
      <c r="A230" s="278" t="s">
        <v>3</v>
      </c>
      <c r="B230" s="236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241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231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231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797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267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267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267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268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786"/>
      <c r="C242" s="922" t="s">
        <v>50</v>
      </c>
      <c r="D242" s="922"/>
      <c r="E242" s="922"/>
      <c r="F242" s="922"/>
      <c r="G242" s="922"/>
      <c r="H242" s="922"/>
      <c r="I242" s="922"/>
      <c r="J242" s="919" t="s">
        <v>0</v>
      </c>
      <c r="K242" s="213">
        <v>250</v>
      </c>
    </row>
    <row r="243" spans="1:13" x14ac:dyDescent="0.2">
      <c r="A243" s="214" t="s">
        <v>54</v>
      </c>
      <c r="B243" s="777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958"/>
      <c r="K243" s="229"/>
      <c r="L243" s="277"/>
      <c r="M243" s="353"/>
    </row>
    <row r="244" spans="1:13" ht="13.5" thickBot="1" x14ac:dyDescent="0.25">
      <c r="A244" s="214" t="s">
        <v>2</v>
      </c>
      <c r="B244" s="787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959"/>
      <c r="K244" s="319"/>
      <c r="L244" s="277"/>
      <c r="M244" s="353"/>
    </row>
    <row r="245" spans="1:13" x14ac:dyDescent="0.2">
      <c r="A245" s="278" t="s">
        <v>3</v>
      </c>
      <c r="B245" s="236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241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231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231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797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267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267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267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268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786"/>
      <c r="C256" s="922" t="s">
        <v>50</v>
      </c>
      <c r="D256" s="922"/>
      <c r="E256" s="922"/>
      <c r="F256" s="922"/>
      <c r="G256" s="922"/>
      <c r="H256" s="922"/>
      <c r="I256" s="922"/>
      <c r="J256" s="919" t="s">
        <v>0</v>
      </c>
      <c r="K256" s="213">
        <v>252</v>
      </c>
    </row>
    <row r="257" spans="1:25" x14ac:dyDescent="0.2">
      <c r="A257" s="214" t="s">
        <v>54</v>
      </c>
      <c r="B257" s="777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958"/>
      <c r="K257" s="229"/>
      <c r="L257" s="277"/>
      <c r="M257" s="353"/>
    </row>
    <row r="258" spans="1:25" ht="13.5" thickBot="1" x14ac:dyDescent="0.25">
      <c r="A258" s="214" t="s">
        <v>2</v>
      </c>
      <c r="B258" s="787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959"/>
      <c r="K258" s="319"/>
      <c r="L258" s="277"/>
      <c r="M258" s="353"/>
    </row>
    <row r="259" spans="1:25" x14ac:dyDescent="0.2">
      <c r="A259" s="278" t="s">
        <v>3</v>
      </c>
      <c r="B259" s="236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241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231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231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797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267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267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267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268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786"/>
      <c r="C270" s="922" t="s">
        <v>50</v>
      </c>
      <c r="D270" s="922"/>
      <c r="E270" s="922"/>
      <c r="F270" s="922"/>
      <c r="G270" s="922"/>
      <c r="H270" s="922"/>
      <c r="I270" s="922"/>
      <c r="J270" s="919" t="s">
        <v>0</v>
      </c>
      <c r="K270" s="213">
        <v>251</v>
      </c>
      <c r="N270" s="272" t="s">
        <v>163</v>
      </c>
      <c r="O270" s="922" t="s">
        <v>50</v>
      </c>
      <c r="P270" s="922"/>
      <c r="Q270" s="922"/>
      <c r="R270" s="922"/>
      <c r="S270" s="922"/>
      <c r="T270" s="922"/>
      <c r="U270" s="922"/>
      <c r="V270" s="919" t="s">
        <v>0</v>
      </c>
      <c r="W270" s="213">
        <v>257</v>
      </c>
    </row>
    <row r="271" spans="1:25" hidden="1" x14ac:dyDescent="0.2">
      <c r="A271" s="214" t="s">
        <v>54</v>
      </c>
      <c r="B271" s="777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958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958"/>
      <c r="W271" s="229"/>
      <c r="X271" s="277"/>
      <c r="Y271" s="353"/>
    </row>
    <row r="272" spans="1:25" ht="13.5" hidden="1" thickBot="1" x14ac:dyDescent="0.25">
      <c r="A272" s="214" t="s">
        <v>2</v>
      </c>
      <c r="B272" s="787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959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959"/>
      <c r="W272" s="319"/>
      <c r="X272" s="277"/>
      <c r="Y272" s="353"/>
    </row>
    <row r="273" spans="1:25" hidden="1" x14ac:dyDescent="0.2">
      <c r="A273" s="278" t="s">
        <v>3</v>
      </c>
      <c r="B273" s="236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241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231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231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797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267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267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267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268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786"/>
      <c r="C284" s="922" t="s">
        <v>50</v>
      </c>
      <c r="D284" s="922"/>
      <c r="E284" s="922"/>
      <c r="F284" s="922"/>
      <c r="G284" s="922"/>
      <c r="H284" s="922"/>
      <c r="I284" s="922"/>
      <c r="J284" s="919" t="s">
        <v>0</v>
      </c>
      <c r="K284" s="213">
        <v>257</v>
      </c>
    </row>
    <row r="285" spans="1:25" x14ac:dyDescent="0.2">
      <c r="A285" s="214" t="s">
        <v>54</v>
      </c>
      <c r="B285" s="777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958"/>
      <c r="K285" s="229"/>
      <c r="L285" s="277"/>
      <c r="M285" s="353"/>
    </row>
    <row r="286" spans="1:25" ht="13.5" thickBot="1" x14ac:dyDescent="0.25">
      <c r="A286" s="214" t="s">
        <v>2</v>
      </c>
      <c r="B286" s="787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959"/>
      <c r="K286" s="319"/>
      <c r="L286" s="277"/>
      <c r="M286" s="353"/>
    </row>
    <row r="287" spans="1:25" x14ac:dyDescent="0.2">
      <c r="A287" s="278" t="s">
        <v>3</v>
      </c>
      <c r="B287" s="236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241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231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231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797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267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267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267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268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908" t="s">
        <v>50</v>
      </c>
      <c r="D298" s="906"/>
      <c r="E298" s="906"/>
      <c r="F298" s="906"/>
      <c r="G298" s="906"/>
      <c r="H298" s="906"/>
      <c r="I298" s="907"/>
      <c r="J298" s="919" t="s">
        <v>0</v>
      </c>
      <c r="K298" s="213">
        <v>256</v>
      </c>
    </row>
    <row r="299" spans="1:13" x14ac:dyDescent="0.2">
      <c r="A299" s="214" t="s">
        <v>54</v>
      </c>
      <c r="B299" s="777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988"/>
      <c r="K299" s="229"/>
      <c r="L299" s="277"/>
      <c r="M299" s="353"/>
    </row>
    <row r="300" spans="1:13" ht="13.5" thickBot="1" x14ac:dyDescent="0.25">
      <c r="A300" s="214" t="s">
        <v>2</v>
      </c>
      <c r="B300" s="787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989"/>
      <c r="K300" s="319"/>
      <c r="L300" s="277"/>
      <c r="M300" s="353"/>
    </row>
    <row r="301" spans="1:13" x14ac:dyDescent="0.2">
      <c r="A301" s="278" t="s">
        <v>3</v>
      </c>
      <c r="B301" s="236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241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231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231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797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267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267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267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268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786"/>
      <c r="C312" s="922" t="s">
        <v>50</v>
      </c>
      <c r="D312" s="922"/>
      <c r="E312" s="922"/>
      <c r="F312" s="922"/>
      <c r="G312" s="922"/>
      <c r="H312" s="922"/>
      <c r="I312" s="922"/>
      <c r="J312" s="919" t="s">
        <v>0</v>
      </c>
      <c r="K312" s="213">
        <v>250</v>
      </c>
    </row>
    <row r="313" spans="1:13" x14ac:dyDescent="0.2">
      <c r="A313" s="214" t="s">
        <v>54</v>
      </c>
      <c r="B313" s="777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958"/>
      <c r="K313" s="229"/>
      <c r="L313" s="277"/>
      <c r="M313" s="353"/>
    </row>
    <row r="314" spans="1:13" ht="13.5" thickBot="1" x14ac:dyDescent="0.25">
      <c r="A314" s="214" t="s">
        <v>2</v>
      </c>
      <c r="B314" s="787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959"/>
      <c r="K314" s="319"/>
      <c r="L314" s="277"/>
      <c r="M314" s="353"/>
    </row>
    <row r="315" spans="1:13" x14ac:dyDescent="0.2">
      <c r="A315" s="278" t="s">
        <v>3</v>
      </c>
      <c r="B315" s="236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241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231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231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797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267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267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267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268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786"/>
      <c r="C326" s="922" t="s">
        <v>50</v>
      </c>
      <c r="D326" s="922"/>
      <c r="E326" s="922"/>
      <c r="F326" s="922"/>
      <c r="G326" s="922"/>
      <c r="H326" s="922"/>
      <c r="I326" s="922"/>
      <c r="J326" s="919" t="s">
        <v>0</v>
      </c>
      <c r="K326" s="213">
        <v>249</v>
      </c>
    </row>
    <row r="327" spans="1:13" x14ac:dyDescent="0.2">
      <c r="A327" s="214" t="s">
        <v>54</v>
      </c>
      <c r="B327" s="777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958"/>
      <c r="K327" s="229"/>
      <c r="L327" s="277"/>
      <c r="M327" s="353"/>
    </row>
    <row r="328" spans="1:13" ht="13.5" thickBot="1" x14ac:dyDescent="0.25">
      <c r="A328" s="214" t="s">
        <v>2</v>
      </c>
      <c r="B328" s="787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959"/>
      <c r="K328" s="319"/>
      <c r="L328" s="277"/>
      <c r="M328" s="353"/>
    </row>
    <row r="329" spans="1:13" x14ac:dyDescent="0.2">
      <c r="A329" s="278" t="s">
        <v>3</v>
      </c>
      <c r="B329" s="236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241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231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231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797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267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267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267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268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786"/>
      <c r="C340" s="922" t="s">
        <v>50</v>
      </c>
      <c r="D340" s="922"/>
      <c r="E340" s="922"/>
      <c r="F340" s="922"/>
      <c r="G340" s="922"/>
      <c r="H340" s="922"/>
      <c r="I340" s="922"/>
      <c r="J340" s="919" t="s">
        <v>0</v>
      </c>
      <c r="K340" s="213"/>
    </row>
    <row r="341" spans="1:14" x14ac:dyDescent="0.2">
      <c r="A341" s="214" t="s">
        <v>54</v>
      </c>
      <c r="B341" s="777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958"/>
      <c r="K341" s="229"/>
      <c r="L341" s="277"/>
      <c r="M341" s="353"/>
    </row>
    <row r="342" spans="1:14" ht="13.5" thickBot="1" x14ac:dyDescent="0.25">
      <c r="A342" s="214" t="s">
        <v>2</v>
      </c>
      <c r="B342" s="787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959"/>
      <c r="K342" s="319"/>
      <c r="L342" s="277"/>
      <c r="M342" s="353"/>
    </row>
    <row r="343" spans="1:14" x14ac:dyDescent="0.2">
      <c r="A343" s="278" t="s">
        <v>3</v>
      </c>
      <c r="B343" s="236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241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231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231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797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267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267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267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268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951" t="s">
        <v>172</v>
      </c>
      <c r="D356" s="952"/>
      <c r="E356" s="952"/>
      <c r="F356" s="952"/>
      <c r="G356" s="952"/>
      <c r="H356" s="952"/>
      <c r="I356" s="952"/>
      <c r="J356" s="952"/>
      <c r="K356" s="952"/>
      <c r="L356" s="953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930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933">
        <v>624</v>
      </c>
      <c r="I358" s="933">
        <v>124.5</v>
      </c>
      <c r="J358" s="933">
        <v>60</v>
      </c>
      <c r="K358" s="927" t="s">
        <v>199</v>
      </c>
      <c r="L358" s="924">
        <v>135</v>
      </c>
      <c r="M358" s="954">
        <f>H358-(E358+E359+E360+E361)</f>
        <v>0</v>
      </c>
      <c r="N358" s="200">
        <v>1</v>
      </c>
      <c r="O358" s="200">
        <v>6</v>
      </c>
      <c r="P358" s="200">
        <v>60</v>
      </c>
      <c r="Q358" s="972" t="s">
        <v>194</v>
      </c>
      <c r="R358" s="972"/>
    </row>
    <row r="359" spans="1:18" ht="15" x14ac:dyDescent="0.2">
      <c r="A359" s="574">
        <v>-1.34</v>
      </c>
      <c r="B359" s="574"/>
      <c r="C359" s="931"/>
      <c r="D359" s="584" t="s">
        <v>234</v>
      </c>
      <c r="E359" s="672">
        <v>234</v>
      </c>
      <c r="F359" s="585">
        <v>123.5</v>
      </c>
      <c r="G359" s="584" t="s">
        <v>190</v>
      </c>
      <c r="H359" s="934"/>
      <c r="I359" s="934"/>
      <c r="J359" s="934"/>
      <c r="K359" s="928"/>
      <c r="L359" s="925"/>
      <c r="M359" s="954"/>
      <c r="N359" s="200">
        <v>2</v>
      </c>
      <c r="O359" s="200">
        <v>5</v>
      </c>
      <c r="P359" s="200">
        <v>60</v>
      </c>
      <c r="Q359" s="972"/>
      <c r="R359" s="972"/>
    </row>
    <row r="360" spans="1:18" ht="15" x14ac:dyDescent="0.2">
      <c r="A360" s="574">
        <v>1</v>
      </c>
      <c r="B360" s="574"/>
      <c r="C360" s="931"/>
      <c r="D360" s="585">
        <v>3</v>
      </c>
      <c r="E360" s="672">
        <v>17</v>
      </c>
      <c r="F360" s="585">
        <v>123</v>
      </c>
      <c r="G360" s="584" t="s">
        <v>198</v>
      </c>
      <c r="H360" s="934"/>
      <c r="I360" s="934"/>
      <c r="J360" s="934"/>
      <c r="K360" s="928"/>
      <c r="L360" s="925"/>
      <c r="M360" s="954"/>
      <c r="N360" s="200">
        <v>3</v>
      </c>
      <c r="O360" s="200">
        <v>4</v>
      </c>
      <c r="P360" s="200">
        <v>60</v>
      </c>
      <c r="Q360" s="972"/>
      <c r="R360" s="972"/>
    </row>
    <row r="361" spans="1:18" ht="15.75" thickBot="1" x14ac:dyDescent="0.25">
      <c r="A361" s="574"/>
      <c r="B361" s="574"/>
      <c r="C361" s="932"/>
      <c r="D361" s="591"/>
      <c r="E361" s="592"/>
      <c r="F361" s="591"/>
      <c r="G361" s="593"/>
      <c r="H361" s="935"/>
      <c r="I361" s="935"/>
      <c r="J361" s="935"/>
      <c r="K361" s="929"/>
      <c r="L361" s="926"/>
      <c r="M361" s="954"/>
      <c r="N361" s="200">
        <v>4</v>
      </c>
      <c r="O361" s="200">
        <v>3</v>
      </c>
      <c r="P361" s="200">
        <v>18</v>
      </c>
      <c r="Q361" s="972"/>
      <c r="R361" s="972"/>
    </row>
    <row r="362" spans="1:18" ht="15" x14ac:dyDescent="0.2">
      <c r="A362" s="574">
        <v>2.23</v>
      </c>
      <c r="B362" s="574"/>
      <c r="C362" s="991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933">
        <v>624</v>
      </c>
      <c r="I362" s="933">
        <v>123</v>
      </c>
      <c r="J362" s="933">
        <v>60</v>
      </c>
      <c r="K362" s="927" t="s">
        <v>236</v>
      </c>
      <c r="L362" s="924">
        <v>135</v>
      </c>
      <c r="M362" s="954">
        <f>H362-(E362+E363+E364+E365)</f>
        <v>0</v>
      </c>
      <c r="N362" s="200">
        <v>5</v>
      </c>
      <c r="O362" s="200">
        <v>2</v>
      </c>
      <c r="P362" s="200">
        <v>60</v>
      </c>
      <c r="Q362" s="972"/>
      <c r="R362" s="972"/>
    </row>
    <row r="363" spans="1:18" ht="15" x14ac:dyDescent="0.2">
      <c r="A363" s="574">
        <v>1.5</v>
      </c>
      <c r="B363" s="574"/>
      <c r="C363" s="992"/>
      <c r="D363" s="585">
        <v>6</v>
      </c>
      <c r="E363" s="601">
        <v>279</v>
      </c>
      <c r="F363" s="585">
        <v>121.5</v>
      </c>
      <c r="G363" s="584" t="s">
        <v>198</v>
      </c>
      <c r="H363" s="934"/>
      <c r="I363" s="934"/>
      <c r="J363" s="934"/>
      <c r="K363" s="928"/>
      <c r="L363" s="925"/>
      <c r="M363" s="954"/>
      <c r="N363" s="200">
        <v>6</v>
      </c>
      <c r="O363" s="200">
        <v>1</v>
      </c>
      <c r="P363" s="200">
        <v>60</v>
      </c>
      <c r="Q363" s="972" t="s">
        <v>225</v>
      </c>
      <c r="R363" s="972"/>
    </row>
    <row r="364" spans="1:18" ht="15" x14ac:dyDescent="0.2">
      <c r="A364" s="574"/>
      <c r="B364" s="574"/>
      <c r="C364" s="992"/>
      <c r="D364" s="605"/>
      <c r="E364" s="606"/>
      <c r="F364" s="605"/>
      <c r="G364" s="607"/>
      <c r="H364" s="934"/>
      <c r="I364" s="934"/>
      <c r="J364" s="934"/>
      <c r="K364" s="928"/>
      <c r="L364" s="925"/>
      <c r="M364" s="954"/>
    </row>
    <row r="365" spans="1:18" ht="15.75" thickBot="1" x14ac:dyDescent="0.25">
      <c r="A365" s="574"/>
      <c r="B365" s="574"/>
      <c r="C365" s="993"/>
      <c r="D365" s="605"/>
      <c r="E365" s="606"/>
      <c r="F365" s="605"/>
      <c r="G365" s="607"/>
      <c r="H365" s="935"/>
      <c r="I365" s="935"/>
      <c r="J365" s="935"/>
      <c r="K365" s="929"/>
      <c r="L365" s="926"/>
      <c r="M365" s="954"/>
    </row>
    <row r="366" spans="1:18" ht="15" x14ac:dyDescent="0.2">
      <c r="A366" s="574">
        <v>2</v>
      </c>
      <c r="B366" s="574"/>
      <c r="C366" s="942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933">
        <v>192</v>
      </c>
      <c r="I366" s="933">
        <v>121</v>
      </c>
      <c r="J366" s="933">
        <v>18</v>
      </c>
      <c r="K366" s="927" t="s">
        <v>193</v>
      </c>
      <c r="L366" s="924">
        <v>131.5</v>
      </c>
      <c r="M366" s="954">
        <f>H366-(E366+E367+E368+E369)</f>
        <v>0</v>
      </c>
    </row>
    <row r="367" spans="1:18" ht="15" x14ac:dyDescent="0.2">
      <c r="A367" s="574"/>
      <c r="B367" s="574"/>
      <c r="C367" s="943"/>
      <c r="D367" s="585"/>
      <c r="E367" s="585"/>
      <c r="F367" s="585"/>
      <c r="G367" s="584"/>
      <c r="H367" s="934"/>
      <c r="I367" s="934"/>
      <c r="J367" s="934"/>
      <c r="K367" s="928"/>
      <c r="L367" s="925"/>
      <c r="M367" s="954"/>
    </row>
    <row r="368" spans="1:18" ht="15" x14ac:dyDescent="0.2">
      <c r="A368" s="574"/>
      <c r="B368" s="574"/>
      <c r="C368" s="943"/>
      <c r="D368" s="605"/>
      <c r="E368" s="605"/>
      <c r="F368" s="605"/>
      <c r="G368" s="607"/>
      <c r="H368" s="934"/>
      <c r="I368" s="934"/>
      <c r="J368" s="934"/>
      <c r="K368" s="928"/>
      <c r="L368" s="925"/>
      <c r="M368" s="954"/>
    </row>
    <row r="369" spans="1:13" ht="15.75" thickBot="1" x14ac:dyDescent="0.25">
      <c r="A369" s="574"/>
      <c r="B369" s="574"/>
      <c r="C369" s="944"/>
      <c r="D369" s="591"/>
      <c r="E369" s="592"/>
      <c r="F369" s="591"/>
      <c r="G369" s="593"/>
      <c r="H369" s="935"/>
      <c r="I369" s="935"/>
      <c r="J369" s="935"/>
      <c r="K369" s="929"/>
      <c r="L369" s="926"/>
      <c r="M369" s="954"/>
    </row>
    <row r="370" spans="1:13" ht="15" x14ac:dyDescent="0.2">
      <c r="A370" s="574">
        <v>3.5</v>
      </c>
      <c r="B370" s="574"/>
      <c r="C370" s="1044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933">
        <v>624</v>
      </c>
      <c r="I370" s="933">
        <v>121.5</v>
      </c>
      <c r="J370" s="933">
        <v>60</v>
      </c>
      <c r="K370" s="933" t="s">
        <v>193</v>
      </c>
      <c r="L370" s="924">
        <v>131.5</v>
      </c>
      <c r="M370" s="954">
        <f>H370-(E370+E371+E372+E373)</f>
        <v>0</v>
      </c>
    </row>
    <row r="371" spans="1:13" ht="15" x14ac:dyDescent="0.2">
      <c r="A371" s="574">
        <v>2.5</v>
      </c>
      <c r="B371" s="574"/>
      <c r="C371" s="1045"/>
      <c r="D371" s="585">
        <v>2</v>
      </c>
      <c r="E371" s="675">
        <v>205</v>
      </c>
      <c r="F371" s="585">
        <v>121</v>
      </c>
      <c r="G371" s="584" t="s">
        <v>214</v>
      </c>
      <c r="H371" s="934"/>
      <c r="I371" s="934"/>
      <c r="J371" s="934"/>
      <c r="K371" s="934"/>
      <c r="L371" s="925"/>
      <c r="M371" s="954"/>
    </row>
    <row r="372" spans="1:13" ht="15" x14ac:dyDescent="0.2">
      <c r="A372" s="574"/>
      <c r="B372" s="574"/>
      <c r="C372" s="1045"/>
      <c r="D372" s="605"/>
      <c r="E372" s="605"/>
      <c r="F372" s="605"/>
      <c r="G372" s="607"/>
      <c r="H372" s="934"/>
      <c r="I372" s="934"/>
      <c r="J372" s="934"/>
      <c r="K372" s="934"/>
      <c r="L372" s="925"/>
      <c r="M372" s="954"/>
    </row>
    <row r="373" spans="1:13" ht="15.75" thickBot="1" x14ac:dyDescent="0.25">
      <c r="A373" s="574"/>
      <c r="B373" s="574"/>
      <c r="C373" s="1046"/>
      <c r="D373" s="591"/>
      <c r="E373" s="592"/>
      <c r="F373" s="591"/>
      <c r="G373" s="593"/>
      <c r="H373" s="935"/>
      <c r="I373" s="935"/>
      <c r="J373" s="935"/>
      <c r="K373" s="935"/>
      <c r="L373" s="926"/>
      <c r="M373" s="954"/>
    </row>
    <row r="374" spans="1:13" ht="15" x14ac:dyDescent="0.2">
      <c r="A374" s="574">
        <v>3.8</v>
      </c>
      <c r="B374" s="574"/>
      <c r="C374" s="966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933">
        <v>623</v>
      </c>
      <c r="I374" s="933">
        <v>120.5</v>
      </c>
      <c r="J374" s="933">
        <v>60</v>
      </c>
      <c r="K374" s="927" t="s">
        <v>235</v>
      </c>
      <c r="L374" s="924">
        <v>131.5</v>
      </c>
      <c r="M374" s="954">
        <f>H374-(E374+E375+E376+E377)</f>
        <v>0</v>
      </c>
    </row>
    <row r="375" spans="1:13" ht="15" x14ac:dyDescent="0.2">
      <c r="A375" s="574">
        <v>4.5</v>
      </c>
      <c r="B375" s="574"/>
      <c r="C375" s="967"/>
      <c r="D375" s="585">
        <v>1</v>
      </c>
      <c r="E375" s="588">
        <v>267</v>
      </c>
      <c r="F375" s="585">
        <v>117.5</v>
      </c>
      <c r="G375" s="607" t="s">
        <v>187</v>
      </c>
      <c r="H375" s="934"/>
      <c r="I375" s="934"/>
      <c r="J375" s="934"/>
      <c r="K375" s="928"/>
      <c r="L375" s="925"/>
      <c r="M375" s="954"/>
    </row>
    <row r="376" spans="1:13" ht="15" x14ac:dyDescent="0.2">
      <c r="A376" s="574"/>
      <c r="B376" s="574"/>
      <c r="C376" s="967"/>
      <c r="D376" s="605"/>
      <c r="E376" s="605"/>
      <c r="F376" s="605"/>
      <c r="G376" s="607"/>
      <c r="H376" s="934"/>
      <c r="I376" s="934"/>
      <c r="J376" s="934"/>
      <c r="K376" s="928"/>
      <c r="L376" s="925"/>
      <c r="M376" s="954"/>
    </row>
    <row r="377" spans="1:13" ht="15.75" thickBot="1" x14ac:dyDescent="0.25">
      <c r="A377" s="574"/>
      <c r="B377" s="574"/>
      <c r="C377" s="968"/>
      <c r="D377" s="591"/>
      <c r="E377" s="591"/>
      <c r="F377" s="591"/>
      <c r="G377" s="593"/>
      <c r="H377" s="935"/>
      <c r="I377" s="935"/>
      <c r="J377" s="935"/>
      <c r="K377" s="929"/>
      <c r="L377" s="926"/>
      <c r="M377" s="954"/>
    </row>
    <row r="378" spans="1:13" ht="15" x14ac:dyDescent="0.2">
      <c r="A378" s="574">
        <v>6.5</v>
      </c>
      <c r="B378" s="574"/>
      <c r="C378" s="1004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933">
        <v>623</v>
      </c>
      <c r="I378" s="933">
        <v>117.5</v>
      </c>
      <c r="J378" s="933">
        <v>60</v>
      </c>
      <c r="K378" s="933" t="s">
        <v>191</v>
      </c>
      <c r="L378" s="924">
        <v>130.5</v>
      </c>
      <c r="M378" s="954">
        <f>H378-(E378+E379+E380+E381)</f>
        <v>0</v>
      </c>
    </row>
    <row r="379" spans="1:13" ht="15" x14ac:dyDescent="0.2">
      <c r="A379" s="574">
        <v>7.32</v>
      </c>
      <c r="B379" s="574"/>
      <c r="C379" s="1005"/>
      <c r="D379" s="585">
        <v>7</v>
      </c>
      <c r="E379" s="634">
        <v>528</v>
      </c>
      <c r="F379" s="585">
        <v>117</v>
      </c>
      <c r="G379" s="584" t="s">
        <v>190</v>
      </c>
      <c r="H379" s="934"/>
      <c r="I379" s="934"/>
      <c r="J379" s="934"/>
      <c r="K379" s="934"/>
      <c r="L379" s="925"/>
      <c r="M379" s="954"/>
    </row>
    <row r="380" spans="1:13" ht="15" x14ac:dyDescent="0.2">
      <c r="A380" s="574"/>
      <c r="B380" s="574"/>
      <c r="C380" s="1005"/>
      <c r="D380" s="605"/>
      <c r="E380" s="605"/>
      <c r="F380" s="605"/>
      <c r="G380" s="607"/>
      <c r="H380" s="934"/>
      <c r="I380" s="934"/>
      <c r="J380" s="934"/>
      <c r="K380" s="934"/>
      <c r="L380" s="925"/>
      <c r="M380" s="954"/>
    </row>
    <row r="381" spans="1:13" ht="15.75" thickBot="1" x14ac:dyDescent="0.25">
      <c r="A381" s="574"/>
      <c r="B381" s="574"/>
      <c r="C381" s="1006"/>
      <c r="D381" s="591"/>
      <c r="E381" s="592"/>
      <c r="F381" s="591"/>
      <c r="G381" s="593"/>
      <c r="H381" s="935"/>
      <c r="I381" s="935"/>
      <c r="J381" s="935"/>
      <c r="K381" s="935"/>
      <c r="L381" s="926"/>
      <c r="M381" s="954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908" t="s">
        <v>50</v>
      </c>
      <c r="D386" s="906"/>
      <c r="E386" s="906"/>
      <c r="F386" s="906"/>
      <c r="G386" s="906"/>
      <c r="H386" s="907"/>
      <c r="I386" s="919" t="s">
        <v>0</v>
      </c>
      <c r="J386" s="213">
        <v>242</v>
      </c>
    </row>
    <row r="387" spans="1:12" ht="13.5" thickBot="1" x14ac:dyDescent="0.25">
      <c r="A387" s="231" t="s">
        <v>54</v>
      </c>
      <c r="B387" s="777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958"/>
      <c r="J387" s="229"/>
      <c r="K387" s="277"/>
      <c r="L387" s="353"/>
    </row>
    <row r="388" spans="1:12" x14ac:dyDescent="0.2">
      <c r="A388" s="236" t="s">
        <v>3</v>
      </c>
      <c r="B388" s="236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241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231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256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778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256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267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267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268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908" t="s">
        <v>50</v>
      </c>
      <c r="D399" s="906"/>
      <c r="E399" s="906"/>
      <c r="F399" s="906"/>
      <c r="G399" s="906"/>
      <c r="H399" s="907"/>
      <c r="I399" s="919" t="s">
        <v>0</v>
      </c>
      <c r="J399" s="213"/>
    </row>
    <row r="400" spans="1:12" ht="13.5" thickBot="1" x14ac:dyDescent="0.25">
      <c r="A400" s="214" t="s">
        <v>54</v>
      </c>
      <c r="B400" s="267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958"/>
      <c r="J400" s="229"/>
      <c r="K400" s="277"/>
      <c r="L400" s="353"/>
    </row>
    <row r="401" spans="1:23" x14ac:dyDescent="0.2">
      <c r="A401" s="236" t="s">
        <v>3</v>
      </c>
      <c r="B401" s="779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241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231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256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778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256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267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267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268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908" t="s">
        <v>50</v>
      </c>
      <c r="D413" s="906"/>
      <c r="E413" s="906"/>
      <c r="F413" s="906"/>
      <c r="G413" s="906"/>
      <c r="H413" s="907"/>
      <c r="I413" s="919" t="s">
        <v>0</v>
      </c>
      <c r="J413" s="213">
        <v>244</v>
      </c>
      <c r="M413" s="272" t="s">
        <v>240</v>
      </c>
      <c r="N413" s="908" t="s">
        <v>50</v>
      </c>
      <c r="O413" s="906"/>
      <c r="P413" s="906"/>
      <c r="Q413" s="906"/>
      <c r="R413" s="906"/>
      <c r="S413" s="907"/>
      <c r="T413" s="919" t="s">
        <v>0</v>
      </c>
      <c r="U413" s="213">
        <v>244</v>
      </c>
    </row>
    <row r="414" spans="1:23" ht="13.5" thickBot="1" x14ac:dyDescent="0.25">
      <c r="A414" s="214" t="s">
        <v>54</v>
      </c>
      <c r="B414" s="267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958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958"/>
      <c r="U414" s="229"/>
      <c r="V414" s="277"/>
      <c r="W414" s="353"/>
    </row>
    <row r="415" spans="1:23" x14ac:dyDescent="0.2">
      <c r="A415" s="236" t="s">
        <v>3</v>
      </c>
      <c r="B415" s="779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241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231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256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778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256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267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267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268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908" t="s">
        <v>50</v>
      </c>
      <c r="D427" s="906"/>
      <c r="E427" s="906"/>
      <c r="F427" s="906"/>
      <c r="G427" s="906"/>
      <c r="H427" s="907"/>
      <c r="I427" s="919" t="s">
        <v>0</v>
      </c>
      <c r="J427" s="213">
        <v>245</v>
      </c>
    </row>
    <row r="428" spans="1:23" ht="13.5" thickBot="1" x14ac:dyDescent="0.25">
      <c r="A428" s="214" t="s">
        <v>54</v>
      </c>
      <c r="B428" s="267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958"/>
      <c r="J428" s="229"/>
      <c r="K428" s="277"/>
      <c r="L428" s="353"/>
    </row>
    <row r="429" spans="1:23" x14ac:dyDescent="0.2">
      <c r="A429" s="236" t="s">
        <v>3</v>
      </c>
      <c r="B429" s="779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241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231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256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778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267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908" t="s">
        <v>50</v>
      </c>
      <c r="D441" s="906"/>
      <c r="E441" s="906"/>
      <c r="F441" s="906"/>
      <c r="G441" s="906"/>
      <c r="H441" s="907"/>
      <c r="I441" s="919" t="s">
        <v>0</v>
      </c>
      <c r="J441" s="213"/>
    </row>
    <row r="442" spans="1:12" ht="13.5" thickBot="1" x14ac:dyDescent="0.25">
      <c r="A442" s="214" t="s">
        <v>54</v>
      </c>
      <c r="B442" s="267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958"/>
      <c r="J442" s="229"/>
      <c r="K442" s="277"/>
      <c r="L442" s="353"/>
    </row>
    <row r="443" spans="1:12" x14ac:dyDescent="0.2">
      <c r="A443" s="236" t="s">
        <v>3</v>
      </c>
      <c r="B443" s="779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241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231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256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778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256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267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267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268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908" t="s">
        <v>50</v>
      </c>
      <c r="D455" s="906"/>
      <c r="E455" s="906"/>
      <c r="F455" s="906"/>
      <c r="G455" s="906"/>
      <c r="H455" s="907"/>
      <c r="I455" s="919" t="s">
        <v>0</v>
      </c>
      <c r="J455" s="213"/>
    </row>
    <row r="456" spans="1:12" ht="13.5" thickBot="1" x14ac:dyDescent="0.25">
      <c r="A456" s="214" t="s">
        <v>54</v>
      </c>
      <c r="B456" s="267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958"/>
      <c r="J456" s="229"/>
      <c r="K456" s="277"/>
      <c r="L456" s="353"/>
    </row>
    <row r="457" spans="1:12" x14ac:dyDescent="0.2">
      <c r="A457" s="236" t="s">
        <v>3</v>
      </c>
      <c r="B457" s="779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241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231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256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778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256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267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267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268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908" t="s">
        <v>50</v>
      </c>
      <c r="D469" s="906"/>
      <c r="E469" s="906"/>
      <c r="F469" s="906"/>
      <c r="G469" s="906"/>
      <c r="H469" s="907"/>
      <c r="I469" s="919" t="s">
        <v>0</v>
      </c>
      <c r="J469" s="213">
        <v>245</v>
      </c>
    </row>
    <row r="470" spans="1:12" ht="13.5" thickBot="1" x14ac:dyDescent="0.25">
      <c r="A470" s="214" t="s">
        <v>54</v>
      </c>
      <c r="B470" s="267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958"/>
      <c r="J470" s="229"/>
      <c r="K470" s="277"/>
      <c r="L470" s="353"/>
    </row>
    <row r="471" spans="1:12" x14ac:dyDescent="0.2">
      <c r="A471" s="236" t="s">
        <v>3</v>
      </c>
      <c r="B471" s="779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241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231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256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778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256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267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267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268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908" t="s">
        <v>50</v>
      </c>
      <c r="D483" s="906"/>
      <c r="E483" s="906"/>
      <c r="F483" s="906"/>
      <c r="G483" s="906"/>
      <c r="H483" s="907"/>
      <c r="I483" s="919" t="s">
        <v>0</v>
      </c>
      <c r="J483" s="213"/>
    </row>
    <row r="484" spans="1:12" ht="13.5" thickBot="1" x14ac:dyDescent="0.25">
      <c r="A484" s="214" t="s">
        <v>54</v>
      </c>
      <c r="B484" s="267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958"/>
      <c r="J484" s="229"/>
      <c r="K484" s="277"/>
      <c r="L484" s="353"/>
    </row>
    <row r="485" spans="1:12" x14ac:dyDescent="0.2">
      <c r="A485" s="236" t="s">
        <v>3</v>
      </c>
      <c r="B485" s="779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241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231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256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778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256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267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267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268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921" t="s">
        <v>50</v>
      </c>
      <c r="D497" s="922"/>
      <c r="E497" s="922"/>
      <c r="F497" s="922"/>
      <c r="G497" s="922"/>
      <c r="H497" s="923"/>
      <c r="I497" s="919" t="s">
        <v>0</v>
      </c>
      <c r="J497" s="213"/>
    </row>
    <row r="498" spans="1:12" ht="13.5" thickBot="1" x14ac:dyDescent="0.25">
      <c r="A498" s="231" t="s">
        <v>54</v>
      </c>
      <c r="B498" s="267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958"/>
      <c r="J498" s="229"/>
      <c r="K498" s="277"/>
      <c r="L498" s="353"/>
    </row>
    <row r="499" spans="1:12" x14ac:dyDescent="0.2">
      <c r="A499" s="236" t="s">
        <v>3</v>
      </c>
      <c r="B499" s="779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241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231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256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778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256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267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267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268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921" t="s">
        <v>50</v>
      </c>
      <c r="D511" s="922"/>
      <c r="E511" s="922"/>
      <c r="F511" s="922"/>
      <c r="G511" s="922"/>
      <c r="H511" s="923"/>
      <c r="I511" s="919" t="s">
        <v>0</v>
      </c>
      <c r="J511" s="213">
        <v>246</v>
      </c>
    </row>
    <row r="512" spans="1:12" ht="13.5" thickBot="1" x14ac:dyDescent="0.25">
      <c r="A512" s="231" t="s">
        <v>54</v>
      </c>
      <c r="B512" s="267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958"/>
      <c r="J512" s="229"/>
      <c r="K512" s="277"/>
      <c r="L512" s="353"/>
    </row>
    <row r="513" spans="1:12" x14ac:dyDescent="0.2">
      <c r="A513" s="236" t="s">
        <v>3</v>
      </c>
      <c r="B513" s="779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241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231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256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778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256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267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267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268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921" t="s">
        <v>50</v>
      </c>
      <c r="D525" s="922"/>
      <c r="E525" s="922"/>
      <c r="F525" s="922"/>
      <c r="G525" s="922"/>
      <c r="H525" s="923"/>
      <c r="I525" s="919" t="s">
        <v>0</v>
      </c>
      <c r="J525" s="213">
        <v>246</v>
      </c>
    </row>
    <row r="526" spans="1:12" ht="13.5" thickBot="1" x14ac:dyDescent="0.25">
      <c r="A526" s="231" t="s">
        <v>54</v>
      </c>
      <c r="B526" s="267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958"/>
      <c r="J526" s="229"/>
      <c r="K526" s="277"/>
      <c r="L526" s="353"/>
    </row>
    <row r="527" spans="1:12" x14ac:dyDescent="0.2">
      <c r="A527" s="236" t="s">
        <v>3</v>
      </c>
      <c r="B527" s="779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241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231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256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778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256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267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267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268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921" t="s">
        <v>50</v>
      </c>
      <c r="D539" s="922"/>
      <c r="E539" s="922"/>
      <c r="F539" s="922"/>
      <c r="G539" s="922"/>
      <c r="H539" s="923"/>
      <c r="I539" s="919" t="s">
        <v>0</v>
      </c>
      <c r="J539" s="213"/>
    </row>
    <row r="540" spans="1:12" ht="13.5" thickBot="1" x14ac:dyDescent="0.25">
      <c r="A540" s="231" t="s">
        <v>54</v>
      </c>
      <c r="B540" s="267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958"/>
      <c r="J540" s="229"/>
      <c r="K540" s="277"/>
      <c r="L540" s="353"/>
    </row>
    <row r="541" spans="1:12" x14ac:dyDescent="0.2">
      <c r="A541" s="236" t="s">
        <v>3</v>
      </c>
      <c r="B541" s="779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241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231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256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778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256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267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267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268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921" t="s">
        <v>50</v>
      </c>
      <c r="D553" s="922"/>
      <c r="E553" s="922"/>
      <c r="F553" s="922"/>
      <c r="G553" s="922"/>
      <c r="H553" s="923"/>
      <c r="I553" s="919" t="s">
        <v>0</v>
      </c>
      <c r="J553" s="213"/>
    </row>
    <row r="554" spans="1:12" ht="13.5" thickBot="1" x14ac:dyDescent="0.25">
      <c r="A554" s="231" t="s">
        <v>54</v>
      </c>
      <c r="B554" s="267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958"/>
      <c r="J554" s="229"/>
      <c r="K554" s="277"/>
      <c r="L554" s="353"/>
    </row>
    <row r="555" spans="1:12" x14ac:dyDescent="0.2">
      <c r="A555" s="236" t="s">
        <v>3</v>
      </c>
      <c r="B555" s="780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241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231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256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778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256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267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267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268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921" t="s">
        <v>50</v>
      </c>
      <c r="D567" s="922"/>
      <c r="E567" s="922"/>
      <c r="F567" s="922"/>
      <c r="G567" s="922"/>
      <c r="H567" s="923"/>
      <c r="I567" s="919" t="s">
        <v>0</v>
      </c>
      <c r="J567" s="213"/>
    </row>
    <row r="568" spans="1:12" ht="13.5" thickBot="1" x14ac:dyDescent="0.25">
      <c r="A568" s="231" t="s">
        <v>54</v>
      </c>
      <c r="B568" s="777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958"/>
      <c r="J568" s="229"/>
      <c r="K568" s="277"/>
      <c r="L568" s="353"/>
    </row>
    <row r="569" spans="1:12" x14ac:dyDescent="0.2">
      <c r="A569" s="236" t="s">
        <v>3</v>
      </c>
      <c r="B569" s="236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241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231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256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778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256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267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267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268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921" t="s">
        <v>50</v>
      </c>
      <c r="D581" s="922"/>
      <c r="E581" s="922"/>
      <c r="F581" s="922"/>
      <c r="G581" s="922"/>
      <c r="H581" s="923"/>
      <c r="I581" s="919" t="s">
        <v>0</v>
      </c>
      <c r="J581" s="213">
        <v>230</v>
      </c>
    </row>
    <row r="582" spans="1:12" ht="13.5" thickBot="1" x14ac:dyDescent="0.25">
      <c r="A582" s="231" t="s">
        <v>54</v>
      </c>
      <c r="B582" s="777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958"/>
      <c r="J582" s="229"/>
      <c r="K582" s="277"/>
      <c r="L582" s="353"/>
    </row>
    <row r="583" spans="1:12" x14ac:dyDescent="0.2">
      <c r="A583" s="236" t="s">
        <v>3</v>
      </c>
      <c r="B583" s="236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241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231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256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778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256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267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267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268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921" t="s">
        <v>50</v>
      </c>
      <c r="D595" s="922"/>
      <c r="E595" s="922"/>
      <c r="F595" s="922"/>
      <c r="G595" s="922"/>
      <c r="H595" s="923"/>
      <c r="I595" s="919" t="s">
        <v>0</v>
      </c>
      <c r="J595" s="213">
        <v>230</v>
      </c>
    </row>
    <row r="596" spans="1:12" ht="13.5" thickBot="1" x14ac:dyDescent="0.25">
      <c r="A596" s="231" t="s">
        <v>54</v>
      </c>
      <c r="B596" s="777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958"/>
      <c r="J596" s="229"/>
      <c r="K596" s="277"/>
      <c r="L596" s="353"/>
    </row>
    <row r="597" spans="1:12" x14ac:dyDescent="0.2">
      <c r="A597" s="236" t="s">
        <v>3</v>
      </c>
      <c r="B597" s="236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241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231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256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778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256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267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267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268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921" t="s">
        <v>50</v>
      </c>
      <c r="D609" s="922"/>
      <c r="E609" s="922"/>
      <c r="F609" s="922"/>
      <c r="G609" s="922"/>
      <c r="H609" s="923"/>
      <c r="I609" s="919" t="s">
        <v>0</v>
      </c>
      <c r="J609" s="213">
        <v>230</v>
      </c>
    </row>
    <row r="610" spans="1:12" ht="13.5" thickBot="1" x14ac:dyDescent="0.25">
      <c r="A610" s="231" t="s">
        <v>54</v>
      </c>
      <c r="B610" s="777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958"/>
      <c r="J610" s="229"/>
      <c r="K610" s="277"/>
      <c r="L610" s="353"/>
    </row>
    <row r="611" spans="1:12" x14ac:dyDescent="0.2">
      <c r="A611" s="236" t="s">
        <v>3</v>
      </c>
      <c r="B611" s="236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241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778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256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267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267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268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921" t="s">
        <v>50</v>
      </c>
      <c r="D623" s="922"/>
      <c r="E623" s="922"/>
      <c r="F623" s="922"/>
      <c r="G623" s="922"/>
      <c r="H623" s="923"/>
      <c r="I623" s="919" t="s">
        <v>0</v>
      </c>
      <c r="J623" s="213">
        <v>230</v>
      </c>
    </row>
    <row r="624" spans="1:12" ht="13.5" thickBot="1" x14ac:dyDescent="0.25">
      <c r="A624" s="231" t="s">
        <v>54</v>
      </c>
      <c r="B624" s="777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958"/>
      <c r="J624" s="229"/>
      <c r="K624" s="277"/>
      <c r="L624" s="353"/>
    </row>
    <row r="625" spans="1:12" x14ac:dyDescent="0.2">
      <c r="A625" s="236" t="s">
        <v>3</v>
      </c>
      <c r="B625" s="236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241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231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256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778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256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267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267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268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921" t="s">
        <v>50</v>
      </c>
      <c r="D637" s="922"/>
      <c r="E637" s="922"/>
      <c r="F637" s="922"/>
      <c r="G637" s="922"/>
      <c r="H637" s="923"/>
      <c r="I637" s="919" t="s">
        <v>0</v>
      </c>
      <c r="J637" s="213">
        <v>230</v>
      </c>
    </row>
    <row r="638" spans="1:12" ht="13.5" thickBot="1" x14ac:dyDescent="0.25">
      <c r="A638" s="231" t="s">
        <v>54</v>
      </c>
      <c r="B638" s="777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958"/>
      <c r="J638" s="229"/>
      <c r="K638" s="277"/>
      <c r="L638" s="353"/>
    </row>
    <row r="639" spans="1:12" x14ac:dyDescent="0.2">
      <c r="A639" s="236" t="s">
        <v>3</v>
      </c>
      <c r="B639" s="236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241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231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256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778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256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267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267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268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908" t="s">
        <v>50</v>
      </c>
      <c r="D651" s="906"/>
      <c r="E651" s="906"/>
      <c r="F651" s="906"/>
      <c r="G651" s="906"/>
      <c r="H651" s="907"/>
      <c r="I651" s="919" t="s">
        <v>0</v>
      </c>
      <c r="J651" s="213">
        <v>230</v>
      </c>
    </row>
    <row r="652" spans="1:12" ht="13.5" thickBot="1" x14ac:dyDescent="0.25">
      <c r="A652" s="231" t="s">
        <v>54</v>
      </c>
      <c r="B652" s="777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989"/>
      <c r="J652" s="229"/>
      <c r="K652" s="277"/>
      <c r="L652" s="353"/>
    </row>
    <row r="653" spans="1:12" x14ac:dyDescent="0.2">
      <c r="A653" s="236" t="s">
        <v>3</v>
      </c>
      <c r="B653" s="236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241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231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256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778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256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267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267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268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908" t="s">
        <v>50</v>
      </c>
      <c r="D665" s="906"/>
      <c r="E665" s="906"/>
      <c r="F665" s="906"/>
      <c r="G665" s="906"/>
      <c r="H665" s="907"/>
      <c r="I665" s="919" t="s">
        <v>0</v>
      </c>
      <c r="J665" s="213">
        <v>230</v>
      </c>
    </row>
    <row r="666" spans="1:12" ht="13.5" thickBot="1" x14ac:dyDescent="0.25">
      <c r="A666" s="231" t="s">
        <v>54</v>
      </c>
      <c r="B666" s="777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989"/>
      <c r="J666" s="229"/>
      <c r="K666" s="277"/>
      <c r="L666" s="353"/>
    </row>
    <row r="667" spans="1:12" x14ac:dyDescent="0.2">
      <c r="A667" s="236" t="s">
        <v>3</v>
      </c>
      <c r="B667" s="236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241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231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256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778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256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267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267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268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908" t="s">
        <v>50</v>
      </c>
      <c r="D679" s="906"/>
      <c r="E679" s="906"/>
      <c r="F679" s="906"/>
      <c r="G679" s="906"/>
      <c r="H679" s="907"/>
      <c r="I679" s="919" t="s">
        <v>0</v>
      </c>
      <c r="J679" s="213">
        <v>230</v>
      </c>
    </row>
    <row r="680" spans="1:12" ht="13.5" thickBot="1" x14ac:dyDescent="0.25">
      <c r="A680" s="231" t="s">
        <v>54</v>
      </c>
      <c r="B680" s="777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989"/>
      <c r="J680" s="229"/>
      <c r="K680" s="277"/>
      <c r="L680" s="353"/>
    </row>
    <row r="681" spans="1:12" x14ac:dyDescent="0.2">
      <c r="A681" s="236" t="s">
        <v>3</v>
      </c>
      <c r="B681" s="236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241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231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256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778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256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267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267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268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908" t="s">
        <v>50</v>
      </c>
      <c r="D693" s="906"/>
      <c r="E693" s="906"/>
      <c r="F693" s="906"/>
      <c r="G693" s="906"/>
      <c r="H693" s="907"/>
      <c r="I693" s="919" t="s">
        <v>0</v>
      </c>
      <c r="J693" s="213"/>
    </row>
    <row r="694" spans="1:12" ht="13.5" thickBot="1" x14ac:dyDescent="0.25">
      <c r="A694" s="231" t="s">
        <v>54</v>
      </c>
      <c r="B694" s="777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989"/>
      <c r="J694" s="229"/>
      <c r="K694" s="277"/>
      <c r="L694" s="353"/>
    </row>
    <row r="695" spans="1:12" x14ac:dyDescent="0.2">
      <c r="A695" s="236" t="s">
        <v>3</v>
      </c>
      <c r="B695" s="236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241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231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256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778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256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267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267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268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908" t="s">
        <v>50</v>
      </c>
      <c r="D707" s="906"/>
      <c r="E707" s="906"/>
      <c r="F707" s="906"/>
      <c r="G707" s="906"/>
      <c r="H707" s="907"/>
      <c r="I707" s="742" t="s">
        <v>0</v>
      </c>
      <c r="J707" s="213"/>
    </row>
    <row r="708" spans="1:12" ht="13.5" thickBot="1" x14ac:dyDescent="0.25">
      <c r="A708" s="231" t="s">
        <v>54</v>
      </c>
      <c r="B708" s="777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236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241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231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256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778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256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267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267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268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908" t="s">
        <v>50</v>
      </c>
      <c r="D721" s="906"/>
      <c r="E721" s="906"/>
      <c r="F721" s="906"/>
      <c r="G721" s="906"/>
      <c r="H721" s="907"/>
      <c r="I721" s="742" t="s">
        <v>0</v>
      </c>
      <c r="J721" s="213"/>
    </row>
    <row r="722" spans="1:12" ht="13.5" thickBot="1" x14ac:dyDescent="0.25">
      <c r="A722" s="231" t="s">
        <v>54</v>
      </c>
      <c r="B722" s="777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236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241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231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256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778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256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267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267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268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908" t="s">
        <v>50</v>
      </c>
      <c r="D735" s="906"/>
      <c r="E735" s="906"/>
      <c r="F735" s="906"/>
      <c r="G735" s="906"/>
      <c r="H735" s="907"/>
      <c r="I735" s="742" t="s">
        <v>0</v>
      </c>
      <c r="J735" s="213"/>
    </row>
    <row r="736" spans="1:12" ht="13.5" thickBot="1" x14ac:dyDescent="0.25">
      <c r="A736" s="231" t="s">
        <v>54</v>
      </c>
      <c r="B736" s="777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236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241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231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256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778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256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267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267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268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63">
        <v>45777</v>
      </c>
      <c r="B748" s="781"/>
    </row>
    <row r="749" spans="1:12" ht="13.5" thickBot="1" x14ac:dyDescent="0.25">
      <c r="A749" s="272" t="s">
        <v>265</v>
      </c>
      <c r="B749" s="230"/>
      <c r="C749" s="908" t="s">
        <v>50</v>
      </c>
      <c r="D749" s="906"/>
      <c r="E749" s="906"/>
      <c r="F749" s="906"/>
      <c r="G749" s="906"/>
      <c r="H749" s="907"/>
      <c r="I749" s="742" t="s">
        <v>0</v>
      </c>
      <c r="J749" s="213"/>
    </row>
    <row r="750" spans="1:12" ht="13.5" thickBot="1" x14ac:dyDescent="0.25">
      <c r="A750" s="231" t="s">
        <v>54</v>
      </c>
      <c r="B750" s="777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236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241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231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256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778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256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v>14</v>
      </c>
      <c r="L756" s="266">
        <f>K756/I743</f>
        <v>5.3537284894837472E-3</v>
      </c>
    </row>
    <row r="757" spans="1:12" x14ac:dyDescent="0.2">
      <c r="A757" s="267" t="s">
        <v>51</v>
      </c>
      <c r="B757" s="267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267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268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63">
        <f>A748+7</f>
        <v>45784</v>
      </c>
      <c r="B762" s="781"/>
      <c r="C762" s="762">
        <f>C767/C773</f>
        <v>8.6206896551724144E-2</v>
      </c>
      <c r="D762" s="762">
        <f t="shared" ref="D762:H762" si="166">D767/D773</f>
        <v>8.2164328657314628E-2</v>
      </c>
      <c r="E762" s="762">
        <f t="shared" si="166"/>
        <v>0.11940298507462686</v>
      </c>
      <c r="F762" s="762">
        <f t="shared" si="166"/>
        <v>8.1466395112016296E-2</v>
      </c>
      <c r="G762" s="762">
        <f t="shared" si="166"/>
        <v>8.1135902636916835E-2</v>
      </c>
      <c r="H762" s="762">
        <f t="shared" si="166"/>
        <v>8.1135902636916835E-2</v>
      </c>
    </row>
    <row r="763" spans="1:12" ht="13.5" thickBot="1" x14ac:dyDescent="0.25">
      <c r="A763" s="230" t="s">
        <v>268</v>
      </c>
      <c r="B763" s="796">
        <v>51</v>
      </c>
      <c r="C763" s="908" t="s">
        <v>50</v>
      </c>
      <c r="D763" s="906"/>
      <c r="E763" s="906"/>
      <c r="F763" s="906"/>
      <c r="G763" s="906"/>
      <c r="H763" s="907"/>
      <c r="I763" s="742" t="s">
        <v>0</v>
      </c>
      <c r="J763" s="213"/>
    </row>
    <row r="764" spans="1:12" ht="13.5" thickBot="1" x14ac:dyDescent="0.25">
      <c r="A764" s="1035" t="s">
        <v>54</v>
      </c>
      <c r="B764" s="1036"/>
      <c r="C764" s="356">
        <v>1</v>
      </c>
      <c r="D764" s="357">
        <v>2</v>
      </c>
      <c r="E764" s="357">
        <v>3</v>
      </c>
      <c r="F764" s="357">
        <v>4</v>
      </c>
      <c r="G764" s="357">
        <v>5</v>
      </c>
      <c r="H764" s="362">
        <v>6</v>
      </c>
      <c r="I764" s="744"/>
      <c r="J764" s="229"/>
      <c r="K764" s="277"/>
      <c r="L764" s="353"/>
    </row>
    <row r="765" spans="1:12" hidden="1" x14ac:dyDescent="0.2">
      <c r="A765" s="1037" t="s">
        <v>3</v>
      </c>
      <c r="B765" s="1038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hidden="1" x14ac:dyDescent="0.2">
      <c r="A766" s="1037" t="s">
        <v>4</v>
      </c>
      <c r="B766" s="1038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56">
        <f>SUM(C766:H766)</f>
        <v>1154379</v>
      </c>
      <c r="J766" s="215"/>
      <c r="K766" s="277"/>
      <c r="L766" s="353"/>
    </row>
    <row r="767" spans="1:12" x14ac:dyDescent="0.2">
      <c r="A767" s="1037" t="s">
        <v>266</v>
      </c>
      <c r="B767" s="1038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56">
        <f>SUM(C767:H767)</f>
        <v>217</v>
      </c>
      <c r="J767" s="215"/>
      <c r="K767" s="277"/>
      <c r="L767" s="353"/>
    </row>
    <row r="768" spans="1:12" x14ac:dyDescent="0.2">
      <c r="A768" s="1031" t="s">
        <v>6</v>
      </c>
      <c r="B768" s="1032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1029" t="s">
        <v>7</v>
      </c>
      <c r="B769" s="1030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1029" t="s">
        <v>8</v>
      </c>
      <c r="B770" s="1030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K770" s="382"/>
    </row>
    <row r="771" spans="1:12" ht="13.5" thickBot="1" x14ac:dyDescent="0.25">
      <c r="A771" s="1031" t="s">
        <v>1</v>
      </c>
      <c r="B771" s="1032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</row>
    <row r="772" spans="1:12" ht="13.5" thickBot="1" x14ac:dyDescent="0.25">
      <c r="A772" s="1029" t="s">
        <v>27</v>
      </c>
      <c r="B772" s="1030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v>14</v>
      </c>
      <c r="L772" s="266">
        <f>K772/I757</f>
        <v>5.3825451749327183E-3</v>
      </c>
    </row>
    <row r="773" spans="1:12" x14ac:dyDescent="0.2">
      <c r="A773" s="1029" t="s">
        <v>51</v>
      </c>
      <c r="B773" s="1030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200" t="s">
        <v>57</v>
      </c>
      <c r="K773" s="200">
        <v>155.91</v>
      </c>
    </row>
    <row r="774" spans="1:12" x14ac:dyDescent="0.2">
      <c r="A774" s="1029" t="s">
        <v>28</v>
      </c>
      <c r="B774" s="1030"/>
      <c r="C774" s="218">
        <v>155.1</v>
      </c>
      <c r="D774" s="269">
        <v>155.1</v>
      </c>
      <c r="E774" s="269">
        <v>155.1</v>
      </c>
      <c r="F774" s="269">
        <v>155.1</v>
      </c>
      <c r="G774" s="269">
        <v>155.1</v>
      </c>
      <c r="H774" s="219">
        <v>155.1</v>
      </c>
      <c r="I774" s="749">
        <f>AVERAGE(C774:H774)</f>
        <v>155.1</v>
      </c>
      <c r="J774" s="200" t="s">
        <v>26</v>
      </c>
      <c r="K774" s="215">
        <f>K773-K757</f>
        <v>0.22999999999998977</v>
      </c>
      <c r="L774" s="228"/>
    </row>
    <row r="775" spans="1:12" ht="13.5" thickBot="1" x14ac:dyDescent="0.25">
      <c r="A775" s="1033" t="s">
        <v>26</v>
      </c>
      <c r="B775" s="1034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</row>
    <row r="777" spans="1:12" ht="13.5" thickBot="1" x14ac:dyDescent="0.25"/>
    <row r="778" spans="1:12" ht="13.5" thickBot="1" x14ac:dyDescent="0.25">
      <c r="A778" s="788">
        <f>A762+7</f>
        <v>45791</v>
      </c>
      <c r="B778" s="781"/>
      <c r="C778" s="762">
        <f>C783/C789</f>
        <v>0</v>
      </c>
      <c r="D778" s="762">
        <f t="shared" ref="D778:H778" si="170">D783/D789</f>
        <v>0</v>
      </c>
      <c r="E778" s="762">
        <f t="shared" si="170"/>
        <v>0</v>
      </c>
      <c r="F778" s="762">
        <f t="shared" si="170"/>
        <v>0</v>
      </c>
      <c r="G778" s="762">
        <f t="shared" si="170"/>
        <v>0</v>
      </c>
      <c r="H778" s="762">
        <f t="shared" si="170"/>
        <v>0</v>
      </c>
    </row>
    <row r="779" spans="1:12" ht="13.5" thickBot="1" x14ac:dyDescent="0.25">
      <c r="A779" s="230" t="s">
        <v>268</v>
      </c>
      <c r="B779" s="796">
        <f>B763+1</f>
        <v>52</v>
      </c>
      <c r="C779" s="906" t="s">
        <v>50</v>
      </c>
      <c r="D779" s="906"/>
      <c r="E779" s="906"/>
      <c r="F779" s="906"/>
      <c r="G779" s="906"/>
      <c r="H779" s="907"/>
      <c r="I779" s="742" t="s">
        <v>0</v>
      </c>
      <c r="J779" s="213"/>
    </row>
    <row r="780" spans="1:12" ht="13.5" thickBot="1" x14ac:dyDescent="0.25">
      <c r="A780" s="1035" t="s">
        <v>54</v>
      </c>
      <c r="B780" s="1036"/>
      <c r="C780" s="436">
        <v>1</v>
      </c>
      <c r="D780" s="357">
        <v>2</v>
      </c>
      <c r="E780" s="357">
        <v>3</v>
      </c>
      <c r="F780" s="357">
        <v>4</v>
      </c>
      <c r="G780" s="357">
        <v>5</v>
      </c>
      <c r="H780" s="362">
        <v>6</v>
      </c>
      <c r="I780" s="744"/>
      <c r="J780" s="229"/>
      <c r="K780" s="277"/>
      <c r="L780" s="353"/>
    </row>
    <row r="781" spans="1:12" x14ac:dyDescent="0.2">
      <c r="A781" s="1037" t="s">
        <v>3</v>
      </c>
      <c r="B781" s="1038"/>
      <c r="C781" s="798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1037" t="s">
        <v>4</v>
      </c>
      <c r="B782" s="1038"/>
      <c r="C782" s="798"/>
      <c r="D782" s="718"/>
      <c r="E782" s="718"/>
      <c r="F782" s="718"/>
      <c r="G782" s="718"/>
      <c r="H782" s="738"/>
      <c r="I782" s="756"/>
      <c r="J782" s="215"/>
      <c r="K782" s="277"/>
      <c r="L782" s="353"/>
    </row>
    <row r="783" spans="1:12" hidden="1" x14ac:dyDescent="0.2">
      <c r="A783" s="1037" t="s">
        <v>266</v>
      </c>
      <c r="B783" s="1038"/>
      <c r="C783" s="798"/>
      <c r="D783" s="718"/>
      <c r="E783" s="718"/>
      <c r="F783" s="718"/>
      <c r="G783" s="718"/>
      <c r="H783" s="738"/>
      <c r="I783" s="756"/>
      <c r="J783" s="215"/>
      <c r="K783" s="277"/>
      <c r="L783" s="353"/>
    </row>
    <row r="784" spans="1:12" x14ac:dyDescent="0.2">
      <c r="A784" s="1031" t="s">
        <v>6</v>
      </c>
      <c r="B784" s="1032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1029" t="s">
        <v>7</v>
      </c>
      <c r="B785" s="1030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1029" t="s">
        <v>8</v>
      </c>
      <c r="B786" s="1030"/>
      <c r="C786" s="766"/>
      <c r="D786" s="680"/>
      <c r="E786" s="680"/>
      <c r="F786" s="680"/>
      <c r="G786" s="680"/>
      <c r="H786" s="681"/>
      <c r="I786" s="409"/>
      <c r="K786" s="382"/>
    </row>
    <row r="787" spans="1:12" ht="13.5" thickBot="1" x14ac:dyDescent="0.25">
      <c r="A787" s="1031" t="s">
        <v>1</v>
      </c>
      <c r="B787" s="1032"/>
      <c r="C787" s="767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</row>
    <row r="788" spans="1:12" ht="13.5" thickBot="1" x14ac:dyDescent="0.25">
      <c r="A788" s="1029" t="s">
        <v>27</v>
      </c>
      <c r="B788" s="1030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v>14</v>
      </c>
      <c r="L788" s="266">
        <f>K788/I773</f>
        <v>5.439005439005439E-3</v>
      </c>
    </row>
    <row r="789" spans="1:12" x14ac:dyDescent="0.2">
      <c r="A789" s="1029" t="s">
        <v>51</v>
      </c>
      <c r="B789" s="1030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200" t="s">
        <v>57</v>
      </c>
      <c r="K789" s="200">
        <v>155.34</v>
      </c>
    </row>
    <row r="790" spans="1:12" x14ac:dyDescent="0.2">
      <c r="A790" s="1029" t="s">
        <v>28</v>
      </c>
      <c r="B790" s="1030"/>
      <c r="C790" s="373">
        <v>155.1</v>
      </c>
      <c r="D790" s="269">
        <v>155.1</v>
      </c>
      <c r="E790" s="269">
        <v>155.1</v>
      </c>
      <c r="F790" s="269">
        <v>155.1</v>
      </c>
      <c r="G790" s="269">
        <v>155.1</v>
      </c>
      <c r="H790" s="219">
        <v>155.1</v>
      </c>
      <c r="I790" s="749">
        <f>AVERAGE(C790:H790)</f>
        <v>155.1</v>
      </c>
      <c r="J790" s="200" t="s">
        <v>26</v>
      </c>
      <c r="K790" s="215">
        <f>K789-K773</f>
        <v>-0.56999999999999318</v>
      </c>
      <c r="L790" s="228"/>
    </row>
    <row r="791" spans="1:12" ht="13.5" thickBot="1" x14ac:dyDescent="0.25">
      <c r="A791" s="1033" t="s">
        <v>26</v>
      </c>
      <c r="B791" s="1034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</row>
    <row r="793" spans="1:12" ht="13.5" thickBot="1" x14ac:dyDescent="0.25"/>
    <row r="794" spans="1:12" ht="13.5" thickBot="1" x14ac:dyDescent="0.25">
      <c r="A794" s="788">
        <f>A778+7</f>
        <v>45798</v>
      </c>
      <c r="B794" s="781"/>
      <c r="C794" s="762">
        <f>C799/C805</f>
        <v>8.4051724137931036E-2</v>
      </c>
      <c r="D794" s="762">
        <f t="shared" ref="D794:H794" si="174">D799/D805</f>
        <v>7.8947368421052627E-2</v>
      </c>
      <c r="E794" s="762">
        <f t="shared" si="174"/>
        <v>0.13445378151260504</v>
      </c>
      <c r="F794" s="762">
        <f t="shared" si="174"/>
        <v>7.9754601226993863E-2</v>
      </c>
      <c r="G794" s="762">
        <f t="shared" si="174"/>
        <v>8.0082135523613956E-2</v>
      </c>
      <c r="H794" s="762">
        <f t="shared" si="174"/>
        <v>7.9429735234215884E-2</v>
      </c>
    </row>
    <row r="795" spans="1:12" ht="13.5" thickBot="1" x14ac:dyDescent="0.25">
      <c r="A795" s="230" t="s">
        <v>268</v>
      </c>
      <c r="B795" s="796">
        <f>B779+1</f>
        <v>53</v>
      </c>
      <c r="C795" s="906" t="s">
        <v>50</v>
      </c>
      <c r="D795" s="906"/>
      <c r="E795" s="906"/>
      <c r="F795" s="906"/>
      <c r="G795" s="906"/>
      <c r="H795" s="907"/>
      <c r="I795" s="742" t="s">
        <v>0</v>
      </c>
      <c r="J795" s="213"/>
    </row>
    <row r="796" spans="1:12" ht="13.5" thickBot="1" x14ac:dyDescent="0.25">
      <c r="A796" s="1035" t="s">
        <v>54</v>
      </c>
      <c r="B796" s="1036"/>
      <c r="C796" s="436">
        <v>1</v>
      </c>
      <c r="D796" s="357">
        <v>2</v>
      </c>
      <c r="E796" s="357">
        <v>3</v>
      </c>
      <c r="F796" s="357">
        <v>4</v>
      </c>
      <c r="G796" s="357">
        <v>5</v>
      </c>
      <c r="H796" s="362">
        <v>6</v>
      </c>
      <c r="I796" s="744"/>
      <c r="J796" s="229"/>
      <c r="K796" s="277"/>
      <c r="L796" s="353"/>
    </row>
    <row r="797" spans="1:12" x14ac:dyDescent="0.2">
      <c r="A797" s="1037" t="s">
        <v>3</v>
      </c>
      <c r="B797" s="1038"/>
      <c r="C797" s="798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1037" t="s">
        <v>4</v>
      </c>
      <c r="B798" s="1038"/>
      <c r="C798" s="815">
        <v>201035</v>
      </c>
      <c r="D798" s="816">
        <v>209982</v>
      </c>
      <c r="E798" s="816">
        <v>70744</v>
      </c>
      <c r="F798" s="816">
        <v>226369</v>
      </c>
      <c r="G798" s="816">
        <v>211474</v>
      </c>
      <c r="H798" s="817">
        <v>205270</v>
      </c>
      <c r="I798" s="818">
        <v>1124874</v>
      </c>
      <c r="J798" s="215"/>
      <c r="K798" s="277"/>
      <c r="L798" s="353"/>
    </row>
    <row r="799" spans="1:12" hidden="1" x14ac:dyDescent="0.2">
      <c r="A799" s="1037" t="s">
        <v>266</v>
      </c>
      <c r="B799" s="1038"/>
      <c r="C799" s="815">
        <v>39</v>
      </c>
      <c r="D799" s="816">
        <v>39</v>
      </c>
      <c r="E799" s="816">
        <v>16</v>
      </c>
      <c r="F799" s="816">
        <v>39</v>
      </c>
      <c r="G799" s="816">
        <v>39</v>
      </c>
      <c r="H799" s="817">
        <v>39</v>
      </c>
      <c r="I799" s="818">
        <v>211</v>
      </c>
      <c r="J799" s="215"/>
      <c r="K799" s="277"/>
      <c r="L799" s="353"/>
    </row>
    <row r="800" spans="1:12" x14ac:dyDescent="0.2">
      <c r="A800" s="1031" t="s">
        <v>6</v>
      </c>
      <c r="B800" s="1032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1029" t="s">
        <v>7</v>
      </c>
      <c r="B801" s="1030"/>
      <c r="C801" s="827">
        <v>0.71794871794871817</v>
      </c>
      <c r="D801" s="828">
        <v>0.58974358974358998</v>
      </c>
      <c r="E801" s="828">
        <v>0.4375</v>
      </c>
      <c r="F801" s="828">
        <v>0.58974358974358998</v>
      </c>
      <c r="G801" s="828">
        <v>0.64102564102564141</v>
      </c>
      <c r="H801" s="829">
        <v>0.71794871794871817</v>
      </c>
      <c r="I801" s="830">
        <v>0.63507109004739293</v>
      </c>
      <c r="J801" s="554"/>
      <c r="K801" s="399"/>
      <c r="L801" s="399"/>
    </row>
    <row r="802" spans="1:12" ht="13.5" thickBot="1" x14ac:dyDescent="0.25">
      <c r="A802" s="1029" t="s">
        <v>8</v>
      </c>
      <c r="B802" s="1030"/>
      <c r="C802" s="766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K802" s="382"/>
    </row>
    <row r="803" spans="1:12" ht="13.5" thickBot="1" x14ac:dyDescent="0.25">
      <c r="A803" s="1031" t="s">
        <v>1</v>
      </c>
      <c r="B803" s="1032"/>
      <c r="C803" s="767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</row>
    <row r="804" spans="1:12" ht="13.5" thickBot="1" x14ac:dyDescent="0.25">
      <c r="A804" s="1029" t="s">
        <v>27</v>
      </c>
      <c r="B804" s="1030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v>14</v>
      </c>
      <c r="L804" s="266">
        <f>K804/I789</f>
        <v>5.4730258014073496E-3</v>
      </c>
    </row>
    <row r="805" spans="1:12" x14ac:dyDescent="0.2">
      <c r="A805" s="1029" t="s">
        <v>51</v>
      </c>
      <c r="B805" s="1030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200" t="s">
        <v>57</v>
      </c>
      <c r="K805" s="200">
        <v>155.55000000000001</v>
      </c>
    </row>
    <row r="806" spans="1:12" x14ac:dyDescent="0.2">
      <c r="A806" s="1029" t="s">
        <v>28</v>
      </c>
      <c r="B806" s="1030"/>
      <c r="C806" s="373">
        <v>155.1</v>
      </c>
      <c r="D806" s="269">
        <v>155.1</v>
      </c>
      <c r="E806" s="269">
        <v>155.1</v>
      </c>
      <c r="F806" s="269">
        <v>155.1</v>
      </c>
      <c r="G806" s="269">
        <v>155.1</v>
      </c>
      <c r="H806" s="219">
        <v>155.1</v>
      </c>
      <c r="I806" s="749">
        <f>AVERAGE(C806:H806)</f>
        <v>155.1</v>
      </c>
      <c r="J806" s="200" t="s">
        <v>26</v>
      </c>
      <c r="K806" s="215">
        <f>K805-K789</f>
        <v>0.21000000000000796</v>
      </c>
      <c r="L806" s="228"/>
    </row>
    <row r="807" spans="1:12" ht="13.5" thickBot="1" x14ac:dyDescent="0.25">
      <c r="A807" s="1033" t="s">
        <v>26</v>
      </c>
      <c r="B807" s="1034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</row>
    <row r="809" spans="1:12" ht="13.5" thickBot="1" x14ac:dyDescent="0.25"/>
    <row r="810" spans="1:12" ht="13.5" thickBot="1" x14ac:dyDescent="0.25">
      <c r="A810" s="788">
        <f>A794+7</f>
        <v>45805</v>
      </c>
      <c r="B810" s="781"/>
      <c r="C810" s="762">
        <f>C815/C821</f>
        <v>0</v>
      </c>
      <c r="D810" s="762">
        <f t="shared" ref="D810:H810" si="178">D815/D821</f>
        <v>0</v>
      </c>
      <c r="E810" s="762">
        <f t="shared" si="178"/>
        <v>0</v>
      </c>
      <c r="F810" s="762">
        <f t="shared" si="178"/>
        <v>0</v>
      </c>
      <c r="G810" s="762">
        <f t="shared" si="178"/>
        <v>0</v>
      </c>
      <c r="H810" s="762">
        <f t="shared" si="178"/>
        <v>0</v>
      </c>
    </row>
    <row r="811" spans="1:12" ht="13.5" thickBot="1" x14ac:dyDescent="0.25">
      <c r="A811" s="230" t="s">
        <v>268</v>
      </c>
      <c r="B811" s="796">
        <f>B795+1</f>
        <v>54</v>
      </c>
      <c r="C811" s="906" t="s">
        <v>50</v>
      </c>
      <c r="D811" s="906"/>
      <c r="E811" s="906"/>
      <c r="F811" s="906"/>
      <c r="G811" s="906"/>
      <c r="H811" s="907"/>
      <c r="I811" s="742" t="s">
        <v>0</v>
      </c>
      <c r="J811" s="213"/>
    </row>
    <row r="812" spans="1:12" ht="13.5" thickBot="1" x14ac:dyDescent="0.25">
      <c r="A812" s="1035" t="s">
        <v>54</v>
      </c>
      <c r="B812" s="1036"/>
      <c r="C812" s="436">
        <v>1</v>
      </c>
      <c r="D812" s="357">
        <v>2</v>
      </c>
      <c r="E812" s="357">
        <v>3</v>
      </c>
      <c r="F812" s="357">
        <v>4</v>
      </c>
      <c r="G812" s="357">
        <v>5</v>
      </c>
      <c r="H812" s="362">
        <v>6</v>
      </c>
      <c r="I812" s="744"/>
      <c r="J812" s="229"/>
      <c r="K812" s="277"/>
      <c r="L812" s="353"/>
    </row>
    <row r="813" spans="1:12" x14ac:dyDescent="0.2">
      <c r="A813" s="1037" t="s">
        <v>3</v>
      </c>
      <c r="B813" s="1038"/>
      <c r="C813" s="798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hidden="1" x14ac:dyDescent="0.2">
      <c r="A814" s="1037" t="s">
        <v>4</v>
      </c>
      <c r="B814" s="1038"/>
      <c r="C814" s="815"/>
      <c r="D814" s="816"/>
      <c r="E814" s="816"/>
      <c r="F814" s="816"/>
      <c r="G814" s="816"/>
      <c r="H814" s="817"/>
      <c r="I814" s="818"/>
      <c r="J814" s="215"/>
      <c r="K814" s="277"/>
      <c r="L814" s="353"/>
    </row>
    <row r="815" spans="1:12" hidden="1" x14ac:dyDescent="0.2">
      <c r="A815" s="1037" t="s">
        <v>266</v>
      </c>
      <c r="B815" s="1038"/>
      <c r="C815" s="815"/>
      <c r="D815" s="816"/>
      <c r="E815" s="816"/>
      <c r="F815" s="816"/>
      <c r="G815" s="816"/>
      <c r="H815" s="817"/>
      <c r="I815" s="818"/>
      <c r="J815" s="215"/>
      <c r="K815" s="277"/>
      <c r="L815" s="353"/>
    </row>
    <row r="816" spans="1:12" x14ac:dyDescent="0.2">
      <c r="A816" s="1031" t="s">
        <v>6</v>
      </c>
      <c r="B816" s="1032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1029" t="s">
        <v>7</v>
      </c>
      <c r="B817" s="1030"/>
      <c r="C817" s="827"/>
      <c r="D817" s="828"/>
      <c r="E817" s="828"/>
      <c r="F817" s="828"/>
      <c r="G817" s="828"/>
      <c r="H817" s="829"/>
      <c r="I817" s="830"/>
      <c r="J817" s="554"/>
      <c r="K817" s="399"/>
      <c r="L817" s="399"/>
    </row>
    <row r="818" spans="1:12" ht="13.5" thickBot="1" x14ac:dyDescent="0.25">
      <c r="A818" s="1029" t="s">
        <v>8</v>
      </c>
      <c r="B818" s="1030"/>
      <c r="C818" s="766"/>
      <c r="D818" s="680"/>
      <c r="E818" s="680"/>
      <c r="F818" s="680"/>
      <c r="G818" s="680"/>
      <c r="H818" s="681"/>
      <c r="I818" s="409"/>
      <c r="K818" s="382"/>
    </row>
    <row r="819" spans="1:12" ht="13.5" thickBot="1" x14ac:dyDescent="0.25">
      <c r="A819" s="1031" t="s">
        <v>1</v>
      </c>
      <c r="B819" s="1032"/>
      <c r="C819" s="767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</row>
    <row r="820" spans="1:12" ht="13.5" thickBot="1" x14ac:dyDescent="0.25">
      <c r="A820" s="1029" t="s">
        <v>27</v>
      </c>
      <c r="B820" s="1030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v>14</v>
      </c>
      <c r="L820" s="266">
        <f>K820/I805</f>
        <v>5.50314465408805E-3</v>
      </c>
    </row>
    <row r="821" spans="1:12" x14ac:dyDescent="0.2">
      <c r="A821" s="1029" t="s">
        <v>51</v>
      </c>
      <c r="B821" s="1030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200" t="s">
        <v>57</v>
      </c>
      <c r="K821" s="200">
        <v>155.27000000000001</v>
      </c>
    </row>
    <row r="822" spans="1:12" x14ac:dyDescent="0.2">
      <c r="A822" s="1029" t="s">
        <v>28</v>
      </c>
      <c r="B822" s="1030"/>
      <c r="C822" s="373">
        <v>155.1</v>
      </c>
      <c r="D822" s="269">
        <v>155.1</v>
      </c>
      <c r="E822" s="269">
        <v>155.1</v>
      </c>
      <c r="F822" s="269">
        <v>155.1</v>
      </c>
      <c r="G822" s="269">
        <v>155.1</v>
      </c>
      <c r="H822" s="219">
        <v>155.1</v>
      </c>
      <c r="I822" s="749">
        <f>AVERAGE(C822:H822)</f>
        <v>155.1</v>
      </c>
      <c r="J822" s="200" t="s">
        <v>26</v>
      </c>
      <c r="K822" s="215">
        <f>K821-K805</f>
        <v>-0.28000000000000114</v>
      </c>
      <c r="L822" s="228"/>
    </row>
    <row r="823" spans="1:12" ht="13.5" thickBot="1" x14ac:dyDescent="0.25">
      <c r="A823" s="1033" t="s">
        <v>26</v>
      </c>
      <c r="B823" s="1034"/>
      <c r="C823" s="520">
        <f>(C822-C806)</f>
        <v>0</v>
      </c>
      <c r="D823" s="221">
        <f t="shared" ref="D823:H823" si="181">(D822-D806)</f>
        <v>0</v>
      </c>
      <c r="E823" s="221">
        <f t="shared" si="181"/>
        <v>0</v>
      </c>
      <c r="F823" s="221">
        <f t="shared" si="181"/>
        <v>0</v>
      </c>
      <c r="G823" s="221">
        <f t="shared" si="181"/>
        <v>0</v>
      </c>
      <c r="H823" s="226">
        <f t="shared" si="181"/>
        <v>0</v>
      </c>
      <c r="I823" s="333"/>
    </row>
    <row r="825" spans="1:12" ht="13.5" thickBot="1" x14ac:dyDescent="0.25"/>
    <row r="826" spans="1:12" ht="13.5" thickBot="1" x14ac:dyDescent="0.25">
      <c r="A826" s="788">
        <f>A810+7</f>
        <v>45812</v>
      </c>
      <c r="B826" s="781"/>
      <c r="C826" s="762">
        <f>C831/C837</f>
        <v>7.6252723311546838E-2</v>
      </c>
      <c r="D826" s="762">
        <f t="shared" ref="D826:H826" si="182">D831/D837</f>
        <v>7.128309572301425E-2</v>
      </c>
      <c r="E826" s="762">
        <f t="shared" si="182"/>
        <v>0.13636363636363635</v>
      </c>
      <c r="F826" s="762">
        <f t="shared" si="182"/>
        <v>7.2463768115942032E-2</v>
      </c>
      <c r="G826" s="762">
        <f t="shared" si="182"/>
        <v>7.2916666666666671E-2</v>
      </c>
      <c r="H826" s="762">
        <f t="shared" si="182"/>
        <v>7.1574642126789365E-2</v>
      </c>
      <c r="I826" s="841"/>
      <c r="J826" s="841"/>
      <c r="K826" s="841"/>
      <c r="L826" s="841"/>
    </row>
    <row r="827" spans="1:12" ht="13.5" thickBot="1" x14ac:dyDescent="0.25">
      <c r="A827" s="230" t="s">
        <v>268</v>
      </c>
      <c r="B827" s="796">
        <f>B811+1</f>
        <v>55</v>
      </c>
      <c r="C827" s="906" t="s">
        <v>50</v>
      </c>
      <c r="D827" s="906"/>
      <c r="E827" s="906"/>
      <c r="F827" s="906"/>
      <c r="G827" s="906"/>
      <c r="H827" s="907"/>
      <c r="I827" s="840" t="s">
        <v>0</v>
      </c>
      <c r="J827" s="213"/>
      <c r="K827" s="841"/>
      <c r="L827" s="841"/>
    </row>
    <row r="828" spans="1:12" ht="13.5" thickBot="1" x14ac:dyDescent="0.25">
      <c r="A828" s="1035" t="s">
        <v>54</v>
      </c>
      <c r="B828" s="1036"/>
      <c r="C828" s="436">
        <v>1</v>
      </c>
      <c r="D828" s="843">
        <v>2</v>
      </c>
      <c r="E828" s="843">
        <v>3</v>
      </c>
      <c r="F828" s="843">
        <v>4</v>
      </c>
      <c r="G828" s="843">
        <v>5</v>
      </c>
      <c r="H828" s="844">
        <v>6</v>
      </c>
      <c r="I828" s="848"/>
      <c r="J828" s="229"/>
      <c r="K828" s="277"/>
      <c r="L828" s="353"/>
    </row>
    <row r="829" spans="1:12" hidden="1" x14ac:dyDescent="0.2">
      <c r="A829" s="1037" t="s">
        <v>3</v>
      </c>
      <c r="B829" s="1038"/>
      <c r="C829" s="871">
        <f>INDEX($AG$2:$AG$66, MATCH($B827, $AF$2:$AF$66, 0), MATCH($AG$1, $AG$1:$AG$1, 0))</f>
        <v>4365</v>
      </c>
      <c r="D829" s="874">
        <f t="shared" ref="D829:I829" si="183">INDEX($AG$2:$AG$66, MATCH($B827, $AF$2:$AF$66, 0), MATCH($AG$1, $AG$1:$AG$1, 0))</f>
        <v>4365</v>
      </c>
      <c r="E829" s="874">
        <f t="shared" si="183"/>
        <v>4365</v>
      </c>
      <c r="F829" s="874">
        <f t="shared" si="183"/>
        <v>4365</v>
      </c>
      <c r="G829" s="874">
        <f t="shared" si="183"/>
        <v>4365</v>
      </c>
      <c r="H829" s="875">
        <f t="shared" si="183"/>
        <v>4365</v>
      </c>
      <c r="I829" s="876">
        <f t="shared" si="183"/>
        <v>4365</v>
      </c>
      <c r="J829" s="215">
        <f>I829-I813</f>
        <v>20</v>
      </c>
      <c r="K829" s="277"/>
      <c r="L829" s="353"/>
    </row>
    <row r="830" spans="1:12" x14ac:dyDescent="0.2">
      <c r="A830" s="1037" t="s">
        <v>4</v>
      </c>
      <c r="B830" s="1038"/>
      <c r="C830" s="815">
        <v>184953</v>
      </c>
      <c r="D830" s="816">
        <v>191542</v>
      </c>
      <c r="E830" s="816">
        <v>71658</v>
      </c>
      <c r="F830" s="816">
        <v>204219</v>
      </c>
      <c r="G830" s="816">
        <v>188389</v>
      </c>
      <c r="H830" s="817">
        <v>187008</v>
      </c>
      <c r="I830" s="818">
        <v>1027769</v>
      </c>
      <c r="J830" s="215"/>
      <c r="K830" s="277"/>
      <c r="L830" s="353"/>
    </row>
    <row r="831" spans="1:12" x14ac:dyDescent="0.2">
      <c r="A831" s="1037" t="s">
        <v>266</v>
      </c>
      <c r="B831" s="1038"/>
      <c r="C831" s="815">
        <v>35</v>
      </c>
      <c r="D831" s="816">
        <v>35</v>
      </c>
      <c r="E831" s="816">
        <v>15</v>
      </c>
      <c r="F831" s="816">
        <v>35</v>
      </c>
      <c r="G831" s="816">
        <v>35</v>
      </c>
      <c r="H831" s="817">
        <v>35</v>
      </c>
      <c r="I831" s="852">
        <v>190</v>
      </c>
      <c r="J831" s="215"/>
      <c r="K831" s="277"/>
      <c r="L831" s="353"/>
    </row>
    <row r="832" spans="1:12" x14ac:dyDescent="0.2">
      <c r="A832" s="1031" t="s">
        <v>6</v>
      </c>
      <c r="B832" s="1032"/>
      <c r="C832" s="431">
        <v>5284.3714285714286</v>
      </c>
      <c r="D832" s="243">
        <v>5472.6285714285714</v>
      </c>
      <c r="E832" s="243">
        <v>4777.2</v>
      </c>
      <c r="F832" s="243">
        <v>5834.8285714285712</v>
      </c>
      <c r="G832" s="243">
        <v>5382.5428571428574</v>
      </c>
      <c r="H832" s="244">
        <v>5343.0857142857139</v>
      </c>
      <c r="I832" s="366">
        <v>5409.3105263157895</v>
      </c>
      <c r="J832" s="406"/>
      <c r="K832" s="399"/>
      <c r="L832" s="399"/>
    </row>
    <row r="833" spans="1:12" x14ac:dyDescent="0.2">
      <c r="A833" s="1029" t="s">
        <v>7</v>
      </c>
      <c r="B833" s="1030"/>
      <c r="C833" s="878">
        <v>0.56756756756756799</v>
      </c>
      <c r="D833" s="837">
        <v>0.56756756756756799</v>
      </c>
      <c r="E833" s="837">
        <v>0.51612903225806428</v>
      </c>
      <c r="F833" s="837">
        <v>0.52702702702702686</v>
      </c>
      <c r="G833" s="837">
        <v>0.62162162162162138</v>
      </c>
      <c r="H833" s="838">
        <v>0.63513513513513542</v>
      </c>
      <c r="I833" s="839">
        <v>0.5784426191896479</v>
      </c>
      <c r="J833" s="554"/>
      <c r="K833" s="399"/>
      <c r="L833" s="399"/>
    </row>
    <row r="834" spans="1:12" ht="13.5" thickBot="1" x14ac:dyDescent="0.25">
      <c r="A834" s="1029" t="s">
        <v>8</v>
      </c>
      <c r="B834" s="1030"/>
      <c r="C834" s="766">
        <v>0.11078735621980405</v>
      </c>
      <c r="D834" s="680">
        <v>0.10650070743609283</v>
      </c>
      <c r="E834" s="680">
        <v>0.12579920222325122</v>
      </c>
      <c r="F834" s="680">
        <v>9.9312080347268669E-2</v>
      </c>
      <c r="G834" s="680">
        <v>0.10694310314425116</v>
      </c>
      <c r="H834" s="681">
        <v>0.10901093115741831</v>
      </c>
      <c r="I834" s="409">
        <v>0.10803360144219955</v>
      </c>
      <c r="J834" s="841"/>
      <c r="K834" s="382"/>
      <c r="L834" s="841"/>
    </row>
    <row r="835" spans="1:12" ht="13.5" thickBot="1" x14ac:dyDescent="0.25">
      <c r="A835" s="1031" t="s">
        <v>1</v>
      </c>
      <c r="B835" s="1032"/>
      <c r="C835" s="767">
        <f t="shared" ref="C835:I835" si="184">C832/C829*100-100</f>
        <v>21.06234658811978</v>
      </c>
      <c r="D835" s="691">
        <f t="shared" si="184"/>
        <v>25.375225004090979</v>
      </c>
      <c r="E835" s="691">
        <f t="shared" si="184"/>
        <v>9.443298969072174</v>
      </c>
      <c r="F835" s="691">
        <f t="shared" si="184"/>
        <v>33.673048600883646</v>
      </c>
      <c r="G835" s="691">
        <f t="shared" si="184"/>
        <v>23.311405661921142</v>
      </c>
      <c r="H835" s="691">
        <f t="shared" si="184"/>
        <v>22.407461953853698</v>
      </c>
      <c r="I835" s="733">
        <f t="shared" si="184"/>
        <v>23.924639778139493</v>
      </c>
      <c r="J835" s="528"/>
      <c r="K835" s="841"/>
      <c r="L835" s="841"/>
    </row>
    <row r="836" spans="1:12" ht="13.5" thickBot="1" x14ac:dyDescent="0.25">
      <c r="A836" s="1029" t="s">
        <v>27</v>
      </c>
      <c r="B836" s="1030"/>
      <c r="C836" s="520">
        <f>C832-C800</f>
        <v>129.62783882783879</v>
      </c>
      <c r="D836" s="520">
        <f t="shared" ref="D836:I836" si="185">D832-D800</f>
        <v>88.474725274725643</v>
      </c>
      <c r="E836" s="520">
        <f t="shared" si="185"/>
        <v>355.69999999999982</v>
      </c>
      <c r="F836" s="520">
        <f t="shared" si="185"/>
        <v>30.495238095238165</v>
      </c>
      <c r="G836" s="520">
        <f t="shared" si="185"/>
        <v>-39.867399267399378</v>
      </c>
      <c r="H836" s="520">
        <f t="shared" si="185"/>
        <v>79.752380952380918</v>
      </c>
      <c r="I836" s="520">
        <f t="shared" si="185"/>
        <v>78.154128211524039</v>
      </c>
      <c r="J836" s="265" t="s">
        <v>56</v>
      </c>
      <c r="K836" s="290">
        <v>14</v>
      </c>
      <c r="L836" s="266">
        <f>K836/I821</f>
        <v>5.5401662049861496E-3</v>
      </c>
    </row>
    <row r="837" spans="1:12" x14ac:dyDescent="0.2">
      <c r="A837" s="1029" t="s">
        <v>51</v>
      </c>
      <c r="B837" s="1030"/>
      <c r="C837" s="722">
        <v>459</v>
      </c>
      <c r="D837" s="720">
        <v>491</v>
      </c>
      <c r="E837" s="720">
        <v>110</v>
      </c>
      <c r="F837" s="720">
        <v>483</v>
      </c>
      <c r="G837" s="720">
        <v>480</v>
      </c>
      <c r="H837" s="721">
        <v>489</v>
      </c>
      <c r="I837" s="371">
        <f>SUM(C837:H837)</f>
        <v>2512</v>
      </c>
      <c r="J837" s="841" t="s">
        <v>57</v>
      </c>
      <c r="K837" s="841">
        <v>155.72</v>
      </c>
      <c r="L837" s="841"/>
    </row>
    <row r="838" spans="1:12" x14ac:dyDescent="0.2">
      <c r="A838" s="1029" t="s">
        <v>28</v>
      </c>
      <c r="B838" s="1030"/>
      <c r="C838" s="373"/>
      <c r="D838" s="846"/>
      <c r="E838" s="846"/>
      <c r="F838" s="846"/>
      <c r="G838" s="846"/>
      <c r="H838" s="847"/>
      <c r="I838" s="749" t="e">
        <f>AVERAGE(C838:H838)</f>
        <v>#DIV/0!</v>
      </c>
      <c r="J838" s="841" t="s">
        <v>26</v>
      </c>
      <c r="K838" s="215">
        <f>K837-K821</f>
        <v>0.44999999999998863</v>
      </c>
      <c r="L838" s="228"/>
    </row>
    <row r="839" spans="1:12" ht="13.5" thickBot="1" x14ac:dyDescent="0.25">
      <c r="A839" s="1033" t="s">
        <v>26</v>
      </c>
      <c r="B839" s="1034"/>
      <c r="C839" s="520">
        <f>(C838-C822)</f>
        <v>-155.1</v>
      </c>
      <c r="D839" s="221">
        <f t="shared" ref="D839:H839" si="186">(D838-D822)</f>
        <v>-155.1</v>
      </c>
      <c r="E839" s="221">
        <f t="shared" si="186"/>
        <v>-155.1</v>
      </c>
      <c r="F839" s="221">
        <f t="shared" si="186"/>
        <v>-155.1</v>
      </c>
      <c r="G839" s="221">
        <f t="shared" si="186"/>
        <v>-155.1</v>
      </c>
      <c r="H839" s="226">
        <f t="shared" si="186"/>
        <v>-155.1</v>
      </c>
      <c r="I839" s="333"/>
      <c r="J839" s="841"/>
      <c r="K839" s="841"/>
      <c r="L839" s="841"/>
    </row>
  </sheetData>
  <mergeCells count="211"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36:B836"/>
    <mergeCell ref="A837:B837"/>
    <mergeCell ref="A838:B838"/>
    <mergeCell ref="A839:B839"/>
    <mergeCell ref="C827:H827"/>
    <mergeCell ref="A828:B828"/>
    <mergeCell ref="A829:B829"/>
    <mergeCell ref="A830:B830"/>
    <mergeCell ref="A831:B831"/>
    <mergeCell ref="A832:B832"/>
    <mergeCell ref="A833:B833"/>
    <mergeCell ref="A834:B834"/>
    <mergeCell ref="A835:B835"/>
  </mergeCells>
  <conditionalFormatting sqref="C389:H38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2:H8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AG733"/>
  <sheetViews>
    <sheetView showGridLines="0" tabSelected="1" topLeftCell="A708" zoomScale="70" zoomScaleNormal="70" workbookViewId="0">
      <selection activeCell="F730" sqref="F730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N1" s="870"/>
      <c r="AF1" s="854" t="s">
        <v>269</v>
      </c>
      <c r="AG1" s="855" t="s">
        <v>270</v>
      </c>
    </row>
    <row r="2" spans="1:33" x14ac:dyDescent="0.2">
      <c r="A2" s="200" t="s">
        <v>59</v>
      </c>
      <c r="C2" s="227">
        <v>38.804878048780488</v>
      </c>
      <c r="AF2" s="856">
        <v>1</v>
      </c>
      <c r="AG2" s="857">
        <v>140</v>
      </c>
    </row>
    <row r="3" spans="1:33" x14ac:dyDescent="0.2">
      <c r="A3" s="200" t="s">
        <v>7</v>
      </c>
      <c r="C3" s="227">
        <v>64.179104477611943</v>
      </c>
      <c r="AF3" s="856">
        <v>2</v>
      </c>
      <c r="AG3" s="857">
        <v>300</v>
      </c>
    </row>
    <row r="4" spans="1:33" x14ac:dyDescent="0.2">
      <c r="A4" s="200" t="s">
        <v>60</v>
      </c>
      <c r="C4" s="200">
        <v>3452</v>
      </c>
      <c r="AF4" s="856">
        <v>3</v>
      </c>
      <c r="AG4" s="857">
        <v>490</v>
      </c>
    </row>
    <row r="5" spans="1:33" x14ac:dyDescent="0.2">
      <c r="AF5" s="856">
        <v>4</v>
      </c>
      <c r="AG5" s="857">
        <v>690</v>
      </c>
    </row>
    <row r="6" spans="1:33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  <c r="AF6" s="856">
        <v>5</v>
      </c>
      <c r="AG6" s="857">
        <v>890</v>
      </c>
    </row>
    <row r="7" spans="1:33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  <c r="AF7" s="856">
        <v>6</v>
      </c>
      <c r="AG7" s="857">
        <v>1080</v>
      </c>
    </row>
    <row r="8" spans="1:33" ht="13.5" thickBot="1" x14ac:dyDescent="0.25">
      <c r="A8" s="272" t="s">
        <v>49</v>
      </c>
      <c r="B8" s="230"/>
      <c r="C8" s="973" t="s">
        <v>53</v>
      </c>
      <c r="D8" s="974"/>
      <c r="E8" s="974"/>
      <c r="F8" s="974"/>
      <c r="G8" s="974"/>
      <c r="H8" s="974"/>
      <c r="I8" s="293" t="s">
        <v>0</v>
      </c>
      <c r="AF8" s="856">
        <v>7</v>
      </c>
      <c r="AG8" s="857">
        <v>1250</v>
      </c>
    </row>
    <row r="9" spans="1:33" ht="13.5" thickBot="1" x14ac:dyDescent="0.25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  <c r="AF9" s="856">
        <v>8</v>
      </c>
      <c r="AG9" s="857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  <c r="AF10" s="856">
        <v>9</v>
      </c>
      <c r="AG10" s="857">
        <v>1540</v>
      </c>
    </row>
    <row r="11" spans="1:33" x14ac:dyDescent="0.2">
      <c r="A11" s="241" t="s">
        <v>6</v>
      </c>
      <c r="B11" s="241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  <c r="AF11" s="856">
        <v>10</v>
      </c>
      <c r="AG11" s="857">
        <v>1670</v>
      </c>
    </row>
    <row r="12" spans="1:33" x14ac:dyDescent="0.2">
      <c r="A12" s="231" t="s">
        <v>7</v>
      </c>
      <c r="B12" s="231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  <c r="AF12" s="856">
        <v>11</v>
      </c>
      <c r="AG12" s="857">
        <v>1800</v>
      </c>
    </row>
    <row r="13" spans="1:33" x14ac:dyDescent="0.2">
      <c r="A13" s="231" t="s">
        <v>8</v>
      </c>
      <c r="B13" s="231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  <c r="AF13" s="856">
        <v>12</v>
      </c>
      <c r="AG13" s="857">
        <v>1920</v>
      </c>
    </row>
    <row r="14" spans="1:33" x14ac:dyDescent="0.2">
      <c r="A14" s="241" t="s">
        <v>1</v>
      </c>
      <c r="B14" s="241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  <c r="AF14" s="856">
        <v>13</v>
      </c>
      <c r="AG14" s="857">
        <v>2040</v>
      </c>
    </row>
    <row r="15" spans="1:33" ht="13.5" thickBot="1" x14ac:dyDescent="0.25">
      <c r="A15" s="231" t="s">
        <v>27</v>
      </c>
      <c r="B15" s="256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  <c r="AF15" s="856">
        <v>14</v>
      </c>
      <c r="AG15" s="857">
        <v>2160</v>
      </c>
    </row>
    <row r="16" spans="1:33" x14ac:dyDescent="0.2">
      <c r="A16" s="267" t="s">
        <v>52</v>
      </c>
      <c r="B16" s="267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  <c r="AF16" s="856">
        <v>15</v>
      </c>
      <c r="AG16" s="857">
        <v>2290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  <c r="AF17" s="856">
        <v>16</v>
      </c>
      <c r="AG17" s="857">
        <v>2420</v>
      </c>
    </row>
    <row r="18" spans="1:33" ht="13.5" thickBot="1" x14ac:dyDescent="0.25">
      <c r="A18" s="268" t="s">
        <v>26</v>
      </c>
      <c r="B18" s="268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  <c r="AF18" s="856">
        <v>17</v>
      </c>
      <c r="AG18" s="857">
        <v>2560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57">
        <v>2710</v>
      </c>
    </row>
    <row r="20" spans="1:33" ht="13.5" thickBot="1" x14ac:dyDescent="0.25">
      <c r="AF20" s="856">
        <v>19</v>
      </c>
      <c r="AG20" s="857">
        <v>2870</v>
      </c>
    </row>
    <row r="21" spans="1:33" ht="13.5" thickBot="1" x14ac:dyDescent="0.25">
      <c r="A21" s="272" t="s">
        <v>64</v>
      </c>
      <c r="B21" s="230"/>
      <c r="C21" s="973" t="s">
        <v>53</v>
      </c>
      <c r="D21" s="974"/>
      <c r="E21" s="974"/>
      <c r="F21" s="974"/>
      <c r="G21" s="974"/>
      <c r="H21" s="974"/>
      <c r="I21" s="293" t="s">
        <v>0</v>
      </c>
      <c r="AF21" s="856">
        <v>20</v>
      </c>
      <c r="AG21" s="857">
        <v>3040</v>
      </c>
    </row>
    <row r="22" spans="1:33" ht="13.5" thickBot="1" x14ac:dyDescent="0.25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  <c r="AF22" s="856">
        <v>21</v>
      </c>
      <c r="AG22" s="857">
        <v>3240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  <c r="AF23" s="856">
        <v>22</v>
      </c>
      <c r="AG23" s="857">
        <v>3470</v>
      </c>
    </row>
    <row r="24" spans="1:33" x14ac:dyDescent="0.2">
      <c r="A24" s="241" t="s">
        <v>6</v>
      </c>
      <c r="B24" s="241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  <c r="AF24" s="856">
        <v>23</v>
      </c>
      <c r="AG24" s="857">
        <v>3660</v>
      </c>
    </row>
    <row r="25" spans="1:33" x14ac:dyDescent="0.2">
      <c r="A25" s="231" t="s">
        <v>7</v>
      </c>
      <c r="B25" s="231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  <c r="AF25" s="856">
        <v>24</v>
      </c>
      <c r="AG25" s="857">
        <v>3820</v>
      </c>
    </row>
    <row r="26" spans="1:33" x14ac:dyDescent="0.2">
      <c r="A26" s="231" t="s">
        <v>8</v>
      </c>
      <c r="B26" s="231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  <c r="AF26" s="856">
        <v>25</v>
      </c>
      <c r="AG26" s="857">
        <v>3950</v>
      </c>
    </row>
    <row r="27" spans="1:33" x14ac:dyDescent="0.2">
      <c r="A27" s="241" t="s">
        <v>1</v>
      </c>
      <c r="B27" s="241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  <c r="AF27" s="856">
        <v>26</v>
      </c>
      <c r="AG27" s="857">
        <v>4040</v>
      </c>
    </row>
    <row r="28" spans="1:33" ht="13.5" thickBot="1" x14ac:dyDescent="0.25">
      <c r="A28" s="231" t="s">
        <v>27</v>
      </c>
      <c r="B28" s="256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  <c r="AF28" s="856">
        <v>27</v>
      </c>
      <c r="AG28" s="857">
        <v>4110</v>
      </c>
    </row>
    <row r="29" spans="1:33" x14ac:dyDescent="0.2">
      <c r="A29" s="267" t="s">
        <v>52</v>
      </c>
      <c r="B29" s="267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  <c r="AF29" s="856">
        <v>28</v>
      </c>
      <c r="AG29" s="857">
        <v>4170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  <c r="AF30" s="856">
        <v>29</v>
      </c>
      <c r="AG30" s="857">
        <v>4220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  <c r="AF31" s="856">
        <v>30</v>
      </c>
      <c r="AG31" s="857">
        <v>4260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57">
        <v>4280</v>
      </c>
    </row>
    <row r="33" spans="1:33" ht="13.5" thickBot="1" x14ac:dyDescent="0.25">
      <c r="AF33" s="856">
        <v>32</v>
      </c>
      <c r="AG33" s="857">
        <v>4300</v>
      </c>
    </row>
    <row r="34" spans="1:33" ht="13.5" thickBot="1" x14ac:dyDescent="0.25">
      <c r="A34" s="272" t="s">
        <v>66</v>
      </c>
      <c r="B34" s="230"/>
      <c r="C34" s="973" t="s">
        <v>53</v>
      </c>
      <c r="D34" s="974"/>
      <c r="E34" s="974"/>
      <c r="F34" s="974"/>
      <c r="G34" s="974"/>
      <c r="H34" s="974"/>
      <c r="I34" s="293" t="s">
        <v>0</v>
      </c>
      <c r="AF34" s="856">
        <v>33</v>
      </c>
      <c r="AG34" s="857">
        <v>4320</v>
      </c>
    </row>
    <row r="35" spans="1:33" ht="13.5" thickBot="1" x14ac:dyDescent="0.25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  <c r="AF35" s="856">
        <v>34</v>
      </c>
      <c r="AG35" s="857">
        <v>4340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344"/>
      <c r="I36" s="350">
        <v>490</v>
      </c>
      <c r="AF36" s="856">
        <v>35</v>
      </c>
      <c r="AG36" s="857">
        <v>4360</v>
      </c>
    </row>
    <row r="37" spans="1:33" x14ac:dyDescent="0.2">
      <c r="A37" s="241" t="s">
        <v>6</v>
      </c>
      <c r="B37" s="241"/>
      <c r="C37" s="300">
        <v>849</v>
      </c>
      <c r="D37" s="301"/>
      <c r="E37" s="301"/>
      <c r="F37" s="301"/>
      <c r="G37" s="301"/>
      <c r="H37" s="345"/>
      <c r="I37" s="317">
        <v>849</v>
      </c>
      <c r="AF37" s="856">
        <v>36</v>
      </c>
      <c r="AG37" s="857">
        <v>4380</v>
      </c>
    </row>
    <row r="38" spans="1:33" x14ac:dyDescent="0.2">
      <c r="A38" s="231" t="s">
        <v>7</v>
      </c>
      <c r="B38" s="231"/>
      <c r="C38" s="302">
        <v>73.3</v>
      </c>
      <c r="D38" s="303"/>
      <c r="E38" s="304"/>
      <c r="F38" s="304"/>
      <c r="G38" s="304"/>
      <c r="H38" s="346"/>
      <c r="I38" s="248"/>
      <c r="AF38" s="856">
        <v>37</v>
      </c>
      <c r="AG38" s="857">
        <v>4400</v>
      </c>
    </row>
    <row r="39" spans="1:33" x14ac:dyDescent="0.2">
      <c r="A39" s="231" t="s">
        <v>8</v>
      </c>
      <c r="B39" s="231"/>
      <c r="C39" s="249">
        <v>9.5000000000000001E-2</v>
      </c>
      <c r="D39" s="250"/>
      <c r="E39" s="305"/>
      <c r="F39" s="305"/>
      <c r="G39" s="305"/>
      <c r="H39" s="347"/>
      <c r="I39" s="252"/>
      <c r="AF39" s="856">
        <v>38</v>
      </c>
      <c r="AG39" s="857">
        <v>4420</v>
      </c>
    </row>
    <row r="40" spans="1:33" x14ac:dyDescent="0.2">
      <c r="A40" s="241" t="s">
        <v>1</v>
      </c>
      <c r="B40" s="241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  <c r="AF40" s="856">
        <v>39</v>
      </c>
      <c r="AG40" s="857">
        <v>4440</v>
      </c>
    </row>
    <row r="41" spans="1:33" ht="13.5" thickBot="1" x14ac:dyDescent="0.25">
      <c r="A41" s="231" t="s">
        <v>27</v>
      </c>
      <c r="B41" s="256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  <c r="AF41" s="856">
        <v>40</v>
      </c>
      <c r="AG41" s="857">
        <v>4460</v>
      </c>
    </row>
    <row r="42" spans="1:33" x14ac:dyDescent="0.2">
      <c r="A42" s="267" t="s">
        <v>52</v>
      </c>
      <c r="B42" s="267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  <c r="AF42" s="856">
        <v>41</v>
      </c>
      <c r="AG42" s="857">
        <v>4480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  <c r="AF43" s="856">
        <v>42</v>
      </c>
      <c r="AG43" s="857">
        <v>4500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  <c r="AF44" s="856">
        <v>43</v>
      </c>
      <c r="AG44" s="857">
        <v>4520</v>
      </c>
    </row>
    <row r="45" spans="1:33" x14ac:dyDescent="0.2">
      <c r="AF45" s="856">
        <v>44</v>
      </c>
      <c r="AG45" s="857">
        <v>4540</v>
      </c>
    </row>
    <row r="46" spans="1:33" ht="13.5" thickBot="1" x14ac:dyDescent="0.25">
      <c r="AF46" s="856">
        <v>45</v>
      </c>
      <c r="AG46" s="857">
        <v>4560</v>
      </c>
    </row>
    <row r="47" spans="1:33" ht="13.5" thickBot="1" x14ac:dyDescent="0.25">
      <c r="A47" s="272" t="s">
        <v>76</v>
      </c>
      <c r="B47" s="230"/>
      <c r="C47" s="973" t="s">
        <v>53</v>
      </c>
      <c r="D47" s="974"/>
      <c r="E47" s="974"/>
      <c r="F47" s="974"/>
      <c r="G47" s="974"/>
      <c r="H47" s="974"/>
      <c r="I47" s="293" t="s">
        <v>0</v>
      </c>
      <c r="AF47" s="856">
        <v>46</v>
      </c>
      <c r="AG47" s="857">
        <v>4580</v>
      </c>
    </row>
    <row r="48" spans="1:33" ht="13.5" thickBot="1" x14ac:dyDescent="0.25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  <c r="AF48" s="856">
        <v>47</v>
      </c>
      <c r="AG48" s="857">
        <v>4600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  <c r="AF49" s="856">
        <v>48</v>
      </c>
      <c r="AG49" s="857">
        <v>4620</v>
      </c>
    </row>
    <row r="50" spans="1:33" x14ac:dyDescent="0.2">
      <c r="A50" s="241" t="s">
        <v>6</v>
      </c>
      <c r="B50" s="241"/>
      <c r="C50" s="300">
        <v>1227</v>
      </c>
      <c r="D50" s="301"/>
      <c r="E50" s="301"/>
      <c r="F50" s="301"/>
      <c r="G50" s="301"/>
      <c r="H50" s="345"/>
      <c r="I50" s="317">
        <v>1227</v>
      </c>
      <c r="AF50" s="856">
        <v>49</v>
      </c>
      <c r="AG50" s="857">
        <v>4640</v>
      </c>
    </row>
    <row r="51" spans="1:33" x14ac:dyDescent="0.2">
      <c r="A51" s="231" t="s">
        <v>7</v>
      </c>
      <c r="B51" s="231"/>
      <c r="C51" s="302">
        <v>50.3</v>
      </c>
      <c r="D51" s="303"/>
      <c r="E51" s="304"/>
      <c r="F51" s="304"/>
      <c r="G51" s="304"/>
      <c r="H51" s="346"/>
      <c r="I51" s="248">
        <v>50.3</v>
      </c>
      <c r="AF51" s="856">
        <v>50</v>
      </c>
      <c r="AG51" s="857">
        <v>4660</v>
      </c>
    </row>
    <row r="52" spans="1:33" x14ac:dyDescent="0.2">
      <c r="A52" s="231" t="s">
        <v>8</v>
      </c>
      <c r="B52" s="231"/>
      <c r="C52" s="249">
        <v>0.153</v>
      </c>
      <c r="D52" s="250"/>
      <c r="E52" s="305"/>
      <c r="F52" s="305"/>
      <c r="G52" s="305"/>
      <c r="H52" s="347"/>
      <c r="I52" s="252">
        <v>0.153</v>
      </c>
      <c r="AF52" s="856">
        <v>51</v>
      </c>
      <c r="AG52" s="857">
        <v>4680</v>
      </c>
    </row>
    <row r="53" spans="1:33" x14ac:dyDescent="0.2">
      <c r="A53" s="241" t="s">
        <v>1</v>
      </c>
      <c r="B53" s="241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  <c r="AF53" s="856">
        <v>52</v>
      </c>
      <c r="AG53" s="857">
        <v>4700</v>
      </c>
    </row>
    <row r="54" spans="1:33" ht="13.5" thickBot="1" x14ac:dyDescent="0.25">
      <c r="A54" s="231" t="s">
        <v>27</v>
      </c>
      <c r="B54" s="256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  <c r="AF54" s="856">
        <v>53</v>
      </c>
      <c r="AG54" s="857">
        <v>4720</v>
      </c>
    </row>
    <row r="55" spans="1:33" x14ac:dyDescent="0.2">
      <c r="A55" s="267" t="s">
        <v>52</v>
      </c>
      <c r="B55" s="267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  <c r="AF55" s="856">
        <v>54</v>
      </c>
      <c r="AG55" s="857">
        <v>4740</v>
      </c>
    </row>
    <row r="56" spans="1:33" x14ac:dyDescent="0.2">
      <c r="A56" s="267" t="s">
        <v>28</v>
      </c>
      <c r="B56" s="267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  <c r="AF56" s="856">
        <v>55</v>
      </c>
      <c r="AG56" s="857">
        <v>4760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  <c r="AF57" s="856">
        <v>56</v>
      </c>
      <c r="AG57" s="857">
        <v>4780</v>
      </c>
    </row>
    <row r="58" spans="1:33" x14ac:dyDescent="0.2">
      <c r="C58" s="200">
        <v>90</v>
      </c>
      <c r="AF58" s="856">
        <v>57</v>
      </c>
      <c r="AG58" s="857">
        <v>4800</v>
      </c>
    </row>
    <row r="59" spans="1:33" ht="13.5" thickBot="1" x14ac:dyDescent="0.25">
      <c r="AF59" s="856">
        <v>58</v>
      </c>
      <c r="AG59" s="857">
        <v>4820</v>
      </c>
    </row>
    <row r="60" spans="1:33" ht="13.5" thickBot="1" x14ac:dyDescent="0.25">
      <c r="A60" s="272" t="s">
        <v>103</v>
      </c>
      <c r="B60" s="230"/>
      <c r="C60" s="973" t="s">
        <v>53</v>
      </c>
      <c r="D60" s="974"/>
      <c r="E60" s="974"/>
      <c r="F60" s="293" t="s">
        <v>0</v>
      </c>
      <c r="AF60" s="856">
        <v>59</v>
      </c>
      <c r="AG60" s="857">
        <v>4840</v>
      </c>
    </row>
    <row r="61" spans="1:33" ht="13.5" thickBot="1" x14ac:dyDescent="0.25">
      <c r="A61" s="231" t="s">
        <v>2</v>
      </c>
      <c r="B61" s="777"/>
      <c r="C61" s="295">
        <v>1</v>
      </c>
      <c r="D61" s="225">
        <v>2</v>
      </c>
      <c r="E61" s="342">
        <v>3</v>
      </c>
      <c r="F61" s="349">
        <v>55</v>
      </c>
      <c r="AF61" s="856">
        <v>60</v>
      </c>
      <c r="AG61" s="857">
        <v>4860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393">
        <v>890</v>
      </c>
      <c r="F62" s="389">
        <v>890</v>
      </c>
      <c r="AF62" s="856">
        <v>61</v>
      </c>
      <c r="AG62" s="857">
        <v>4880</v>
      </c>
    </row>
    <row r="63" spans="1:33" x14ac:dyDescent="0.2">
      <c r="A63" s="241" t="s">
        <v>6</v>
      </c>
      <c r="B63" s="241"/>
      <c r="C63" s="300">
        <v>1657</v>
      </c>
      <c r="D63" s="301">
        <v>1685</v>
      </c>
      <c r="E63" s="394">
        <v>1834</v>
      </c>
      <c r="F63" s="390">
        <v>1743</v>
      </c>
      <c r="AF63" s="856">
        <v>62</v>
      </c>
      <c r="AG63" s="857">
        <v>4900</v>
      </c>
    </row>
    <row r="64" spans="1:33" x14ac:dyDescent="0.2">
      <c r="A64" s="231" t="s">
        <v>7</v>
      </c>
      <c r="B64" s="231"/>
      <c r="C64" s="302">
        <v>100</v>
      </c>
      <c r="D64" s="303">
        <v>100</v>
      </c>
      <c r="E64" s="395">
        <v>100</v>
      </c>
      <c r="F64" s="391">
        <v>96.4</v>
      </c>
      <c r="AF64" s="856">
        <v>63</v>
      </c>
      <c r="AG64" s="857">
        <v>4920</v>
      </c>
    </row>
    <row r="65" spans="1:33" x14ac:dyDescent="0.2">
      <c r="A65" s="231" t="s">
        <v>8</v>
      </c>
      <c r="B65" s="231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  <c r="AF65" s="856">
        <v>64</v>
      </c>
      <c r="AG65" s="857">
        <v>4940</v>
      </c>
    </row>
    <row r="66" spans="1:33" ht="13.5" thickBot="1" x14ac:dyDescent="0.25">
      <c r="A66" s="241" t="s">
        <v>1</v>
      </c>
      <c r="B66" s="241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  <c r="AF66" s="858">
        <v>65</v>
      </c>
      <c r="AG66" s="859">
        <v>4960</v>
      </c>
    </row>
    <row r="67" spans="1:33" ht="13.5" thickBot="1" x14ac:dyDescent="0.25">
      <c r="A67" s="231" t="s">
        <v>27</v>
      </c>
      <c r="B67" s="256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33" x14ac:dyDescent="0.2">
      <c r="A68" s="267" t="s">
        <v>52</v>
      </c>
      <c r="B68" s="267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33" x14ac:dyDescent="0.2">
      <c r="A69" s="267" t="s">
        <v>28</v>
      </c>
      <c r="B69" s="267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33" ht="13.5" thickBot="1" x14ac:dyDescent="0.25">
      <c r="A70" s="268" t="s">
        <v>26</v>
      </c>
      <c r="B70" s="268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973" t="s">
        <v>53</v>
      </c>
      <c r="D73" s="974"/>
      <c r="E73" s="974"/>
      <c r="F73" s="293" t="s">
        <v>0</v>
      </c>
    </row>
    <row r="74" spans="1:33" ht="13.5" thickBot="1" x14ac:dyDescent="0.25">
      <c r="A74" s="231" t="s">
        <v>2</v>
      </c>
      <c r="B74" s="777"/>
      <c r="C74" s="295">
        <v>1</v>
      </c>
      <c r="D74" s="225">
        <v>2</v>
      </c>
      <c r="E74" s="342">
        <v>3</v>
      </c>
      <c r="F74" s="349">
        <v>52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393">
        <v>1080</v>
      </c>
      <c r="F75" s="389">
        <v>1080</v>
      </c>
    </row>
    <row r="76" spans="1:33" x14ac:dyDescent="0.2">
      <c r="A76" s="241" t="s">
        <v>6</v>
      </c>
      <c r="B76" s="241"/>
      <c r="C76" s="300">
        <v>1758</v>
      </c>
      <c r="D76" s="301">
        <v>1786</v>
      </c>
      <c r="E76" s="394">
        <v>1898</v>
      </c>
      <c r="F76" s="390">
        <v>1825</v>
      </c>
    </row>
    <row r="77" spans="1:33" x14ac:dyDescent="0.2">
      <c r="A77" s="231" t="s">
        <v>7</v>
      </c>
      <c r="B77" s="231"/>
      <c r="C77" s="302">
        <v>100</v>
      </c>
      <c r="D77" s="303">
        <v>100</v>
      </c>
      <c r="E77" s="395">
        <v>100</v>
      </c>
      <c r="F77" s="391">
        <v>96.2</v>
      </c>
    </row>
    <row r="78" spans="1:33" x14ac:dyDescent="0.2">
      <c r="A78" s="231" t="s">
        <v>8</v>
      </c>
      <c r="B78" s="231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33" x14ac:dyDescent="0.2">
      <c r="A79" s="241" t="s">
        <v>1</v>
      </c>
      <c r="B79" s="241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33" ht="13.5" thickBot="1" x14ac:dyDescent="0.25">
      <c r="A80" s="231" t="s">
        <v>27</v>
      </c>
      <c r="B80" s="256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267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267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268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050" t="s">
        <v>53</v>
      </c>
      <c r="D86" s="1051"/>
      <c r="E86" s="1051"/>
      <c r="F86" s="1039" t="s">
        <v>0</v>
      </c>
    </row>
    <row r="87" spans="1:10" ht="13.5" thickBot="1" x14ac:dyDescent="0.25">
      <c r="A87" s="231" t="s">
        <v>2</v>
      </c>
      <c r="B87" s="777"/>
      <c r="C87" s="295">
        <v>1</v>
      </c>
      <c r="D87" s="225">
        <v>2</v>
      </c>
      <c r="E87" s="342">
        <v>3</v>
      </c>
      <c r="F87" s="1049"/>
    </row>
    <row r="88" spans="1:10" x14ac:dyDescent="0.2">
      <c r="A88" s="236" t="s">
        <v>3</v>
      </c>
      <c r="B88" s="236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241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231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256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778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256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267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267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268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050" t="s">
        <v>53</v>
      </c>
      <c r="D99" s="1051"/>
      <c r="E99" s="1051"/>
      <c r="F99" s="1039" t="s">
        <v>0</v>
      </c>
      <c r="G99" s="200">
        <v>52</v>
      </c>
    </row>
    <row r="100" spans="1:16" ht="13.5" thickBot="1" x14ac:dyDescent="0.25">
      <c r="A100" s="231" t="s">
        <v>2</v>
      </c>
      <c r="B100" s="777"/>
      <c r="C100" s="295">
        <v>1</v>
      </c>
      <c r="D100" s="225">
        <v>2</v>
      </c>
      <c r="E100" s="342">
        <v>3</v>
      </c>
      <c r="F100" s="1049"/>
    </row>
    <row r="101" spans="1:16" x14ac:dyDescent="0.2">
      <c r="A101" s="236" t="s">
        <v>3</v>
      </c>
      <c r="B101" s="236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241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231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256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778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256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267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267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268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050" t="s">
        <v>53</v>
      </c>
      <c r="D112" s="1051"/>
      <c r="E112" s="1051"/>
      <c r="F112" s="1039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777"/>
      <c r="C113" s="295">
        <v>1</v>
      </c>
      <c r="D113" s="225">
        <v>2</v>
      </c>
      <c r="E113" s="342">
        <v>3</v>
      </c>
      <c r="F113" s="1049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236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241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231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256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778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256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267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267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268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050" t="s">
        <v>53</v>
      </c>
      <c r="D125" s="1051"/>
      <c r="E125" s="1051"/>
      <c r="F125" s="1039" t="s">
        <v>0</v>
      </c>
    </row>
    <row r="126" spans="1:16" ht="13.5" thickBot="1" x14ac:dyDescent="0.25">
      <c r="A126" s="231" t="s">
        <v>2</v>
      </c>
      <c r="B126" s="777"/>
      <c r="C126" s="295">
        <v>1</v>
      </c>
      <c r="D126" s="225">
        <v>2</v>
      </c>
      <c r="E126" s="342">
        <v>3</v>
      </c>
      <c r="F126" s="1049"/>
    </row>
    <row r="127" spans="1:16" x14ac:dyDescent="0.2">
      <c r="A127" s="236" t="s">
        <v>3</v>
      </c>
      <c r="B127" s="236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241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231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256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778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256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267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267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268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050" t="s">
        <v>53</v>
      </c>
      <c r="D138" s="1051"/>
      <c r="E138" s="1051"/>
      <c r="F138" s="1039" t="s">
        <v>0</v>
      </c>
      <c r="G138" s="200">
        <v>48</v>
      </c>
    </row>
    <row r="139" spans="1:9" ht="13.5" thickBot="1" x14ac:dyDescent="0.25">
      <c r="A139" s="231" t="s">
        <v>2</v>
      </c>
      <c r="B139" s="777"/>
      <c r="C139" s="295">
        <v>1</v>
      </c>
      <c r="D139" s="225">
        <v>2</v>
      </c>
      <c r="E139" s="342">
        <v>3</v>
      </c>
      <c r="F139" s="1049"/>
    </row>
    <row r="140" spans="1:9" x14ac:dyDescent="0.2">
      <c r="A140" s="236" t="s">
        <v>3</v>
      </c>
      <c r="B140" s="236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241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231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256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778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256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267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267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268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050" t="s">
        <v>53</v>
      </c>
      <c r="D151" s="1051"/>
      <c r="E151" s="1051"/>
      <c r="F151" s="1039" t="s">
        <v>0</v>
      </c>
    </row>
    <row r="152" spans="1:9" ht="13.5" thickBot="1" x14ac:dyDescent="0.25">
      <c r="A152" s="231" t="s">
        <v>2</v>
      </c>
      <c r="B152" s="777"/>
      <c r="C152" s="295">
        <v>1</v>
      </c>
      <c r="D152" s="225">
        <v>2</v>
      </c>
      <c r="E152" s="342">
        <v>3</v>
      </c>
      <c r="F152" s="1049"/>
    </row>
    <row r="153" spans="1:9" x14ac:dyDescent="0.2">
      <c r="A153" s="236" t="s">
        <v>3</v>
      </c>
      <c r="B153" s="236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241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231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256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778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256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267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267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268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050" t="s">
        <v>53</v>
      </c>
      <c r="D164" s="1051"/>
      <c r="E164" s="1051"/>
      <c r="F164" s="1039" t="s">
        <v>0</v>
      </c>
      <c r="G164" s="200">
        <v>46</v>
      </c>
    </row>
    <row r="165" spans="1:9" ht="13.5" thickBot="1" x14ac:dyDescent="0.25">
      <c r="A165" s="231" t="s">
        <v>2</v>
      </c>
      <c r="B165" s="777"/>
      <c r="C165" s="295">
        <v>1</v>
      </c>
      <c r="D165" s="225">
        <v>2</v>
      </c>
      <c r="E165" s="342">
        <v>3</v>
      </c>
      <c r="F165" s="1049"/>
    </row>
    <row r="166" spans="1:9" x14ac:dyDescent="0.2">
      <c r="A166" s="236" t="s">
        <v>3</v>
      </c>
      <c r="B166" s="236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241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231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256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778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256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267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267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268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050" t="s">
        <v>53</v>
      </c>
      <c r="D177" s="1051"/>
      <c r="E177" s="1051"/>
      <c r="F177" s="1039" t="s">
        <v>0</v>
      </c>
      <c r="G177" s="200">
        <v>43</v>
      </c>
    </row>
    <row r="178" spans="1:10" ht="13.5" thickBot="1" x14ac:dyDescent="0.25">
      <c r="A178" s="231" t="s">
        <v>2</v>
      </c>
      <c r="B178" s="777"/>
      <c r="C178" s="295">
        <v>1</v>
      </c>
      <c r="D178" s="225">
        <v>2</v>
      </c>
      <c r="E178" s="342">
        <v>3</v>
      </c>
      <c r="F178" s="1049"/>
    </row>
    <row r="179" spans="1:10" x14ac:dyDescent="0.2">
      <c r="A179" s="236" t="s">
        <v>3</v>
      </c>
      <c r="B179" s="236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241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231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256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778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256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267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267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268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050" t="s">
        <v>53</v>
      </c>
      <c r="D190" s="1051"/>
      <c r="E190" s="1051"/>
      <c r="F190" s="1039" t="s">
        <v>0</v>
      </c>
    </row>
    <row r="191" spans="1:10" ht="13.5" thickBot="1" x14ac:dyDescent="0.25">
      <c r="A191" s="231" t="s">
        <v>2</v>
      </c>
      <c r="B191" s="777"/>
      <c r="C191" s="295">
        <v>1</v>
      </c>
      <c r="D191" s="225">
        <v>2</v>
      </c>
      <c r="E191" s="342">
        <v>3</v>
      </c>
      <c r="F191" s="1049"/>
    </row>
    <row r="192" spans="1:10" x14ac:dyDescent="0.2">
      <c r="A192" s="236" t="s">
        <v>3</v>
      </c>
      <c r="B192" s="236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241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231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256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778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256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267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267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268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050" t="s">
        <v>53</v>
      </c>
      <c r="D203" s="1051"/>
      <c r="E203" s="1051"/>
      <c r="F203" s="1039" t="s">
        <v>0</v>
      </c>
      <c r="G203" s="200">
        <v>43</v>
      </c>
    </row>
    <row r="204" spans="1:9" ht="13.5" thickBot="1" x14ac:dyDescent="0.25">
      <c r="A204" s="231" t="s">
        <v>2</v>
      </c>
      <c r="B204" s="777"/>
      <c r="C204" s="295">
        <v>1</v>
      </c>
      <c r="D204" s="225">
        <v>2</v>
      </c>
      <c r="E204" s="342">
        <v>3</v>
      </c>
      <c r="F204" s="1049"/>
    </row>
    <row r="205" spans="1:9" x14ac:dyDescent="0.2">
      <c r="A205" s="236" t="s">
        <v>3</v>
      </c>
      <c r="B205" s="236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241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231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256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778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256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267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267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268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050" t="s">
        <v>53</v>
      </c>
      <c r="D216" s="1051"/>
      <c r="E216" s="1051"/>
      <c r="F216" s="1039" t="s">
        <v>0</v>
      </c>
      <c r="G216" s="200">
        <v>43</v>
      </c>
    </row>
    <row r="217" spans="1:9" ht="13.5" thickBot="1" x14ac:dyDescent="0.25">
      <c r="A217" s="231" t="s">
        <v>2</v>
      </c>
      <c r="B217" s="777"/>
      <c r="C217" s="295">
        <v>1</v>
      </c>
      <c r="D217" s="225">
        <v>2</v>
      </c>
      <c r="E217" s="342">
        <v>3</v>
      </c>
      <c r="F217" s="1049"/>
    </row>
    <row r="218" spans="1:9" x14ac:dyDescent="0.2">
      <c r="A218" s="236" t="s">
        <v>3</v>
      </c>
      <c r="B218" s="236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241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231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256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778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256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267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267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268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050" t="s">
        <v>53</v>
      </c>
      <c r="D229" s="1051"/>
      <c r="E229" s="1051"/>
      <c r="F229" s="1039" t="s">
        <v>0</v>
      </c>
      <c r="G229" s="200">
        <v>43</v>
      </c>
    </row>
    <row r="230" spans="1:9" ht="13.5" thickBot="1" x14ac:dyDescent="0.25">
      <c r="A230" s="231" t="s">
        <v>2</v>
      </c>
      <c r="B230" s="777"/>
      <c r="C230" s="295">
        <v>1</v>
      </c>
      <c r="D230" s="225">
        <v>2</v>
      </c>
      <c r="E230" s="342">
        <v>3</v>
      </c>
      <c r="F230" s="1049"/>
    </row>
    <row r="231" spans="1:9" x14ac:dyDescent="0.2">
      <c r="A231" s="236" t="s">
        <v>3</v>
      </c>
      <c r="B231" s="236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241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231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256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778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256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267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267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268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050" t="s">
        <v>53</v>
      </c>
      <c r="D242" s="1051"/>
      <c r="E242" s="1051"/>
      <c r="F242" s="1039" t="s">
        <v>0</v>
      </c>
    </row>
    <row r="243" spans="1:9" ht="13.5" thickBot="1" x14ac:dyDescent="0.25">
      <c r="A243" s="231" t="s">
        <v>2</v>
      </c>
      <c r="B243" s="777"/>
      <c r="C243" s="295">
        <v>1</v>
      </c>
      <c r="D243" s="225">
        <v>2</v>
      </c>
      <c r="E243" s="342">
        <v>3</v>
      </c>
      <c r="F243" s="1049"/>
    </row>
    <row r="244" spans="1:9" x14ac:dyDescent="0.2">
      <c r="A244" s="236" t="s">
        <v>3</v>
      </c>
      <c r="B244" s="236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241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231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256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778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256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267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267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268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050" t="s">
        <v>53</v>
      </c>
      <c r="D255" s="1051"/>
      <c r="E255" s="1051"/>
      <c r="F255" s="1039" t="s">
        <v>0</v>
      </c>
    </row>
    <row r="256" spans="1:9" ht="13.5" thickBot="1" x14ac:dyDescent="0.25">
      <c r="A256" s="231" t="s">
        <v>2</v>
      </c>
      <c r="B256" s="777"/>
      <c r="C256" s="295">
        <v>1</v>
      </c>
      <c r="D256" s="225">
        <v>2</v>
      </c>
      <c r="E256" s="342">
        <v>3</v>
      </c>
      <c r="F256" s="1049"/>
    </row>
    <row r="257" spans="1:9" x14ac:dyDescent="0.2">
      <c r="A257" s="236" t="s">
        <v>3</v>
      </c>
      <c r="B257" s="236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241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231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256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778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256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267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267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268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050" t="s">
        <v>53</v>
      </c>
      <c r="D268" s="1051"/>
      <c r="E268" s="1051"/>
      <c r="F268" s="1039" t="s">
        <v>0</v>
      </c>
      <c r="G268" s="200">
        <v>42</v>
      </c>
    </row>
    <row r="269" spans="1:9" ht="13.5" thickBot="1" x14ac:dyDescent="0.25">
      <c r="A269" s="231" t="s">
        <v>2</v>
      </c>
      <c r="B269" s="777"/>
      <c r="C269" s="295">
        <v>1</v>
      </c>
      <c r="D269" s="225">
        <v>2</v>
      </c>
      <c r="E269" s="342">
        <v>3</v>
      </c>
      <c r="F269" s="1049"/>
    </row>
    <row r="270" spans="1:9" x14ac:dyDescent="0.2">
      <c r="A270" s="236" t="s">
        <v>3</v>
      </c>
      <c r="B270" s="236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241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231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256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778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256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267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267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268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050" t="s">
        <v>53</v>
      </c>
      <c r="D282" s="1051"/>
      <c r="E282" s="1051"/>
      <c r="F282" s="1039" t="s">
        <v>0</v>
      </c>
      <c r="G282" s="200">
        <v>31</v>
      </c>
    </row>
    <row r="283" spans="1:9" ht="13.5" thickBot="1" x14ac:dyDescent="0.25">
      <c r="A283" s="231" t="s">
        <v>2</v>
      </c>
      <c r="B283" s="777"/>
      <c r="C283" s="295">
        <v>1</v>
      </c>
      <c r="D283" s="225">
        <v>2</v>
      </c>
      <c r="E283" s="342">
        <v>3</v>
      </c>
      <c r="F283" s="1049"/>
    </row>
    <row r="284" spans="1:9" x14ac:dyDescent="0.2">
      <c r="A284" s="236" t="s">
        <v>3</v>
      </c>
      <c r="B284" s="236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241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231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256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778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256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267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267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268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050" t="s">
        <v>53</v>
      </c>
      <c r="D296" s="1051"/>
      <c r="E296" s="1051"/>
      <c r="F296" s="1039" t="s">
        <v>0</v>
      </c>
      <c r="G296" s="200">
        <v>33</v>
      </c>
    </row>
    <row r="297" spans="1:9" ht="13.5" thickBot="1" x14ac:dyDescent="0.25">
      <c r="A297" s="231" t="s">
        <v>2</v>
      </c>
      <c r="B297" s="777"/>
      <c r="C297" s="295">
        <v>1</v>
      </c>
      <c r="D297" s="225">
        <v>2</v>
      </c>
      <c r="E297" s="342">
        <v>3</v>
      </c>
      <c r="F297" s="1049"/>
    </row>
    <row r="298" spans="1:9" x14ac:dyDescent="0.2">
      <c r="A298" s="236" t="s">
        <v>3</v>
      </c>
      <c r="B298" s="236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241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231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256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778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256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267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267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268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786"/>
      <c r="C310" s="677" t="s">
        <v>50</v>
      </c>
      <c r="D310" s="677"/>
      <c r="E310" s="677"/>
      <c r="F310" s="677"/>
      <c r="G310" s="677"/>
      <c r="H310" s="677"/>
      <c r="I310" s="919" t="s">
        <v>0</v>
      </c>
      <c r="J310" s="213">
        <v>60</v>
      </c>
    </row>
    <row r="311" spans="1:12" ht="13.5" thickBot="1" x14ac:dyDescent="0.25">
      <c r="A311" s="231" t="s">
        <v>54</v>
      </c>
      <c r="B311" s="777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958"/>
      <c r="J311" s="229"/>
      <c r="K311" s="277"/>
      <c r="L311" s="353"/>
    </row>
    <row r="312" spans="1:12" x14ac:dyDescent="0.2">
      <c r="A312" s="236" t="s">
        <v>3</v>
      </c>
      <c r="B312" s="236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241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231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256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778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256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267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267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268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908" t="s">
        <v>50</v>
      </c>
      <c r="D323" s="906"/>
      <c r="E323" s="906"/>
      <c r="F323" s="906"/>
      <c r="G323" s="906"/>
      <c r="H323" s="907"/>
      <c r="I323" s="919" t="s">
        <v>0</v>
      </c>
      <c r="J323" s="213">
        <v>60</v>
      </c>
    </row>
    <row r="324" spans="1:12" ht="13.5" thickBot="1" x14ac:dyDescent="0.25">
      <c r="A324" s="231" t="s">
        <v>54</v>
      </c>
      <c r="B324" s="777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958"/>
      <c r="J324" s="229"/>
      <c r="K324" s="277"/>
      <c r="L324" s="353"/>
    </row>
    <row r="325" spans="1:12" x14ac:dyDescent="0.2">
      <c r="A325" s="236" t="s">
        <v>3</v>
      </c>
      <c r="B325" s="236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241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231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256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778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256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267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267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268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908" t="s">
        <v>50</v>
      </c>
      <c r="D336" s="906"/>
      <c r="E336" s="906"/>
      <c r="F336" s="906"/>
      <c r="G336" s="906"/>
      <c r="H336" s="907"/>
      <c r="I336" s="919" t="s">
        <v>0</v>
      </c>
      <c r="J336" s="213">
        <v>80</v>
      </c>
    </row>
    <row r="337" spans="1:12" ht="13.5" thickBot="1" x14ac:dyDescent="0.25">
      <c r="A337" s="231" t="s">
        <v>54</v>
      </c>
      <c r="B337" s="777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958"/>
      <c r="J337" s="229"/>
      <c r="K337" s="277"/>
      <c r="L337" s="353"/>
    </row>
    <row r="338" spans="1:12" x14ac:dyDescent="0.2">
      <c r="A338" s="236" t="s">
        <v>3</v>
      </c>
      <c r="B338" s="236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241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231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256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778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256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267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267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268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908" t="s">
        <v>50</v>
      </c>
      <c r="D349" s="906"/>
      <c r="E349" s="906"/>
      <c r="F349" s="906"/>
      <c r="G349" s="906"/>
      <c r="H349" s="907"/>
      <c r="I349" s="919" t="s">
        <v>0</v>
      </c>
      <c r="J349" s="213">
        <v>80</v>
      </c>
    </row>
    <row r="350" spans="1:12" ht="13.5" thickBot="1" x14ac:dyDescent="0.25">
      <c r="A350" s="231" t="s">
        <v>54</v>
      </c>
      <c r="B350" s="777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958"/>
      <c r="J350" s="229"/>
      <c r="K350" s="277"/>
      <c r="L350" s="353"/>
    </row>
    <row r="351" spans="1:12" x14ac:dyDescent="0.2">
      <c r="A351" s="236" t="s">
        <v>3</v>
      </c>
      <c r="B351" s="236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241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231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256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778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256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267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267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268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908" t="s">
        <v>50</v>
      </c>
      <c r="D362" s="906"/>
      <c r="E362" s="906"/>
      <c r="F362" s="906"/>
      <c r="G362" s="906"/>
      <c r="H362" s="907"/>
      <c r="I362" s="919" t="s">
        <v>0</v>
      </c>
      <c r="J362" s="213"/>
    </row>
    <row r="363" spans="1:12" ht="13.5" thickBot="1" x14ac:dyDescent="0.25">
      <c r="A363" s="231" t="s">
        <v>54</v>
      </c>
      <c r="B363" s="777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958"/>
      <c r="J363" s="229"/>
      <c r="K363" s="277"/>
      <c r="L363" s="353"/>
    </row>
    <row r="364" spans="1:12" x14ac:dyDescent="0.2">
      <c r="A364" s="236" t="s">
        <v>3</v>
      </c>
      <c r="B364" s="236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241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231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256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778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256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267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267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268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908" t="s">
        <v>50</v>
      </c>
      <c r="D375" s="906"/>
      <c r="E375" s="906"/>
      <c r="F375" s="906"/>
      <c r="G375" s="906"/>
      <c r="H375" s="907"/>
      <c r="I375" s="919" t="s">
        <v>0</v>
      </c>
      <c r="J375" s="213"/>
    </row>
    <row r="376" spans="1:12" x14ac:dyDescent="0.2">
      <c r="A376" s="231" t="s">
        <v>54</v>
      </c>
      <c r="B376" s="777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958"/>
      <c r="J376" s="229"/>
      <c r="K376" s="277"/>
      <c r="L376" s="353"/>
    </row>
    <row r="377" spans="1:12" x14ac:dyDescent="0.2">
      <c r="A377" s="236" t="s">
        <v>3</v>
      </c>
      <c r="B377" s="236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241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231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256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778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256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267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267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268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908" t="s">
        <v>50</v>
      </c>
      <c r="D388" s="906"/>
      <c r="E388" s="906"/>
      <c r="F388" s="906"/>
      <c r="G388" s="906"/>
      <c r="H388" s="907"/>
      <c r="I388" s="919" t="s">
        <v>0</v>
      </c>
      <c r="J388" s="213"/>
    </row>
    <row r="389" spans="1:12" x14ac:dyDescent="0.2">
      <c r="A389" s="231" t="s">
        <v>54</v>
      </c>
      <c r="B389" s="777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958"/>
      <c r="J389" s="229"/>
      <c r="K389" s="277"/>
      <c r="L389" s="353"/>
    </row>
    <row r="390" spans="1:12" x14ac:dyDescent="0.2">
      <c r="A390" s="236" t="s">
        <v>3</v>
      </c>
      <c r="B390" s="236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241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231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256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778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256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267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267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268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908" t="s">
        <v>50</v>
      </c>
      <c r="D401" s="906"/>
      <c r="E401" s="906"/>
      <c r="F401" s="906"/>
      <c r="G401" s="906"/>
      <c r="H401" s="907"/>
      <c r="I401" s="919" t="s">
        <v>0</v>
      </c>
      <c r="J401" s="213"/>
    </row>
    <row r="402" spans="1:12" x14ac:dyDescent="0.2">
      <c r="A402" s="231" t="s">
        <v>54</v>
      </c>
      <c r="B402" s="777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958"/>
      <c r="J402" s="229"/>
      <c r="K402" s="277"/>
      <c r="L402" s="353"/>
    </row>
    <row r="403" spans="1:12" x14ac:dyDescent="0.2">
      <c r="A403" s="236" t="s">
        <v>3</v>
      </c>
      <c r="B403" s="236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241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231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256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778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256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267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267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268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908" t="s">
        <v>50</v>
      </c>
      <c r="D414" s="906"/>
      <c r="E414" s="906"/>
      <c r="F414" s="906"/>
      <c r="G414" s="906"/>
      <c r="H414" s="907"/>
      <c r="I414" s="919" t="s">
        <v>0</v>
      </c>
      <c r="J414" s="213"/>
    </row>
    <row r="415" spans="1:12" ht="13.5" thickBot="1" x14ac:dyDescent="0.25">
      <c r="A415" s="231" t="s">
        <v>54</v>
      </c>
      <c r="B415" s="267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958"/>
      <c r="J415" s="229"/>
      <c r="K415" s="277"/>
      <c r="L415" s="353"/>
    </row>
    <row r="416" spans="1:12" x14ac:dyDescent="0.2">
      <c r="A416" s="236" t="s">
        <v>3</v>
      </c>
      <c r="B416" s="779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241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231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256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778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256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267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267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268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908" t="s">
        <v>50</v>
      </c>
      <c r="D427" s="906"/>
      <c r="E427" s="906"/>
      <c r="F427" s="906"/>
      <c r="G427" s="906"/>
      <c r="H427" s="907"/>
      <c r="I427" s="919" t="s">
        <v>0</v>
      </c>
      <c r="J427" s="213">
        <v>66</v>
      </c>
    </row>
    <row r="428" spans="1:12" ht="13.5" thickBot="1" x14ac:dyDescent="0.25">
      <c r="A428" s="231" t="s">
        <v>54</v>
      </c>
      <c r="B428" s="267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958"/>
      <c r="J428" s="229"/>
      <c r="K428" s="277"/>
      <c r="L428" s="353"/>
    </row>
    <row r="429" spans="1:12" x14ac:dyDescent="0.2">
      <c r="A429" s="236" t="s">
        <v>3</v>
      </c>
      <c r="B429" s="779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241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231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256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778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267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908" t="s">
        <v>50</v>
      </c>
      <c r="D440" s="906"/>
      <c r="E440" s="906"/>
      <c r="F440" s="906"/>
      <c r="G440" s="906"/>
      <c r="H440" s="907"/>
      <c r="I440" s="919" t="s">
        <v>0</v>
      </c>
      <c r="J440" s="213"/>
    </row>
    <row r="441" spans="1:12" ht="13.5" thickBot="1" x14ac:dyDescent="0.25">
      <c r="A441" s="231" t="s">
        <v>54</v>
      </c>
      <c r="B441" s="267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958"/>
      <c r="J441" s="229"/>
      <c r="K441" s="277"/>
      <c r="L441" s="353"/>
    </row>
    <row r="442" spans="1:12" x14ac:dyDescent="0.2">
      <c r="A442" s="236" t="s">
        <v>3</v>
      </c>
      <c r="B442" s="779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241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231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256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778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256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267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267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268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908" t="s">
        <v>50</v>
      </c>
      <c r="D453" s="906"/>
      <c r="E453" s="906"/>
      <c r="F453" s="906"/>
      <c r="G453" s="906"/>
      <c r="H453" s="907"/>
      <c r="I453" s="919" t="s">
        <v>0</v>
      </c>
      <c r="J453" s="213"/>
    </row>
    <row r="454" spans="1:12" ht="13.5" thickBot="1" x14ac:dyDescent="0.25">
      <c r="A454" s="231" t="s">
        <v>54</v>
      </c>
      <c r="B454" s="267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958"/>
      <c r="J454" s="229"/>
      <c r="K454" s="277"/>
      <c r="L454" s="353"/>
    </row>
    <row r="455" spans="1:12" x14ac:dyDescent="0.2">
      <c r="A455" s="236" t="s">
        <v>3</v>
      </c>
      <c r="B455" s="779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241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231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256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778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256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267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267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268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908" t="s">
        <v>50</v>
      </c>
      <c r="D466" s="906"/>
      <c r="E466" s="906"/>
      <c r="F466" s="906"/>
      <c r="G466" s="906"/>
      <c r="H466" s="907"/>
      <c r="I466" s="919" t="s">
        <v>0</v>
      </c>
      <c r="J466" s="213"/>
    </row>
    <row r="467" spans="1:12" x14ac:dyDescent="0.2">
      <c r="A467" s="231" t="s">
        <v>54</v>
      </c>
      <c r="B467" s="267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958"/>
      <c r="J467" s="229"/>
      <c r="K467" s="277"/>
      <c r="L467" s="353"/>
    </row>
    <row r="468" spans="1:12" x14ac:dyDescent="0.2">
      <c r="A468" s="236" t="s">
        <v>3</v>
      </c>
      <c r="B468" s="780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241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231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256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778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256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267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267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268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908" t="s">
        <v>50</v>
      </c>
      <c r="D479" s="906"/>
      <c r="E479" s="906"/>
      <c r="F479" s="906"/>
      <c r="G479" s="906"/>
      <c r="H479" s="907"/>
      <c r="I479" s="919" t="s">
        <v>0</v>
      </c>
      <c r="J479" s="213"/>
    </row>
    <row r="480" spans="1:12" x14ac:dyDescent="0.2">
      <c r="A480" s="231" t="s">
        <v>54</v>
      </c>
      <c r="B480" s="267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988"/>
      <c r="J480" s="229"/>
      <c r="K480" s="277"/>
      <c r="L480" s="353"/>
    </row>
    <row r="481" spans="1:12" x14ac:dyDescent="0.2">
      <c r="A481" s="236" t="s">
        <v>3</v>
      </c>
      <c r="B481" s="236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241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231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256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778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256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267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267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268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908" t="s">
        <v>50</v>
      </c>
      <c r="D492" s="906"/>
      <c r="E492" s="906"/>
      <c r="F492" s="906"/>
      <c r="G492" s="906"/>
      <c r="H492" s="907"/>
      <c r="I492" s="919" t="s">
        <v>0</v>
      </c>
      <c r="J492" s="213">
        <v>66</v>
      </c>
    </row>
    <row r="493" spans="1:12" x14ac:dyDescent="0.2">
      <c r="A493" s="231" t="s">
        <v>54</v>
      </c>
      <c r="B493" s="267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988"/>
      <c r="J493" s="229"/>
      <c r="K493" s="277"/>
      <c r="L493" s="353"/>
    </row>
    <row r="494" spans="1:12" x14ac:dyDescent="0.2">
      <c r="A494" s="236" t="s">
        <v>3</v>
      </c>
      <c r="B494" s="236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241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231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256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778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256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267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267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268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908" t="s">
        <v>50</v>
      </c>
      <c r="D505" s="906"/>
      <c r="E505" s="906"/>
      <c r="F505" s="906"/>
      <c r="G505" s="906"/>
      <c r="H505" s="907"/>
      <c r="I505" s="919" t="s">
        <v>0</v>
      </c>
      <c r="J505" s="213">
        <v>66</v>
      </c>
    </row>
    <row r="506" spans="1:12" x14ac:dyDescent="0.2">
      <c r="A506" s="231" t="s">
        <v>54</v>
      </c>
      <c r="B506" s="267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988"/>
      <c r="J506" s="229"/>
      <c r="K506" s="277"/>
      <c r="L506" s="353"/>
    </row>
    <row r="507" spans="1:12" x14ac:dyDescent="0.2">
      <c r="A507" s="236" t="s">
        <v>3</v>
      </c>
      <c r="B507" s="236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241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231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256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778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256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267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267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268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908" t="s">
        <v>50</v>
      </c>
      <c r="D518" s="906"/>
      <c r="E518" s="906"/>
      <c r="F518" s="906"/>
      <c r="G518" s="906"/>
      <c r="H518" s="907"/>
      <c r="I518" s="919" t="s">
        <v>0</v>
      </c>
      <c r="J518" s="213">
        <v>66</v>
      </c>
    </row>
    <row r="519" spans="1:12" x14ac:dyDescent="0.2">
      <c r="A519" s="231" t="s">
        <v>54</v>
      </c>
      <c r="B519" s="267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988"/>
      <c r="J519" s="229"/>
      <c r="K519" s="277"/>
      <c r="L519" s="353"/>
    </row>
    <row r="520" spans="1:12" x14ac:dyDescent="0.2">
      <c r="A520" s="236" t="s">
        <v>3</v>
      </c>
      <c r="B520" s="236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241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231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256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778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256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267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267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268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908" t="s">
        <v>50</v>
      </c>
      <c r="D531" s="906"/>
      <c r="E531" s="906"/>
      <c r="F531" s="906"/>
      <c r="G531" s="906"/>
      <c r="H531" s="907"/>
      <c r="I531" s="919" t="s">
        <v>0</v>
      </c>
      <c r="J531" s="213">
        <v>66</v>
      </c>
    </row>
    <row r="532" spans="1:12" x14ac:dyDescent="0.2">
      <c r="A532" s="231" t="s">
        <v>54</v>
      </c>
      <c r="B532" s="267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988"/>
      <c r="J532" s="229"/>
      <c r="K532" s="277"/>
      <c r="L532" s="353"/>
    </row>
    <row r="533" spans="1:12" x14ac:dyDescent="0.2">
      <c r="A533" s="236" t="s">
        <v>3</v>
      </c>
      <c r="B533" s="236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241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231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256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778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256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267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267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268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908" t="s">
        <v>50</v>
      </c>
      <c r="D544" s="906"/>
      <c r="E544" s="906"/>
      <c r="F544" s="906"/>
      <c r="G544" s="906"/>
      <c r="H544" s="907"/>
      <c r="I544" s="919" t="s">
        <v>0</v>
      </c>
      <c r="J544" s="213">
        <v>64</v>
      </c>
    </row>
    <row r="545" spans="1:12" x14ac:dyDescent="0.2">
      <c r="A545" s="231" t="s">
        <v>54</v>
      </c>
      <c r="B545" s="267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988"/>
      <c r="J545" s="229"/>
      <c r="K545" s="277"/>
      <c r="L545" s="353"/>
    </row>
    <row r="546" spans="1:12" x14ac:dyDescent="0.2">
      <c r="A546" s="236" t="s">
        <v>3</v>
      </c>
      <c r="B546" s="236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241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231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256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778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256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267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267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268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908" t="s">
        <v>50</v>
      </c>
      <c r="D557" s="906"/>
      <c r="E557" s="906"/>
      <c r="F557" s="906"/>
      <c r="G557" s="906"/>
      <c r="H557" s="907"/>
      <c r="I557" s="919" t="s">
        <v>0</v>
      </c>
      <c r="J557" s="213">
        <v>64</v>
      </c>
    </row>
    <row r="558" spans="1:12" x14ac:dyDescent="0.2">
      <c r="A558" s="231" t="s">
        <v>54</v>
      </c>
      <c r="B558" s="267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988"/>
      <c r="J558" s="229"/>
      <c r="K558" s="277"/>
      <c r="L558" s="353"/>
    </row>
    <row r="559" spans="1:12" x14ac:dyDescent="0.2">
      <c r="A559" s="236" t="s">
        <v>3</v>
      </c>
      <c r="B559" s="236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241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231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256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778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256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267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267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268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908" t="s">
        <v>50</v>
      </c>
      <c r="D570" s="906"/>
      <c r="E570" s="906"/>
      <c r="F570" s="906"/>
      <c r="G570" s="906"/>
      <c r="H570" s="907"/>
      <c r="I570" s="919" t="s">
        <v>0</v>
      </c>
      <c r="J570" s="213">
        <v>64</v>
      </c>
    </row>
    <row r="571" spans="1:12" x14ac:dyDescent="0.2">
      <c r="A571" s="231" t="s">
        <v>54</v>
      </c>
      <c r="B571" s="267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988"/>
      <c r="J571" s="229"/>
      <c r="K571" s="277"/>
      <c r="L571" s="353"/>
    </row>
    <row r="572" spans="1:12" x14ac:dyDescent="0.2">
      <c r="A572" s="236" t="s">
        <v>3</v>
      </c>
      <c r="B572" s="236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241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231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256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778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256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267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267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268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908" t="s">
        <v>50</v>
      </c>
      <c r="D583" s="906"/>
      <c r="E583" s="906"/>
      <c r="F583" s="906"/>
      <c r="G583" s="906"/>
      <c r="H583" s="907"/>
      <c r="I583" s="919" t="s">
        <v>0</v>
      </c>
      <c r="J583" s="213">
        <v>64</v>
      </c>
    </row>
    <row r="584" spans="1:12" x14ac:dyDescent="0.2">
      <c r="A584" s="231" t="s">
        <v>54</v>
      </c>
      <c r="B584" s="267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988"/>
      <c r="J584" s="229"/>
      <c r="K584" s="277"/>
      <c r="L584" s="353"/>
    </row>
    <row r="585" spans="1:12" x14ac:dyDescent="0.2">
      <c r="A585" s="236" t="s">
        <v>3</v>
      </c>
      <c r="B585" s="236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241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231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256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778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256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267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267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268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908" t="s">
        <v>50</v>
      </c>
      <c r="D596" s="906"/>
      <c r="E596" s="906"/>
      <c r="F596" s="906"/>
      <c r="G596" s="906"/>
      <c r="H596" s="907"/>
      <c r="I596" s="742" t="s">
        <v>0</v>
      </c>
      <c r="J596" s="213"/>
    </row>
    <row r="597" spans="1:12" x14ac:dyDescent="0.2">
      <c r="A597" s="231" t="s">
        <v>54</v>
      </c>
      <c r="B597" s="267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236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241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231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256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778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256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267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267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268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908" t="s">
        <v>50</v>
      </c>
      <c r="D609" s="906"/>
      <c r="E609" s="906"/>
      <c r="F609" s="906"/>
      <c r="G609" s="906"/>
      <c r="H609" s="907"/>
      <c r="I609" s="742" t="s">
        <v>0</v>
      </c>
      <c r="J609" s="213"/>
    </row>
    <row r="610" spans="1:12" x14ac:dyDescent="0.2">
      <c r="A610" s="231" t="s">
        <v>54</v>
      </c>
      <c r="B610" s="267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780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241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778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256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267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267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268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908" t="s">
        <v>50</v>
      </c>
      <c r="D622" s="906"/>
      <c r="E622" s="906"/>
      <c r="F622" s="906"/>
      <c r="G622" s="906"/>
      <c r="H622" s="907"/>
      <c r="I622" s="742" t="s">
        <v>0</v>
      </c>
      <c r="J622" s="213"/>
    </row>
    <row r="623" spans="1:12" x14ac:dyDescent="0.2">
      <c r="A623" s="231" t="s">
        <v>54</v>
      </c>
      <c r="B623" s="267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780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241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231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256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778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256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267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267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268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908" t="s">
        <v>50</v>
      </c>
      <c r="D635" s="906"/>
      <c r="E635" s="906"/>
      <c r="F635" s="906"/>
      <c r="G635" s="906"/>
      <c r="H635" s="907"/>
      <c r="I635" s="742" t="s">
        <v>0</v>
      </c>
      <c r="J635" s="213"/>
    </row>
    <row r="636" spans="1:12" x14ac:dyDescent="0.2">
      <c r="A636" s="231" t="s">
        <v>54</v>
      </c>
      <c r="B636" s="267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780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241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231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256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778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256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267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267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268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63">
        <v>45777</v>
      </c>
      <c r="B647" s="781"/>
    </row>
    <row r="648" spans="1:12" ht="13.5" thickBot="1" x14ac:dyDescent="0.25">
      <c r="A648" s="272" t="s">
        <v>265</v>
      </c>
      <c r="B648" s="230"/>
      <c r="C648" s="921" t="s">
        <v>50</v>
      </c>
      <c r="D648" s="922"/>
      <c r="E648" s="922"/>
      <c r="F648" s="922"/>
      <c r="G648" s="922"/>
      <c r="H648" s="923"/>
      <c r="I648" s="742" t="s">
        <v>0</v>
      </c>
      <c r="J648" s="213"/>
    </row>
    <row r="649" spans="1:12" x14ac:dyDescent="0.2">
      <c r="A649" s="231" t="s">
        <v>54</v>
      </c>
      <c r="B649" s="777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236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241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231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231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241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256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267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267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64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268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788">
        <f>A647+7</f>
        <v>45784</v>
      </c>
      <c r="B660" s="781"/>
      <c r="C660" s="762">
        <f>C665/C671</f>
        <v>0.30769230769230771</v>
      </c>
      <c r="D660" s="762">
        <f t="shared" ref="D660:H660" si="170">D665/D671</f>
        <v>0.29268292682926828</v>
      </c>
      <c r="E660" s="762">
        <f t="shared" si="170"/>
        <v>0.625</v>
      </c>
      <c r="F660" s="762">
        <f t="shared" si="170"/>
        <v>0.2857142857142857</v>
      </c>
      <c r="G660" s="762">
        <f t="shared" si="170"/>
        <v>0.2857142857142857</v>
      </c>
      <c r="H660" s="762">
        <f t="shared" si="170"/>
        <v>0.27906976744186046</v>
      </c>
    </row>
    <row r="661" spans="1:12" ht="13.5" thickBot="1" x14ac:dyDescent="0.25">
      <c r="A661" s="789" t="s">
        <v>268</v>
      </c>
      <c r="B661" s="790">
        <v>51</v>
      </c>
      <c r="C661" s="922" t="s">
        <v>50</v>
      </c>
      <c r="D661" s="922"/>
      <c r="E661" s="922"/>
      <c r="F661" s="922"/>
      <c r="G661" s="922"/>
      <c r="H661" s="923"/>
      <c r="I661" s="742" t="s">
        <v>0</v>
      </c>
      <c r="J661" s="213"/>
    </row>
    <row r="662" spans="1:12" ht="13.5" thickBot="1" x14ac:dyDescent="0.25">
      <c r="A662" s="1047" t="s">
        <v>54</v>
      </c>
      <c r="B662" s="1048"/>
      <c r="C662" s="436">
        <v>1</v>
      </c>
      <c r="D662" s="357">
        <v>2</v>
      </c>
      <c r="E662" s="357">
        <v>3</v>
      </c>
      <c r="F662" s="357">
        <v>4</v>
      </c>
      <c r="G662" s="357">
        <v>5</v>
      </c>
      <c r="H662" s="362">
        <v>6</v>
      </c>
      <c r="I662" s="751"/>
      <c r="J662" s="229"/>
      <c r="K662" s="277"/>
      <c r="L662" s="353"/>
    </row>
    <row r="663" spans="1:12" x14ac:dyDescent="0.2">
      <c r="A663" s="1037" t="s">
        <v>3</v>
      </c>
      <c r="B663" s="1038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60">
        <v>4680</v>
      </c>
      <c r="J663" s="200">
        <f>I663-I650</f>
        <v>20</v>
      </c>
      <c r="K663" s="277"/>
      <c r="L663" s="353"/>
    </row>
    <row r="664" spans="1:12" ht="12.75" hidden="1" customHeight="1" x14ac:dyDescent="0.2">
      <c r="A664" s="1037" t="s">
        <v>4</v>
      </c>
      <c r="B664" s="1038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61">
        <f>SUM(C664:H664)</f>
        <v>336290</v>
      </c>
      <c r="K664" s="277"/>
      <c r="L664" s="353"/>
    </row>
    <row r="665" spans="1:12" ht="12.75" hidden="1" customHeight="1" x14ac:dyDescent="0.2">
      <c r="A665" s="1037" t="s">
        <v>266</v>
      </c>
      <c r="B665" s="1038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61">
        <f>SUM(C665:H665)</f>
        <v>65</v>
      </c>
      <c r="K665" s="277"/>
      <c r="L665" s="353"/>
    </row>
    <row r="666" spans="1:12" x14ac:dyDescent="0.2">
      <c r="A666" s="1031" t="s">
        <v>6</v>
      </c>
      <c r="B666" s="1032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1029" t="s">
        <v>7</v>
      </c>
      <c r="B667" s="1030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1029" t="s">
        <v>8</v>
      </c>
      <c r="B668" s="1030"/>
      <c r="C668" s="799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K668" s="382"/>
    </row>
    <row r="669" spans="1:12" x14ac:dyDescent="0.2">
      <c r="A669" s="1031" t="s">
        <v>1</v>
      </c>
      <c r="B669" s="1032"/>
      <c r="C669" s="800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</row>
    <row r="670" spans="1:12" ht="13.5" thickBot="1" x14ac:dyDescent="0.25">
      <c r="A670" s="1029" t="s">
        <v>27</v>
      </c>
      <c r="B670" s="1030"/>
      <c r="C670" s="794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1029" t="s">
        <v>51</v>
      </c>
      <c r="B671" s="1030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200" t="s">
        <v>57</v>
      </c>
      <c r="K671" s="200">
        <v>150.30000000000001</v>
      </c>
    </row>
    <row r="672" spans="1:12" x14ac:dyDescent="0.2">
      <c r="A672" s="1029" t="s">
        <v>28</v>
      </c>
      <c r="B672" s="1030"/>
      <c r="C672" s="373">
        <v>153.5</v>
      </c>
      <c r="D672" s="269">
        <v>152.5</v>
      </c>
      <c r="E672" s="269">
        <v>154</v>
      </c>
      <c r="F672" s="269">
        <v>150.5</v>
      </c>
      <c r="G672" s="269">
        <v>149.5</v>
      </c>
      <c r="H672" s="219">
        <v>148.5</v>
      </c>
      <c r="I672" s="749">
        <f>AVERAGE(C672:H672)</f>
        <v>151.41666666666666</v>
      </c>
      <c r="J672" s="200" t="s">
        <v>26</v>
      </c>
      <c r="K672" s="215">
        <f>K671-K656</f>
        <v>4.0000000000020464E-2</v>
      </c>
      <c r="L672" s="228"/>
    </row>
    <row r="673" spans="1:12" ht="13.5" thickBot="1" x14ac:dyDescent="0.25">
      <c r="A673" s="1033" t="s">
        <v>26</v>
      </c>
      <c r="B673" s="1034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</row>
    <row r="674" spans="1:12" ht="13.5" thickBot="1" x14ac:dyDescent="0.25"/>
    <row r="675" spans="1:12" ht="13.5" thickBot="1" x14ac:dyDescent="0.25">
      <c r="A675" s="763">
        <f>A660+7</f>
        <v>45791</v>
      </c>
      <c r="B675" s="781"/>
      <c r="C675" s="762">
        <f>C680/C686</f>
        <v>0.30769230769230771</v>
      </c>
      <c r="D675" s="762">
        <f t="shared" ref="D675:H675" si="174">D680/D686</f>
        <v>0.29268292682926828</v>
      </c>
      <c r="E675" s="762">
        <f t="shared" si="174"/>
        <v>0.625</v>
      </c>
      <c r="F675" s="762">
        <f t="shared" si="174"/>
        <v>0.2857142857142857</v>
      </c>
      <c r="G675" s="762">
        <f t="shared" si="174"/>
        <v>0.2857142857142857</v>
      </c>
      <c r="H675" s="762">
        <f t="shared" si="174"/>
        <v>0.27906976744186046</v>
      </c>
    </row>
    <row r="676" spans="1:12" ht="13.5" thickBot="1" x14ac:dyDescent="0.25">
      <c r="A676" s="789" t="s">
        <v>268</v>
      </c>
      <c r="B676" s="790">
        <f>B661+1</f>
        <v>52</v>
      </c>
      <c r="C676" s="921" t="s">
        <v>50</v>
      </c>
      <c r="D676" s="922"/>
      <c r="E676" s="922"/>
      <c r="F676" s="922"/>
      <c r="G676" s="922"/>
      <c r="H676" s="923"/>
      <c r="I676" s="742" t="s">
        <v>0</v>
      </c>
      <c r="J676" s="213"/>
    </row>
    <row r="677" spans="1:12" ht="13.5" thickBot="1" x14ac:dyDescent="0.25">
      <c r="A677" s="1047" t="s">
        <v>54</v>
      </c>
      <c r="B677" s="1048"/>
      <c r="C677" s="356">
        <v>1</v>
      </c>
      <c r="D677" s="357">
        <v>2</v>
      </c>
      <c r="E677" s="357">
        <v>3</v>
      </c>
      <c r="F677" s="357">
        <v>4</v>
      </c>
      <c r="G677" s="357">
        <v>5</v>
      </c>
      <c r="H677" s="362">
        <v>6</v>
      </c>
      <c r="I677" s="751"/>
      <c r="J677" s="229"/>
      <c r="K677" s="277"/>
      <c r="L677" s="353"/>
    </row>
    <row r="678" spans="1:12" x14ac:dyDescent="0.2">
      <c r="A678" s="1037" t="s">
        <v>3</v>
      </c>
      <c r="B678" s="1038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768">
        <v>4700</v>
      </c>
      <c r="J678" s="200">
        <f>I678-I663</f>
        <v>20</v>
      </c>
      <c r="K678" s="277"/>
      <c r="L678" s="353"/>
    </row>
    <row r="679" spans="1:12" ht="12.75" hidden="1" customHeight="1" x14ac:dyDescent="0.2">
      <c r="A679" s="1037" t="s">
        <v>4</v>
      </c>
      <c r="B679" s="1038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56">
        <v>336351</v>
      </c>
      <c r="K679" s="277"/>
      <c r="L679" s="353"/>
    </row>
    <row r="680" spans="1:12" ht="12.75" hidden="1" customHeight="1" x14ac:dyDescent="0.2">
      <c r="A680" s="1037" t="s">
        <v>266</v>
      </c>
      <c r="B680" s="1038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56">
        <v>65</v>
      </c>
      <c r="K680" s="277"/>
      <c r="L680" s="353"/>
    </row>
    <row r="681" spans="1:12" x14ac:dyDescent="0.2">
      <c r="A681" s="1031" t="s">
        <v>6</v>
      </c>
      <c r="B681" s="1032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1029" t="s">
        <v>7</v>
      </c>
      <c r="B682" s="1030"/>
      <c r="C682" s="773">
        <v>0.75</v>
      </c>
      <c r="D682" s="774">
        <v>0.83333333333333337</v>
      </c>
      <c r="E682" s="774">
        <v>1</v>
      </c>
      <c r="F682" s="774">
        <v>0.83333333333333337</v>
      </c>
      <c r="G682" s="774">
        <v>0.66666666666666663</v>
      </c>
      <c r="H682" s="775">
        <v>0.91666666666666652</v>
      </c>
      <c r="I682" s="776">
        <v>0.81538461538461438</v>
      </c>
      <c r="J682" s="554"/>
      <c r="K682" s="399"/>
      <c r="L682" s="399"/>
    </row>
    <row r="683" spans="1:12" x14ac:dyDescent="0.2">
      <c r="A683" s="1029" t="s">
        <v>8</v>
      </c>
      <c r="B683" s="1030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K683" s="382"/>
    </row>
    <row r="684" spans="1:12" x14ac:dyDescent="0.2">
      <c r="A684" s="1031" t="s">
        <v>1</v>
      </c>
      <c r="B684" s="1032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</row>
    <row r="685" spans="1:12" ht="13.5" thickBot="1" x14ac:dyDescent="0.25">
      <c r="A685" s="1029" t="s">
        <v>27</v>
      </c>
      <c r="B685" s="1030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1029" t="s">
        <v>51</v>
      </c>
      <c r="B686" s="1030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200" t="s">
        <v>57</v>
      </c>
      <c r="K686" s="200">
        <v>151.03</v>
      </c>
    </row>
    <row r="687" spans="1:12" x14ac:dyDescent="0.2">
      <c r="A687" s="1029" t="s">
        <v>28</v>
      </c>
      <c r="B687" s="1030"/>
      <c r="C687" s="218">
        <v>153.5</v>
      </c>
      <c r="D687" s="269">
        <v>152.5</v>
      </c>
      <c r="E687" s="269">
        <v>154</v>
      </c>
      <c r="F687" s="269">
        <v>150.5</v>
      </c>
      <c r="G687" s="269">
        <v>149.5</v>
      </c>
      <c r="H687" s="219">
        <v>148.5</v>
      </c>
      <c r="I687" s="749">
        <f>AVERAGE(C687:H687)</f>
        <v>151.41666666666666</v>
      </c>
      <c r="J687" s="200" t="s">
        <v>26</v>
      </c>
      <c r="K687" s="215">
        <f>K686-K671</f>
        <v>0.72999999999998977</v>
      </c>
      <c r="L687" s="228"/>
    </row>
    <row r="688" spans="1:12" ht="13.5" thickBot="1" x14ac:dyDescent="0.25">
      <c r="A688" s="1033" t="s">
        <v>26</v>
      </c>
      <c r="B688" s="1034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</row>
    <row r="689" spans="1:12" ht="13.5" thickBot="1" x14ac:dyDescent="0.25"/>
    <row r="690" spans="1:12" ht="13.5" thickBot="1" x14ac:dyDescent="0.25">
      <c r="A690" s="763">
        <f>A675+7</f>
        <v>45798</v>
      </c>
      <c r="B690" s="781"/>
      <c r="C690" s="762">
        <f>C695/C701</f>
        <v>0.25641025641025639</v>
      </c>
      <c r="D690" s="762">
        <f t="shared" ref="D690:H690" si="178">D695/D701</f>
        <v>0.24390243902439024</v>
      </c>
      <c r="E690" s="762">
        <f t="shared" si="178"/>
        <v>0.5714285714285714</v>
      </c>
      <c r="F690" s="762">
        <f t="shared" si="178"/>
        <v>0.23809523809523808</v>
      </c>
      <c r="G690" s="762">
        <f t="shared" si="178"/>
        <v>0.23809523809523808</v>
      </c>
      <c r="H690" s="762">
        <f t="shared" si="178"/>
        <v>0.23255813953488372</v>
      </c>
    </row>
    <row r="691" spans="1:12" ht="13.5" thickBot="1" x14ac:dyDescent="0.25">
      <c r="A691" s="789" t="s">
        <v>268</v>
      </c>
      <c r="B691" s="790">
        <f>B676+1</f>
        <v>53</v>
      </c>
      <c r="C691" s="921" t="s">
        <v>50</v>
      </c>
      <c r="D691" s="922"/>
      <c r="E691" s="922"/>
      <c r="F691" s="922"/>
      <c r="G691" s="922"/>
      <c r="H691" s="923"/>
      <c r="I691" s="742" t="s">
        <v>0</v>
      </c>
      <c r="J691" s="213"/>
    </row>
    <row r="692" spans="1:12" ht="13.5" thickBot="1" x14ac:dyDescent="0.25">
      <c r="A692" s="1047" t="s">
        <v>54</v>
      </c>
      <c r="B692" s="1048"/>
      <c r="C692" s="356">
        <v>1</v>
      </c>
      <c r="D692" s="357">
        <v>2</v>
      </c>
      <c r="E692" s="357">
        <v>3</v>
      </c>
      <c r="F692" s="357">
        <v>4</v>
      </c>
      <c r="G692" s="357">
        <v>5</v>
      </c>
      <c r="H692" s="362">
        <v>6</v>
      </c>
      <c r="I692" s="751"/>
      <c r="J692" s="229"/>
      <c r="K692" s="277"/>
      <c r="L692" s="353"/>
    </row>
    <row r="693" spans="1:12" x14ac:dyDescent="0.2">
      <c r="A693" s="1037" t="s">
        <v>3</v>
      </c>
      <c r="B693" s="1038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768">
        <v>4720</v>
      </c>
      <c r="J693" s="200">
        <f>I693-I678</f>
        <v>20</v>
      </c>
      <c r="K693" s="277"/>
      <c r="L693" s="353"/>
    </row>
    <row r="694" spans="1:12" hidden="1" x14ac:dyDescent="0.2">
      <c r="A694" s="1037" t="s">
        <v>4</v>
      </c>
      <c r="B694" s="1038"/>
      <c r="C694" s="819">
        <v>49871</v>
      </c>
      <c r="D694" s="820">
        <v>49166</v>
      </c>
      <c r="E694" s="820">
        <v>16197</v>
      </c>
      <c r="F694" s="820">
        <v>55128</v>
      </c>
      <c r="G694" s="820">
        <v>54991</v>
      </c>
      <c r="H694" s="821">
        <v>52179</v>
      </c>
      <c r="I694" s="818">
        <v>277532</v>
      </c>
      <c r="K694" s="277"/>
      <c r="L694" s="353"/>
    </row>
    <row r="695" spans="1:12" hidden="1" x14ac:dyDescent="0.2">
      <c r="A695" s="1037" t="s">
        <v>266</v>
      </c>
      <c r="B695" s="1038"/>
      <c r="C695" s="819">
        <v>10</v>
      </c>
      <c r="D695" s="820">
        <v>10</v>
      </c>
      <c r="E695" s="820">
        <v>4</v>
      </c>
      <c r="F695" s="820">
        <v>10</v>
      </c>
      <c r="G695" s="820">
        <v>10</v>
      </c>
      <c r="H695" s="821">
        <v>10</v>
      </c>
      <c r="I695" s="818">
        <v>54</v>
      </c>
      <c r="K695" s="277"/>
      <c r="L695" s="353"/>
    </row>
    <row r="696" spans="1:12" x14ac:dyDescent="0.2">
      <c r="A696" s="1031" t="s">
        <v>6</v>
      </c>
      <c r="B696" s="1032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1029" t="s">
        <v>7</v>
      </c>
      <c r="B697" s="1030"/>
      <c r="C697" s="773">
        <v>0.86363636363636354</v>
      </c>
      <c r="D697" s="774">
        <v>0.86363636363636354</v>
      </c>
      <c r="E697" s="774">
        <v>1</v>
      </c>
      <c r="F697" s="774">
        <v>0.7272727272727274</v>
      </c>
      <c r="G697" s="774">
        <v>0.81818181818181812</v>
      </c>
      <c r="H697" s="775">
        <v>0.95454545454545481</v>
      </c>
      <c r="I697" s="776">
        <v>0.8569023569023565</v>
      </c>
      <c r="J697" s="554"/>
      <c r="K697" s="399"/>
      <c r="L697" s="399"/>
    </row>
    <row r="698" spans="1:12" x14ac:dyDescent="0.2">
      <c r="A698" s="1029" t="s">
        <v>8</v>
      </c>
      <c r="B698" s="1030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K698" s="382"/>
    </row>
    <row r="699" spans="1:12" x14ac:dyDescent="0.2">
      <c r="A699" s="1031" t="s">
        <v>1</v>
      </c>
      <c r="B699" s="1032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</row>
    <row r="700" spans="1:12" ht="13.5" thickBot="1" x14ac:dyDescent="0.25">
      <c r="A700" s="1029" t="s">
        <v>27</v>
      </c>
      <c r="B700" s="1030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1029" t="s">
        <v>51</v>
      </c>
      <c r="B701" s="1030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200" t="s">
        <v>57</v>
      </c>
      <c r="K701" s="200">
        <v>151.66999999999999</v>
      </c>
    </row>
    <row r="702" spans="1:12" x14ac:dyDescent="0.2">
      <c r="A702" s="1029" t="s">
        <v>28</v>
      </c>
      <c r="B702" s="1030"/>
      <c r="C702" s="218">
        <v>154</v>
      </c>
      <c r="D702" s="269">
        <v>153</v>
      </c>
      <c r="E702" s="269">
        <v>155</v>
      </c>
      <c r="F702" s="269">
        <v>152</v>
      </c>
      <c r="G702" s="269">
        <v>151</v>
      </c>
      <c r="H702" s="219">
        <v>148.5</v>
      </c>
      <c r="I702" s="749">
        <f>AVERAGE(C702:H702)</f>
        <v>152.25</v>
      </c>
      <c r="J702" s="200" t="s">
        <v>26</v>
      </c>
      <c r="K702" s="215">
        <f>K701-K686</f>
        <v>0.63999999999998636</v>
      </c>
      <c r="L702" s="228"/>
    </row>
    <row r="703" spans="1:12" ht="13.5" thickBot="1" x14ac:dyDescent="0.25">
      <c r="A703" s="1033" t="s">
        <v>26</v>
      </c>
      <c r="B703" s="1034"/>
      <c r="C703" s="220">
        <f>(C702-C687)</f>
        <v>0.5</v>
      </c>
      <c r="D703" s="221">
        <f t="shared" ref="D703:H703" si="181">(D702-D687)</f>
        <v>0.5</v>
      </c>
      <c r="E703" s="221">
        <f t="shared" si="181"/>
        <v>1</v>
      </c>
      <c r="F703" s="221">
        <f t="shared" si="181"/>
        <v>1.5</v>
      </c>
      <c r="G703" s="221">
        <f t="shared" si="181"/>
        <v>1.5</v>
      </c>
      <c r="H703" s="226">
        <f t="shared" si="181"/>
        <v>0</v>
      </c>
      <c r="I703" s="333"/>
    </row>
    <row r="704" spans="1:12" ht="13.5" thickBot="1" x14ac:dyDescent="0.25"/>
    <row r="705" spans="1:12" s="881" customFormat="1" ht="13.5" thickBot="1" x14ac:dyDescent="0.25">
      <c r="A705" s="763">
        <f>A690+7</f>
        <v>45805</v>
      </c>
      <c r="B705" s="781"/>
      <c r="C705" s="762">
        <f>C710/C716</f>
        <v>0.31578947368421051</v>
      </c>
      <c r="D705" s="762">
        <f t="shared" ref="D705:H705" si="182">D710/D716</f>
        <v>0.29268292682926828</v>
      </c>
      <c r="E705" s="762">
        <f t="shared" si="182"/>
        <v>0.7142857142857143</v>
      </c>
      <c r="F705" s="762">
        <f t="shared" si="182"/>
        <v>0.2857142857142857</v>
      </c>
      <c r="G705" s="762">
        <f t="shared" si="182"/>
        <v>0.2857142857142857</v>
      </c>
      <c r="H705" s="762">
        <f t="shared" si="182"/>
        <v>0.27906976744186046</v>
      </c>
    </row>
    <row r="706" spans="1:12" s="881" customFormat="1" ht="13.5" thickBot="1" x14ac:dyDescent="0.25">
      <c r="A706" s="789" t="s">
        <v>268</v>
      </c>
      <c r="B706" s="790">
        <f>B691+1</f>
        <v>54</v>
      </c>
      <c r="C706" s="921" t="s">
        <v>50</v>
      </c>
      <c r="D706" s="922"/>
      <c r="E706" s="922"/>
      <c r="F706" s="922"/>
      <c r="G706" s="922"/>
      <c r="H706" s="923"/>
      <c r="I706" s="879" t="s">
        <v>0</v>
      </c>
      <c r="J706" s="213"/>
    </row>
    <row r="707" spans="1:12" s="881" customFormat="1" ht="13.5" thickBot="1" x14ac:dyDescent="0.25">
      <c r="A707" s="1047" t="s">
        <v>54</v>
      </c>
      <c r="B707" s="1048"/>
      <c r="C707" s="882">
        <v>1</v>
      </c>
      <c r="D707" s="883">
        <v>2</v>
      </c>
      <c r="E707" s="883">
        <v>3</v>
      </c>
      <c r="F707" s="883">
        <v>4</v>
      </c>
      <c r="G707" s="883">
        <v>5</v>
      </c>
      <c r="H707" s="884">
        <v>6</v>
      </c>
      <c r="I707" s="880"/>
      <c r="J707" s="229"/>
      <c r="K707" s="277"/>
      <c r="L707" s="353"/>
    </row>
    <row r="708" spans="1:12" s="881" customFormat="1" x14ac:dyDescent="0.2">
      <c r="A708" s="1037" t="s">
        <v>3</v>
      </c>
      <c r="B708" s="1038"/>
      <c r="C708" s="753">
        <v>4740</v>
      </c>
      <c r="D708" s="748">
        <v>4740</v>
      </c>
      <c r="E708" s="748">
        <v>4740</v>
      </c>
      <c r="F708" s="748">
        <v>4740</v>
      </c>
      <c r="G708" s="748">
        <v>4740</v>
      </c>
      <c r="H708" s="754">
        <v>4740</v>
      </c>
      <c r="I708" s="768">
        <v>4740</v>
      </c>
      <c r="J708" s="881">
        <f>I708-I693</f>
        <v>20</v>
      </c>
      <c r="K708" s="277"/>
      <c r="L708" s="353"/>
    </row>
    <row r="709" spans="1:12" s="881" customFormat="1" x14ac:dyDescent="0.2">
      <c r="A709" s="1037" t="s">
        <v>4</v>
      </c>
      <c r="B709" s="1038"/>
      <c r="C709" s="819">
        <v>58541</v>
      </c>
      <c r="D709" s="820">
        <v>59276</v>
      </c>
      <c r="E709" s="820">
        <v>20461</v>
      </c>
      <c r="F709" s="820">
        <v>63104</v>
      </c>
      <c r="G709" s="820">
        <v>62541</v>
      </c>
      <c r="H709" s="821">
        <v>65227</v>
      </c>
      <c r="I709" s="818">
        <v>329150</v>
      </c>
      <c r="K709" s="277"/>
      <c r="L709" s="353"/>
    </row>
    <row r="710" spans="1:12" s="881" customFormat="1" x14ac:dyDescent="0.2">
      <c r="A710" s="1037" t="s">
        <v>266</v>
      </c>
      <c r="B710" s="1038"/>
      <c r="C710" s="819">
        <v>12</v>
      </c>
      <c r="D710" s="820">
        <v>12</v>
      </c>
      <c r="E710" s="820">
        <v>5</v>
      </c>
      <c r="F710" s="820">
        <v>12</v>
      </c>
      <c r="G710" s="820">
        <v>12</v>
      </c>
      <c r="H710" s="821">
        <v>12</v>
      </c>
      <c r="I710" s="852">
        <v>65</v>
      </c>
      <c r="K710" s="277"/>
      <c r="L710" s="353"/>
    </row>
    <row r="711" spans="1:12" s="881" customFormat="1" x14ac:dyDescent="0.2">
      <c r="A711" s="1031" t="s">
        <v>6</v>
      </c>
      <c r="B711" s="1032"/>
      <c r="C711" s="242">
        <v>4878.416666666667</v>
      </c>
      <c r="D711" s="243">
        <v>4939.666666666667</v>
      </c>
      <c r="E711" s="243">
        <v>4092.2</v>
      </c>
      <c r="F711" s="243">
        <v>5258.666666666667</v>
      </c>
      <c r="G711" s="243">
        <v>5211.75</v>
      </c>
      <c r="H711" s="244">
        <v>5435.583333333333</v>
      </c>
      <c r="I711" s="366">
        <v>5063.8461538461543</v>
      </c>
      <c r="J711" s="406"/>
      <c r="K711" s="399"/>
      <c r="L711" s="399"/>
    </row>
    <row r="712" spans="1:12" s="881" customFormat="1" x14ac:dyDescent="0.2">
      <c r="A712" s="1029" t="s">
        <v>7</v>
      </c>
      <c r="B712" s="1030"/>
      <c r="C712" s="836">
        <v>0.8823529411764709</v>
      </c>
      <c r="D712" s="837">
        <v>0.8823529411764709</v>
      </c>
      <c r="E712" s="837">
        <v>0.9285714285714286</v>
      </c>
      <c r="F712" s="837">
        <v>0.73529411764705888</v>
      </c>
      <c r="G712" s="837">
        <v>0.82352941176470595</v>
      </c>
      <c r="H712" s="838">
        <v>0.94117647058823539</v>
      </c>
      <c r="I712" s="839">
        <v>0.8587588881706516</v>
      </c>
      <c r="J712" s="554"/>
      <c r="K712" s="399"/>
      <c r="L712" s="399"/>
    </row>
    <row r="713" spans="1:12" s="881" customFormat="1" x14ac:dyDescent="0.2">
      <c r="A713" s="1029" t="s">
        <v>8</v>
      </c>
      <c r="B713" s="1030"/>
      <c r="C713" s="249">
        <v>0.11168392839152401</v>
      </c>
      <c r="D713" s="250">
        <v>0.11295937790011761</v>
      </c>
      <c r="E713" s="250">
        <v>0.13759928477191322</v>
      </c>
      <c r="F713" s="250">
        <v>0.10672709307653626</v>
      </c>
      <c r="G713" s="250">
        <v>0.10607466141641859</v>
      </c>
      <c r="H713" s="251">
        <v>0.10528684300717488</v>
      </c>
      <c r="I713" s="409">
        <v>0.11078121952862804</v>
      </c>
      <c r="K713" s="382"/>
    </row>
    <row r="714" spans="1:12" s="881" customFormat="1" x14ac:dyDescent="0.2">
      <c r="A714" s="1031" t="s">
        <v>1</v>
      </c>
      <c r="B714" s="1032"/>
      <c r="C714" s="253">
        <f>C711/C708*100-100</f>
        <v>2.9201828410689217</v>
      </c>
      <c r="D714" s="254">
        <f t="shared" ref="D714:I714" si="183">D711/D708*100-100</f>
        <v>4.2123769338959391</v>
      </c>
      <c r="E714" s="254">
        <f t="shared" si="183"/>
        <v>-13.666666666666671</v>
      </c>
      <c r="F714" s="254">
        <f t="shared" si="183"/>
        <v>10.942334739803101</v>
      </c>
      <c r="G714" s="254">
        <f t="shared" si="183"/>
        <v>9.9525316455696213</v>
      </c>
      <c r="H714" s="255">
        <f t="shared" si="183"/>
        <v>14.67475386779185</v>
      </c>
      <c r="I714" s="369">
        <f t="shared" si="183"/>
        <v>6.8321973385264698</v>
      </c>
      <c r="J714" s="528"/>
    </row>
    <row r="715" spans="1:12" s="881" customFormat="1" ht="13.5" thickBot="1" x14ac:dyDescent="0.25">
      <c r="A715" s="1029" t="s">
        <v>27</v>
      </c>
      <c r="B715" s="1030"/>
      <c r="C715" s="220">
        <f>C711-C696</f>
        <v>-108.68333333333339</v>
      </c>
      <c r="D715" s="221">
        <f t="shared" ref="D715:H715" si="184">D711-D696</f>
        <v>23.066666666666606</v>
      </c>
      <c r="E715" s="221">
        <f t="shared" si="184"/>
        <v>42.949999999999818</v>
      </c>
      <c r="F715" s="221">
        <f t="shared" si="184"/>
        <v>-254.13333333333321</v>
      </c>
      <c r="G715" s="221">
        <f t="shared" si="184"/>
        <v>-287.35000000000036</v>
      </c>
      <c r="H715" s="226">
        <f t="shared" si="184"/>
        <v>217.68333333333339</v>
      </c>
      <c r="I715" s="370">
        <f>I711-I696</f>
        <v>-75.635327635327485</v>
      </c>
      <c r="J715" s="265" t="s">
        <v>56</v>
      </c>
      <c r="K715" s="290">
        <f>I701-I716</f>
        <v>1</v>
      </c>
      <c r="L715" s="266">
        <f>K715/I701</f>
        <v>4.6728971962616819E-3</v>
      </c>
    </row>
    <row r="716" spans="1:12" s="881" customFormat="1" x14ac:dyDescent="0.2">
      <c r="A716" s="1029" t="s">
        <v>51</v>
      </c>
      <c r="B716" s="1030"/>
      <c r="C716" s="719">
        <v>38</v>
      </c>
      <c r="D716" s="720">
        <v>41</v>
      </c>
      <c r="E716" s="720">
        <v>7</v>
      </c>
      <c r="F716" s="720">
        <v>42</v>
      </c>
      <c r="G716" s="720">
        <v>42</v>
      </c>
      <c r="H716" s="721">
        <v>43</v>
      </c>
      <c r="I716" s="371">
        <f>SUM(C716:H716)</f>
        <v>213</v>
      </c>
      <c r="J716" s="881" t="s">
        <v>57</v>
      </c>
      <c r="K716" s="215">
        <v>150.91</v>
      </c>
    </row>
    <row r="717" spans="1:12" s="881" customFormat="1" x14ac:dyDescent="0.2">
      <c r="A717" s="1029" t="s">
        <v>28</v>
      </c>
      <c r="B717" s="1030"/>
      <c r="C717" s="885"/>
      <c r="D717" s="886"/>
      <c r="E717" s="886"/>
      <c r="F717" s="886"/>
      <c r="G717" s="886"/>
      <c r="H717" s="887"/>
      <c r="I717" s="749" t="e">
        <f>AVERAGE(C717:H717)</f>
        <v>#DIV/0!</v>
      </c>
      <c r="J717" s="881" t="s">
        <v>26</v>
      </c>
      <c r="K717" s="215">
        <f>K716-K701</f>
        <v>-0.75999999999999091</v>
      </c>
      <c r="L717" s="228"/>
    </row>
    <row r="718" spans="1:12" s="881" customFormat="1" ht="13.5" thickBot="1" x14ac:dyDescent="0.25">
      <c r="A718" s="1033" t="s">
        <v>26</v>
      </c>
      <c r="B718" s="1034"/>
      <c r="C718" s="220">
        <f>(C717-C702)</f>
        <v>-154</v>
      </c>
      <c r="D718" s="221">
        <f t="shared" ref="D718:H718" si="185">(D717-D702)</f>
        <v>-153</v>
      </c>
      <c r="E718" s="221">
        <f t="shared" si="185"/>
        <v>-155</v>
      </c>
      <c r="F718" s="221">
        <f t="shared" si="185"/>
        <v>-152</v>
      </c>
      <c r="G718" s="221">
        <f t="shared" si="185"/>
        <v>-151</v>
      </c>
      <c r="H718" s="226">
        <f t="shared" si="185"/>
        <v>-148.5</v>
      </c>
      <c r="I718" s="333"/>
    </row>
    <row r="719" spans="1:12" s="881" customFormat="1" ht="13.5" thickBot="1" x14ac:dyDescent="0.25">
      <c r="A719" s="888"/>
      <c r="B719" s="1052"/>
      <c r="C719" s="1053"/>
      <c r="D719" s="1053"/>
      <c r="E719" s="1053"/>
      <c r="F719" s="1053"/>
      <c r="G719" s="1053"/>
      <c r="H719" s="1053"/>
      <c r="I719" s="1054"/>
    </row>
    <row r="720" spans="1:12" ht="13.5" thickBot="1" x14ac:dyDescent="0.25">
      <c r="A720" s="763">
        <f>A690+7</f>
        <v>45805</v>
      </c>
      <c r="B720" s="781"/>
      <c r="C720" s="762">
        <f>C725/C731</f>
        <v>0.24242424242424243</v>
      </c>
      <c r="D720" s="762">
        <f t="shared" ref="D720:H720" si="186">D725/D731</f>
        <v>0.22222222222222221</v>
      </c>
      <c r="E720" s="762">
        <f t="shared" si="186"/>
        <v>0.5</v>
      </c>
      <c r="F720" s="762">
        <f t="shared" si="186"/>
        <v>0.22222222222222221</v>
      </c>
      <c r="G720" s="762">
        <f t="shared" si="186"/>
        <v>0.22857142857142856</v>
      </c>
      <c r="H720" s="762">
        <f t="shared" si="186"/>
        <v>0.22857142857142856</v>
      </c>
    </row>
    <row r="721" spans="1:12" ht="13.5" thickBot="1" x14ac:dyDescent="0.25">
      <c r="A721" s="789" t="s">
        <v>268</v>
      </c>
      <c r="B721" s="790">
        <f>B706+1</f>
        <v>55</v>
      </c>
      <c r="C721" s="921" t="s">
        <v>50</v>
      </c>
      <c r="D721" s="922"/>
      <c r="E721" s="922"/>
      <c r="F721" s="922"/>
      <c r="G721" s="922"/>
      <c r="H721" s="923"/>
      <c r="I721" s="742" t="s">
        <v>0</v>
      </c>
      <c r="J721" s="213"/>
    </row>
    <row r="722" spans="1:12" ht="13.5" thickBot="1" x14ac:dyDescent="0.25">
      <c r="A722" s="1047" t="s">
        <v>54</v>
      </c>
      <c r="B722" s="1048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51"/>
      <c r="J722" s="229"/>
      <c r="K722" s="277"/>
      <c r="L722" s="353"/>
    </row>
    <row r="723" spans="1:12" x14ac:dyDescent="0.2">
      <c r="A723" s="1037" t="s">
        <v>3</v>
      </c>
      <c r="B723" s="1038"/>
      <c r="C723" s="753">
        <f>INDEX($AG$2:$AG$66, MATCH($B721, $AF$2:$AF$66, 0), MATCH($AG$1, $AG$1:$AG$1, 0))</f>
        <v>4760</v>
      </c>
      <c r="D723" s="748">
        <f t="shared" ref="D723:I723" si="187">INDEX($AG$2:$AG$66, MATCH($B721, $AF$2:$AF$66, 0), MATCH($AG$1, $AG$1:$AG$1, 0))</f>
        <v>4760</v>
      </c>
      <c r="E723" s="748">
        <f t="shared" si="187"/>
        <v>4760</v>
      </c>
      <c r="F723" s="748">
        <f t="shared" si="187"/>
        <v>4760</v>
      </c>
      <c r="G723" s="748">
        <f t="shared" si="187"/>
        <v>4760</v>
      </c>
      <c r="H723" s="754">
        <f t="shared" si="187"/>
        <v>4760</v>
      </c>
      <c r="I723" s="768">
        <f t="shared" si="187"/>
        <v>4760</v>
      </c>
      <c r="J723" s="841">
        <f>I723-I693</f>
        <v>40</v>
      </c>
      <c r="K723" s="277"/>
      <c r="L723" s="353"/>
    </row>
    <row r="724" spans="1:12" hidden="1" x14ac:dyDescent="0.2">
      <c r="A724" s="1037" t="s">
        <v>4</v>
      </c>
      <c r="B724" s="1038"/>
      <c r="C724" s="819">
        <v>39927</v>
      </c>
      <c r="D724" s="820">
        <v>39733</v>
      </c>
      <c r="E724" s="820">
        <v>17501</v>
      </c>
      <c r="F724" s="820">
        <v>41630</v>
      </c>
      <c r="G724" s="820">
        <v>44817</v>
      </c>
      <c r="H724" s="821">
        <v>44038</v>
      </c>
      <c r="I724" s="818">
        <v>227646</v>
      </c>
      <c r="K724" s="277"/>
      <c r="L724" s="353"/>
    </row>
    <row r="725" spans="1:12" hidden="1" x14ac:dyDescent="0.2">
      <c r="A725" s="1037" t="s">
        <v>266</v>
      </c>
      <c r="B725" s="1038"/>
      <c r="C725" s="819">
        <v>8</v>
      </c>
      <c r="D725" s="820">
        <v>8</v>
      </c>
      <c r="E725" s="820">
        <v>4</v>
      </c>
      <c r="F725" s="820">
        <v>8</v>
      </c>
      <c r="G725" s="820">
        <v>8</v>
      </c>
      <c r="H725" s="821">
        <v>8</v>
      </c>
      <c r="I725" s="852">
        <v>44</v>
      </c>
      <c r="K725" s="277"/>
      <c r="L725" s="353"/>
    </row>
    <row r="726" spans="1:12" x14ac:dyDescent="0.2">
      <c r="A726" s="1031" t="s">
        <v>6</v>
      </c>
      <c r="B726" s="1032"/>
      <c r="C726" s="242">
        <v>4990.875</v>
      </c>
      <c r="D726" s="243">
        <v>4966.625</v>
      </c>
      <c r="E726" s="243">
        <v>4375.25</v>
      </c>
      <c r="F726" s="243">
        <v>5203.75</v>
      </c>
      <c r="G726" s="243">
        <v>5602.125</v>
      </c>
      <c r="H726" s="244">
        <v>5504.75</v>
      </c>
      <c r="I726" s="366">
        <v>5173.772727272727</v>
      </c>
      <c r="J726" s="406"/>
      <c r="K726" s="399"/>
      <c r="L726" s="399"/>
    </row>
    <row r="727" spans="1:12" x14ac:dyDescent="0.2">
      <c r="A727" s="1029" t="s">
        <v>7</v>
      </c>
      <c r="B727" s="1030"/>
      <c r="C727" s="836">
        <v>0.90476190476190488</v>
      </c>
      <c r="D727" s="837">
        <v>0.88095238095238115</v>
      </c>
      <c r="E727" s="837">
        <v>0.94444444444444442</v>
      </c>
      <c r="F727" s="837">
        <v>0.7857142857142857</v>
      </c>
      <c r="G727" s="837">
        <v>0.83333333333333326</v>
      </c>
      <c r="H727" s="838">
        <v>0.95238095238095244</v>
      </c>
      <c r="I727" s="839">
        <v>0.87806637806637722</v>
      </c>
      <c r="J727" s="554"/>
      <c r="K727" s="399"/>
      <c r="L727" s="399"/>
    </row>
    <row r="728" spans="1:12" x14ac:dyDescent="0.2">
      <c r="A728" s="1029" t="s">
        <v>8</v>
      </c>
      <c r="B728" s="1030"/>
      <c r="C728" s="249">
        <v>0.11452799993877873</v>
      </c>
      <c r="D728" s="250">
        <v>0.11569411829855637</v>
      </c>
      <c r="E728" s="250">
        <v>0.13872092466116728</v>
      </c>
      <c r="F728" s="250">
        <v>0.10951969324049481</v>
      </c>
      <c r="G728" s="250">
        <v>0.10743793478214661</v>
      </c>
      <c r="H728" s="251">
        <v>0.10716469100594338</v>
      </c>
      <c r="I728" s="409">
        <v>0.11340089083572796</v>
      </c>
      <c r="K728" s="382"/>
    </row>
    <row r="729" spans="1:12" x14ac:dyDescent="0.2">
      <c r="A729" s="1031" t="s">
        <v>1</v>
      </c>
      <c r="B729" s="1032"/>
      <c r="C729" s="253">
        <f>C726/C723*100-100</f>
        <v>4.8503151260504325</v>
      </c>
      <c r="D729" s="254">
        <f t="shared" ref="D729:I729" si="188">D726/D723*100-100</f>
        <v>4.3408613445378137</v>
      </c>
      <c r="E729" s="254">
        <f t="shared" si="188"/>
        <v>-8.0829831932773146</v>
      </c>
      <c r="F729" s="254">
        <f t="shared" si="188"/>
        <v>9.3224789915966397</v>
      </c>
      <c r="G729" s="254">
        <f t="shared" si="188"/>
        <v>17.691701680672267</v>
      </c>
      <c r="H729" s="255">
        <f t="shared" si="188"/>
        <v>15.64600840336135</v>
      </c>
      <c r="I729" s="369">
        <f t="shared" si="188"/>
        <v>8.6927043544690434</v>
      </c>
      <c r="J729" s="528"/>
    </row>
    <row r="730" spans="1:12" ht="13.5" thickBot="1" x14ac:dyDescent="0.25">
      <c r="A730" s="1029" t="s">
        <v>27</v>
      </c>
      <c r="B730" s="1030"/>
      <c r="C730" s="220">
        <f>C726-C696</f>
        <v>3.7749999999996362</v>
      </c>
      <c r="D730" s="221">
        <f t="shared" ref="D730:H730" si="189">D726-D696</f>
        <v>50.024999999999636</v>
      </c>
      <c r="E730" s="221">
        <f t="shared" si="189"/>
        <v>326</v>
      </c>
      <c r="F730" s="221">
        <f t="shared" si="189"/>
        <v>-309.05000000000018</v>
      </c>
      <c r="G730" s="221">
        <f t="shared" si="189"/>
        <v>103.02499999999964</v>
      </c>
      <c r="H730" s="226">
        <f t="shared" si="189"/>
        <v>286.85000000000036</v>
      </c>
      <c r="I730" s="370">
        <f>I726-I696</f>
        <v>34.291245791245274</v>
      </c>
      <c r="J730" s="265" t="s">
        <v>56</v>
      </c>
      <c r="K730" s="437">
        <f>I701-I731</f>
        <v>31</v>
      </c>
      <c r="L730" s="266">
        <f>K730/I701</f>
        <v>0.14485981308411214</v>
      </c>
    </row>
    <row r="731" spans="1:12" x14ac:dyDescent="0.2">
      <c r="A731" s="1029" t="s">
        <v>51</v>
      </c>
      <c r="B731" s="1030"/>
      <c r="C731" s="719">
        <v>33</v>
      </c>
      <c r="D731" s="720">
        <v>36</v>
      </c>
      <c r="E731" s="720">
        <v>8</v>
      </c>
      <c r="F731" s="720">
        <v>36</v>
      </c>
      <c r="G731" s="720">
        <v>35</v>
      </c>
      <c r="H731" s="721">
        <v>35</v>
      </c>
      <c r="I731" s="371">
        <f>SUM(C731:H731)</f>
        <v>183</v>
      </c>
      <c r="J731" s="200" t="s">
        <v>57</v>
      </c>
      <c r="K731" s="215">
        <v>152.22</v>
      </c>
    </row>
    <row r="732" spans="1:12" x14ac:dyDescent="0.2">
      <c r="A732" s="1029" t="s">
        <v>28</v>
      </c>
      <c r="B732" s="1030"/>
      <c r="C732" s="218"/>
      <c r="D732" s="269"/>
      <c r="E732" s="269"/>
      <c r="F732" s="269"/>
      <c r="G732" s="269"/>
      <c r="H732" s="219"/>
      <c r="I732" s="749" t="e">
        <f>AVERAGE(C732:H732)</f>
        <v>#DIV/0!</v>
      </c>
      <c r="J732" s="200" t="s">
        <v>26</v>
      </c>
      <c r="K732" s="215">
        <f>K731-K701</f>
        <v>0.55000000000001137</v>
      </c>
      <c r="L732" s="228"/>
    </row>
    <row r="733" spans="1:12" ht="13.5" thickBot="1" x14ac:dyDescent="0.25">
      <c r="A733" s="1033" t="s">
        <v>26</v>
      </c>
      <c r="B733" s="1034"/>
      <c r="C733" s="220">
        <f>(C732-C702)</f>
        <v>-154</v>
      </c>
      <c r="D733" s="221">
        <f t="shared" ref="D733:H733" si="190">(D732-D702)</f>
        <v>-153</v>
      </c>
      <c r="E733" s="221">
        <f t="shared" si="190"/>
        <v>-155</v>
      </c>
      <c r="F733" s="221">
        <f t="shared" si="190"/>
        <v>-152</v>
      </c>
      <c r="G733" s="221">
        <f t="shared" si="190"/>
        <v>-151</v>
      </c>
      <c r="H733" s="226">
        <f t="shared" si="190"/>
        <v>-148.5</v>
      </c>
      <c r="I733" s="333"/>
    </row>
  </sheetData>
  <mergeCells count="153"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678:B678"/>
    <mergeCell ref="A679:B679"/>
    <mergeCell ref="A680:B680"/>
    <mergeCell ref="A702:B702"/>
    <mergeCell ref="A703:B703"/>
    <mergeCell ref="A696:B696"/>
    <mergeCell ref="A697:B697"/>
    <mergeCell ref="A698:B698"/>
    <mergeCell ref="A699:B699"/>
    <mergeCell ref="A700:B700"/>
    <mergeCell ref="A686:B686"/>
    <mergeCell ref="C691:H691"/>
    <mergeCell ref="A692:B692"/>
    <mergeCell ref="A693:B693"/>
    <mergeCell ref="A694:B694"/>
    <mergeCell ref="A695:B695"/>
    <mergeCell ref="A701:B701"/>
    <mergeCell ref="A730:B730"/>
    <mergeCell ref="A731:B731"/>
    <mergeCell ref="A732:B732"/>
    <mergeCell ref="A733:B733"/>
    <mergeCell ref="C721:H721"/>
    <mergeCell ref="A722:B722"/>
    <mergeCell ref="A723:B723"/>
    <mergeCell ref="A724:B724"/>
    <mergeCell ref="A725:B725"/>
    <mergeCell ref="A726:B726"/>
    <mergeCell ref="A727:B727"/>
    <mergeCell ref="A728:B728"/>
    <mergeCell ref="A729:B729"/>
  </mergeCells>
  <conditionalFormatting sqref="C193:E19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6:H7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89" t="s">
        <v>18</v>
      </c>
      <c r="C4" s="890"/>
      <c r="D4" s="890"/>
      <c r="E4" s="890"/>
      <c r="F4" s="890"/>
      <c r="G4" s="890"/>
      <c r="H4" s="890"/>
      <c r="I4" s="890"/>
      <c r="J4" s="891"/>
      <c r="K4" s="889" t="s">
        <v>21</v>
      </c>
      <c r="L4" s="890"/>
      <c r="M4" s="890"/>
      <c r="N4" s="890"/>
      <c r="O4" s="890"/>
      <c r="P4" s="890"/>
      <c r="Q4" s="890"/>
      <c r="R4" s="890"/>
      <c r="S4" s="890"/>
      <c r="T4" s="890"/>
      <c r="U4" s="890"/>
      <c r="V4" s="890"/>
      <c r="W4" s="89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89" t="s">
        <v>23</v>
      </c>
      <c r="C17" s="890"/>
      <c r="D17" s="890"/>
      <c r="E17" s="890"/>
      <c r="F17" s="89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89" t="s">
        <v>18</v>
      </c>
      <c r="C4" s="890"/>
      <c r="D4" s="890"/>
      <c r="E4" s="890"/>
      <c r="F4" s="890"/>
      <c r="G4" s="890"/>
      <c r="H4" s="890"/>
      <c r="I4" s="890"/>
      <c r="J4" s="891"/>
      <c r="K4" s="889" t="s">
        <v>21</v>
      </c>
      <c r="L4" s="890"/>
      <c r="M4" s="890"/>
      <c r="N4" s="890"/>
      <c r="O4" s="890"/>
      <c r="P4" s="890"/>
      <c r="Q4" s="890"/>
      <c r="R4" s="890"/>
      <c r="S4" s="890"/>
      <c r="T4" s="890"/>
      <c r="U4" s="890"/>
      <c r="V4" s="890"/>
      <c r="W4" s="89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89" t="s">
        <v>23</v>
      </c>
      <c r="C17" s="890"/>
      <c r="D17" s="890"/>
      <c r="E17" s="890"/>
      <c r="F17" s="89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89" t="s">
        <v>18</v>
      </c>
      <c r="C4" s="890"/>
      <c r="D4" s="890"/>
      <c r="E4" s="890"/>
      <c r="F4" s="890"/>
      <c r="G4" s="890"/>
      <c r="H4" s="890"/>
      <c r="I4" s="890"/>
      <c r="J4" s="891"/>
      <c r="K4" s="889" t="s">
        <v>21</v>
      </c>
      <c r="L4" s="890"/>
      <c r="M4" s="890"/>
      <c r="N4" s="890"/>
      <c r="O4" s="890"/>
      <c r="P4" s="890"/>
      <c r="Q4" s="890"/>
      <c r="R4" s="890"/>
      <c r="S4" s="890"/>
      <c r="T4" s="890"/>
      <c r="U4" s="890"/>
      <c r="V4" s="890"/>
      <c r="W4" s="89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89" t="s">
        <v>23</v>
      </c>
      <c r="C17" s="890"/>
      <c r="D17" s="890"/>
      <c r="E17" s="890"/>
      <c r="F17" s="89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92" t="s">
        <v>42</v>
      </c>
      <c r="B1" s="89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92" t="s">
        <v>42</v>
      </c>
      <c r="B1" s="89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93" t="s">
        <v>42</v>
      </c>
      <c r="B1" s="89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92" t="s">
        <v>42</v>
      </c>
      <c r="B1" s="89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C812"/>
  <sheetViews>
    <sheetView showGridLines="0" topLeftCell="A776" zoomScale="70" zoomScaleNormal="70" workbookViewId="0">
      <selection activeCell="A804" sqref="A803:XFD804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200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30" width="11.42578125" style="200"/>
    <col min="31" max="31" width="10.5703125" style="200" bestFit="1" customWidth="1"/>
    <col min="32" max="36" width="11.42578125" style="200"/>
    <col min="37" max="37" width="16.7109375" style="200" bestFit="1" customWidth="1"/>
    <col min="38" max="38" width="4.140625" style="200" customWidth="1"/>
    <col min="39" max="43" width="11.42578125" style="200"/>
    <col min="44" max="44" width="16.7109375" style="200" bestFit="1" customWidth="1"/>
    <col min="45" max="45" width="2.85546875" style="200" customWidth="1"/>
    <col min="46" max="53" width="11.42578125" style="200"/>
    <col min="54" max="55" width="0" style="200" hidden="1" customWidth="1"/>
    <col min="56" max="16384" width="11.42578125" style="200"/>
  </cols>
  <sheetData>
    <row r="1" spans="1:55" x14ac:dyDescent="0.2">
      <c r="A1" s="200" t="s">
        <v>58</v>
      </c>
      <c r="BB1" s="854" t="s">
        <v>269</v>
      </c>
      <c r="BC1" s="861" t="s">
        <v>273</v>
      </c>
    </row>
    <row r="2" spans="1:55" x14ac:dyDescent="0.2">
      <c r="A2" s="200" t="s">
        <v>59</v>
      </c>
      <c r="C2" s="227">
        <v>39.825396825396822</v>
      </c>
      <c r="G2" s="972"/>
      <c r="H2" s="972"/>
      <c r="I2" s="972"/>
      <c r="J2" s="972"/>
      <c r="BB2" s="856">
        <v>1</v>
      </c>
      <c r="BC2" s="864">
        <v>140</v>
      </c>
    </row>
    <row r="3" spans="1:55" x14ac:dyDescent="0.2">
      <c r="A3" s="200" t="s">
        <v>7</v>
      </c>
      <c r="C3" s="227">
        <v>65.52771450265756</v>
      </c>
      <c r="BB3" s="856">
        <v>2</v>
      </c>
      <c r="BC3" s="864">
        <v>270</v>
      </c>
    </row>
    <row r="4" spans="1:55" x14ac:dyDescent="0.2">
      <c r="A4" s="200" t="s">
        <v>60</v>
      </c>
      <c r="C4" s="200">
        <v>12855</v>
      </c>
      <c r="BB4" s="856">
        <v>3</v>
      </c>
      <c r="BC4" s="864">
        <v>400</v>
      </c>
    </row>
    <row r="5" spans="1:55" x14ac:dyDescent="0.2">
      <c r="BB5" s="856">
        <v>4</v>
      </c>
      <c r="BC5" s="864">
        <v>520</v>
      </c>
    </row>
    <row r="6" spans="1:5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972"/>
      <c r="AI6" s="972"/>
      <c r="BB6" s="856">
        <v>5</v>
      </c>
      <c r="BC6" s="864">
        <v>620</v>
      </c>
    </row>
    <row r="7" spans="1:5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  <c r="BB7" s="856">
        <v>6</v>
      </c>
      <c r="BC7" s="864">
        <v>720</v>
      </c>
    </row>
    <row r="8" spans="1:55" ht="13.5" thickBot="1" x14ac:dyDescent="0.25">
      <c r="A8" s="230" t="s">
        <v>49</v>
      </c>
      <c r="B8" s="230"/>
      <c r="C8" s="973" t="s">
        <v>53</v>
      </c>
      <c r="D8" s="974"/>
      <c r="E8" s="974"/>
      <c r="F8" s="974"/>
      <c r="G8" s="974"/>
      <c r="H8" s="974"/>
      <c r="I8" s="974"/>
      <c r="J8" s="974"/>
      <c r="K8" s="974"/>
      <c r="L8" s="974"/>
      <c r="M8" s="973" t="s">
        <v>63</v>
      </c>
      <c r="N8" s="974"/>
      <c r="O8" s="974"/>
      <c r="P8" s="974"/>
      <c r="Q8" s="974"/>
      <c r="R8" s="974"/>
      <c r="S8" s="974"/>
      <c r="T8" s="974"/>
      <c r="U8" s="974"/>
      <c r="V8" s="974"/>
      <c r="W8" s="975"/>
      <c r="X8" s="292" t="s">
        <v>55</v>
      </c>
      <c r="BB8" s="856">
        <v>7</v>
      </c>
      <c r="BC8" s="864">
        <v>810</v>
      </c>
    </row>
    <row r="9" spans="1:55" x14ac:dyDescent="0.2">
      <c r="A9" s="231" t="s">
        <v>54</v>
      </c>
      <c r="B9" s="777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  <c r="BB9" s="856">
        <v>8</v>
      </c>
      <c r="BC9" s="864">
        <v>900</v>
      </c>
    </row>
    <row r="10" spans="1:55" x14ac:dyDescent="0.2">
      <c r="A10" s="231" t="s">
        <v>2</v>
      </c>
      <c r="B10" s="231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  <c r="BB10" s="856">
        <v>9</v>
      </c>
      <c r="BC10" s="864">
        <v>990</v>
      </c>
    </row>
    <row r="11" spans="1:55" x14ac:dyDescent="0.2">
      <c r="A11" s="236" t="s">
        <v>3</v>
      </c>
      <c r="B11" s="236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  <c r="BB11" s="856">
        <v>10</v>
      </c>
      <c r="BC11" s="864">
        <v>1080</v>
      </c>
    </row>
    <row r="12" spans="1:55" x14ac:dyDescent="0.2">
      <c r="A12" s="241" t="s">
        <v>6</v>
      </c>
      <c r="B12" s="241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  <c r="BB12" s="856">
        <v>11</v>
      </c>
      <c r="BC12" s="864">
        <v>1170</v>
      </c>
    </row>
    <row r="13" spans="1:55" x14ac:dyDescent="0.2">
      <c r="A13" s="231" t="s">
        <v>7</v>
      </c>
      <c r="B13" s="231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  <c r="BB13" s="856">
        <v>12</v>
      </c>
      <c r="BC13" s="864">
        <v>1270</v>
      </c>
    </row>
    <row r="14" spans="1:55" ht="12.75" customHeight="1" thickBot="1" x14ac:dyDescent="0.25">
      <c r="A14" s="231" t="s">
        <v>8</v>
      </c>
      <c r="B14" s="256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  <c r="BB14" s="856">
        <v>13</v>
      </c>
      <c r="BC14" s="864">
        <v>1370</v>
      </c>
    </row>
    <row r="15" spans="1:55" x14ac:dyDescent="0.2">
      <c r="A15" s="241" t="s">
        <v>1</v>
      </c>
      <c r="B15" s="778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  <c r="BB15" s="856">
        <v>14</v>
      </c>
      <c r="BC15" s="864">
        <v>1480</v>
      </c>
    </row>
    <row r="16" spans="1:55" ht="13.5" thickBot="1" x14ac:dyDescent="0.25">
      <c r="A16" s="256" t="s">
        <v>27</v>
      </c>
      <c r="B16" s="256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  <c r="BB16" s="856">
        <v>15</v>
      </c>
      <c r="BC16" s="864">
        <v>1590</v>
      </c>
    </row>
    <row r="17" spans="1:55" x14ac:dyDescent="0.2">
      <c r="A17" s="260" t="s">
        <v>51</v>
      </c>
      <c r="B17" s="267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  <c r="BB17" s="856">
        <v>16</v>
      </c>
      <c r="BC17" s="864">
        <v>1710</v>
      </c>
    </row>
    <row r="18" spans="1:55" x14ac:dyDescent="0.2">
      <c r="A18" s="267" t="s">
        <v>28</v>
      </c>
      <c r="B18" s="267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  <c r="BB18" s="856">
        <v>17</v>
      </c>
      <c r="BC18" s="864">
        <v>1840</v>
      </c>
    </row>
    <row r="19" spans="1:55" ht="13.5" thickBot="1" x14ac:dyDescent="0.25">
      <c r="A19" s="268" t="s">
        <v>26</v>
      </c>
      <c r="B19" s="268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  <c r="BB19" s="856">
        <v>18</v>
      </c>
      <c r="BC19" s="864">
        <v>1980</v>
      </c>
    </row>
    <row r="20" spans="1:55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  <c r="BB20" s="856">
        <v>19</v>
      </c>
      <c r="BC20" s="864">
        <v>2130</v>
      </c>
    </row>
    <row r="21" spans="1:55" ht="13.5" thickBot="1" x14ac:dyDescent="0.25">
      <c r="BB21" s="856">
        <v>20</v>
      </c>
      <c r="BC21" s="864">
        <v>2290</v>
      </c>
    </row>
    <row r="22" spans="1:55" ht="13.5" thickBot="1" x14ac:dyDescent="0.25">
      <c r="A22" s="230" t="s">
        <v>64</v>
      </c>
      <c r="B22" s="230"/>
      <c r="C22" s="973" t="s">
        <v>53</v>
      </c>
      <c r="D22" s="974"/>
      <c r="E22" s="974"/>
      <c r="F22" s="974"/>
      <c r="G22" s="974"/>
      <c r="H22" s="974"/>
      <c r="I22" s="974"/>
      <c r="J22" s="974"/>
      <c r="K22" s="974"/>
      <c r="L22" s="974"/>
      <c r="M22" s="973" t="s">
        <v>63</v>
      </c>
      <c r="N22" s="974"/>
      <c r="O22" s="974"/>
      <c r="P22" s="974"/>
      <c r="Q22" s="974"/>
      <c r="R22" s="974"/>
      <c r="S22" s="974"/>
      <c r="T22" s="974"/>
      <c r="U22" s="974"/>
      <c r="V22" s="974"/>
      <c r="W22" s="975"/>
      <c r="X22" s="292" t="s">
        <v>55</v>
      </c>
      <c r="BB22" s="856">
        <v>21</v>
      </c>
      <c r="BC22" s="864">
        <v>2470</v>
      </c>
    </row>
    <row r="23" spans="1:55" x14ac:dyDescent="0.2">
      <c r="A23" s="231" t="s">
        <v>54</v>
      </c>
      <c r="B23" s="777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  <c r="BB23" s="856">
        <v>22</v>
      </c>
      <c r="BC23" s="864">
        <v>2670</v>
      </c>
    </row>
    <row r="24" spans="1:55" x14ac:dyDescent="0.2">
      <c r="A24" s="231" t="s">
        <v>2</v>
      </c>
      <c r="B24" s="231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  <c r="BB24" s="856">
        <v>23</v>
      </c>
      <c r="BC24" s="864">
        <v>2870</v>
      </c>
    </row>
    <row r="25" spans="1:55" x14ac:dyDescent="0.2">
      <c r="A25" s="236" t="s">
        <v>3</v>
      </c>
      <c r="B25" s="236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  <c r="BB25" s="856">
        <v>24</v>
      </c>
      <c r="BC25" s="864">
        <v>3060</v>
      </c>
    </row>
    <row r="26" spans="1:55" x14ac:dyDescent="0.2">
      <c r="A26" s="241" t="s">
        <v>6</v>
      </c>
      <c r="B26" s="241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  <c r="BB26" s="856">
        <v>25</v>
      </c>
      <c r="BC26" s="864">
        <v>3250</v>
      </c>
    </row>
    <row r="27" spans="1:55" x14ac:dyDescent="0.2">
      <c r="A27" s="231" t="s">
        <v>7</v>
      </c>
      <c r="B27" s="231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  <c r="BB27" s="856">
        <v>26</v>
      </c>
      <c r="BC27" s="864">
        <v>3415</v>
      </c>
    </row>
    <row r="28" spans="1:55" ht="13.5" thickBot="1" x14ac:dyDescent="0.25">
      <c r="A28" s="231" t="s">
        <v>8</v>
      </c>
      <c r="B28" s="256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  <c r="BB28" s="856">
        <v>27</v>
      </c>
      <c r="BC28" s="864">
        <v>3550</v>
      </c>
    </row>
    <row r="29" spans="1:55" x14ac:dyDescent="0.2">
      <c r="A29" s="241" t="s">
        <v>1</v>
      </c>
      <c r="B29" s="778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  <c r="BB29" s="856">
        <v>28</v>
      </c>
      <c r="BC29" s="864">
        <v>3665</v>
      </c>
    </row>
    <row r="30" spans="1:55" ht="13.5" thickBot="1" x14ac:dyDescent="0.25">
      <c r="A30" s="256" t="s">
        <v>27</v>
      </c>
      <c r="B30" s="256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  <c r="BB30" s="856">
        <v>29</v>
      </c>
      <c r="BC30" s="864">
        <v>3750</v>
      </c>
    </row>
    <row r="31" spans="1:55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  <c r="BB31" s="856">
        <v>30</v>
      </c>
      <c r="BC31" s="864">
        <v>3820</v>
      </c>
    </row>
    <row r="32" spans="1:55" x14ac:dyDescent="0.2">
      <c r="A32" s="267" t="s">
        <v>28</v>
      </c>
      <c r="B32" s="267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  <c r="BB32" s="856">
        <v>31</v>
      </c>
      <c r="BC32" s="864">
        <v>3870</v>
      </c>
    </row>
    <row r="33" spans="1:55" ht="13.5" thickBot="1" x14ac:dyDescent="0.25">
      <c r="A33" s="268" t="s">
        <v>26</v>
      </c>
      <c r="B33" s="268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  <c r="BB33" s="856">
        <v>32</v>
      </c>
      <c r="BC33" s="864">
        <v>3888</v>
      </c>
    </row>
    <row r="34" spans="1:55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  <c r="BB34" s="856">
        <v>33</v>
      </c>
      <c r="BC34" s="864">
        <v>3906</v>
      </c>
    </row>
    <row r="35" spans="1:55" ht="13.5" thickBot="1" x14ac:dyDescent="0.25">
      <c r="BB35" s="856">
        <v>34</v>
      </c>
      <c r="BC35" s="864">
        <v>3924</v>
      </c>
    </row>
    <row r="36" spans="1:55" ht="13.5" thickBot="1" x14ac:dyDescent="0.25">
      <c r="A36" s="230" t="s">
        <v>66</v>
      </c>
      <c r="B36" s="230"/>
      <c r="C36" s="973" t="s">
        <v>53</v>
      </c>
      <c r="D36" s="974"/>
      <c r="E36" s="974"/>
      <c r="F36" s="974"/>
      <c r="G36" s="974"/>
      <c r="H36" s="974"/>
      <c r="I36" s="974"/>
      <c r="J36" s="974"/>
      <c r="K36" s="974"/>
      <c r="L36" s="974"/>
      <c r="M36" s="973" t="s">
        <v>63</v>
      </c>
      <c r="N36" s="974"/>
      <c r="O36" s="974"/>
      <c r="P36" s="974"/>
      <c r="Q36" s="974"/>
      <c r="R36" s="974"/>
      <c r="S36" s="974"/>
      <c r="T36" s="974"/>
      <c r="U36" s="974"/>
      <c r="V36" s="974"/>
      <c r="W36" s="975"/>
      <c r="X36" s="292" t="s">
        <v>55</v>
      </c>
      <c r="BB36" s="856">
        <v>35</v>
      </c>
      <c r="BC36" s="864">
        <v>3942</v>
      </c>
    </row>
    <row r="37" spans="1:55" x14ac:dyDescent="0.2">
      <c r="A37" s="231" t="s">
        <v>54</v>
      </c>
      <c r="B37" s="777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  <c r="BB37" s="856">
        <v>36</v>
      </c>
      <c r="BC37" s="864">
        <v>3960</v>
      </c>
    </row>
    <row r="38" spans="1:55" x14ac:dyDescent="0.2">
      <c r="A38" s="231" t="s">
        <v>2</v>
      </c>
      <c r="B38" s="231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  <c r="BB38" s="856">
        <v>37</v>
      </c>
      <c r="BC38" s="864">
        <v>3978</v>
      </c>
    </row>
    <row r="39" spans="1:55" x14ac:dyDescent="0.2">
      <c r="A39" s="236" t="s">
        <v>3</v>
      </c>
      <c r="B39" s="236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  <c r="BB39" s="856">
        <v>38</v>
      </c>
      <c r="BC39" s="864">
        <v>3996</v>
      </c>
    </row>
    <row r="40" spans="1:55" ht="12.75" customHeight="1" x14ac:dyDescent="0.2">
      <c r="A40" s="241" t="s">
        <v>6</v>
      </c>
      <c r="B40" s="241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990" t="s">
        <v>67</v>
      </c>
      <c r="AD40" s="990"/>
      <c r="AE40" s="990"/>
      <c r="BB40" s="856">
        <v>39</v>
      </c>
      <c r="BC40" s="864">
        <v>4014</v>
      </c>
    </row>
    <row r="41" spans="1:55" x14ac:dyDescent="0.2">
      <c r="A41" s="231" t="s">
        <v>7</v>
      </c>
      <c r="B41" s="231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990"/>
      <c r="AD41" s="990"/>
      <c r="AE41" s="990"/>
      <c r="BB41" s="856">
        <v>40</v>
      </c>
      <c r="BC41" s="864">
        <v>4032</v>
      </c>
    </row>
    <row r="42" spans="1:55" ht="13.5" thickBot="1" x14ac:dyDescent="0.25">
      <c r="A42" s="231" t="s">
        <v>8</v>
      </c>
      <c r="B42" s="256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990"/>
      <c r="AD42" s="990"/>
      <c r="AE42" s="990"/>
      <c r="BB42" s="856">
        <v>41</v>
      </c>
      <c r="BC42" s="864">
        <v>4050</v>
      </c>
    </row>
    <row r="43" spans="1:55" x14ac:dyDescent="0.2">
      <c r="A43" s="241" t="s">
        <v>1</v>
      </c>
      <c r="B43" s="778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  <c r="BB43" s="856">
        <v>42</v>
      </c>
      <c r="BC43" s="864">
        <v>4068</v>
      </c>
    </row>
    <row r="44" spans="1:55" ht="13.5" thickBot="1" x14ac:dyDescent="0.25">
      <c r="A44" s="256" t="s">
        <v>27</v>
      </c>
      <c r="B44" s="256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  <c r="BB44" s="856">
        <v>43</v>
      </c>
      <c r="BC44" s="864">
        <v>4086</v>
      </c>
    </row>
    <row r="45" spans="1:55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  <c r="BB45" s="856">
        <v>44</v>
      </c>
      <c r="BC45" s="864">
        <v>4104</v>
      </c>
    </row>
    <row r="46" spans="1:55" x14ac:dyDescent="0.2">
      <c r="A46" s="267" t="s">
        <v>28</v>
      </c>
      <c r="B46" s="267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  <c r="BB46" s="856">
        <v>45</v>
      </c>
      <c r="BC46" s="864">
        <v>4122</v>
      </c>
    </row>
    <row r="47" spans="1:55" ht="13.5" thickBot="1" x14ac:dyDescent="0.25">
      <c r="A47" s="268" t="s">
        <v>26</v>
      </c>
      <c r="B47" s="268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  <c r="BB47" s="856">
        <v>46</v>
      </c>
      <c r="BC47" s="864">
        <v>4140</v>
      </c>
    </row>
    <row r="48" spans="1:55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982" t="s">
        <v>77</v>
      </c>
      <c r="AG48" s="983"/>
      <c r="AH48" s="983"/>
      <c r="AI48" s="984"/>
      <c r="AJ48" s="375"/>
      <c r="AK48" s="210"/>
      <c r="AL48" s="976" t="s">
        <v>85</v>
      </c>
      <c r="AM48" s="977"/>
      <c r="AN48" s="977"/>
      <c r="AO48" s="978"/>
      <c r="BB48" s="856">
        <v>47</v>
      </c>
      <c r="BC48" s="864">
        <v>4158</v>
      </c>
    </row>
    <row r="49" spans="1:55" x14ac:dyDescent="0.2">
      <c r="AF49" s="985" t="s">
        <v>78</v>
      </c>
      <c r="AG49" s="986"/>
      <c r="AH49" s="986"/>
      <c r="AI49" s="987"/>
      <c r="AJ49" s="375"/>
      <c r="AK49" s="210"/>
      <c r="AL49" s="979" t="s">
        <v>86</v>
      </c>
      <c r="AM49" s="980"/>
      <c r="AN49" s="980"/>
      <c r="AO49" s="981"/>
      <c r="BB49" s="856">
        <v>48</v>
      </c>
      <c r="BC49" s="864">
        <v>4176</v>
      </c>
    </row>
    <row r="50" spans="1:55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972"/>
      <c r="AR50" s="972"/>
      <c r="AS50" s="972"/>
      <c r="AT50" s="972"/>
      <c r="BB50" s="856">
        <v>49</v>
      </c>
      <c r="BC50" s="864">
        <v>4194</v>
      </c>
    </row>
    <row r="51" spans="1:55" ht="13.5" thickBot="1" x14ac:dyDescent="0.25">
      <c r="A51" s="230" t="s">
        <v>76</v>
      </c>
      <c r="B51" s="230"/>
      <c r="C51" s="973" t="s">
        <v>53</v>
      </c>
      <c r="D51" s="974"/>
      <c r="E51" s="974"/>
      <c r="F51" s="974"/>
      <c r="G51" s="974"/>
      <c r="H51" s="974"/>
      <c r="I51" s="974"/>
      <c r="J51" s="974"/>
      <c r="K51" s="974"/>
      <c r="L51" s="974"/>
      <c r="M51" s="974"/>
      <c r="N51" s="975"/>
      <c r="O51" s="973" t="s">
        <v>63</v>
      </c>
      <c r="P51" s="974"/>
      <c r="Q51" s="974"/>
      <c r="R51" s="974"/>
      <c r="S51" s="974"/>
      <c r="T51" s="974"/>
      <c r="U51" s="974"/>
      <c r="V51" s="974"/>
      <c r="W51" s="974"/>
      <c r="X51" s="974"/>
      <c r="Y51" s="975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972"/>
      <c r="AR51" s="972"/>
      <c r="AS51" s="972"/>
      <c r="AT51" s="972"/>
      <c r="BB51" s="856">
        <v>50</v>
      </c>
      <c r="BC51" s="864">
        <v>4212</v>
      </c>
    </row>
    <row r="52" spans="1:55" x14ac:dyDescent="0.2">
      <c r="A52" s="231" t="s">
        <v>54</v>
      </c>
      <c r="B52" s="777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  <c r="BB52" s="856">
        <v>51</v>
      </c>
      <c r="BC52" s="864">
        <v>4230</v>
      </c>
    </row>
    <row r="53" spans="1:55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  <c r="BB53" s="856">
        <v>52</v>
      </c>
      <c r="BC53" s="864">
        <v>4248</v>
      </c>
    </row>
    <row r="54" spans="1:55" x14ac:dyDescent="0.2">
      <c r="A54" s="236" t="s">
        <v>3</v>
      </c>
      <c r="B54" s="236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  <c r="BB54" s="856">
        <v>53</v>
      </c>
      <c r="BC54" s="864">
        <v>4266</v>
      </c>
    </row>
    <row r="55" spans="1:55" x14ac:dyDescent="0.2">
      <c r="A55" s="241" t="s">
        <v>6</v>
      </c>
      <c r="B55" s="241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  <c r="BB55" s="856">
        <v>54</v>
      </c>
      <c r="BC55" s="864">
        <v>4284</v>
      </c>
    </row>
    <row r="56" spans="1:55" x14ac:dyDescent="0.2">
      <c r="A56" s="231" t="s">
        <v>7</v>
      </c>
      <c r="B56" s="231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  <c r="BB56" s="856">
        <v>55</v>
      </c>
      <c r="BC56" s="864">
        <v>4302</v>
      </c>
    </row>
    <row r="57" spans="1:55" ht="13.5" thickBot="1" x14ac:dyDescent="0.25">
      <c r="A57" s="231" t="s">
        <v>8</v>
      </c>
      <c r="B57" s="256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  <c r="BB57" s="856">
        <v>56</v>
      </c>
      <c r="BC57" s="864">
        <v>4320</v>
      </c>
    </row>
    <row r="58" spans="1:55" x14ac:dyDescent="0.2">
      <c r="A58" s="241" t="s">
        <v>1</v>
      </c>
      <c r="B58" s="778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  <c r="BB58" s="856">
        <v>57</v>
      </c>
      <c r="BC58" s="864">
        <v>4338</v>
      </c>
    </row>
    <row r="59" spans="1:55" ht="13.5" thickBot="1" x14ac:dyDescent="0.25">
      <c r="A59" s="256" t="s">
        <v>27</v>
      </c>
      <c r="B59" s="256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  <c r="BB59" s="856">
        <v>58</v>
      </c>
      <c r="BC59" s="864">
        <v>4356</v>
      </c>
    </row>
    <row r="60" spans="1:55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  <c r="BB60" s="856">
        <v>59</v>
      </c>
      <c r="BC60" s="864">
        <v>4374</v>
      </c>
    </row>
    <row r="61" spans="1:55" ht="13.5" thickBot="1" x14ac:dyDescent="0.25">
      <c r="A61" s="267" t="s">
        <v>28</v>
      </c>
      <c r="B61" s="267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  <c r="BB61" s="856">
        <v>60</v>
      </c>
      <c r="BC61" s="864">
        <v>4392</v>
      </c>
    </row>
    <row r="62" spans="1:55" ht="13.5" thickBot="1" x14ac:dyDescent="0.25">
      <c r="A62" s="268" t="s">
        <v>26</v>
      </c>
      <c r="B62" s="268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  <c r="BB62" s="856">
        <v>61</v>
      </c>
      <c r="BC62" s="864">
        <v>4410</v>
      </c>
    </row>
    <row r="63" spans="1:55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  <c r="BB63" s="856">
        <v>62</v>
      </c>
      <c r="BC63" s="864">
        <v>4428</v>
      </c>
    </row>
    <row r="64" spans="1:55" x14ac:dyDescent="0.2">
      <c r="BB64" s="856">
        <v>63</v>
      </c>
      <c r="BC64" s="864">
        <v>4446</v>
      </c>
    </row>
    <row r="65" spans="1:55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  <c r="BB65" s="856">
        <v>64</v>
      </c>
      <c r="BC65" s="866"/>
    </row>
    <row r="66" spans="1:55" ht="13.5" thickBot="1" x14ac:dyDescent="0.25">
      <c r="A66" s="230" t="s">
        <v>103</v>
      </c>
      <c r="B66" s="230"/>
      <c r="C66" s="973" t="s">
        <v>53</v>
      </c>
      <c r="D66" s="974"/>
      <c r="E66" s="974"/>
      <c r="F66" s="974"/>
      <c r="G66" s="974"/>
      <c r="H66" s="974"/>
      <c r="I66" s="974"/>
      <c r="J66" s="974"/>
      <c r="K66" s="974"/>
      <c r="L66" s="974"/>
      <c r="M66" s="974"/>
      <c r="N66" s="975"/>
      <c r="O66" s="973" t="s">
        <v>63</v>
      </c>
      <c r="P66" s="974"/>
      <c r="Q66" s="974"/>
      <c r="R66" s="974"/>
      <c r="S66" s="974"/>
      <c r="T66" s="974"/>
      <c r="U66" s="974"/>
      <c r="V66" s="974"/>
      <c r="W66" s="974"/>
      <c r="X66" s="974"/>
      <c r="Y66" s="975"/>
      <c r="Z66" s="292" t="s">
        <v>55</v>
      </c>
      <c r="BB66" s="858">
        <v>65</v>
      </c>
      <c r="BC66" s="869"/>
    </row>
    <row r="67" spans="1:55" x14ac:dyDescent="0.2">
      <c r="A67" s="231" t="s">
        <v>54</v>
      </c>
      <c r="B67" s="777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55" x14ac:dyDescent="0.2">
      <c r="A68" s="231" t="s">
        <v>2</v>
      </c>
      <c r="B68" s="231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55" x14ac:dyDescent="0.2">
      <c r="A69" s="236" t="s">
        <v>3</v>
      </c>
      <c r="B69" s="236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55" x14ac:dyDescent="0.2">
      <c r="A70" s="241" t="s">
        <v>6</v>
      </c>
      <c r="B70" s="241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55" x14ac:dyDescent="0.2">
      <c r="A71" s="231" t="s">
        <v>7</v>
      </c>
      <c r="B71" s="231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55" ht="13.5" thickBot="1" x14ac:dyDescent="0.25">
      <c r="A72" s="231" t="s">
        <v>8</v>
      </c>
      <c r="B72" s="256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55" x14ac:dyDescent="0.2">
      <c r="A73" s="241" t="s">
        <v>1</v>
      </c>
      <c r="B73" s="778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55" ht="13.5" thickBot="1" x14ac:dyDescent="0.25">
      <c r="A74" s="256" t="s">
        <v>27</v>
      </c>
      <c r="B74" s="256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55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55" x14ac:dyDescent="0.2">
      <c r="A76" s="267" t="s">
        <v>28</v>
      </c>
      <c r="B76" s="267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55" ht="13.5" thickBot="1" x14ac:dyDescent="0.25">
      <c r="A77" s="268" t="s">
        <v>26</v>
      </c>
      <c r="B77" s="268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55" ht="13.5" thickBot="1" x14ac:dyDescent="0.25"/>
    <row r="80" spans="1:55" ht="13.5" thickBot="1" x14ac:dyDescent="0.25">
      <c r="A80" s="230" t="s">
        <v>105</v>
      </c>
      <c r="B80" s="230"/>
      <c r="C80" s="973" t="s">
        <v>53</v>
      </c>
      <c r="D80" s="974"/>
      <c r="E80" s="974"/>
      <c r="F80" s="974"/>
      <c r="G80" s="974"/>
      <c r="H80" s="974"/>
      <c r="I80" s="974"/>
      <c r="J80" s="974"/>
      <c r="K80" s="974"/>
      <c r="L80" s="974"/>
      <c r="M80" s="974"/>
      <c r="N80" s="975"/>
      <c r="O80" s="973" t="s">
        <v>63</v>
      </c>
      <c r="P80" s="974"/>
      <c r="Q80" s="974"/>
      <c r="R80" s="974"/>
      <c r="S80" s="974"/>
      <c r="T80" s="974"/>
      <c r="U80" s="974"/>
      <c r="V80" s="974"/>
      <c r="W80" s="974"/>
      <c r="X80" s="974"/>
      <c r="Y80" s="975"/>
      <c r="Z80" s="292" t="s">
        <v>55</v>
      </c>
    </row>
    <row r="81" spans="1:29" x14ac:dyDescent="0.2">
      <c r="A81" s="231" t="s">
        <v>54</v>
      </c>
      <c r="B81" s="777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231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236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241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231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256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778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256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267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268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908" t="s">
        <v>53</v>
      </c>
      <c r="D94" s="906"/>
      <c r="E94" s="906"/>
      <c r="F94" s="906"/>
      <c r="G94" s="906"/>
      <c r="H94" s="906"/>
      <c r="I94" s="906"/>
      <c r="J94" s="906"/>
      <c r="K94" s="906"/>
      <c r="L94" s="906"/>
      <c r="M94" s="906"/>
      <c r="N94" s="907"/>
      <c r="O94" s="908" t="s">
        <v>63</v>
      </c>
      <c r="P94" s="906"/>
      <c r="Q94" s="906"/>
      <c r="R94" s="906"/>
      <c r="S94" s="906"/>
      <c r="T94" s="906"/>
      <c r="U94" s="906"/>
      <c r="V94" s="906"/>
      <c r="W94" s="906"/>
      <c r="X94" s="906"/>
      <c r="Y94" s="907"/>
      <c r="Z94" s="919" t="s">
        <v>55</v>
      </c>
      <c r="AA94" s="200">
        <v>920</v>
      </c>
    </row>
    <row r="95" spans="1:29" x14ac:dyDescent="0.2">
      <c r="A95" s="231" t="s">
        <v>54</v>
      </c>
      <c r="B95" s="777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988"/>
    </row>
    <row r="96" spans="1:29" ht="13.5" thickBot="1" x14ac:dyDescent="0.25">
      <c r="A96" s="231" t="s">
        <v>2</v>
      </c>
      <c r="B96" s="231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989"/>
      <c r="AB96" s="313"/>
      <c r="AC96" s="313"/>
    </row>
    <row r="97" spans="1:29" x14ac:dyDescent="0.2">
      <c r="A97" s="236" t="s">
        <v>3</v>
      </c>
      <c r="B97" s="236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241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231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256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778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256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267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268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908" t="s">
        <v>53</v>
      </c>
      <c r="D108" s="906"/>
      <c r="E108" s="906"/>
      <c r="F108" s="906"/>
      <c r="G108" s="906"/>
      <c r="H108" s="906"/>
      <c r="I108" s="906"/>
      <c r="J108" s="906"/>
      <c r="K108" s="906"/>
      <c r="L108" s="906"/>
      <c r="M108" s="906"/>
      <c r="N108" s="907"/>
      <c r="O108" s="908" t="s">
        <v>63</v>
      </c>
      <c r="P108" s="906"/>
      <c r="Q108" s="906"/>
      <c r="R108" s="906"/>
      <c r="S108" s="906"/>
      <c r="T108" s="906"/>
      <c r="U108" s="906"/>
      <c r="V108" s="906"/>
      <c r="W108" s="906"/>
      <c r="X108" s="906"/>
      <c r="Y108" s="907"/>
      <c r="Z108" s="919" t="s">
        <v>55</v>
      </c>
      <c r="AA108" s="200">
        <v>921</v>
      </c>
    </row>
    <row r="109" spans="1:29" x14ac:dyDescent="0.2">
      <c r="A109" s="231" t="s">
        <v>54</v>
      </c>
      <c r="B109" s="777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988"/>
    </row>
    <row r="110" spans="1:29" ht="13.5" thickBot="1" x14ac:dyDescent="0.25">
      <c r="A110" s="231" t="s">
        <v>2</v>
      </c>
      <c r="B110" s="231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989"/>
      <c r="AB110" s="313"/>
      <c r="AC110" s="313"/>
    </row>
    <row r="111" spans="1:29" x14ac:dyDescent="0.2">
      <c r="A111" s="236" t="s">
        <v>3</v>
      </c>
      <c r="B111" s="236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241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231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256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778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256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267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268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969" t="s">
        <v>63</v>
      </c>
      <c r="AG122" s="970"/>
      <c r="AH122" s="970"/>
      <c r="AI122" s="970"/>
      <c r="AJ122" s="970"/>
      <c r="AK122" s="971"/>
      <c r="AM122" s="969" t="s">
        <v>63</v>
      </c>
      <c r="AN122" s="970"/>
      <c r="AO122" s="970"/>
      <c r="AP122" s="970"/>
      <c r="AQ122" s="970"/>
      <c r="AR122" s="971"/>
      <c r="AT122" s="969" t="s">
        <v>114</v>
      </c>
      <c r="AU122" s="970"/>
      <c r="AV122" s="970"/>
      <c r="AW122" s="970"/>
      <c r="AX122" s="971"/>
    </row>
    <row r="123" spans="1:50" ht="15.75" thickBot="1" x14ac:dyDescent="0.25">
      <c r="A123" s="230" t="s">
        <v>113</v>
      </c>
      <c r="B123" s="230"/>
      <c r="C123" s="921" t="s">
        <v>53</v>
      </c>
      <c r="D123" s="922"/>
      <c r="E123" s="922"/>
      <c r="F123" s="922"/>
      <c r="G123" s="922"/>
      <c r="H123" s="922"/>
      <c r="I123" s="922"/>
      <c r="J123" s="922"/>
      <c r="K123" s="922"/>
      <c r="L123" s="922"/>
      <c r="M123" s="921" t="s">
        <v>114</v>
      </c>
      <c r="N123" s="922"/>
      <c r="O123" s="922"/>
      <c r="P123" s="923"/>
      <c r="Q123" s="922" t="s">
        <v>63</v>
      </c>
      <c r="R123" s="922"/>
      <c r="S123" s="922"/>
      <c r="T123" s="922"/>
      <c r="U123" s="922"/>
      <c r="V123" s="922"/>
      <c r="W123" s="922"/>
      <c r="X123" s="922"/>
      <c r="Y123" s="922"/>
      <c r="Z123" s="923"/>
      <c r="AA123" s="919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777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958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231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959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236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241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231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256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267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267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268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921" t="s">
        <v>53</v>
      </c>
      <c r="D138" s="922"/>
      <c r="E138" s="922"/>
      <c r="F138" s="922"/>
      <c r="G138" s="922"/>
      <c r="H138" s="922"/>
      <c r="I138" s="922"/>
      <c r="J138" s="922"/>
      <c r="K138" s="922"/>
      <c r="L138" s="922"/>
      <c r="M138" s="921" t="s">
        <v>114</v>
      </c>
      <c r="N138" s="922"/>
      <c r="O138" s="922"/>
      <c r="P138" s="923"/>
      <c r="Q138" s="922" t="s">
        <v>63</v>
      </c>
      <c r="R138" s="922"/>
      <c r="S138" s="922"/>
      <c r="T138" s="922"/>
      <c r="U138" s="922"/>
      <c r="V138" s="922"/>
      <c r="W138" s="922"/>
      <c r="X138" s="922"/>
      <c r="Y138" s="922"/>
      <c r="Z138" s="923"/>
      <c r="AA138" s="919" t="s">
        <v>55</v>
      </c>
      <c r="AB138" s="200">
        <v>904</v>
      </c>
    </row>
    <row r="139" spans="1:44" x14ac:dyDescent="0.2">
      <c r="A139" s="231" t="s">
        <v>54</v>
      </c>
      <c r="B139" s="777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958"/>
    </row>
    <row r="140" spans="1:44" ht="13.5" thickBot="1" x14ac:dyDescent="0.25">
      <c r="A140" s="231" t="s">
        <v>2</v>
      </c>
      <c r="B140" s="231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959"/>
      <c r="AC140" s="313"/>
      <c r="AD140" s="313"/>
    </row>
    <row r="141" spans="1:44" x14ac:dyDescent="0.2">
      <c r="A141" s="236" t="s">
        <v>3</v>
      </c>
      <c r="B141" s="236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241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231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256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267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267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268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921" t="s">
        <v>53</v>
      </c>
      <c r="D153" s="922"/>
      <c r="E153" s="922"/>
      <c r="F153" s="922"/>
      <c r="G153" s="922"/>
      <c r="H153" s="922"/>
      <c r="I153" s="922"/>
      <c r="J153" s="922"/>
      <c r="K153" s="922"/>
      <c r="L153" s="922"/>
      <c r="M153" s="921" t="s">
        <v>114</v>
      </c>
      <c r="N153" s="922"/>
      <c r="O153" s="922"/>
      <c r="P153" s="923"/>
      <c r="Q153" s="922" t="s">
        <v>63</v>
      </c>
      <c r="R153" s="922"/>
      <c r="S153" s="922"/>
      <c r="T153" s="922"/>
      <c r="U153" s="922"/>
      <c r="V153" s="922"/>
      <c r="W153" s="922"/>
      <c r="X153" s="922"/>
      <c r="Y153" s="922"/>
      <c r="Z153" s="923"/>
      <c r="AA153" s="919" t="s">
        <v>55</v>
      </c>
      <c r="AB153" s="200">
        <v>912</v>
      </c>
    </row>
    <row r="154" spans="1:30" x14ac:dyDescent="0.2">
      <c r="A154" s="231" t="s">
        <v>54</v>
      </c>
      <c r="B154" s="777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958"/>
    </row>
    <row r="155" spans="1:30" ht="13.5" thickBot="1" x14ac:dyDescent="0.25">
      <c r="A155" s="231" t="s">
        <v>2</v>
      </c>
      <c r="B155" s="231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959"/>
      <c r="AC155" s="313"/>
      <c r="AD155" s="313"/>
    </row>
    <row r="156" spans="1:30" x14ac:dyDescent="0.2">
      <c r="A156" s="236" t="s">
        <v>3</v>
      </c>
      <c r="B156" s="236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241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231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256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267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267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268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921" t="s">
        <v>53</v>
      </c>
      <c r="D167" s="922"/>
      <c r="E167" s="922"/>
      <c r="F167" s="922"/>
      <c r="G167" s="922"/>
      <c r="H167" s="922"/>
      <c r="I167" s="922"/>
      <c r="J167" s="922"/>
      <c r="K167" s="922"/>
      <c r="L167" s="922"/>
      <c r="M167" s="921" t="s">
        <v>114</v>
      </c>
      <c r="N167" s="922"/>
      <c r="O167" s="922"/>
      <c r="P167" s="923"/>
      <c r="Q167" s="922" t="s">
        <v>63</v>
      </c>
      <c r="R167" s="922"/>
      <c r="S167" s="922"/>
      <c r="T167" s="922"/>
      <c r="U167" s="922"/>
      <c r="V167" s="922"/>
      <c r="W167" s="922"/>
      <c r="X167" s="922"/>
      <c r="Y167" s="922"/>
      <c r="Z167" s="923"/>
      <c r="AA167" s="919" t="s">
        <v>55</v>
      </c>
      <c r="AB167" s="200">
        <v>924</v>
      </c>
    </row>
    <row r="168" spans="1:30" x14ac:dyDescent="0.2">
      <c r="A168" s="231" t="s">
        <v>54</v>
      </c>
      <c r="B168" s="777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958"/>
    </row>
    <row r="169" spans="1:30" ht="13.5" thickBot="1" x14ac:dyDescent="0.25">
      <c r="A169" s="231" t="s">
        <v>2</v>
      </c>
      <c r="B169" s="231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959"/>
      <c r="AC169" s="313"/>
      <c r="AD169" s="313"/>
    </row>
    <row r="170" spans="1:30" x14ac:dyDescent="0.2">
      <c r="A170" s="236" t="s">
        <v>3</v>
      </c>
      <c r="B170" s="236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241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231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256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267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267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268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921" t="s">
        <v>53</v>
      </c>
      <c r="D181" s="922"/>
      <c r="E181" s="922"/>
      <c r="F181" s="922"/>
      <c r="G181" s="922"/>
      <c r="H181" s="922"/>
      <c r="I181" s="922"/>
      <c r="J181" s="922"/>
      <c r="K181" s="922"/>
      <c r="L181" s="922"/>
      <c r="M181" s="921" t="s">
        <v>114</v>
      </c>
      <c r="N181" s="922"/>
      <c r="O181" s="922"/>
      <c r="P181" s="923"/>
      <c r="Q181" s="922" t="s">
        <v>63</v>
      </c>
      <c r="R181" s="922"/>
      <c r="S181" s="922"/>
      <c r="T181" s="922"/>
      <c r="U181" s="922"/>
      <c r="V181" s="922"/>
      <c r="W181" s="922"/>
      <c r="X181" s="922"/>
      <c r="Y181" s="922"/>
      <c r="Z181" s="923"/>
      <c r="AA181" s="919" t="s">
        <v>55</v>
      </c>
      <c r="AB181" s="200">
        <v>916</v>
      </c>
    </row>
    <row r="182" spans="1:30" x14ac:dyDescent="0.2">
      <c r="A182" s="231" t="s">
        <v>54</v>
      </c>
      <c r="B182" s="777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958"/>
    </row>
    <row r="183" spans="1:30" ht="13.5" thickBot="1" x14ac:dyDescent="0.25">
      <c r="A183" s="231" t="s">
        <v>2</v>
      </c>
      <c r="B183" s="231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959"/>
      <c r="AC183" s="313"/>
      <c r="AD183" s="313"/>
    </row>
    <row r="184" spans="1:30" x14ac:dyDescent="0.2">
      <c r="A184" s="236" t="s">
        <v>3</v>
      </c>
      <c r="B184" s="236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241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231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256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267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267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268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921" t="s">
        <v>53</v>
      </c>
      <c r="D195" s="922"/>
      <c r="E195" s="922"/>
      <c r="F195" s="922"/>
      <c r="G195" s="922"/>
      <c r="H195" s="922"/>
      <c r="I195" s="922"/>
      <c r="J195" s="922"/>
      <c r="K195" s="922"/>
      <c r="L195" s="922"/>
      <c r="M195" s="921" t="s">
        <v>114</v>
      </c>
      <c r="N195" s="922"/>
      <c r="O195" s="922"/>
      <c r="P195" s="923"/>
      <c r="Q195" s="922" t="s">
        <v>63</v>
      </c>
      <c r="R195" s="922"/>
      <c r="S195" s="922"/>
      <c r="T195" s="922"/>
      <c r="U195" s="922"/>
      <c r="V195" s="922"/>
      <c r="W195" s="922"/>
      <c r="X195" s="922"/>
      <c r="Y195" s="922"/>
      <c r="Z195" s="923"/>
      <c r="AA195" s="919" t="s">
        <v>55</v>
      </c>
      <c r="AB195" s="200">
        <v>905</v>
      </c>
    </row>
    <row r="196" spans="1:30" x14ac:dyDescent="0.2">
      <c r="A196" s="231" t="s">
        <v>54</v>
      </c>
      <c r="B196" s="777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958"/>
    </row>
    <row r="197" spans="1:30" ht="13.5" thickBot="1" x14ac:dyDescent="0.25">
      <c r="A197" s="231" t="s">
        <v>2</v>
      </c>
      <c r="B197" s="231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959"/>
      <c r="AC197" s="313"/>
      <c r="AD197" s="313"/>
    </row>
    <row r="198" spans="1:30" x14ac:dyDescent="0.2">
      <c r="A198" s="236" t="s">
        <v>3</v>
      </c>
      <c r="B198" s="236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241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231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256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267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267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268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921" t="s">
        <v>53</v>
      </c>
      <c r="D209" s="922"/>
      <c r="E209" s="922"/>
      <c r="F209" s="922"/>
      <c r="G209" s="922"/>
      <c r="H209" s="922"/>
      <c r="I209" s="922"/>
      <c r="J209" s="922"/>
      <c r="K209" s="922"/>
      <c r="L209" s="922"/>
      <c r="M209" s="921" t="s">
        <v>114</v>
      </c>
      <c r="N209" s="922"/>
      <c r="O209" s="922"/>
      <c r="P209" s="923"/>
      <c r="Q209" s="922" t="s">
        <v>63</v>
      </c>
      <c r="R209" s="922"/>
      <c r="S209" s="922"/>
      <c r="T209" s="922"/>
      <c r="U209" s="922"/>
      <c r="V209" s="922"/>
      <c r="W209" s="922"/>
      <c r="X209" s="922"/>
      <c r="Y209" s="922"/>
      <c r="Z209" s="923"/>
      <c r="AA209" s="919" t="s">
        <v>55</v>
      </c>
      <c r="AB209" s="200">
        <v>912</v>
      </c>
    </row>
    <row r="210" spans="1:30" x14ac:dyDescent="0.2">
      <c r="A210" s="231" t="s">
        <v>54</v>
      </c>
      <c r="B210" s="777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958"/>
    </row>
    <row r="211" spans="1:30" ht="13.5" thickBot="1" x14ac:dyDescent="0.25">
      <c r="A211" s="231" t="s">
        <v>2</v>
      </c>
      <c r="B211" s="231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959"/>
      <c r="AC211" s="313"/>
      <c r="AD211" s="313"/>
    </row>
    <row r="212" spans="1:30" x14ac:dyDescent="0.2">
      <c r="A212" s="236" t="s">
        <v>3</v>
      </c>
      <c r="B212" s="236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241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231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256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267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267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268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921" t="s">
        <v>53</v>
      </c>
      <c r="D223" s="922"/>
      <c r="E223" s="922"/>
      <c r="F223" s="922"/>
      <c r="G223" s="922"/>
      <c r="H223" s="922"/>
      <c r="I223" s="922"/>
      <c r="J223" s="922"/>
      <c r="K223" s="922"/>
      <c r="L223" s="922"/>
      <c r="M223" s="921" t="s">
        <v>114</v>
      </c>
      <c r="N223" s="922"/>
      <c r="O223" s="922"/>
      <c r="P223" s="923"/>
      <c r="Q223" s="922" t="s">
        <v>63</v>
      </c>
      <c r="R223" s="922"/>
      <c r="S223" s="922"/>
      <c r="T223" s="922"/>
      <c r="U223" s="922"/>
      <c r="V223" s="922"/>
      <c r="W223" s="922"/>
      <c r="X223" s="922"/>
      <c r="Y223" s="922"/>
      <c r="Z223" s="923"/>
      <c r="AA223" s="919" t="s">
        <v>55</v>
      </c>
      <c r="AB223" s="200">
        <v>901</v>
      </c>
    </row>
    <row r="224" spans="1:30" x14ac:dyDescent="0.2">
      <c r="A224" s="231" t="s">
        <v>54</v>
      </c>
      <c r="B224" s="777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958"/>
    </row>
    <row r="225" spans="1:30" ht="13.5" thickBot="1" x14ac:dyDescent="0.25">
      <c r="A225" s="231" t="s">
        <v>2</v>
      </c>
      <c r="B225" s="231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959"/>
      <c r="AC225" s="313"/>
      <c r="AD225" s="313"/>
    </row>
    <row r="226" spans="1:30" x14ac:dyDescent="0.2">
      <c r="A226" s="236" t="s">
        <v>3</v>
      </c>
      <c r="B226" s="236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241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231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256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267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267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268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921" t="s">
        <v>53</v>
      </c>
      <c r="D237" s="922"/>
      <c r="E237" s="922"/>
      <c r="F237" s="922"/>
      <c r="G237" s="922"/>
      <c r="H237" s="922"/>
      <c r="I237" s="922"/>
      <c r="J237" s="922"/>
      <c r="K237" s="922"/>
      <c r="L237" s="922"/>
      <c r="M237" s="921" t="s">
        <v>114</v>
      </c>
      <c r="N237" s="922"/>
      <c r="O237" s="922"/>
      <c r="P237" s="923"/>
      <c r="Q237" s="922" t="s">
        <v>63</v>
      </c>
      <c r="R237" s="922"/>
      <c r="S237" s="922"/>
      <c r="T237" s="922"/>
      <c r="U237" s="922"/>
      <c r="V237" s="922"/>
      <c r="W237" s="922"/>
      <c r="X237" s="922"/>
      <c r="Y237" s="922"/>
      <c r="Z237" s="923"/>
      <c r="AA237" s="919" t="s">
        <v>55</v>
      </c>
      <c r="AB237" s="200">
        <v>902</v>
      </c>
    </row>
    <row r="238" spans="1:30" x14ac:dyDescent="0.2">
      <c r="A238" s="231" t="s">
        <v>54</v>
      </c>
      <c r="B238" s="777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958"/>
    </row>
    <row r="239" spans="1:30" ht="13.5" thickBot="1" x14ac:dyDescent="0.25">
      <c r="A239" s="231" t="s">
        <v>2</v>
      </c>
      <c r="B239" s="231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959"/>
      <c r="AC239" s="313"/>
      <c r="AD239" s="313"/>
    </row>
    <row r="240" spans="1:30" x14ac:dyDescent="0.2">
      <c r="A240" s="236" t="s">
        <v>3</v>
      </c>
      <c r="B240" s="236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241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231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256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267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267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268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921" t="s">
        <v>53</v>
      </c>
      <c r="D251" s="922"/>
      <c r="E251" s="922"/>
      <c r="F251" s="922"/>
      <c r="G251" s="922"/>
      <c r="H251" s="922"/>
      <c r="I251" s="922"/>
      <c r="J251" s="922"/>
      <c r="K251" s="922"/>
      <c r="L251" s="922"/>
      <c r="M251" s="921" t="s">
        <v>114</v>
      </c>
      <c r="N251" s="922"/>
      <c r="O251" s="922"/>
      <c r="P251" s="923"/>
      <c r="Q251" s="922" t="s">
        <v>63</v>
      </c>
      <c r="R251" s="922"/>
      <c r="S251" s="922"/>
      <c r="T251" s="922"/>
      <c r="U251" s="922"/>
      <c r="V251" s="922"/>
      <c r="W251" s="922"/>
      <c r="X251" s="922"/>
      <c r="Y251" s="922"/>
      <c r="Z251" s="923"/>
      <c r="AA251" s="919" t="s">
        <v>55</v>
      </c>
      <c r="AB251" s="200">
        <v>903</v>
      </c>
    </row>
    <row r="252" spans="1:30" x14ac:dyDescent="0.2">
      <c r="A252" s="231" t="s">
        <v>54</v>
      </c>
      <c r="B252" s="777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958"/>
    </row>
    <row r="253" spans="1:30" ht="13.5" thickBot="1" x14ac:dyDescent="0.25">
      <c r="A253" s="231" t="s">
        <v>2</v>
      </c>
      <c r="B253" s="231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959"/>
      <c r="AC253" s="313"/>
      <c r="AD253" s="313"/>
    </row>
    <row r="254" spans="1:30" x14ac:dyDescent="0.2">
      <c r="A254" s="236" t="s">
        <v>3</v>
      </c>
      <c r="B254" s="236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241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231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256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267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267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268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921" t="s">
        <v>53</v>
      </c>
      <c r="D265" s="922"/>
      <c r="E265" s="922"/>
      <c r="F265" s="922"/>
      <c r="G265" s="922"/>
      <c r="H265" s="922"/>
      <c r="I265" s="922"/>
      <c r="J265" s="922"/>
      <c r="K265" s="922"/>
      <c r="L265" s="922"/>
      <c r="M265" s="921" t="s">
        <v>114</v>
      </c>
      <c r="N265" s="922"/>
      <c r="O265" s="922"/>
      <c r="P265" s="923"/>
      <c r="Q265" s="922" t="s">
        <v>63</v>
      </c>
      <c r="R265" s="922"/>
      <c r="S265" s="922"/>
      <c r="T265" s="922"/>
      <c r="U265" s="922"/>
      <c r="V265" s="922"/>
      <c r="W265" s="922"/>
      <c r="X265" s="922"/>
      <c r="Y265" s="922"/>
      <c r="Z265" s="923"/>
      <c r="AA265" s="919" t="s">
        <v>55</v>
      </c>
      <c r="AB265" s="200">
        <v>901</v>
      </c>
    </row>
    <row r="266" spans="1:30" x14ac:dyDescent="0.2">
      <c r="A266" s="231" t="s">
        <v>54</v>
      </c>
      <c r="B266" s="777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958"/>
    </row>
    <row r="267" spans="1:30" ht="13.5" thickBot="1" x14ac:dyDescent="0.25">
      <c r="A267" s="231" t="s">
        <v>2</v>
      </c>
      <c r="B267" s="231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959"/>
      <c r="AC267" s="313"/>
      <c r="AD267" s="313"/>
    </row>
    <row r="268" spans="1:30" x14ac:dyDescent="0.2">
      <c r="A268" s="236" t="s">
        <v>3</v>
      </c>
      <c r="B268" s="236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241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231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256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267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267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268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921" t="s">
        <v>53</v>
      </c>
      <c r="D279" s="922"/>
      <c r="E279" s="922"/>
      <c r="F279" s="922"/>
      <c r="G279" s="922"/>
      <c r="H279" s="922"/>
      <c r="I279" s="922"/>
      <c r="J279" s="922"/>
      <c r="K279" s="922"/>
      <c r="L279" s="922"/>
      <c r="M279" s="921" t="s">
        <v>114</v>
      </c>
      <c r="N279" s="922"/>
      <c r="O279" s="922"/>
      <c r="P279" s="923"/>
      <c r="Q279" s="922" t="s">
        <v>63</v>
      </c>
      <c r="R279" s="922"/>
      <c r="S279" s="922"/>
      <c r="T279" s="922"/>
      <c r="U279" s="922"/>
      <c r="V279" s="922"/>
      <c r="W279" s="922"/>
      <c r="X279" s="922"/>
      <c r="Y279" s="922"/>
      <c r="Z279" s="923"/>
      <c r="AA279" s="919" t="s">
        <v>55</v>
      </c>
      <c r="AB279" s="200">
        <v>904</v>
      </c>
    </row>
    <row r="280" spans="1:30" x14ac:dyDescent="0.2">
      <c r="A280" s="231" t="s">
        <v>54</v>
      </c>
      <c r="B280" s="777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958"/>
    </row>
    <row r="281" spans="1:30" ht="13.5" thickBot="1" x14ac:dyDescent="0.25">
      <c r="A281" s="231" t="s">
        <v>2</v>
      </c>
      <c r="B281" s="231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959"/>
      <c r="AC281" s="313"/>
      <c r="AD281" s="313"/>
    </row>
    <row r="282" spans="1:30" x14ac:dyDescent="0.2">
      <c r="A282" s="236" t="s">
        <v>3</v>
      </c>
      <c r="B282" s="236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241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231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256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267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267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268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921" t="s">
        <v>53</v>
      </c>
      <c r="D293" s="922"/>
      <c r="E293" s="922"/>
      <c r="F293" s="922"/>
      <c r="G293" s="922"/>
      <c r="H293" s="922"/>
      <c r="I293" s="922"/>
      <c r="J293" s="922"/>
      <c r="K293" s="922"/>
      <c r="L293" s="922"/>
      <c r="M293" s="921" t="s">
        <v>114</v>
      </c>
      <c r="N293" s="922"/>
      <c r="O293" s="922"/>
      <c r="P293" s="923"/>
      <c r="Q293" s="922" t="s">
        <v>63</v>
      </c>
      <c r="R293" s="922"/>
      <c r="S293" s="922"/>
      <c r="T293" s="922"/>
      <c r="U293" s="922"/>
      <c r="V293" s="922"/>
      <c r="W293" s="922"/>
      <c r="X293" s="922"/>
      <c r="Y293" s="922"/>
      <c r="Z293" s="923"/>
      <c r="AA293" s="919" t="s">
        <v>55</v>
      </c>
      <c r="AB293" s="200">
        <v>909</v>
      </c>
    </row>
    <row r="294" spans="1:30" x14ac:dyDescent="0.2">
      <c r="A294" s="231" t="s">
        <v>54</v>
      </c>
      <c r="B294" s="777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958"/>
    </row>
    <row r="295" spans="1:30" ht="13.5" thickBot="1" x14ac:dyDescent="0.25">
      <c r="A295" s="231" t="s">
        <v>2</v>
      </c>
      <c r="B295" s="231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959"/>
      <c r="AC295" s="313"/>
      <c r="AD295" s="313"/>
    </row>
    <row r="296" spans="1:30" x14ac:dyDescent="0.2">
      <c r="A296" s="236" t="s">
        <v>3</v>
      </c>
      <c r="B296" s="236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241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231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256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267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267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268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921" t="s">
        <v>53</v>
      </c>
      <c r="D307" s="922"/>
      <c r="E307" s="922"/>
      <c r="F307" s="922"/>
      <c r="G307" s="922"/>
      <c r="H307" s="922"/>
      <c r="I307" s="922"/>
      <c r="J307" s="922"/>
      <c r="K307" s="922"/>
      <c r="L307" s="922"/>
      <c r="M307" s="921" t="s">
        <v>114</v>
      </c>
      <c r="N307" s="922"/>
      <c r="O307" s="922"/>
      <c r="P307" s="923"/>
      <c r="Q307" s="922" t="s">
        <v>63</v>
      </c>
      <c r="R307" s="922"/>
      <c r="S307" s="922"/>
      <c r="T307" s="922"/>
      <c r="U307" s="922"/>
      <c r="V307" s="922"/>
      <c r="W307" s="922"/>
      <c r="X307" s="922"/>
      <c r="Y307" s="922"/>
      <c r="Z307" s="923"/>
      <c r="AA307" s="919" t="s">
        <v>55</v>
      </c>
      <c r="AB307" s="200">
        <v>901</v>
      </c>
    </row>
    <row r="308" spans="1:30" x14ac:dyDescent="0.2">
      <c r="A308" s="231" t="s">
        <v>54</v>
      </c>
      <c r="B308" s="777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958"/>
    </row>
    <row r="309" spans="1:30" ht="13.5" thickBot="1" x14ac:dyDescent="0.25">
      <c r="A309" s="231" t="s">
        <v>2</v>
      </c>
      <c r="B309" s="231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959"/>
      <c r="AC309" s="313"/>
      <c r="AD309" s="313"/>
    </row>
    <row r="310" spans="1:30" x14ac:dyDescent="0.2">
      <c r="A310" s="236" t="s">
        <v>3</v>
      </c>
      <c r="B310" s="236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241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231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256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267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267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268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951" t="s">
        <v>172</v>
      </c>
      <c r="D324" s="952"/>
      <c r="E324" s="952"/>
      <c r="F324" s="952"/>
      <c r="G324" s="952"/>
      <c r="H324" s="952"/>
      <c r="I324" s="952"/>
      <c r="J324" s="952"/>
      <c r="K324" s="952"/>
      <c r="L324" s="953"/>
      <c r="M324" s="564"/>
      <c r="N324" s="565"/>
      <c r="O324" s="951" t="s">
        <v>173</v>
      </c>
      <c r="P324" s="952"/>
      <c r="Q324" s="952"/>
      <c r="R324" s="952"/>
      <c r="S324" s="952"/>
      <c r="T324" s="952"/>
      <c r="U324" s="952"/>
      <c r="V324" s="952"/>
      <c r="W324" s="952"/>
      <c r="X324" s="953"/>
      <c r="Y324" s="564"/>
      <c r="Z324" s="565"/>
      <c r="AA324" s="951" t="s">
        <v>174</v>
      </c>
      <c r="AB324" s="952"/>
      <c r="AC324" s="952"/>
      <c r="AD324" s="952"/>
      <c r="AE324" s="952"/>
      <c r="AF324" s="952"/>
      <c r="AG324" s="952"/>
      <c r="AH324" s="952"/>
      <c r="AI324" s="952"/>
      <c r="AJ324" s="953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930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933">
        <v>639</v>
      </c>
      <c r="I326" s="933">
        <v>116</v>
      </c>
      <c r="J326" s="933">
        <v>61</v>
      </c>
      <c r="K326" s="927" t="s">
        <v>188</v>
      </c>
      <c r="L326" s="924">
        <v>130</v>
      </c>
      <c r="M326" s="954">
        <f>H326-(E326+E327+E328+E329)</f>
        <v>0</v>
      </c>
      <c r="N326" s="578">
        <v>4.3099999999999996</v>
      </c>
      <c r="O326" s="955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933">
        <v>639</v>
      </c>
      <c r="U326" s="933">
        <v>121</v>
      </c>
      <c r="V326" s="933">
        <v>61</v>
      </c>
      <c r="W326" s="927" t="s">
        <v>191</v>
      </c>
      <c r="X326" s="924">
        <v>130.5</v>
      </c>
      <c r="Y326" s="954">
        <f>T326-(Q326+Q327+Q328+Q329)</f>
        <v>0</v>
      </c>
      <c r="Z326" s="580">
        <v>0.94</v>
      </c>
      <c r="AA326" s="966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933">
        <v>639</v>
      </c>
      <c r="AG326" s="933">
        <v>117</v>
      </c>
      <c r="AH326" s="933">
        <v>61</v>
      </c>
      <c r="AI326" s="927" t="s">
        <v>193</v>
      </c>
      <c r="AJ326" s="924">
        <v>132</v>
      </c>
      <c r="AK326" s="954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931"/>
      <c r="D327" s="584"/>
      <c r="E327" s="585"/>
      <c r="F327" s="585"/>
      <c r="G327" s="584"/>
      <c r="H327" s="934"/>
      <c r="I327" s="934"/>
      <c r="J327" s="934"/>
      <c r="K327" s="928"/>
      <c r="L327" s="925"/>
      <c r="M327" s="954"/>
      <c r="N327" s="580">
        <v>1.2</v>
      </c>
      <c r="O327" s="956"/>
      <c r="P327" s="584" t="s">
        <v>195</v>
      </c>
      <c r="Q327" s="586">
        <v>289</v>
      </c>
      <c r="R327" s="585">
        <v>121</v>
      </c>
      <c r="S327" s="584" t="s">
        <v>196</v>
      </c>
      <c r="T327" s="934"/>
      <c r="U327" s="934"/>
      <c r="V327" s="934"/>
      <c r="W327" s="928"/>
      <c r="X327" s="925"/>
      <c r="Y327" s="954"/>
      <c r="Z327" s="580">
        <v>0.9</v>
      </c>
      <c r="AA327" s="967"/>
      <c r="AB327" s="587" t="s">
        <v>197</v>
      </c>
      <c r="AC327" s="588">
        <v>338</v>
      </c>
      <c r="AD327" s="589">
        <v>117</v>
      </c>
      <c r="AE327" s="584" t="s">
        <v>187</v>
      </c>
      <c r="AF327" s="934"/>
      <c r="AG327" s="934"/>
      <c r="AH327" s="934"/>
      <c r="AI327" s="928"/>
      <c r="AJ327" s="925"/>
      <c r="AK327" s="954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931"/>
      <c r="D328" s="585"/>
      <c r="E328" s="585"/>
      <c r="F328" s="585"/>
      <c r="G328" s="584"/>
      <c r="H328" s="934"/>
      <c r="I328" s="934"/>
      <c r="J328" s="934"/>
      <c r="K328" s="928"/>
      <c r="L328" s="925"/>
      <c r="M328" s="954"/>
      <c r="N328" s="580"/>
      <c r="O328" s="956"/>
      <c r="P328" s="585"/>
      <c r="Q328" s="585"/>
      <c r="R328" s="585"/>
      <c r="S328" s="584"/>
      <c r="T328" s="934"/>
      <c r="U328" s="934"/>
      <c r="V328" s="934"/>
      <c r="W328" s="928"/>
      <c r="X328" s="925"/>
      <c r="Y328" s="954"/>
      <c r="Z328" s="580"/>
      <c r="AA328" s="967"/>
      <c r="AB328" s="590"/>
      <c r="AC328" s="585"/>
      <c r="AD328" s="589"/>
      <c r="AE328" s="584"/>
      <c r="AF328" s="934"/>
      <c r="AG328" s="934"/>
      <c r="AH328" s="934"/>
      <c r="AI328" s="928"/>
      <c r="AJ328" s="925"/>
      <c r="AK328" s="954"/>
      <c r="AM328" s="200">
        <v>3</v>
      </c>
      <c r="AN328" s="200">
        <v>14</v>
      </c>
      <c r="AO328" s="200">
        <v>61</v>
      </c>
      <c r="AP328" s="972"/>
    </row>
    <row r="329" spans="1:42" ht="15.75" thickBot="1" x14ac:dyDescent="0.25">
      <c r="A329" s="574"/>
      <c r="B329" s="574"/>
      <c r="C329" s="932"/>
      <c r="D329" s="591"/>
      <c r="E329" s="592"/>
      <c r="F329" s="591"/>
      <c r="G329" s="593"/>
      <c r="H329" s="935"/>
      <c r="I329" s="935"/>
      <c r="J329" s="935"/>
      <c r="K329" s="929"/>
      <c r="L329" s="926"/>
      <c r="M329" s="954"/>
      <c r="N329" s="580"/>
      <c r="O329" s="957"/>
      <c r="P329" s="591"/>
      <c r="Q329" s="591"/>
      <c r="R329" s="591"/>
      <c r="S329" s="593"/>
      <c r="T329" s="935"/>
      <c r="U329" s="935"/>
      <c r="V329" s="935"/>
      <c r="W329" s="929"/>
      <c r="X329" s="926"/>
      <c r="Y329" s="954"/>
      <c r="Z329" s="580"/>
      <c r="AA329" s="968"/>
      <c r="AB329" s="591"/>
      <c r="AC329" s="594"/>
      <c r="AD329" s="591"/>
      <c r="AE329" s="593"/>
      <c r="AF329" s="935"/>
      <c r="AG329" s="935"/>
      <c r="AH329" s="935"/>
      <c r="AI329" s="929"/>
      <c r="AJ329" s="926"/>
      <c r="AK329" s="954"/>
      <c r="AM329" s="200">
        <v>4</v>
      </c>
      <c r="AN329" s="200">
        <v>2</v>
      </c>
      <c r="AO329" s="200">
        <v>61</v>
      </c>
      <c r="AP329" s="972"/>
    </row>
    <row r="330" spans="1:42" ht="15" x14ac:dyDescent="0.2">
      <c r="A330" s="574">
        <v>4.5</v>
      </c>
      <c r="B330" s="574"/>
      <c r="C330" s="991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933">
        <v>639</v>
      </c>
      <c r="I330" s="933">
        <v>117</v>
      </c>
      <c r="J330" s="933">
        <v>61</v>
      </c>
      <c r="K330" s="927" t="s">
        <v>188</v>
      </c>
      <c r="L330" s="924">
        <v>130</v>
      </c>
      <c r="M330" s="954">
        <f>H330-(E330+E331+E332+E333)</f>
        <v>0</v>
      </c>
      <c r="N330" s="580">
        <v>-0.2</v>
      </c>
      <c r="O330" s="994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933">
        <v>639</v>
      </c>
      <c r="U330" s="933">
        <v>120.5</v>
      </c>
      <c r="V330" s="933">
        <v>61</v>
      </c>
      <c r="W330" s="927" t="s">
        <v>199</v>
      </c>
      <c r="X330" s="924">
        <v>132</v>
      </c>
      <c r="Y330" s="954">
        <f>T330-(Q330+Q331+Q332+Q333)</f>
        <v>0</v>
      </c>
      <c r="Z330" s="580">
        <v>2.9</v>
      </c>
      <c r="AA330" s="997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933">
        <v>639</v>
      </c>
      <c r="AG330" s="933">
        <v>118</v>
      </c>
      <c r="AH330" s="933">
        <v>61</v>
      </c>
      <c r="AI330" s="927" t="s">
        <v>200</v>
      </c>
      <c r="AJ330" s="924">
        <v>130.5</v>
      </c>
      <c r="AK330" s="954">
        <f>AF330-(AC330+AC331+AC332+AC333)</f>
        <v>0</v>
      </c>
      <c r="AM330" s="200">
        <v>5</v>
      </c>
      <c r="AN330" s="200">
        <v>4</v>
      </c>
      <c r="AO330" s="200">
        <v>18</v>
      </c>
      <c r="AP330" s="972"/>
    </row>
    <row r="331" spans="1:42" ht="15" x14ac:dyDescent="0.2">
      <c r="A331" s="574">
        <v>4</v>
      </c>
      <c r="B331" s="574"/>
      <c r="C331" s="992"/>
      <c r="D331" s="585" t="s">
        <v>201</v>
      </c>
      <c r="E331" s="601">
        <v>616</v>
      </c>
      <c r="F331" s="585">
        <v>117</v>
      </c>
      <c r="G331" s="584" t="s">
        <v>187</v>
      </c>
      <c r="H331" s="934"/>
      <c r="I331" s="934"/>
      <c r="J331" s="934"/>
      <c r="K331" s="928"/>
      <c r="L331" s="925"/>
      <c r="M331" s="954"/>
      <c r="N331" s="580">
        <v>-1</v>
      </c>
      <c r="O331" s="995"/>
      <c r="P331" s="585" t="s">
        <v>202</v>
      </c>
      <c r="Q331" s="602">
        <v>7</v>
      </c>
      <c r="R331" s="585">
        <v>118.5</v>
      </c>
      <c r="S331" s="584" t="s">
        <v>198</v>
      </c>
      <c r="T331" s="934"/>
      <c r="U331" s="934"/>
      <c r="V331" s="934"/>
      <c r="W331" s="928"/>
      <c r="X331" s="925"/>
      <c r="Y331" s="954"/>
      <c r="Z331" s="580">
        <v>2.8</v>
      </c>
      <c r="AA331" s="998"/>
      <c r="AB331" s="603" t="s">
        <v>203</v>
      </c>
      <c r="AC331" s="604">
        <v>445</v>
      </c>
      <c r="AD331" s="585">
        <v>118</v>
      </c>
      <c r="AE331" s="584" t="s">
        <v>187</v>
      </c>
      <c r="AF331" s="934"/>
      <c r="AG331" s="934"/>
      <c r="AH331" s="934"/>
      <c r="AI331" s="928"/>
      <c r="AJ331" s="925"/>
      <c r="AK331" s="954"/>
      <c r="AM331" s="200">
        <v>6</v>
      </c>
      <c r="AN331" s="200">
        <v>11</v>
      </c>
      <c r="AO331" s="200">
        <v>18</v>
      </c>
      <c r="AP331" s="972"/>
    </row>
    <row r="332" spans="1:42" ht="15" x14ac:dyDescent="0.2">
      <c r="A332" s="574"/>
      <c r="B332" s="574"/>
      <c r="C332" s="992"/>
      <c r="D332" s="605"/>
      <c r="E332" s="606"/>
      <c r="F332" s="605"/>
      <c r="G332" s="607"/>
      <c r="H332" s="934"/>
      <c r="I332" s="934"/>
      <c r="J332" s="934"/>
      <c r="K332" s="928"/>
      <c r="L332" s="925"/>
      <c r="M332" s="954"/>
      <c r="N332" s="580">
        <v>0.5</v>
      </c>
      <c r="O332" s="995"/>
      <c r="P332" s="605" t="s">
        <v>204</v>
      </c>
      <c r="Q332" s="608">
        <v>270</v>
      </c>
      <c r="R332" s="605">
        <v>118.5</v>
      </c>
      <c r="S332" s="607" t="s">
        <v>187</v>
      </c>
      <c r="T332" s="934"/>
      <c r="U332" s="934"/>
      <c r="V332" s="934"/>
      <c r="W332" s="928"/>
      <c r="X332" s="925"/>
      <c r="Y332" s="954"/>
      <c r="Z332" s="580"/>
      <c r="AA332" s="998"/>
      <c r="AB332" s="606"/>
      <c r="AC332" s="609"/>
      <c r="AD332" s="605"/>
      <c r="AE332" s="607"/>
      <c r="AF332" s="934"/>
      <c r="AG332" s="934"/>
      <c r="AH332" s="934"/>
      <c r="AI332" s="928"/>
      <c r="AJ332" s="925"/>
      <c r="AK332" s="954"/>
      <c r="AM332" s="200">
        <v>7</v>
      </c>
      <c r="AN332" s="200">
        <v>16</v>
      </c>
      <c r="AO332" s="200">
        <v>61</v>
      </c>
      <c r="AP332" s="972"/>
    </row>
    <row r="333" spans="1:42" ht="15.75" thickBot="1" x14ac:dyDescent="0.25">
      <c r="A333" s="574"/>
      <c r="B333" s="574"/>
      <c r="C333" s="993"/>
      <c r="D333" s="605"/>
      <c r="E333" s="606"/>
      <c r="F333" s="605"/>
      <c r="G333" s="607"/>
      <c r="H333" s="935"/>
      <c r="I333" s="935"/>
      <c r="J333" s="935"/>
      <c r="K333" s="929"/>
      <c r="L333" s="926"/>
      <c r="M333" s="954"/>
      <c r="N333" s="580"/>
      <c r="O333" s="996"/>
      <c r="P333" s="605"/>
      <c r="Q333" s="606"/>
      <c r="R333" s="605"/>
      <c r="S333" s="607"/>
      <c r="T333" s="935"/>
      <c r="U333" s="935"/>
      <c r="V333" s="935"/>
      <c r="W333" s="929"/>
      <c r="X333" s="926"/>
      <c r="Y333" s="954"/>
      <c r="Z333" s="580"/>
      <c r="AA333" s="998"/>
      <c r="AB333" s="606"/>
      <c r="AC333" s="606"/>
      <c r="AD333" s="605"/>
      <c r="AE333" s="607"/>
      <c r="AF333" s="935"/>
      <c r="AG333" s="934"/>
      <c r="AH333" s="935"/>
      <c r="AI333" s="928"/>
      <c r="AJ333" s="926"/>
      <c r="AK333" s="954"/>
      <c r="AM333" s="200">
        <v>8</v>
      </c>
      <c r="AN333" s="200">
        <v>8</v>
      </c>
      <c r="AO333" s="200">
        <v>61</v>
      </c>
      <c r="AP333" s="972"/>
    </row>
    <row r="334" spans="1:42" ht="15" x14ac:dyDescent="0.2">
      <c r="A334" s="574">
        <v>2</v>
      </c>
      <c r="B334" s="574"/>
      <c r="C334" s="942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933">
        <v>639</v>
      </c>
      <c r="I334" s="933">
        <v>118</v>
      </c>
      <c r="J334" s="933">
        <v>61</v>
      </c>
      <c r="K334" s="927" t="s">
        <v>205</v>
      </c>
      <c r="L334" s="924">
        <v>132</v>
      </c>
      <c r="M334" s="954">
        <f>H334-(E334+E335+E336+E337)</f>
        <v>0</v>
      </c>
      <c r="N334" s="580">
        <v>1.5</v>
      </c>
      <c r="O334" s="945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933">
        <v>639</v>
      </c>
      <c r="U334" s="933">
        <v>118.5</v>
      </c>
      <c r="V334" s="933">
        <v>61</v>
      </c>
      <c r="W334" s="933" t="s">
        <v>191</v>
      </c>
      <c r="X334" s="924">
        <v>130.5</v>
      </c>
      <c r="Y334" s="954">
        <f>T334-(Q334+Q335+Q336+Q337)</f>
        <v>0</v>
      </c>
      <c r="Z334" s="580">
        <v>0.6</v>
      </c>
      <c r="AA334" s="960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933">
        <v>639</v>
      </c>
      <c r="AG334" s="933">
        <v>120.5</v>
      </c>
      <c r="AH334" s="933">
        <v>61</v>
      </c>
      <c r="AI334" s="927" t="s">
        <v>230</v>
      </c>
      <c r="AJ334" s="924">
        <v>132</v>
      </c>
      <c r="AK334" s="954">
        <f>AF334-(AC334+AC335+AC336+AC337)</f>
        <v>0</v>
      </c>
      <c r="AM334" s="200">
        <v>9</v>
      </c>
      <c r="AN334" s="200">
        <v>13</v>
      </c>
      <c r="AO334" s="200">
        <v>61</v>
      </c>
      <c r="AP334" s="972"/>
    </row>
    <row r="335" spans="1:42" ht="15" x14ac:dyDescent="0.2">
      <c r="A335" s="574">
        <v>2</v>
      </c>
      <c r="B335" s="574"/>
      <c r="C335" s="943"/>
      <c r="D335" s="585" t="s">
        <v>208</v>
      </c>
      <c r="E335" s="613">
        <v>553</v>
      </c>
      <c r="F335" s="585">
        <v>118</v>
      </c>
      <c r="G335" s="584" t="s">
        <v>187</v>
      </c>
      <c r="H335" s="934"/>
      <c r="I335" s="934"/>
      <c r="J335" s="934"/>
      <c r="K335" s="928"/>
      <c r="L335" s="925"/>
      <c r="M335" s="954"/>
      <c r="N335" s="580">
        <v>3</v>
      </c>
      <c r="O335" s="946"/>
      <c r="P335" s="585" t="s">
        <v>209</v>
      </c>
      <c r="Q335" s="614">
        <v>496</v>
      </c>
      <c r="R335" s="585">
        <v>118</v>
      </c>
      <c r="S335" s="584" t="s">
        <v>187</v>
      </c>
      <c r="T335" s="934"/>
      <c r="U335" s="934"/>
      <c r="V335" s="934"/>
      <c r="W335" s="934"/>
      <c r="X335" s="925"/>
      <c r="Y335" s="954"/>
      <c r="Z335" s="580">
        <v>1</v>
      </c>
      <c r="AA335" s="961"/>
      <c r="AB335" s="585" t="s">
        <v>210</v>
      </c>
      <c r="AC335" s="615">
        <v>5</v>
      </c>
      <c r="AD335" s="585">
        <v>120.5</v>
      </c>
      <c r="AE335" s="584" t="s">
        <v>196</v>
      </c>
      <c r="AF335" s="934"/>
      <c r="AG335" s="934"/>
      <c r="AH335" s="934"/>
      <c r="AI335" s="928"/>
      <c r="AJ335" s="925"/>
      <c r="AK335" s="954"/>
      <c r="AM335" s="200">
        <v>10</v>
      </c>
      <c r="AN335" s="200">
        <v>5</v>
      </c>
      <c r="AO335" s="200">
        <v>61</v>
      </c>
      <c r="AP335" s="972"/>
    </row>
    <row r="336" spans="1:42" ht="15" x14ac:dyDescent="0.2">
      <c r="A336" s="574"/>
      <c r="B336" s="574"/>
      <c r="C336" s="943"/>
      <c r="D336" s="605"/>
      <c r="E336" s="616"/>
      <c r="F336" s="605"/>
      <c r="G336" s="607"/>
      <c r="H336" s="934"/>
      <c r="I336" s="934"/>
      <c r="J336" s="934"/>
      <c r="K336" s="928"/>
      <c r="L336" s="925"/>
      <c r="M336" s="954"/>
      <c r="N336" s="578"/>
      <c r="O336" s="946"/>
      <c r="P336" s="605"/>
      <c r="Q336" s="606"/>
      <c r="R336" s="605"/>
      <c r="S336" s="607"/>
      <c r="T336" s="934"/>
      <c r="U336" s="934"/>
      <c r="V336" s="934"/>
      <c r="W336" s="934"/>
      <c r="X336" s="925"/>
      <c r="Y336" s="954"/>
      <c r="Z336" s="580"/>
      <c r="AA336" s="961"/>
      <c r="AB336" s="605"/>
      <c r="AC336" s="606"/>
      <c r="AD336" s="605"/>
      <c r="AE336" s="607"/>
      <c r="AF336" s="934"/>
      <c r="AG336" s="934"/>
      <c r="AH336" s="934"/>
      <c r="AI336" s="928"/>
      <c r="AJ336" s="925"/>
      <c r="AK336" s="954"/>
      <c r="AM336" s="200">
        <v>11</v>
      </c>
      <c r="AN336" s="200">
        <v>10</v>
      </c>
      <c r="AO336" s="200">
        <v>61</v>
      </c>
      <c r="AP336" s="972"/>
    </row>
    <row r="337" spans="1:42" ht="15.75" thickBot="1" x14ac:dyDescent="0.25">
      <c r="A337" s="574"/>
      <c r="B337" s="574"/>
      <c r="C337" s="944"/>
      <c r="D337" s="591"/>
      <c r="E337" s="592"/>
      <c r="F337" s="591"/>
      <c r="G337" s="593"/>
      <c r="H337" s="935"/>
      <c r="I337" s="935"/>
      <c r="J337" s="935"/>
      <c r="K337" s="929"/>
      <c r="L337" s="926"/>
      <c r="M337" s="954"/>
      <c r="N337" s="578"/>
      <c r="O337" s="947"/>
      <c r="P337" s="591"/>
      <c r="Q337" s="592"/>
      <c r="R337" s="591"/>
      <c r="S337" s="593"/>
      <c r="T337" s="935"/>
      <c r="U337" s="935"/>
      <c r="V337" s="935"/>
      <c r="W337" s="935"/>
      <c r="X337" s="926"/>
      <c r="Y337" s="954"/>
      <c r="Z337" s="580"/>
      <c r="AA337" s="962"/>
      <c r="AB337" s="591"/>
      <c r="AC337" s="592"/>
      <c r="AD337" s="591"/>
      <c r="AE337" s="593"/>
      <c r="AF337" s="935"/>
      <c r="AG337" s="935"/>
      <c r="AH337" s="935"/>
      <c r="AI337" s="929"/>
      <c r="AJ337" s="926"/>
      <c r="AK337" s="954"/>
      <c r="AM337" s="200">
        <v>12</v>
      </c>
      <c r="AN337" s="200">
        <v>3</v>
      </c>
      <c r="AO337" s="200">
        <v>61</v>
      </c>
      <c r="AP337" s="972"/>
    </row>
    <row r="338" spans="1:42" ht="15" x14ac:dyDescent="0.2">
      <c r="A338" s="574">
        <v>3.5</v>
      </c>
      <c r="B338" s="574"/>
      <c r="C338" s="936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933">
        <v>192</v>
      </c>
      <c r="I338" s="933">
        <v>120</v>
      </c>
      <c r="J338" s="933">
        <v>18</v>
      </c>
      <c r="K338" s="933" t="s">
        <v>188</v>
      </c>
      <c r="L338" s="924">
        <v>130</v>
      </c>
      <c r="M338" s="954">
        <f>H338-(E338+E339+E340+E341)</f>
        <v>0</v>
      </c>
      <c r="N338" s="580">
        <v>3</v>
      </c>
      <c r="O338" s="939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933">
        <v>192</v>
      </c>
      <c r="U338" s="933">
        <v>118.5</v>
      </c>
      <c r="V338" s="933">
        <v>18</v>
      </c>
      <c r="W338" s="933" t="s">
        <v>188</v>
      </c>
      <c r="X338" s="924">
        <v>130</v>
      </c>
      <c r="Y338" s="954">
        <f>T338-(Q338+Q339+Q340+Q341)</f>
        <v>0</v>
      </c>
      <c r="Z338" s="580">
        <v>0.8</v>
      </c>
      <c r="AA338" s="963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933">
        <v>192</v>
      </c>
      <c r="AG338" s="933">
        <v>118.5</v>
      </c>
      <c r="AH338" s="933">
        <v>18</v>
      </c>
      <c r="AI338" s="933" t="s">
        <v>199</v>
      </c>
      <c r="AJ338" s="924">
        <v>132</v>
      </c>
      <c r="AK338" s="954">
        <f>AF338-(AC338+AC339+AC340+AC341)</f>
        <v>0</v>
      </c>
      <c r="AM338" s="200">
        <v>13</v>
      </c>
      <c r="AN338" s="200">
        <v>12</v>
      </c>
      <c r="AO338" s="200">
        <v>61</v>
      </c>
      <c r="AP338" s="972"/>
    </row>
    <row r="339" spans="1:42" ht="15" x14ac:dyDescent="0.2">
      <c r="A339" s="574">
        <v>3.8</v>
      </c>
      <c r="B339" s="574"/>
      <c r="C339" s="937"/>
      <c r="D339" s="585" t="s">
        <v>216</v>
      </c>
      <c r="E339" s="620">
        <v>80</v>
      </c>
      <c r="F339" s="585">
        <v>120.5</v>
      </c>
      <c r="G339" s="584" t="s">
        <v>196</v>
      </c>
      <c r="H339" s="934"/>
      <c r="I339" s="934"/>
      <c r="J339" s="934"/>
      <c r="K339" s="934"/>
      <c r="L339" s="925"/>
      <c r="M339" s="954"/>
      <c r="N339" s="580"/>
      <c r="O339" s="940"/>
      <c r="P339" s="584"/>
      <c r="Q339" s="585"/>
      <c r="R339" s="585"/>
      <c r="S339" s="584"/>
      <c r="T339" s="934"/>
      <c r="U339" s="934"/>
      <c r="V339" s="934"/>
      <c r="W339" s="934"/>
      <c r="X339" s="925"/>
      <c r="Y339" s="954"/>
      <c r="Z339" s="580">
        <v>0</v>
      </c>
      <c r="AA339" s="964"/>
      <c r="AB339" s="585" t="s">
        <v>204</v>
      </c>
      <c r="AC339" s="621">
        <v>52</v>
      </c>
      <c r="AD339" s="585">
        <v>118.5</v>
      </c>
      <c r="AE339" s="584" t="s">
        <v>217</v>
      </c>
      <c r="AF339" s="934"/>
      <c r="AG339" s="934"/>
      <c r="AH339" s="934"/>
      <c r="AI339" s="934"/>
      <c r="AJ339" s="925"/>
      <c r="AK339" s="954"/>
      <c r="AM339" s="200">
        <v>14</v>
      </c>
      <c r="AN339" s="200">
        <v>21</v>
      </c>
      <c r="AO339" s="200">
        <v>61</v>
      </c>
      <c r="AP339" s="972"/>
    </row>
    <row r="340" spans="1:42" ht="15" x14ac:dyDescent="0.2">
      <c r="A340" s="574"/>
      <c r="B340" s="574"/>
      <c r="C340" s="937"/>
      <c r="D340" s="605"/>
      <c r="E340" s="605"/>
      <c r="F340" s="605"/>
      <c r="G340" s="607"/>
      <c r="H340" s="934"/>
      <c r="I340" s="934"/>
      <c r="J340" s="934"/>
      <c r="K340" s="934"/>
      <c r="L340" s="925"/>
      <c r="M340" s="954"/>
      <c r="N340" s="580"/>
      <c r="O340" s="940"/>
      <c r="P340" s="605"/>
      <c r="Q340" s="606"/>
      <c r="R340" s="605"/>
      <c r="S340" s="607"/>
      <c r="T340" s="934"/>
      <c r="U340" s="934"/>
      <c r="V340" s="934"/>
      <c r="W340" s="934"/>
      <c r="X340" s="925"/>
      <c r="Y340" s="954"/>
      <c r="Z340" s="580"/>
      <c r="AA340" s="964"/>
      <c r="AB340" s="605"/>
      <c r="AC340" s="606"/>
      <c r="AD340" s="605"/>
      <c r="AE340" s="607"/>
      <c r="AF340" s="934"/>
      <c r="AG340" s="934"/>
      <c r="AH340" s="934"/>
      <c r="AI340" s="934"/>
      <c r="AJ340" s="925"/>
      <c r="AK340" s="954"/>
      <c r="AM340" s="200">
        <v>15</v>
      </c>
      <c r="AN340" s="200">
        <v>15</v>
      </c>
      <c r="AO340" s="200">
        <v>61</v>
      </c>
      <c r="AP340" s="972"/>
    </row>
    <row r="341" spans="1:42" ht="15.75" thickBot="1" x14ac:dyDescent="0.25">
      <c r="A341" s="574"/>
      <c r="B341" s="574"/>
      <c r="C341" s="938"/>
      <c r="D341" s="591"/>
      <c r="E341" s="592"/>
      <c r="F341" s="591"/>
      <c r="G341" s="593"/>
      <c r="H341" s="935"/>
      <c r="I341" s="935"/>
      <c r="J341" s="935"/>
      <c r="K341" s="935"/>
      <c r="L341" s="926"/>
      <c r="M341" s="954"/>
      <c r="N341" s="580"/>
      <c r="O341" s="941"/>
      <c r="P341" s="591"/>
      <c r="Q341" s="592"/>
      <c r="R341" s="591"/>
      <c r="S341" s="593"/>
      <c r="T341" s="935"/>
      <c r="U341" s="935"/>
      <c r="V341" s="935"/>
      <c r="W341" s="935"/>
      <c r="X341" s="926"/>
      <c r="Y341" s="954"/>
      <c r="Z341" s="580"/>
      <c r="AA341" s="965"/>
      <c r="AB341" s="591"/>
      <c r="AC341" s="592"/>
      <c r="AD341" s="591"/>
      <c r="AE341" s="593"/>
      <c r="AF341" s="935"/>
      <c r="AG341" s="935"/>
      <c r="AH341" s="935"/>
      <c r="AI341" s="935"/>
      <c r="AJ341" s="926"/>
      <c r="AK341" s="954"/>
      <c r="AM341" s="200">
        <v>16</v>
      </c>
      <c r="AN341" s="200">
        <v>6</v>
      </c>
      <c r="AO341" s="200">
        <v>61</v>
      </c>
      <c r="AP341" s="972"/>
    </row>
    <row r="342" spans="1:42" ht="15" x14ac:dyDescent="0.2">
      <c r="A342" s="574">
        <v>2</v>
      </c>
      <c r="B342" s="574"/>
      <c r="C342" s="948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933">
        <v>639</v>
      </c>
      <c r="I342" s="933">
        <v>121</v>
      </c>
      <c r="J342" s="933">
        <v>61</v>
      </c>
      <c r="K342" s="927" t="s">
        <v>191</v>
      </c>
      <c r="L342" s="924">
        <v>130.5</v>
      </c>
      <c r="M342" s="954">
        <f>H342-(E342+E343+E344+E345)</f>
        <v>0</v>
      </c>
      <c r="N342" s="580">
        <v>2.5</v>
      </c>
      <c r="O342" s="999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933">
        <v>639</v>
      </c>
      <c r="U342" s="933">
        <v>117.5</v>
      </c>
      <c r="V342" s="933">
        <v>61</v>
      </c>
      <c r="W342" s="927" t="s">
        <v>193</v>
      </c>
      <c r="X342" s="924">
        <v>132</v>
      </c>
      <c r="Y342" s="954">
        <f>T342-(Q342+Q343+Q344+Q345)</f>
        <v>0</v>
      </c>
      <c r="Z342" s="580">
        <v>-0.2</v>
      </c>
      <c r="AA342" s="1002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933">
        <v>639</v>
      </c>
      <c r="AG342" s="933">
        <v>121</v>
      </c>
      <c r="AH342" s="933">
        <v>61</v>
      </c>
      <c r="AI342" s="927" t="s">
        <v>199</v>
      </c>
      <c r="AJ342" s="924">
        <v>132</v>
      </c>
      <c r="AK342" s="954">
        <f>AF342-(AC342+AC343+AC344+AC345)</f>
        <v>0</v>
      </c>
      <c r="AM342" s="200">
        <v>17</v>
      </c>
      <c r="AN342" s="200">
        <v>20</v>
      </c>
      <c r="AO342" s="200">
        <v>61</v>
      </c>
      <c r="AP342" s="972"/>
    </row>
    <row r="343" spans="1:42" ht="15" x14ac:dyDescent="0.2">
      <c r="A343" s="574">
        <v>3</v>
      </c>
      <c r="B343" s="574"/>
      <c r="C343" s="949"/>
      <c r="D343" s="585" t="s">
        <v>219</v>
      </c>
      <c r="E343" s="625">
        <v>370</v>
      </c>
      <c r="F343" s="585">
        <v>121.5</v>
      </c>
      <c r="G343" s="607" t="s">
        <v>190</v>
      </c>
      <c r="H343" s="934"/>
      <c r="I343" s="934"/>
      <c r="J343" s="934"/>
      <c r="K343" s="928"/>
      <c r="L343" s="925"/>
      <c r="M343" s="954"/>
      <c r="N343" s="580">
        <v>0.56000000000000005</v>
      </c>
      <c r="O343" s="1000"/>
      <c r="P343" s="585" t="s">
        <v>220</v>
      </c>
      <c r="Q343" s="626">
        <v>451</v>
      </c>
      <c r="R343" s="585">
        <v>117</v>
      </c>
      <c r="S343" s="607" t="s">
        <v>190</v>
      </c>
      <c r="T343" s="934"/>
      <c r="U343" s="934"/>
      <c r="V343" s="934"/>
      <c r="W343" s="928"/>
      <c r="X343" s="925"/>
      <c r="Y343" s="954"/>
      <c r="Z343" s="580">
        <v>-1</v>
      </c>
      <c r="AA343" s="1003"/>
      <c r="AB343" s="585" t="s">
        <v>221</v>
      </c>
      <c r="AC343" s="627">
        <v>169</v>
      </c>
      <c r="AD343" s="585">
        <v>121</v>
      </c>
      <c r="AE343" s="607" t="s">
        <v>198</v>
      </c>
      <c r="AF343" s="934"/>
      <c r="AG343" s="934"/>
      <c r="AH343" s="934"/>
      <c r="AI343" s="928"/>
      <c r="AJ343" s="925"/>
      <c r="AK343" s="954"/>
      <c r="AM343" s="200">
        <v>18</v>
      </c>
      <c r="AN343" s="200">
        <v>17</v>
      </c>
      <c r="AO343" s="200">
        <v>18</v>
      </c>
      <c r="AP343" s="972"/>
    </row>
    <row r="344" spans="1:42" ht="15" x14ac:dyDescent="0.2">
      <c r="A344" s="574"/>
      <c r="B344" s="574"/>
      <c r="C344" s="949"/>
      <c r="D344" s="605"/>
      <c r="E344" s="605"/>
      <c r="F344" s="605"/>
      <c r="G344" s="607"/>
      <c r="H344" s="934"/>
      <c r="I344" s="934"/>
      <c r="J344" s="934"/>
      <c r="K344" s="928"/>
      <c r="L344" s="925"/>
      <c r="M344" s="954"/>
      <c r="N344" s="580">
        <v>1.6</v>
      </c>
      <c r="O344" s="1000"/>
      <c r="P344" s="605" t="s">
        <v>209</v>
      </c>
      <c r="Q344" s="628">
        <v>85</v>
      </c>
      <c r="R344" s="605">
        <v>118</v>
      </c>
      <c r="S344" s="607" t="s">
        <v>198</v>
      </c>
      <c r="T344" s="934"/>
      <c r="U344" s="934"/>
      <c r="V344" s="934"/>
      <c r="W344" s="928"/>
      <c r="X344" s="925"/>
      <c r="Y344" s="954"/>
      <c r="Z344" s="580"/>
      <c r="AA344" s="1003"/>
      <c r="AB344" s="605"/>
      <c r="AC344" s="629"/>
      <c r="AD344" s="605"/>
      <c r="AE344" s="607"/>
      <c r="AF344" s="934"/>
      <c r="AG344" s="934"/>
      <c r="AH344" s="934"/>
      <c r="AI344" s="928"/>
      <c r="AJ344" s="925"/>
      <c r="AK344" s="954"/>
      <c r="AM344" s="200">
        <v>19</v>
      </c>
      <c r="AN344" s="200">
        <v>18</v>
      </c>
      <c r="AO344" s="200">
        <v>61</v>
      </c>
      <c r="AP344" s="972"/>
    </row>
    <row r="345" spans="1:42" ht="15.75" thickBot="1" x14ac:dyDescent="0.25">
      <c r="A345" s="574"/>
      <c r="B345" s="574"/>
      <c r="C345" s="950"/>
      <c r="D345" s="591"/>
      <c r="E345" s="591"/>
      <c r="F345" s="591"/>
      <c r="G345" s="593"/>
      <c r="H345" s="935"/>
      <c r="I345" s="935"/>
      <c r="J345" s="935"/>
      <c r="K345" s="929"/>
      <c r="L345" s="926"/>
      <c r="M345" s="954"/>
      <c r="N345" s="580">
        <v>3</v>
      </c>
      <c r="O345" s="1001"/>
      <c r="P345" s="591" t="s">
        <v>222</v>
      </c>
      <c r="Q345" s="630">
        <v>87</v>
      </c>
      <c r="R345" s="591">
        <v>115</v>
      </c>
      <c r="S345" s="593" t="s">
        <v>198</v>
      </c>
      <c r="T345" s="935"/>
      <c r="U345" s="935"/>
      <c r="V345" s="935"/>
      <c r="W345" s="929"/>
      <c r="X345" s="926"/>
      <c r="Y345" s="954"/>
      <c r="Z345" s="580"/>
      <c r="AA345" s="1003"/>
      <c r="AB345" s="605"/>
      <c r="AC345" s="606"/>
      <c r="AD345" s="605"/>
      <c r="AE345" s="607"/>
      <c r="AF345" s="935"/>
      <c r="AG345" s="934"/>
      <c r="AH345" s="935"/>
      <c r="AI345" s="928"/>
      <c r="AJ345" s="926"/>
      <c r="AK345" s="954"/>
      <c r="AM345" s="200">
        <v>20</v>
      </c>
      <c r="AN345" s="200">
        <v>9</v>
      </c>
      <c r="AO345" s="200">
        <v>61</v>
      </c>
      <c r="AP345" s="972"/>
    </row>
    <row r="346" spans="1:42" ht="15" x14ac:dyDescent="0.2">
      <c r="A346" s="574">
        <v>1.8</v>
      </c>
      <c r="B346" s="574"/>
      <c r="C346" s="1004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933">
        <v>640</v>
      </c>
      <c r="I346" s="933">
        <v>120</v>
      </c>
      <c r="J346" s="933">
        <v>61</v>
      </c>
      <c r="K346" s="933" t="s">
        <v>193</v>
      </c>
      <c r="L346" s="924">
        <v>132</v>
      </c>
      <c r="M346" s="954">
        <f>H346-(E346+E347+E348+E349)</f>
        <v>0</v>
      </c>
      <c r="N346" s="580">
        <v>-0.26</v>
      </c>
      <c r="O346" s="1007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933">
        <v>639</v>
      </c>
      <c r="U346" s="933">
        <v>115</v>
      </c>
      <c r="V346" s="933">
        <v>61</v>
      </c>
      <c r="W346" s="933" t="s">
        <v>191</v>
      </c>
      <c r="X346" s="924">
        <v>130.5</v>
      </c>
      <c r="Y346" s="954">
        <f>T346-(Q346+Q347+Q348+Q349)</f>
        <v>0</v>
      </c>
      <c r="Z346" s="580">
        <v>0.97</v>
      </c>
      <c r="AA346" s="1012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933">
        <v>640</v>
      </c>
      <c r="AG346" s="933">
        <v>121</v>
      </c>
      <c r="AH346" s="933">
        <v>61</v>
      </c>
      <c r="AI346" s="933" t="s">
        <v>193</v>
      </c>
      <c r="AJ346" s="924">
        <v>132</v>
      </c>
      <c r="AK346" s="954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1005"/>
      <c r="D347" s="585" t="s">
        <v>202</v>
      </c>
      <c r="E347" s="634">
        <v>584</v>
      </c>
      <c r="F347" s="585">
        <v>118.5</v>
      </c>
      <c r="G347" s="584" t="s">
        <v>187</v>
      </c>
      <c r="H347" s="934"/>
      <c r="I347" s="934"/>
      <c r="J347" s="934"/>
      <c r="K347" s="934"/>
      <c r="L347" s="925"/>
      <c r="M347" s="954"/>
      <c r="N347" s="580">
        <v>3</v>
      </c>
      <c r="O347" s="1008"/>
      <c r="P347" s="584" t="s">
        <v>222</v>
      </c>
      <c r="Q347" s="635">
        <v>247</v>
      </c>
      <c r="R347" s="585">
        <v>115</v>
      </c>
      <c r="S347" s="584" t="s">
        <v>187</v>
      </c>
      <c r="T347" s="934"/>
      <c r="U347" s="934"/>
      <c r="V347" s="934"/>
      <c r="W347" s="934"/>
      <c r="X347" s="925"/>
      <c r="Y347" s="954"/>
      <c r="Z347" s="580">
        <v>1</v>
      </c>
      <c r="AA347" s="1013"/>
      <c r="AB347" s="585" t="s">
        <v>221</v>
      </c>
      <c r="AC347" s="636">
        <v>182</v>
      </c>
      <c r="AD347" s="585">
        <v>121</v>
      </c>
      <c r="AE347" s="584" t="s">
        <v>187</v>
      </c>
      <c r="AF347" s="934"/>
      <c r="AG347" s="934"/>
      <c r="AH347" s="934"/>
      <c r="AI347" s="934"/>
      <c r="AJ347" s="925"/>
      <c r="AK347" s="954"/>
    </row>
    <row r="348" spans="1:42" ht="15" x14ac:dyDescent="0.2">
      <c r="A348" s="574"/>
      <c r="B348" s="574"/>
      <c r="C348" s="1005"/>
      <c r="D348" s="605"/>
      <c r="E348" s="605"/>
      <c r="F348" s="605"/>
      <c r="G348" s="607"/>
      <c r="H348" s="934"/>
      <c r="I348" s="934"/>
      <c r="J348" s="934"/>
      <c r="K348" s="934"/>
      <c r="L348" s="925"/>
      <c r="M348" s="954"/>
      <c r="N348" s="580"/>
      <c r="O348" s="1008"/>
      <c r="P348" s="605"/>
      <c r="Q348" s="606"/>
      <c r="R348" s="605"/>
      <c r="S348" s="607"/>
      <c r="T348" s="934"/>
      <c r="U348" s="934"/>
      <c r="V348" s="934"/>
      <c r="W348" s="934"/>
      <c r="X348" s="925"/>
      <c r="Y348" s="954"/>
      <c r="Z348" s="580">
        <v>0.5</v>
      </c>
      <c r="AA348" s="1013"/>
      <c r="AB348" s="605" t="s">
        <v>226</v>
      </c>
      <c r="AC348" s="637">
        <v>67</v>
      </c>
      <c r="AD348" s="605">
        <v>119.5</v>
      </c>
      <c r="AE348" s="607"/>
      <c r="AF348" s="934"/>
      <c r="AG348" s="934"/>
      <c r="AH348" s="934"/>
      <c r="AI348" s="934"/>
      <c r="AJ348" s="925"/>
      <c r="AK348" s="954"/>
    </row>
    <row r="349" spans="1:42" ht="15.75" thickBot="1" x14ac:dyDescent="0.25">
      <c r="A349" s="574"/>
      <c r="B349" s="574"/>
      <c r="C349" s="1006"/>
      <c r="D349" s="591"/>
      <c r="E349" s="592"/>
      <c r="F349" s="591"/>
      <c r="G349" s="593"/>
      <c r="H349" s="935"/>
      <c r="I349" s="935"/>
      <c r="J349" s="935"/>
      <c r="K349" s="935"/>
      <c r="L349" s="926"/>
      <c r="M349" s="954"/>
      <c r="N349" s="580"/>
      <c r="O349" s="1009"/>
      <c r="P349" s="591"/>
      <c r="Q349" s="592"/>
      <c r="R349" s="591"/>
      <c r="S349" s="593"/>
      <c r="T349" s="935"/>
      <c r="U349" s="935"/>
      <c r="V349" s="935"/>
      <c r="W349" s="935"/>
      <c r="X349" s="926"/>
      <c r="Y349" s="954"/>
      <c r="Z349" s="580"/>
      <c r="AA349" s="1014"/>
      <c r="AB349" s="591"/>
      <c r="AC349" s="592"/>
      <c r="AD349" s="591"/>
      <c r="AE349" s="593"/>
      <c r="AF349" s="935"/>
      <c r="AG349" s="935"/>
      <c r="AH349" s="935"/>
      <c r="AI349" s="935"/>
      <c r="AJ349" s="926"/>
      <c r="AK349" s="954"/>
    </row>
    <row r="350" spans="1:42" ht="15" x14ac:dyDescent="0.2">
      <c r="A350" s="574">
        <v>8.16</v>
      </c>
      <c r="B350" s="574"/>
      <c r="C350" s="1019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933">
        <v>640</v>
      </c>
      <c r="I350" s="933">
        <v>118.5</v>
      </c>
      <c r="J350" s="933">
        <v>61</v>
      </c>
      <c r="K350" s="927" t="s">
        <v>188</v>
      </c>
      <c r="L350" s="924">
        <v>130</v>
      </c>
      <c r="M350" s="954">
        <f>H350-(E350+E351+E352+E353)</f>
        <v>0</v>
      </c>
      <c r="N350" s="578">
        <v>5.38</v>
      </c>
      <c r="O350" s="1022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933">
        <v>640</v>
      </c>
      <c r="U350" s="933">
        <v>114.5</v>
      </c>
      <c r="V350" s="933">
        <v>61</v>
      </c>
      <c r="W350" s="927" t="s">
        <v>188</v>
      </c>
      <c r="X350" s="924">
        <v>130</v>
      </c>
      <c r="Y350" s="954">
        <f>T350-(Q350+Q351+Q352+Q353)</f>
        <v>0</v>
      </c>
      <c r="Z350" s="580">
        <v>1.5</v>
      </c>
      <c r="AA350" s="1010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933">
        <v>640</v>
      </c>
      <c r="AG350" s="933">
        <v>119.5</v>
      </c>
      <c r="AH350" s="933">
        <v>61</v>
      </c>
      <c r="AI350" s="927" t="s">
        <v>193</v>
      </c>
      <c r="AJ350" s="924">
        <v>132</v>
      </c>
      <c r="AK350" s="954">
        <f>AF350-(AC350+AC351+AC352+AC353)</f>
        <v>0</v>
      </c>
    </row>
    <row r="351" spans="1:42" ht="15" x14ac:dyDescent="0.2">
      <c r="A351" s="574">
        <v>5</v>
      </c>
      <c r="B351" s="574"/>
      <c r="C351" s="1020"/>
      <c r="D351" s="585" t="s">
        <v>213</v>
      </c>
      <c r="E351" s="641">
        <v>322</v>
      </c>
      <c r="F351" s="585">
        <v>117.5</v>
      </c>
      <c r="G351" s="607" t="s">
        <v>187</v>
      </c>
      <c r="H351" s="934"/>
      <c r="I351" s="934"/>
      <c r="J351" s="934"/>
      <c r="K351" s="928"/>
      <c r="L351" s="925"/>
      <c r="M351" s="954"/>
      <c r="N351" s="580">
        <v>3.56</v>
      </c>
      <c r="O351" s="1023"/>
      <c r="P351" s="585" t="s">
        <v>228</v>
      </c>
      <c r="Q351" s="642">
        <v>463</v>
      </c>
      <c r="R351" s="585">
        <v>113.5</v>
      </c>
      <c r="S351" s="607" t="s">
        <v>190</v>
      </c>
      <c r="T351" s="934"/>
      <c r="U351" s="934"/>
      <c r="V351" s="934"/>
      <c r="W351" s="928"/>
      <c r="X351" s="925"/>
      <c r="Y351" s="954"/>
      <c r="Z351" s="580">
        <v>2.2999999999999998</v>
      </c>
      <c r="AA351" s="1011"/>
      <c r="AB351" s="585" t="s">
        <v>204</v>
      </c>
      <c r="AC351" s="643">
        <v>170</v>
      </c>
      <c r="AD351" s="585">
        <v>118.5</v>
      </c>
      <c r="AE351" s="607" t="s">
        <v>229</v>
      </c>
      <c r="AF351" s="934"/>
      <c r="AG351" s="934"/>
      <c r="AH351" s="934"/>
      <c r="AI351" s="928"/>
      <c r="AJ351" s="925"/>
      <c r="AK351" s="954"/>
    </row>
    <row r="352" spans="1:42" ht="15" x14ac:dyDescent="0.2">
      <c r="A352" s="574"/>
      <c r="B352" s="574"/>
      <c r="C352" s="1020"/>
      <c r="D352" s="605"/>
      <c r="E352" s="605"/>
      <c r="F352" s="605"/>
      <c r="G352" s="607"/>
      <c r="H352" s="934"/>
      <c r="I352" s="934"/>
      <c r="J352" s="934"/>
      <c r="K352" s="928"/>
      <c r="L352" s="925"/>
      <c r="M352" s="954"/>
      <c r="N352" s="580"/>
      <c r="O352" s="1023"/>
      <c r="P352" s="605"/>
      <c r="Q352" s="605"/>
      <c r="R352" s="605"/>
      <c r="S352" s="607"/>
      <c r="T352" s="934"/>
      <c r="U352" s="934"/>
      <c r="V352" s="934"/>
      <c r="W352" s="928"/>
      <c r="X352" s="925"/>
      <c r="Y352" s="954"/>
      <c r="Z352" s="580"/>
      <c r="AA352" s="1011"/>
      <c r="AB352" s="605"/>
      <c r="AC352" s="605"/>
      <c r="AD352" s="605"/>
      <c r="AE352" s="607"/>
      <c r="AF352" s="934"/>
      <c r="AG352" s="934"/>
      <c r="AH352" s="934"/>
      <c r="AI352" s="928"/>
      <c r="AJ352" s="925"/>
      <c r="AK352" s="954"/>
    </row>
    <row r="353" spans="1:37" ht="15.75" thickBot="1" x14ac:dyDescent="0.25">
      <c r="A353" s="574"/>
      <c r="B353" s="574"/>
      <c r="C353" s="1021"/>
      <c r="D353" s="591"/>
      <c r="E353" s="591"/>
      <c r="F353" s="591"/>
      <c r="G353" s="593"/>
      <c r="H353" s="935"/>
      <c r="I353" s="935"/>
      <c r="J353" s="935"/>
      <c r="K353" s="929"/>
      <c r="L353" s="926"/>
      <c r="M353" s="954"/>
      <c r="N353" s="580"/>
      <c r="O353" s="1024"/>
      <c r="P353" s="591"/>
      <c r="Q353" s="591"/>
      <c r="R353" s="591"/>
      <c r="S353" s="593"/>
      <c r="T353" s="935"/>
      <c r="U353" s="935"/>
      <c r="V353" s="935"/>
      <c r="W353" s="929"/>
      <c r="X353" s="926"/>
      <c r="Y353" s="954"/>
      <c r="Z353" s="580"/>
      <c r="AA353" s="1011"/>
      <c r="AB353" s="605"/>
      <c r="AC353" s="606"/>
      <c r="AD353" s="605"/>
      <c r="AE353" s="607"/>
      <c r="AF353" s="935"/>
      <c r="AG353" s="934"/>
      <c r="AH353" s="935"/>
      <c r="AI353" s="928"/>
      <c r="AJ353" s="926"/>
      <c r="AK353" s="954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1016" t="s">
        <v>53</v>
      </c>
      <c r="D358" s="1017"/>
      <c r="E358" s="1017"/>
      <c r="F358" s="1017"/>
      <c r="G358" s="1017"/>
      <c r="H358" s="1017"/>
      <c r="I358" s="1018"/>
      <c r="J358" s="1016" t="s">
        <v>114</v>
      </c>
      <c r="K358" s="1017"/>
      <c r="L358" s="1017"/>
      <c r="M358" s="1017"/>
      <c r="N358" s="1017"/>
      <c r="O358" s="1017"/>
      <c r="P358" s="1018"/>
      <c r="Q358" s="1016" t="s">
        <v>63</v>
      </c>
      <c r="R358" s="1017"/>
      <c r="S358" s="1017"/>
      <c r="T358" s="1017"/>
      <c r="U358" s="1017"/>
      <c r="V358" s="1017"/>
      <c r="W358" s="1018"/>
      <c r="X358" s="1015" t="s">
        <v>55</v>
      </c>
      <c r="Y358" s="200">
        <v>899</v>
      </c>
    </row>
    <row r="359" spans="1:37" x14ac:dyDescent="0.2">
      <c r="A359" s="231" t="s">
        <v>54</v>
      </c>
      <c r="B359" s="777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958"/>
    </row>
    <row r="360" spans="1:37" x14ac:dyDescent="0.2">
      <c r="A360" s="236" t="s">
        <v>3</v>
      </c>
      <c r="B360" s="236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241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231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256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778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267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267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268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1016" t="s">
        <v>53</v>
      </c>
      <c r="D371" s="1017"/>
      <c r="E371" s="1017"/>
      <c r="F371" s="1017"/>
      <c r="G371" s="1017"/>
      <c r="H371" s="1017"/>
      <c r="I371" s="1018"/>
      <c r="J371" s="1016" t="s">
        <v>114</v>
      </c>
      <c r="K371" s="1017"/>
      <c r="L371" s="1017"/>
      <c r="M371" s="1017"/>
      <c r="N371" s="1017"/>
      <c r="O371" s="1017"/>
      <c r="P371" s="1018"/>
      <c r="Q371" s="1016" t="s">
        <v>63</v>
      </c>
      <c r="R371" s="1017"/>
      <c r="S371" s="1017"/>
      <c r="T371" s="1017"/>
      <c r="U371" s="1017"/>
      <c r="V371" s="1017"/>
      <c r="W371" s="1018"/>
      <c r="X371" s="1015" t="s">
        <v>55</v>
      </c>
      <c r="Y371" s="200">
        <v>895</v>
      </c>
    </row>
    <row r="372" spans="1:27" x14ac:dyDescent="0.2">
      <c r="A372" s="231" t="s">
        <v>54</v>
      </c>
      <c r="B372" s="777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958"/>
    </row>
    <row r="373" spans="1:27" x14ac:dyDescent="0.2">
      <c r="A373" s="236" t="s">
        <v>3</v>
      </c>
      <c r="B373" s="236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241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231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256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778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267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267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268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1016" t="s">
        <v>53</v>
      </c>
      <c r="D384" s="1017"/>
      <c r="E384" s="1017"/>
      <c r="F384" s="1017"/>
      <c r="G384" s="1017"/>
      <c r="H384" s="1017"/>
      <c r="I384" s="1018"/>
      <c r="J384" s="1016" t="s">
        <v>114</v>
      </c>
      <c r="K384" s="1017"/>
      <c r="L384" s="1017"/>
      <c r="M384" s="1017"/>
      <c r="N384" s="1017"/>
      <c r="O384" s="1017"/>
      <c r="P384" s="1018"/>
      <c r="Q384" s="1016" t="s">
        <v>63</v>
      </c>
      <c r="R384" s="1017"/>
      <c r="S384" s="1017"/>
      <c r="T384" s="1017"/>
      <c r="U384" s="1017"/>
      <c r="V384" s="1017"/>
      <c r="W384" s="1018"/>
      <c r="X384" s="1015" t="s">
        <v>55</v>
      </c>
      <c r="Y384" s="200">
        <v>892</v>
      </c>
    </row>
    <row r="385" spans="1:27" x14ac:dyDescent="0.2">
      <c r="A385" s="231" t="s">
        <v>54</v>
      </c>
      <c r="B385" s="777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958"/>
    </row>
    <row r="386" spans="1:27" x14ac:dyDescent="0.2">
      <c r="A386" s="236" t="s">
        <v>3</v>
      </c>
      <c r="B386" s="236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241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231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256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778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267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267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268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1016" t="s">
        <v>53</v>
      </c>
      <c r="D396" s="1017"/>
      <c r="E396" s="1017"/>
      <c r="F396" s="1017"/>
      <c r="G396" s="1017"/>
      <c r="H396" s="1017"/>
      <c r="I396" s="1018"/>
      <c r="J396" s="1016" t="s">
        <v>114</v>
      </c>
      <c r="K396" s="1017"/>
      <c r="L396" s="1017"/>
      <c r="M396" s="1017"/>
      <c r="N396" s="1017"/>
      <c r="O396" s="1017"/>
      <c r="P396" s="1018"/>
      <c r="Q396" s="1016" t="s">
        <v>63</v>
      </c>
      <c r="R396" s="1017"/>
      <c r="S396" s="1017"/>
      <c r="T396" s="1017"/>
      <c r="U396" s="1017"/>
      <c r="V396" s="1017"/>
      <c r="W396" s="1018"/>
      <c r="X396" s="1015" t="s">
        <v>55</v>
      </c>
      <c r="Y396" s="200">
        <v>891</v>
      </c>
    </row>
    <row r="397" spans="1:27" x14ac:dyDescent="0.2">
      <c r="A397" s="231" t="s">
        <v>54</v>
      </c>
      <c r="B397" s="777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958"/>
    </row>
    <row r="398" spans="1:27" x14ac:dyDescent="0.2">
      <c r="A398" s="236" t="s">
        <v>3</v>
      </c>
      <c r="B398" s="236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241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231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256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778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267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267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268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1016" t="s">
        <v>53</v>
      </c>
      <c r="D409" s="1017"/>
      <c r="E409" s="1017"/>
      <c r="F409" s="1017"/>
      <c r="G409" s="1017"/>
      <c r="H409" s="1017"/>
      <c r="I409" s="1018"/>
      <c r="J409" s="1016" t="s">
        <v>114</v>
      </c>
      <c r="K409" s="1017"/>
      <c r="L409" s="1017"/>
      <c r="M409" s="1017"/>
      <c r="N409" s="1017"/>
      <c r="O409" s="1017"/>
      <c r="P409" s="1018"/>
      <c r="Q409" s="1016" t="s">
        <v>63</v>
      </c>
      <c r="R409" s="1017"/>
      <c r="S409" s="1017"/>
      <c r="T409" s="1017"/>
      <c r="U409" s="1017"/>
      <c r="V409" s="1017"/>
      <c r="W409" s="1018"/>
      <c r="X409" s="1015" t="s">
        <v>55</v>
      </c>
      <c r="Y409" s="200">
        <v>891</v>
      </c>
    </row>
    <row r="410" spans="1:27" x14ac:dyDescent="0.2">
      <c r="A410" s="231" t="s">
        <v>54</v>
      </c>
      <c r="B410" s="777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958"/>
    </row>
    <row r="411" spans="1:27" x14ac:dyDescent="0.2">
      <c r="A411" s="236" t="s">
        <v>3</v>
      </c>
      <c r="B411" s="236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241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231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256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778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267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267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268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1016" t="s">
        <v>53</v>
      </c>
      <c r="D422" s="1017"/>
      <c r="E422" s="1017"/>
      <c r="F422" s="1017"/>
      <c r="G422" s="1017"/>
      <c r="H422" s="1017"/>
      <c r="I422" s="1018"/>
      <c r="J422" s="1016" t="s">
        <v>114</v>
      </c>
      <c r="K422" s="1017"/>
      <c r="L422" s="1017"/>
      <c r="M422" s="1017"/>
      <c r="N422" s="1017"/>
      <c r="O422" s="1017"/>
      <c r="P422" s="1018"/>
      <c r="Q422" s="1016" t="s">
        <v>63</v>
      </c>
      <c r="R422" s="1017"/>
      <c r="S422" s="1017"/>
      <c r="T422" s="1017"/>
      <c r="U422" s="1017"/>
      <c r="V422" s="1017"/>
      <c r="W422" s="1018"/>
      <c r="X422" s="1015" t="s">
        <v>55</v>
      </c>
    </row>
    <row r="423" spans="1:27" x14ac:dyDescent="0.2">
      <c r="A423" s="231" t="s">
        <v>54</v>
      </c>
      <c r="B423" s="777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958"/>
    </row>
    <row r="424" spans="1:27" x14ac:dyDescent="0.2">
      <c r="A424" s="236" t="s">
        <v>3</v>
      </c>
      <c r="B424" s="236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241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231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256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778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267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267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268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1016" t="s">
        <v>53</v>
      </c>
      <c r="D435" s="1017"/>
      <c r="E435" s="1017"/>
      <c r="F435" s="1017"/>
      <c r="G435" s="1017"/>
      <c r="H435" s="1017"/>
      <c r="I435" s="1018"/>
      <c r="J435" s="1016" t="s">
        <v>114</v>
      </c>
      <c r="K435" s="1017"/>
      <c r="L435" s="1017"/>
      <c r="M435" s="1017"/>
      <c r="N435" s="1017"/>
      <c r="O435" s="1017"/>
      <c r="P435" s="1018"/>
      <c r="Q435" s="1016" t="s">
        <v>63</v>
      </c>
      <c r="R435" s="1017"/>
      <c r="S435" s="1017"/>
      <c r="T435" s="1017"/>
      <c r="U435" s="1017"/>
      <c r="V435" s="1017"/>
      <c r="W435" s="1018"/>
      <c r="X435" s="1015" t="s">
        <v>55</v>
      </c>
    </row>
    <row r="436" spans="1:27" x14ac:dyDescent="0.2">
      <c r="A436" s="231" t="s">
        <v>54</v>
      </c>
      <c r="B436" s="777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958"/>
    </row>
    <row r="437" spans="1:27" x14ac:dyDescent="0.2">
      <c r="A437" s="236" t="s">
        <v>3</v>
      </c>
      <c r="B437" s="236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241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231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256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778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267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267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268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1016" t="s">
        <v>53</v>
      </c>
      <c r="D448" s="1017"/>
      <c r="E448" s="1017"/>
      <c r="F448" s="1017"/>
      <c r="G448" s="1017"/>
      <c r="H448" s="1017"/>
      <c r="I448" s="1018"/>
      <c r="J448" s="1016" t="s">
        <v>114</v>
      </c>
      <c r="K448" s="1017"/>
      <c r="L448" s="1017"/>
      <c r="M448" s="1017"/>
      <c r="N448" s="1017"/>
      <c r="O448" s="1017"/>
      <c r="P448" s="1018"/>
      <c r="Q448" s="1016" t="s">
        <v>63</v>
      </c>
      <c r="R448" s="1017"/>
      <c r="S448" s="1017"/>
      <c r="T448" s="1017"/>
      <c r="U448" s="1017"/>
      <c r="V448" s="1017"/>
      <c r="W448" s="1018"/>
      <c r="X448" s="1015" t="s">
        <v>55</v>
      </c>
      <c r="Y448" s="200">
        <v>888</v>
      </c>
    </row>
    <row r="449" spans="1:27" x14ac:dyDescent="0.2">
      <c r="A449" s="231" t="s">
        <v>54</v>
      </c>
      <c r="B449" s="777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958"/>
    </row>
    <row r="450" spans="1:27" x14ac:dyDescent="0.2">
      <c r="A450" s="236" t="s">
        <v>3</v>
      </c>
      <c r="B450" s="236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241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231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256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778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267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267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268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1016" t="s">
        <v>53</v>
      </c>
      <c r="D461" s="1017"/>
      <c r="E461" s="1017"/>
      <c r="F461" s="1017"/>
      <c r="G461" s="1017"/>
      <c r="H461" s="1017"/>
      <c r="I461" s="1018"/>
      <c r="J461" s="1016" t="s">
        <v>114</v>
      </c>
      <c r="K461" s="1017"/>
      <c r="L461" s="1017"/>
      <c r="M461" s="1017"/>
      <c r="N461" s="1017"/>
      <c r="O461" s="1017"/>
      <c r="P461" s="1018"/>
      <c r="Q461" s="1016" t="s">
        <v>63</v>
      </c>
      <c r="R461" s="1017"/>
      <c r="S461" s="1017"/>
      <c r="T461" s="1017"/>
      <c r="U461" s="1017"/>
      <c r="V461" s="1017"/>
      <c r="W461" s="1018"/>
      <c r="X461" s="1015" t="s">
        <v>55</v>
      </c>
    </row>
    <row r="462" spans="1:27" x14ac:dyDescent="0.2">
      <c r="A462" s="231" t="s">
        <v>54</v>
      </c>
      <c r="B462" s="777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958"/>
    </row>
    <row r="463" spans="1:27" x14ac:dyDescent="0.2">
      <c r="A463" s="236" t="s">
        <v>3</v>
      </c>
      <c r="B463" s="236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241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231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256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778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267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267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268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1025" t="s">
        <v>53</v>
      </c>
      <c r="D474" s="1026"/>
      <c r="E474" s="1026"/>
      <c r="F474" s="1026"/>
      <c r="G474" s="1026"/>
      <c r="H474" s="1026"/>
      <c r="I474" s="1027"/>
      <c r="J474" s="1025" t="s">
        <v>114</v>
      </c>
      <c r="K474" s="1026"/>
      <c r="L474" s="1026"/>
      <c r="M474" s="1026"/>
      <c r="N474" s="1026"/>
      <c r="O474" s="1026"/>
      <c r="P474" s="1027"/>
      <c r="Q474" s="1025" t="s">
        <v>63</v>
      </c>
      <c r="R474" s="1026"/>
      <c r="S474" s="1026"/>
      <c r="T474" s="1026"/>
      <c r="U474" s="1026"/>
      <c r="V474" s="1026"/>
      <c r="W474" s="1027"/>
      <c r="X474" s="1015" t="s">
        <v>55</v>
      </c>
    </row>
    <row r="475" spans="1:27" x14ac:dyDescent="0.2">
      <c r="A475" s="231" t="s">
        <v>54</v>
      </c>
      <c r="B475" s="777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958"/>
    </row>
    <row r="476" spans="1:27" x14ac:dyDescent="0.2">
      <c r="A476" s="236" t="s">
        <v>3</v>
      </c>
      <c r="B476" s="236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241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231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256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778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267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267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268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1025" t="s">
        <v>53</v>
      </c>
      <c r="D487" s="1026"/>
      <c r="E487" s="1026"/>
      <c r="F487" s="1026"/>
      <c r="G487" s="1026"/>
      <c r="H487" s="1026"/>
      <c r="I487" s="1027"/>
      <c r="J487" s="1025" t="s">
        <v>114</v>
      </c>
      <c r="K487" s="1026"/>
      <c r="L487" s="1026"/>
      <c r="M487" s="1026"/>
      <c r="N487" s="1026"/>
      <c r="O487" s="1026"/>
      <c r="P487" s="1027"/>
      <c r="Q487" s="1025" t="s">
        <v>63</v>
      </c>
      <c r="R487" s="1026"/>
      <c r="S487" s="1026"/>
      <c r="T487" s="1026"/>
      <c r="U487" s="1026"/>
      <c r="V487" s="1026"/>
      <c r="W487" s="1027"/>
      <c r="X487" s="1015" t="s">
        <v>55</v>
      </c>
    </row>
    <row r="488" spans="1:27" x14ac:dyDescent="0.2">
      <c r="A488" s="231" t="s">
        <v>54</v>
      </c>
      <c r="B488" s="777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958"/>
    </row>
    <row r="489" spans="1:27" x14ac:dyDescent="0.2">
      <c r="A489" s="236" t="s">
        <v>3</v>
      </c>
      <c r="B489" s="236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241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231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256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778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267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267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268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1025" t="s">
        <v>53</v>
      </c>
      <c r="D500" s="1026"/>
      <c r="E500" s="1026"/>
      <c r="F500" s="1026"/>
      <c r="G500" s="1026"/>
      <c r="H500" s="1026"/>
      <c r="I500" s="1027"/>
      <c r="J500" s="1025" t="s">
        <v>114</v>
      </c>
      <c r="K500" s="1026"/>
      <c r="L500" s="1026"/>
      <c r="M500" s="1026"/>
      <c r="N500" s="1026"/>
      <c r="O500" s="1026"/>
      <c r="P500" s="1027"/>
      <c r="Q500" s="1025" t="s">
        <v>63</v>
      </c>
      <c r="R500" s="1026"/>
      <c r="S500" s="1026"/>
      <c r="T500" s="1026"/>
      <c r="U500" s="1026"/>
      <c r="V500" s="1026"/>
      <c r="W500" s="1027"/>
      <c r="X500" s="1015" t="s">
        <v>55</v>
      </c>
    </row>
    <row r="501" spans="1:27" x14ac:dyDescent="0.2">
      <c r="A501" s="231" t="s">
        <v>54</v>
      </c>
      <c r="B501" s="777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958"/>
    </row>
    <row r="502" spans="1:27" x14ac:dyDescent="0.2">
      <c r="A502" s="236" t="s">
        <v>3</v>
      </c>
      <c r="B502" s="782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783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231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256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784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785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267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267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268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1025" t="s">
        <v>53</v>
      </c>
      <c r="D513" s="1026"/>
      <c r="E513" s="1026"/>
      <c r="F513" s="1026"/>
      <c r="G513" s="1026"/>
      <c r="H513" s="1026"/>
      <c r="I513" s="1027"/>
      <c r="J513" s="1025" t="s">
        <v>114</v>
      </c>
      <c r="K513" s="1026"/>
      <c r="L513" s="1026"/>
      <c r="M513" s="1026"/>
      <c r="N513" s="1026"/>
      <c r="O513" s="1026"/>
      <c r="P513" s="1027"/>
      <c r="Q513" s="1025" t="s">
        <v>63</v>
      </c>
      <c r="R513" s="1026"/>
      <c r="S513" s="1026"/>
      <c r="T513" s="1026"/>
      <c r="U513" s="1026"/>
      <c r="V513" s="1026"/>
      <c r="W513" s="1027"/>
      <c r="X513" s="1015" t="s">
        <v>55</v>
      </c>
    </row>
    <row r="514" spans="1:27" x14ac:dyDescent="0.2">
      <c r="A514" s="231" t="s">
        <v>54</v>
      </c>
      <c r="B514" s="777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958"/>
    </row>
    <row r="515" spans="1:27" x14ac:dyDescent="0.2">
      <c r="A515" s="236" t="s">
        <v>3</v>
      </c>
      <c r="B515" s="782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783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231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256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784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785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267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267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268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908" t="s">
        <v>53</v>
      </c>
      <c r="D527" s="906"/>
      <c r="E527" s="906"/>
      <c r="F527" s="906"/>
      <c r="G527" s="906"/>
      <c r="H527" s="906"/>
      <c r="I527" s="907"/>
      <c r="J527" s="908" t="s">
        <v>114</v>
      </c>
      <c r="K527" s="906"/>
      <c r="L527" s="906"/>
      <c r="M527" s="906"/>
      <c r="N527" s="906"/>
      <c r="O527" s="906"/>
      <c r="P527" s="907"/>
      <c r="Q527" s="908" t="s">
        <v>63</v>
      </c>
      <c r="R527" s="906"/>
      <c r="S527" s="906"/>
      <c r="T527" s="906"/>
      <c r="U527" s="906"/>
      <c r="V527" s="906"/>
      <c r="W527" s="907"/>
      <c r="X527" s="919" t="s">
        <v>55</v>
      </c>
    </row>
    <row r="528" spans="1:27" x14ac:dyDescent="0.2">
      <c r="A528" s="231" t="s">
        <v>54</v>
      </c>
      <c r="B528" s="777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1028"/>
    </row>
    <row r="529" spans="1:27" x14ac:dyDescent="0.2">
      <c r="A529" s="236" t="s">
        <v>3</v>
      </c>
      <c r="B529" s="780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783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231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256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784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785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267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267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268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921" t="s">
        <v>53</v>
      </c>
      <c r="D541" s="922"/>
      <c r="E541" s="922"/>
      <c r="F541" s="922"/>
      <c r="G541" s="922"/>
      <c r="H541" s="922"/>
      <c r="I541" s="923"/>
      <c r="J541" s="921" t="s">
        <v>114</v>
      </c>
      <c r="K541" s="922"/>
      <c r="L541" s="922"/>
      <c r="M541" s="922"/>
      <c r="N541" s="922"/>
      <c r="O541" s="922"/>
      <c r="P541" s="923"/>
      <c r="Q541" s="921" t="s">
        <v>63</v>
      </c>
      <c r="R541" s="922"/>
      <c r="S541" s="922"/>
      <c r="T541" s="922"/>
      <c r="U541" s="922"/>
      <c r="V541" s="922"/>
      <c r="W541" s="923"/>
      <c r="X541" s="919" t="s">
        <v>55</v>
      </c>
      <c r="Y541" s="200">
        <v>856</v>
      </c>
    </row>
    <row r="542" spans="1:27" x14ac:dyDescent="0.2">
      <c r="A542" s="231" t="s">
        <v>54</v>
      </c>
      <c r="B542" s="777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920"/>
    </row>
    <row r="543" spans="1:27" x14ac:dyDescent="0.2">
      <c r="A543" s="236" t="s">
        <v>3</v>
      </c>
      <c r="B543" s="236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241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231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256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778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267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267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268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921" t="s">
        <v>53</v>
      </c>
      <c r="D555" s="922"/>
      <c r="E555" s="922"/>
      <c r="F555" s="922"/>
      <c r="G555" s="922"/>
      <c r="H555" s="922"/>
      <c r="I555" s="923"/>
      <c r="J555" s="921" t="s">
        <v>114</v>
      </c>
      <c r="K555" s="922"/>
      <c r="L555" s="922"/>
      <c r="M555" s="922"/>
      <c r="N555" s="922"/>
      <c r="O555" s="922"/>
      <c r="P555" s="923"/>
      <c r="Q555" s="921" t="s">
        <v>63</v>
      </c>
      <c r="R555" s="922"/>
      <c r="S555" s="922"/>
      <c r="T555" s="922"/>
      <c r="U555" s="922"/>
      <c r="V555" s="922"/>
      <c r="W555" s="923"/>
      <c r="X555" s="919" t="s">
        <v>55</v>
      </c>
      <c r="Y555" s="200">
        <v>855</v>
      </c>
    </row>
    <row r="556" spans="1:27" x14ac:dyDescent="0.2">
      <c r="A556" s="231" t="s">
        <v>54</v>
      </c>
      <c r="B556" s="777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920"/>
    </row>
    <row r="557" spans="1:27" x14ac:dyDescent="0.2">
      <c r="A557" s="236" t="s">
        <v>3</v>
      </c>
      <c r="B557" s="236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241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231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256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778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267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267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268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921" t="s">
        <v>53</v>
      </c>
      <c r="D568" s="922"/>
      <c r="E568" s="922"/>
      <c r="F568" s="922"/>
      <c r="G568" s="922"/>
      <c r="H568" s="922"/>
      <c r="I568" s="923"/>
      <c r="J568" s="921" t="s">
        <v>114</v>
      </c>
      <c r="K568" s="922"/>
      <c r="L568" s="922"/>
      <c r="M568" s="922"/>
      <c r="N568" s="922"/>
      <c r="O568" s="922"/>
      <c r="P568" s="923"/>
      <c r="Q568" s="921" t="s">
        <v>63</v>
      </c>
      <c r="R568" s="922"/>
      <c r="S568" s="922"/>
      <c r="T568" s="922"/>
      <c r="U568" s="922"/>
      <c r="V568" s="922"/>
      <c r="W568" s="923"/>
      <c r="X568" s="919" t="s">
        <v>55</v>
      </c>
      <c r="Y568" s="200">
        <v>781</v>
      </c>
    </row>
    <row r="569" spans="1:27" x14ac:dyDescent="0.2">
      <c r="A569" s="231" t="s">
        <v>54</v>
      </c>
      <c r="B569" s="777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920"/>
    </row>
    <row r="570" spans="1:27" x14ac:dyDescent="0.2">
      <c r="A570" s="236" t="s">
        <v>3</v>
      </c>
      <c r="B570" s="236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241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231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256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778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267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267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268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921" t="s">
        <v>53</v>
      </c>
      <c r="D582" s="922"/>
      <c r="E582" s="922"/>
      <c r="F582" s="922"/>
      <c r="G582" s="922"/>
      <c r="H582" s="922"/>
      <c r="I582" s="923"/>
      <c r="J582" s="921" t="s">
        <v>114</v>
      </c>
      <c r="K582" s="922"/>
      <c r="L582" s="922"/>
      <c r="M582" s="922"/>
      <c r="N582" s="922"/>
      <c r="O582" s="922"/>
      <c r="P582" s="923"/>
      <c r="Q582" s="921" t="s">
        <v>63</v>
      </c>
      <c r="R582" s="922"/>
      <c r="S582" s="922"/>
      <c r="T582" s="922"/>
      <c r="U582" s="922"/>
      <c r="V582" s="922"/>
      <c r="W582" s="923"/>
      <c r="X582" s="919" t="s">
        <v>55</v>
      </c>
      <c r="Y582" s="200">
        <v>781</v>
      </c>
    </row>
    <row r="583" spans="1:27" x14ac:dyDescent="0.2">
      <c r="A583" s="231" t="s">
        <v>54</v>
      </c>
      <c r="B583" s="777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920"/>
    </row>
    <row r="584" spans="1:27" x14ac:dyDescent="0.2">
      <c r="A584" s="236" t="s">
        <v>3</v>
      </c>
      <c r="B584" s="780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241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231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256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778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267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267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268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921" t="s">
        <v>53</v>
      </c>
      <c r="D596" s="922"/>
      <c r="E596" s="922"/>
      <c r="F596" s="922"/>
      <c r="G596" s="922"/>
      <c r="H596" s="922"/>
      <c r="I596" s="923"/>
      <c r="J596" s="921" t="s">
        <v>114</v>
      </c>
      <c r="K596" s="922"/>
      <c r="L596" s="922"/>
      <c r="M596" s="922"/>
      <c r="N596" s="922"/>
      <c r="O596" s="922"/>
      <c r="P596" s="923"/>
      <c r="Q596" s="921" t="s">
        <v>63</v>
      </c>
      <c r="R596" s="922"/>
      <c r="S596" s="922"/>
      <c r="T596" s="922"/>
      <c r="U596" s="922"/>
      <c r="V596" s="922"/>
      <c r="W596" s="923"/>
      <c r="X596" s="919" t="s">
        <v>55</v>
      </c>
      <c r="Y596" s="200">
        <v>781</v>
      </c>
    </row>
    <row r="597" spans="1:27" x14ac:dyDescent="0.2">
      <c r="A597" s="231" t="s">
        <v>54</v>
      </c>
      <c r="B597" s="777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920"/>
    </row>
    <row r="598" spans="1:27" x14ac:dyDescent="0.2">
      <c r="A598" s="236" t="s">
        <v>3</v>
      </c>
      <c r="B598" s="780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241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231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256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778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267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267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268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921" t="s">
        <v>53</v>
      </c>
      <c r="D610" s="922"/>
      <c r="E610" s="922"/>
      <c r="F610" s="922"/>
      <c r="G610" s="922"/>
      <c r="H610" s="922"/>
      <c r="I610" s="923"/>
      <c r="J610" s="921" t="s">
        <v>114</v>
      </c>
      <c r="K610" s="922"/>
      <c r="L610" s="922"/>
      <c r="M610" s="922"/>
      <c r="N610" s="922"/>
      <c r="O610" s="922"/>
      <c r="P610" s="923"/>
      <c r="Q610" s="921" t="s">
        <v>63</v>
      </c>
      <c r="R610" s="922"/>
      <c r="S610" s="922"/>
      <c r="T610" s="922"/>
      <c r="U610" s="922"/>
      <c r="V610" s="922"/>
      <c r="W610" s="923"/>
      <c r="X610" s="919" t="s">
        <v>55</v>
      </c>
      <c r="Y610" s="200">
        <v>781</v>
      </c>
    </row>
    <row r="611" spans="1:27" x14ac:dyDescent="0.2">
      <c r="A611" s="231" t="s">
        <v>54</v>
      </c>
      <c r="B611" s="777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920"/>
    </row>
    <row r="612" spans="1:27" x14ac:dyDescent="0.2">
      <c r="A612" s="236" t="s">
        <v>3</v>
      </c>
      <c r="B612" s="780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241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231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256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778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267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267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268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921" t="s">
        <v>53</v>
      </c>
      <c r="D624" s="922"/>
      <c r="E624" s="922"/>
      <c r="F624" s="922"/>
      <c r="G624" s="922"/>
      <c r="H624" s="922"/>
      <c r="I624" s="923"/>
      <c r="J624" s="921" t="s">
        <v>114</v>
      </c>
      <c r="K624" s="922"/>
      <c r="L624" s="922"/>
      <c r="M624" s="922"/>
      <c r="N624" s="922"/>
      <c r="O624" s="922"/>
      <c r="P624" s="923"/>
      <c r="Q624" s="921" t="s">
        <v>63</v>
      </c>
      <c r="R624" s="922"/>
      <c r="S624" s="922"/>
      <c r="T624" s="922"/>
      <c r="U624" s="922"/>
      <c r="V624" s="922"/>
      <c r="W624" s="923"/>
      <c r="X624" s="919" t="s">
        <v>55</v>
      </c>
      <c r="Y624" s="200">
        <v>781</v>
      </c>
    </row>
    <row r="625" spans="1:27" x14ac:dyDescent="0.2">
      <c r="A625" s="231" t="s">
        <v>54</v>
      </c>
      <c r="B625" s="777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920"/>
    </row>
    <row r="626" spans="1:27" x14ac:dyDescent="0.2">
      <c r="A626" s="236" t="s">
        <v>3</v>
      </c>
      <c r="B626" s="780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241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231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256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778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267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267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268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921" t="s">
        <v>53</v>
      </c>
      <c r="D638" s="922"/>
      <c r="E638" s="922"/>
      <c r="F638" s="922"/>
      <c r="G638" s="922"/>
      <c r="H638" s="922"/>
      <c r="I638" s="923"/>
      <c r="J638" s="921" t="s">
        <v>114</v>
      </c>
      <c r="K638" s="922"/>
      <c r="L638" s="922"/>
      <c r="M638" s="922"/>
      <c r="N638" s="922"/>
      <c r="O638" s="922"/>
      <c r="P638" s="923"/>
      <c r="Q638" s="921" t="s">
        <v>63</v>
      </c>
      <c r="R638" s="922"/>
      <c r="S638" s="922"/>
      <c r="T638" s="922"/>
      <c r="U638" s="922"/>
      <c r="V638" s="922"/>
      <c r="W638" s="923"/>
      <c r="X638" s="919" t="s">
        <v>55</v>
      </c>
      <c r="Y638" s="200">
        <v>781</v>
      </c>
    </row>
    <row r="639" spans="1:27" x14ac:dyDescent="0.2">
      <c r="A639" s="231" t="s">
        <v>54</v>
      </c>
      <c r="B639" s="777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920"/>
    </row>
    <row r="640" spans="1:27" x14ac:dyDescent="0.2">
      <c r="A640" s="236" t="s">
        <v>3</v>
      </c>
      <c r="B640" s="780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241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231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256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778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267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267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268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921" t="s">
        <v>53</v>
      </c>
      <c r="D652" s="922"/>
      <c r="E652" s="922"/>
      <c r="F652" s="922"/>
      <c r="G652" s="922"/>
      <c r="H652" s="922"/>
      <c r="I652" s="923"/>
      <c r="J652" s="921" t="s">
        <v>114</v>
      </c>
      <c r="K652" s="922"/>
      <c r="L652" s="922"/>
      <c r="M652" s="922"/>
      <c r="N652" s="922"/>
      <c r="O652" s="922"/>
      <c r="P652" s="923"/>
      <c r="Q652" s="921" t="s">
        <v>63</v>
      </c>
      <c r="R652" s="922"/>
      <c r="S652" s="922"/>
      <c r="T652" s="922"/>
      <c r="U652" s="922"/>
      <c r="V652" s="922"/>
      <c r="W652" s="923"/>
      <c r="X652" s="919" t="s">
        <v>55</v>
      </c>
      <c r="Y652" s="200">
        <v>781</v>
      </c>
    </row>
    <row r="653" spans="1:27" x14ac:dyDescent="0.2">
      <c r="A653" s="231" t="s">
        <v>54</v>
      </c>
      <c r="B653" s="777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920"/>
    </row>
    <row r="654" spans="1:27" x14ac:dyDescent="0.2">
      <c r="A654" s="236" t="s">
        <v>3</v>
      </c>
      <c r="B654" s="780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241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231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256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778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267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267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268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921" t="s">
        <v>53</v>
      </c>
      <c r="D666" s="922"/>
      <c r="E666" s="922"/>
      <c r="F666" s="922"/>
      <c r="G666" s="922"/>
      <c r="H666" s="922"/>
      <c r="I666" s="923"/>
      <c r="J666" s="921" t="s">
        <v>114</v>
      </c>
      <c r="K666" s="922"/>
      <c r="L666" s="922"/>
      <c r="M666" s="922"/>
      <c r="N666" s="922"/>
      <c r="O666" s="922"/>
      <c r="P666" s="923"/>
      <c r="Q666" s="921" t="s">
        <v>63</v>
      </c>
      <c r="R666" s="922"/>
      <c r="S666" s="922"/>
      <c r="T666" s="922"/>
      <c r="U666" s="922"/>
      <c r="V666" s="922"/>
      <c r="W666" s="923"/>
      <c r="X666" s="919" t="s">
        <v>55</v>
      </c>
    </row>
    <row r="667" spans="1:27" x14ac:dyDescent="0.2">
      <c r="A667" s="231" t="s">
        <v>54</v>
      </c>
      <c r="B667" s="777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920"/>
    </row>
    <row r="668" spans="1:27" x14ac:dyDescent="0.2">
      <c r="A668" s="236" t="s">
        <v>3</v>
      </c>
      <c r="B668" s="780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241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231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256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778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267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267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268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908" t="s">
        <v>53</v>
      </c>
      <c r="D680" s="906"/>
      <c r="E680" s="906"/>
      <c r="F680" s="906"/>
      <c r="G680" s="906"/>
      <c r="H680" s="906"/>
      <c r="I680" s="907"/>
      <c r="J680" s="908" t="s">
        <v>114</v>
      </c>
      <c r="K680" s="906"/>
      <c r="L680" s="906"/>
      <c r="M680" s="906"/>
      <c r="N680" s="906"/>
      <c r="O680" s="906"/>
      <c r="P680" s="907"/>
      <c r="Q680" s="908" t="s">
        <v>63</v>
      </c>
      <c r="R680" s="906"/>
      <c r="S680" s="906"/>
      <c r="T680" s="906"/>
      <c r="U680" s="906"/>
      <c r="V680" s="906"/>
      <c r="W680" s="907"/>
      <c r="X680" s="742" t="s">
        <v>55</v>
      </c>
    </row>
    <row r="681" spans="1:27" x14ac:dyDescent="0.2">
      <c r="A681" s="231" t="s">
        <v>54</v>
      </c>
      <c r="B681" s="777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780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241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231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256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778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267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267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268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908" t="s">
        <v>53</v>
      </c>
      <c r="D694" s="906"/>
      <c r="E694" s="906"/>
      <c r="F694" s="906"/>
      <c r="G694" s="906"/>
      <c r="H694" s="906"/>
      <c r="I694" s="907"/>
      <c r="J694" s="908" t="s">
        <v>114</v>
      </c>
      <c r="K694" s="906"/>
      <c r="L694" s="906"/>
      <c r="M694" s="906"/>
      <c r="N694" s="906"/>
      <c r="O694" s="906"/>
      <c r="P694" s="907"/>
      <c r="Q694" s="908" t="s">
        <v>63</v>
      </c>
      <c r="R694" s="906"/>
      <c r="S694" s="906"/>
      <c r="T694" s="906"/>
      <c r="U694" s="906"/>
      <c r="V694" s="906"/>
      <c r="W694" s="907"/>
      <c r="X694" s="742" t="s">
        <v>55</v>
      </c>
    </row>
    <row r="695" spans="1:27" x14ac:dyDescent="0.2">
      <c r="A695" s="231" t="s">
        <v>54</v>
      </c>
      <c r="B695" s="777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780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241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231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256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778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267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267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268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908" t="s">
        <v>53</v>
      </c>
      <c r="D708" s="906"/>
      <c r="E708" s="906"/>
      <c r="F708" s="906"/>
      <c r="G708" s="906"/>
      <c r="H708" s="906"/>
      <c r="I708" s="907"/>
      <c r="J708" s="908" t="s">
        <v>114</v>
      </c>
      <c r="K708" s="906"/>
      <c r="L708" s="906"/>
      <c r="M708" s="906"/>
      <c r="N708" s="906"/>
      <c r="O708" s="906"/>
      <c r="P708" s="907"/>
      <c r="Q708" s="908" t="s">
        <v>63</v>
      </c>
      <c r="R708" s="906"/>
      <c r="S708" s="906"/>
      <c r="T708" s="906"/>
      <c r="U708" s="906"/>
      <c r="V708" s="906"/>
      <c r="W708" s="907"/>
      <c r="X708" s="742" t="s">
        <v>55</v>
      </c>
    </row>
    <row r="709" spans="1:27" x14ac:dyDescent="0.2">
      <c r="A709" s="231" t="s">
        <v>54</v>
      </c>
      <c r="B709" s="777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780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241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231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256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778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267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267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268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63">
        <v>45777</v>
      </c>
      <c r="B721" s="781"/>
    </row>
    <row r="722" spans="1:27" ht="13.5" thickBot="1" x14ac:dyDescent="0.25">
      <c r="A722" s="230" t="s">
        <v>265</v>
      </c>
      <c r="B722" s="230"/>
      <c r="C722" s="908" t="s">
        <v>53</v>
      </c>
      <c r="D722" s="906"/>
      <c r="E722" s="906"/>
      <c r="F722" s="906"/>
      <c r="G722" s="906"/>
      <c r="H722" s="906"/>
      <c r="I722" s="907"/>
      <c r="J722" s="908" t="s">
        <v>114</v>
      </c>
      <c r="K722" s="906"/>
      <c r="L722" s="906"/>
      <c r="M722" s="906"/>
      <c r="N722" s="906"/>
      <c r="O722" s="906"/>
      <c r="P722" s="907"/>
      <c r="Q722" s="908" t="s">
        <v>63</v>
      </c>
      <c r="R722" s="906"/>
      <c r="S722" s="906"/>
      <c r="T722" s="906"/>
      <c r="U722" s="906"/>
      <c r="V722" s="906"/>
      <c r="W722" s="907"/>
      <c r="X722" s="742" t="s">
        <v>55</v>
      </c>
    </row>
    <row r="723" spans="1:27" x14ac:dyDescent="0.2">
      <c r="A723" s="231" t="s">
        <v>54</v>
      </c>
      <c r="B723" s="777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780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241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231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256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778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267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267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268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788">
        <f>A721+7</f>
        <v>45784</v>
      </c>
      <c r="B735" s="781"/>
      <c r="C735" s="762">
        <f>C740/C746</f>
        <v>7.2413793103448282E-2</v>
      </c>
      <c r="D735" s="762">
        <f t="shared" ref="D735:W735" si="348">D740/D746</f>
        <v>7.2289156626506021E-2</v>
      </c>
      <c r="E735" s="762">
        <f t="shared" si="348"/>
        <v>7.2413793103448282E-2</v>
      </c>
      <c r="F735" s="762">
        <f t="shared" si="348"/>
        <v>0.16883116883116883</v>
      </c>
      <c r="G735" s="762">
        <f t="shared" si="348"/>
        <v>7.2790294627383012E-2</v>
      </c>
      <c r="H735" s="762">
        <f t="shared" si="348"/>
        <v>7.2538860103626937E-2</v>
      </c>
      <c r="I735" s="762">
        <f t="shared" si="348"/>
        <v>7.2289156626506021E-2</v>
      </c>
      <c r="J735" s="762">
        <f t="shared" si="348"/>
        <v>7.1813285457809697E-2</v>
      </c>
      <c r="K735" s="762">
        <f t="shared" si="348"/>
        <v>7.1556350626118065E-2</v>
      </c>
      <c r="L735" s="762">
        <f t="shared" si="348"/>
        <v>6.9444444444444448E-2</v>
      </c>
      <c r="M735" s="762">
        <f t="shared" si="348"/>
        <v>0.11290322580645161</v>
      </c>
      <c r="N735" s="762">
        <f t="shared" si="348"/>
        <v>6.86106346483705E-2</v>
      </c>
      <c r="O735" s="762">
        <f t="shared" si="348"/>
        <v>7.1803852889667244E-2</v>
      </c>
      <c r="P735" s="762">
        <f t="shared" si="348"/>
        <v>7.1428571428571425E-2</v>
      </c>
      <c r="Q735" s="762">
        <f t="shared" si="348"/>
        <v>7.192982456140351E-2</v>
      </c>
      <c r="R735" s="762">
        <f t="shared" si="348"/>
        <v>7.1180555555555552E-2</v>
      </c>
      <c r="S735" s="762">
        <f t="shared" si="348"/>
        <v>6.9727891156462579E-2</v>
      </c>
      <c r="T735" s="762">
        <f t="shared" si="348"/>
        <v>0.14814814814814814</v>
      </c>
      <c r="U735" s="762">
        <f t="shared" si="348"/>
        <v>6.9256756756756757E-2</v>
      </c>
      <c r="V735" s="762">
        <f t="shared" si="348"/>
        <v>7.0085470085470086E-2</v>
      </c>
      <c r="W735" s="762">
        <f t="shared" si="348"/>
        <v>7.0325900514579764E-2</v>
      </c>
    </row>
    <row r="736" spans="1:27" ht="13.5" thickBot="1" x14ac:dyDescent="0.25">
      <c r="A736" s="789" t="s">
        <v>268</v>
      </c>
      <c r="B736" s="790">
        <v>51</v>
      </c>
      <c r="C736" s="906" t="s">
        <v>53</v>
      </c>
      <c r="D736" s="906"/>
      <c r="E736" s="906"/>
      <c r="F736" s="906"/>
      <c r="G736" s="906"/>
      <c r="H736" s="906"/>
      <c r="I736" s="907"/>
      <c r="J736" s="908" t="s">
        <v>114</v>
      </c>
      <c r="K736" s="906"/>
      <c r="L736" s="906"/>
      <c r="M736" s="906"/>
      <c r="N736" s="906"/>
      <c r="O736" s="906"/>
      <c r="P736" s="907"/>
      <c r="Q736" s="908" t="s">
        <v>63</v>
      </c>
      <c r="R736" s="906"/>
      <c r="S736" s="906"/>
      <c r="T736" s="906"/>
      <c r="U736" s="906"/>
      <c r="V736" s="906"/>
      <c r="W736" s="907"/>
      <c r="X736" s="742" t="s">
        <v>55</v>
      </c>
    </row>
    <row r="737" spans="1:27" x14ac:dyDescent="0.2">
      <c r="A737" s="917" t="s">
        <v>54</v>
      </c>
      <c r="B737" s="918"/>
      <c r="C737" s="436">
        <v>1</v>
      </c>
      <c r="D737" s="357">
        <v>2</v>
      </c>
      <c r="E737" s="357">
        <v>3</v>
      </c>
      <c r="F737" s="357">
        <v>4</v>
      </c>
      <c r="G737" s="357">
        <v>5</v>
      </c>
      <c r="H737" s="357">
        <v>6</v>
      </c>
      <c r="I737" s="362">
        <v>7</v>
      </c>
      <c r="J737" s="356">
        <v>1</v>
      </c>
      <c r="K737" s="357">
        <v>2</v>
      </c>
      <c r="L737" s="357">
        <v>3</v>
      </c>
      <c r="M737" s="357">
        <v>4</v>
      </c>
      <c r="N737" s="357">
        <v>5</v>
      </c>
      <c r="O737" s="357">
        <v>6</v>
      </c>
      <c r="P737" s="362">
        <v>7</v>
      </c>
      <c r="Q737" s="356">
        <v>1</v>
      </c>
      <c r="R737" s="357">
        <v>2</v>
      </c>
      <c r="S737" s="357">
        <v>3</v>
      </c>
      <c r="T737" s="357">
        <v>4</v>
      </c>
      <c r="U737" s="357">
        <v>5</v>
      </c>
      <c r="V737" s="357">
        <v>6</v>
      </c>
      <c r="W737" s="362">
        <v>7</v>
      </c>
      <c r="X737" s="745"/>
    </row>
    <row r="738" spans="1:27" x14ac:dyDescent="0.2">
      <c r="A738" s="911" t="s">
        <v>3</v>
      </c>
      <c r="B738" s="912"/>
      <c r="C738" s="755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ht="12.75" hidden="1" customHeight="1" x14ac:dyDescent="0.2">
      <c r="A739" s="911" t="s">
        <v>4</v>
      </c>
      <c r="B739" s="912"/>
      <c r="C739" s="755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ht="12.75" hidden="1" customHeight="1" x14ac:dyDescent="0.2">
      <c r="A740" s="911" t="s">
        <v>266</v>
      </c>
      <c r="B740" s="912"/>
      <c r="C740" s="755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913" t="s">
        <v>6</v>
      </c>
      <c r="B741" s="914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</row>
    <row r="742" spans="1:27" x14ac:dyDescent="0.2">
      <c r="A742" s="915" t="s">
        <v>7</v>
      </c>
      <c r="B742" s="916"/>
      <c r="C742" s="765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894" t="s">
        <v>8</v>
      </c>
      <c r="B743" s="895"/>
      <c r="C743" s="766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</row>
    <row r="744" spans="1:27" x14ac:dyDescent="0.2">
      <c r="A744" s="896" t="s">
        <v>1</v>
      </c>
      <c r="B744" s="897"/>
      <c r="C744" s="767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898" t="s">
        <v>27</v>
      </c>
      <c r="B745" s="899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</row>
    <row r="746" spans="1:27" x14ac:dyDescent="0.2">
      <c r="A746" s="900" t="s">
        <v>51</v>
      </c>
      <c r="B746" s="901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200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902" t="s">
        <v>28</v>
      </c>
      <c r="B747" s="903"/>
      <c r="C747" s="373">
        <v>155.00000000000009</v>
      </c>
      <c r="D747" s="269">
        <v>155.00000000000009</v>
      </c>
      <c r="E747" s="269">
        <v>155.00000000000009</v>
      </c>
      <c r="F747" s="269">
        <v>155.00000000000009</v>
      </c>
      <c r="G747" s="269">
        <v>155.00000000000009</v>
      </c>
      <c r="H747" s="269">
        <v>155.00000000000009</v>
      </c>
      <c r="I747" s="219">
        <v>155.00000000000009</v>
      </c>
      <c r="J747" s="218">
        <v>155.00000000000009</v>
      </c>
      <c r="K747" s="269">
        <v>155.00000000000009</v>
      </c>
      <c r="L747" s="269">
        <v>155.00000000000009</v>
      </c>
      <c r="M747" s="269">
        <v>155.00000000000009</v>
      </c>
      <c r="N747" s="269">
        <v>155.00000000000009</v>
      </c>
      <c r="O747" s="269">
        <v>155.00000000000009</v>
      </c>
      <c r="P747" s="219">
        <v>155.00000000000009</v>
      </c>
      <c r="Q747" s="218">
        <v>155.00000000000009</v>
      </c>
      <c r="R747" s="269">
        <v>155.00000000000009</v>
      </c>
      <c r="S747" s="269">
        <v>155.00000000000009</v>
      </c>
      <c r="T747" s="269">
        <v>155.00000000000009</v>
      </c>
      <c r="U747" s="269">
        <v>155.00000000000009</v>
      </c>
      <c r="V747" s="269">
        <v>155.00000000000009</v>
      </c>
      <c r="W747" s="219">
        <v>155.00000000000009</v>
      </c>
      <c r="X747" s="749">
        <f>AVERAGE(C747:W747)</f>
        <v>155.00000000000006</v>
      </c>
      <c r="Y747" s="200" t="s">
        <v>57</v>
      </c>
      <c r="Z747" s="200">
        <v>155.36000000000001</v>
      </c>
    </row>
    <row r="748" spans="1:27" ht="13.5" thickBot="1" x14ac:dyDescent="0.25">
      <c r="A748" s="904" t="s">
        <v>26</v>
      </c>
      <c r="B748" s="905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200" t="s">
        <v>26</v>
      </c>
      <c r="Z748" s="200">
        <f>Z747-Z731</f>
        <v>-0.11999999999997613</v>
      </c>
    </row>
    <row r="750" spans="1:27" ht="13.5" thickBot="1" x14ac:dyDescent="0.25"/>
    <row r="751" spans="1:27" ht="13.5" thickBot="1" x14ac:dyDescent="0.25">
      <c r="A751" s="788">
        <f>A735+7</f>
        <v>45791</v>
      </c>
      <c r="B751" s="781"/>
      <c r="C751" s="762">
        <f>C756/C762</f>
        <v>0</v>
      </c>
      <c r="D751" s="762">
        <f t="shared" ref="D751:W751" si="354">D756/D762</f>
        <v>0</v>
      </c>
      <c r="E751" s="762">
        <f t="shared" si="354"/>
        <v>0</v>
      </c>
      <c r="F751" s="762">
        <f t="shared" si="354"/>
        <v>0</v>
      </c>
      <c r="G751" s="762">
        <f t="shared" si="354"/>
        <v>0</v>
      </c>
      <c r="H751" s="762">
        <f t="shared" si="354"/>
        <v>0</v>
      </c>
      <c r="I751" s="762">
        <f t="shared" si="354"/>
        <v>0</v>
      </c>
      <c r="J751" s="762">
        <f t="shared" si="354"/>
        <v>0</v>
      </c>
      <c r="K751" s="762">
        <f t="shared" si="354"/>
        <v>0</v>
      </c>
      <c r="L751" s="762">
        <f t="shared" si="354"/>
        <v>0</v>
      </c>
      <c r="M751" s="762">
        <f t="shared" si="354"/>
        <v>0</v>
      </c>
      <c r="N751" s="762">
        <f t="shared" si="354"/>
        <v>0</v>
      </c>
      <c r="O751" s="762">
        <f t="shared" si="354"/>
        <v>0</v>
      </c>
      <c r="P751" s="762">
        <f t="shared" si="354"/>
        <v>0</v>
      </c>
      <c r="Q751" s="762">
        <f t="shared" si="354"/>
        <v>0</v>
      </c>
      <c r="R751" s="762">
        <f t="shared" si="354"/>
        <v>0</v>
      </c>
      <c r="S751" s="762">
        <f t="shared" si="354"/>
        <v>0</v>
      </c>
      <c r="T751" s="762">
        <f t="shared" si="354"/>
        <v>0</v>
      </c>
      <c r="U751" s="762">
        <f t="shared" si="354"/>
        <v>0</v>
      </c>
      <c r="V751" s="762">
        <f t="shared" si="354"/>
        <v>0</v>
      </c>
      <c r="W751" s="762">
        <f t="shared" si="354"/>
        <v>0</v>
      </c>
    </row>
    <row r="752" spans="1:27" ht="13.5" thickBot="1" x14ac:dyDescent="0.25">
      <c r="A752" s="789" t="s">
        <v>268</v>
      </c>
      <c r="B752" s="790">
        <f>B736+1</f>
        <v>52</v>
      </c>
      <c r="C752" s="906" t="s">
        <v>53</v>
      </c>
      <c r="D752" s="906"/>
      <c r="E752" s="906"/>
      <c r="F752" s="906"/>
      <c r="G752" s="906"/>
      <c r="H752" s="906"/>
      <c r="I752" s="907"/>
      <c r="J752" s="908" t="s">
        <v>114</v>
      </c>
      <c r="K752" s="906"/>
      <c r="L752" s="906"/>
      <c r="M752" s="906"/>
      <c r="N752" s="906"/>
      <c r="O752" s="906"/>
      <c r="P752" s="907"/>
      <c r="Q752" s="908" t="s">
        <v>63</v>
      </c>
      <c r="R752" s="906"/>
      <c r="S752" s="906"/>
      <c r="T752" s="906"/>
      <c r="U752" s="906"/>
      <c r="V752" s="906"/>
      <c r="W752" s="907"/>
      <c r="X752" s="742" t="s">
        <v>55</v>
      </c>
    </row>
    <row r="753" spans="1:27" x14ac:dyDescent="0.2">
      <c r="A753" s="909" t="s">
        <v>54</v>
      </c>
      <c r="B753" s="910"/>
      <c r="C753" s="436">
        <v>1</v>
      </c>
      <c r="D753" s="357">
        <v>2</v>
      </c>
      <c r="E753" s="357">
        <v>3</v>
      </c>
      <c r="F753" s="357">
        <v>4</v>
      </c>
      <c r="G753" s="357">
        <v>5</v>
      </c>
      <c r="H753" s="357">
        <v>6</v>
      </c>
      <c r="I753" s="362">
        <v>7</v>
      </c>
      <c r="J753" s="356">
        <v>1</v>
      </c>
      <c r="K753" s="357">
        <v>2</v>
      </c>
      <c r="L753" s="357">
        <v>3</v>
      </c>
      <c r="M753" s="357">
        <v>4</v>
      </c>
      <c r="N753" s="357">
        <v>5</v>
      </c>
      <c r="O753" s="357">
        <v>6</v>
      </c>
      <c r="P753" s="362">
        <v>7</v>
      </c>
      <c r="Q753" s="356">
        <v>1</v>
      </c>
      <c r="R753" s="357">
        <v>2</v>
      </c>
      <c r="S753" s="357">
        <v>3</v>
      </c>
      <c r="T753" s="357">
        <v>4</v>
      </c>
      <c r="U753" s="357">
        <v>5</v>
      </c>
      <c r="V753" s="357">
        <v>6</v>
      </c>
      <c r="W753" s="362">
        <v>7</v>
      </c>
      <c r="X753" s="745"/>
    </row>
    <row r="754" spans="1:27" x14ac:dyDescent="0.2">
      <c r="A754" s="911" t="s">
        <v>3</v>
      </c>
      <c r="B754" s="912"/>
      <c r="C754" s="755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911" t="s">
        <v>4</v>
      </c>
      <c r="B755" s="912"/>
      <c r="C755" s="755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911" t="s">
        <v>266</v>
      </c>
      <c r="B756" s="912"/>
      <c r="C756" s="755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913" t="s">
        <v>6</v>
      </c>
      <c r="B757" s="914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</row>
    <row r="758" spans="1:27" x14ac:dyDescent="0.2">
      <c r="A758" s="915" t="s">
        <v>7</v>
      </c>
      <c r="B758" s="916"/>
      <c r="C758" s="765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894" t="s">
        <v>8</v>
      </c>
      <c r="B759" s="895"/>
      <c r="C759" s="766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</row>
    <row r="760" spans="1:27" x14ac:dyDescent="0.2">
      <c r="A760" s="896" t="s">
        <v>1</v>
      </c>
      <c r="B760" s="897"/>
      <c r="C760" s="767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898" t="s">
        <v>27</v>
      </c>
      <c r="B761" s="899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</row>
    <row r="762" spans="1:27" x14ac:dyDescent="0.2">
      <c r="A762" s="900" t="s">
        <v>51</v>
      </c>
      <c r="B762" s="901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200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902" t="s">
        <v>28</v>
      </c>
      <c r="B763" s="903"/>
      <c r="C763" s="373">
        <v>155.00000000000009</v>
      </c>
      <c r="D763" s="269">
        <v>155.00000000000009</v>
      </c>
      <c r="E763" s="269">
        <v>155.00000000000009</v>
      </c>
      <c r="F763" s="269">
        <v>155.00000000000009</v>
      </c>
      <c r="G763" s="269">
        <v>155.00000000000009</v>
      </c>
      <c r="H763" s="269">
        <v>155.00000000000009</v>
      </c>
      <c r="I763" s="219">
        <v>155.00000000000009</v>
      </c>
      <c r="J763" s="218">
        <v>155.00000000000009</v>
      </c>
      <c r="K763" s="269">
        <v>155.00000000000009</v>
      </c>
      <c r="L763" s="269">
        <v>155.00000000000009</v>
      </c>
      <c r="M763" s="269">
        <v>155.00000000000009</v>
      </c>
      <c r="N763" s="269">
        <v>155.00000000000009</v>
      </c>
      <c r="O763" s="269">
        <v>155.00000000000009</v>
      </c>
      <c r="P763" s="219">
        <v>155.00000000000009</v>
      </c>
      <c r="Q763" s="218">
        <v>155.00000000000009</v>
      </c>
      <c r="R763" s="269">
        <v>155.00000000000009</v>
      </c>
      <c r="S763" s="269">
        <v>155.00000000000009</v>
      </c>
      <c r="T763" s="269">
        <v>155.00000000000009</v>
      </c>
      <c r="U763" s="269">
        <v>155.00000000000009</v>
      </c>
      <c r="V763" s="269">
        <v>155.00000000000009</v>
      </c>
      <c r="W763" s="219">
        <v>155.00000000000009</v>
      </c>
      <c r="X763" s="749">
        <f>AVERAGE(C763:W763)</f>
        <v>155.00000000000006</v>
      </c>
      <c r="Y763" s="200" t="s">
        <v>57</v>
      </c>
      <c r="Z763" s="200">
        <v>155.19999999999999</v>
      </c>
    </row>
    <row r="764" spans="1:27" ht="13.5" thickBot="1" x14ac:dyDescent="0.25">
      <c r="A764" s="904" t="s">
        <v>26</v>
      </c>
      <c r="B764" s="905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200" t="s">
        <v>26</v>
      </c>
      <c r="Z764" s="200">
        <f>Z763-Z747</f>
        <v>-0.16000000000002501</v>
      </c>
    </row>
    <row r="766" spans="1:27" ht="13.5" thickBot="1" x14ac:dyDescent="0.25"/>
    <row r="767" spans="1:27" ht="13.5" thickBot="1" x14ac:dyDescent="0.25">
      <c r="A767" s="788">
        <f>A751+7</f>
        <v>45798</v>
      </c>
      <c r="B767" s="781"/>
      <c r="C767" s="762">
        <f>C772/C778</f>
        <v>7.0934256055363326E-2</v>
      </c>
      <c r="D767" s="762">
        <f t="shared" ref="D767:W767" si="360">D772/D778</f>
        <v>7.1180555555555552E-2</v>
      </c>
      <c r="E767" s="762">
        <f t="shared" si="360"/>
        <v>7.1553228621291445E-2</v>
      </c>
      <c r="F767" s="762">
        <f t="shared" si="360"/>
        <v>0.2153846153846154</v>
      </c>
      <c r="G767" s="762">
        <f t="shared" si="360"/>
        <v>7.1304347826086953E-2</v>
      </c>
      <c r="H767" s="762">
        <f t="shared" si="360"/>
        <v>7.0934256055363326E-2</v>
      </c>
      <c r="I767" s="762">
        <f t="shared" si="360"/>
        <v>7.0811744386873918E-2</v>
      </c>
      <c r="J767" s="762">
        <f t="shared" si="360"/>
        <v>7.441016333938294E-2</v>
      </c>
      <c r="K767" s="762">
        <f t="shared" si="360"/>
        <v>7.3873873873873869E-2</v>
      </c>
      <c r="L767" s="762">
        <f t="shared" si="360"/>
        <v>7.2056239015817217E-2</v>
      </c>
      <c r="M767" s="762">
        <f t="shared" si="360"/>
        <v>0.13675213675213677</v>
      </c>
      <c r="N767" s="762">
        <f t="shared" si="360"/>
        <v>7.0811744386873918E-2</v>
      </c>
      <c r="O767" s="762">
        <f t="shared" si="360"/>
        <v>7.2438162544169613E-2</v>
      </c>
      <c r="P767" s="762">
        <f t="shared" si="360"/>
        <v>7.4275362318840576E-2</v>
      </c>
      <c r="Q767" s="762">
        <f t="shared" si="360"/>
        <v>7.2824156305506219E-2</v>
      </c>
      <c r="R767" s="762">
        <f t="shared" si="360"/>
        <v>7.2183098591549297E-2</v>
      </c>
      <c r="S767" s="762">
        <f t="shared" si="360"/>
        <v>6.9846678023850084E-2</v>
      </c>
      <c r="T767" s="762">
        <f t="shared" si="360"/>
        <v>0.18181818181818182</v>
      </c>
      <c r="U767" s="762">
        <f t="shared" si="360"/>
        <v>6.9491525423728814E-2</v>
      </c>
      <c r="V767" s="762">
        <f t="shared" si="360"/>
        <v>7.0085470085470086E-2</v>
      </c>
      <c r="W767" s="762">
        <f t="shared" si="360"/>
        <v>7.0325900514579764E-2</v>
      </c>
    </row>
    <row r="768" spans="1:27" ht="13.5" thickBot="1" x14ac:dyDescent="0.25">
      <c r="A768" s="789" t="s">
        <v>268</v>
      </c>
      <c r="B768" s="790">
        <f>B752+1</f>
        <v>53</v>
      </c>
      <c r="C768" s="906" t="s">
        <v>53</v>
      </c>
      <c r="D768" s="906"/>
      <c r="E768" s="906"/>
      <c r="F768" s="906"/>
      <c r="G768" s="906"/>
      <c r="H768" s="906"/>
      <c r="I768" s="907"/>
      <c r="J768" s="908" t="s">
        <v>114</v>
      </c>
      <c r="K768" s="906"/>
      <c r="L768" s="906"/>
      <c r="M768" s="906"/>
      <c r="N768" s="906"/>
      <c r="O768" s="906"/>
      <c r="P768" s="907"/>
      <c r="Q768" s="908" t="s">
        <v>63</v>
      </c>
      <c r="R768" s="906"/>
      <c r="S768" s="906"/>
      <c r="T768" s="906"/>
      <c r="U768" s="906"/>
      <c r="V768" s="906"/>
      <c r="W768" s="907"/>
      <c r="X768" s="742" t="s">
        <v>55</v>
      </c>
    </row>
    <row r="769" spans="1:27" x14ac:dyDescent="0.2">
      <c r="A769" s="909" t="s">
        <v>54</v>
      </c>
      <c r="B769" s="910"/>
      <c r="C769" s="436">
        <v>1</v>
      </c>
      <c r="D769" s="357">
        <v>2</v>
      </c>
      <c r="E769" s="357">
        <v>3</v>
      </c>
      <c r="F769" s="357">
        <v>4</v>
      </c>
      <c r="G769" s="357">
        <v>5</v>
      </c>
      <c r="H769" s="357">
        <v>6</v>
      </c>
      <c r="I769" s="362">
        <v>7</v>
      </c>
      <c r="J769" s="356">
        <v>1</v>
      </c>
      <c r="K769" s="357">
        <v>2</v>
      </c>
      <c r="L769" s="357">
        <v>3</v>
      </c>
      <c r="M769" s="357">
        <v>4</v>
      </c>
      <c r="N769" s="357">
        <v>5</v>
      </c>
      <c r="O769" s="357">
        <v>6</v>
      </c>
      <c r="P769" s="362">
        <v>7</v>
      </c>
      <c r="Q769" s="356">
        <v>1</v>
      </c>
      <c r="R769" s="357">
        <v>2</v>
      </c>
      <c r="S769" s="357">
        <v>3</v>
      </c>
      <c r="T769" s="357">
        <v>4</v>
      </c>
      <c r="U769" s="357">
        <v>5</v>
      </c>
      <c r="V769" s="357">
        <v>6</v>
      </c>
      <c r="W769" s="362">
        <v>7</v>
      </c>
      <c r="X769" s="745"/>
    </row>
    <row r="770" spans="1:27" x14ac:dyDescent="0.2">
      <c r="A770" s="911" t="s">
        <v>3</v>
      </c>
      <c r="B770" s="912"/>
      <c r="C770" s="801">
        <v>4266</v>
      </c>
      <c r="D770" s="802">
        <v>4266</v>
      </c>
      <c r="E770" s="802">
        <v>4266</v>
      </c>
      <c r="F770" s="802">
        <v>4266</v>
      </c>
      <c r="G770" s="802">
        <v>4266</v>
      </c>
      <c r="H770" s="802">
        <v>4266</v>
      </c>
      <c r="I770" s="803">
        <v>4266</v>
      </c>
      <c r="J770" s="804">
        <v>4266</v>
      </c>
      <c r="K770" s="802">
        <v>4266</v>
      </c>
      <c r="L770" s="802">
        <v>4266</v>
      </c>
      <c r="M770" s="802">
        <v>4266</v>
      </c>
      <c r="N770" s="802">
        <v>4266</v>
      </c>
      <c r="O770" s="802">
        <v>4266</v>
      </c>
      <c r="P770" s="803">
        <v>4266</v>
      </c>
      <c r="Q770" s="804">
        <v>4266</v>
      </c>
      <c r="R770" s="802">
        <v>4266</v>
      </c>
      <c r="S770" s="802">
        <v>4266</v>
      </c>
      <c r="T770" s="802">
        <v>4266</v>
      </c>
      <c r="U770" s="802">
        <v>4266</v>
      </c>
      <c r="V770" s="802">
        <v>4266</v>
      </c>
      <c r="W770" s="803">
        <v>4266</v>
      </c>
      <c r="X770" s="805">
        <v>4266</v>
      </c>
      <c r="Y770" s="750">
        <f>X770-X754</f>
        <v>18</v>
      </c>
      <c r="Z770" s="313"/>
      <c r="AA770" s="313"/>
    </row>
    <row r="771" spans="1:27" hidden="1" x14ac:dyDescent="0.2">
      <c r="A771" s="911" t="s">
        <v>4</v>
      </c>
      <c r="B771" s="912"/>
      <c r="C771" s="806">
        <v>195485</v>
      </c>
      <c r="D771" s="807">
        <v>205640</v>
      </c>
      <c r="E771" s="807">
        <v>202435</v>
      </c>
      <c r="F771" s="807">
        <v>66444</v>
      </c>
      <c r="G771" s="807">
        <v>193295</v>
      </c>
      <c r="H771" s="807">
        <v>197876</v>
      </c>
      <c r="I771" s="808">
        <v>195129</v>
      </c>
      <c r="J771" s="809">
        <v>204194</v>
      </c>
      <c r="K771" s="807">
        <v>204432</v>
      </c>
      <c r="L771" s="807">
        <v>203441</v>
      </c>
      <c r="M771" s="807">
        <v>71480</v>
      </c>
      <c r="N771" s="807">
        <v>201462</v>
      </c>
      <c r="O771" s="807">
        <v>195997</v>
      </c>
      <c r="P771" s="808">
        <v>200923</v>
      </c>
      <c r="Q771" s="809">
        <v>194827</v>
      </c>
      <c r="R771" s="807">
        <v>202292</v>
      </c>
      <c r="S771" s="807">
        <v>206332</v>
      </c>
      <c r="T771" s="807">
        <v>61219</v>
      </c>
      <c r="U771" s="807">
        <v>212396</v>
      </c>
      <c r="V771" s="807">
        <v>205428</v>
      </c>
      <c r="W771" s="808">
        <v>194125</v>
      </c>
      <c r="X771" s="810">
        <v>3814852</v>
      </c>
      <c r="Y771" s="750"/>
      <c r="Z771" s="313"/>
      <c r="AA771" s="313"/>
    </row>
    <row r="772" spans="1:27" hidden="1" x14ac:dyDescent="0.2">
      <c r="A772" s="911" t="s">
        <v>266</v>
      </c>
      <c r="B772" s="912"/>
      <c r="C772" s="806">
        <v>41</v>
      </c>
      <c r="D772" s="807">
        <v>41</v>
      </c>
      <c r="E772" s="807">
        <v>41</v>
      </c>
      <c r="F772" s="807">
        <v>14</v>
      </c>
      <c r="G772" s="807">
        <v>41</v>
      </c>
      <c r="H772" s="807">
        <v>41</v>
      </c>
      <c r="I772" s="808">
        <v>41</v>
      </c>
      <c r="J772" s="809">
        <v>41</v>
      </c>
      <c r="K772" s="807">
        <v>41</v>
      </c>
      <c r="L772" s="807">
        <v>41</v>
      </c>
      <c r="M772" s="807">
        <v>16</v>
      </c>
      <c r="N772" s="807">
        <v>41</v>
      </c>
      <c r="O772" s="807">
        <v>41</v>
      </c>
      <c r="P772" s="808">
        <v>41</v>
      </c>
      <c r="Q772" s="809">
        <v>41</v>
      </c>
      <c r="R772" s="807">
        <v>41</v>
      </c>
      <c r="S772" s="807">
        <v>41</v>
      </c>
      <c r="T772" s="807">
        <v>14</v>
      </c>
      <c r="U772" s="807">
        <v>41</v>
      </c>
      <c r="V772" s="807">
        <v>41</v>
      </c>
      <c r="W772" s="808">
        <v>41</v>
      </c>
      <c r="X772" s="810">
        <v>782</v>
      </c>
      <c r="Y772" s="750"/>
      <c r="Z772" s="313"/>
      <c r="AA772" s="313"/>
    </row>
    <row r="773" spans="1:27" x14ac:dyDescent="0.2">
      <c r="A773" s="913" t="s">
        <v>6</v>
      </c>
      <c r="B773" s="914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</row>
    <row r="774" spans="1:27" x14ac:dyDescent="0.2">
      <c r="A774" s="915" t="s">
        <v>7</v>
      </c>
      <c r="B774" s="916"/>
      <c r="C774" s="822">
        <v>0.68292682926829307</v>
      </c>
      <c r="D774" s="823">
        <v>0.82926829268292646</v>
      </c>
      <c r="E774" s="823">
        <v>0.68292682926829307</v>
      </c>
      <c r="F774" s="823">
        <v>0.42857142857142855</v>
      </c>
      <c r="G774" s="823">
        <v>0.70731707317073156</v>
      </c>
      <c r="H774" s="823">
        <v>0.60975609756097537</v>
      </c>
      <c r="I774" s="824">
        <v>0.56097560975609784</v>
      </c>
      <c r="J774" s="825">
        <v>0.78048780487804914</v>
      </c>
      <c r="K774" s="823">
        <v>0.73170731707317027</v>
      </c>
      <c r="L774" s="823">
        <v>0.73170731707317027</v>
      </c>
      <c r="M774" s="823">
        <v>0.4375</v>
      </c>
      <c r="N774" s="823">
        <v>0.56097560975609784</v>
      </c>
      <c r="O774" s="823">
        <v>0.68292682926829307</v>
      </c>
      <c r="P774" s="824">
        <v>0.73170731707317027</v>
      </c>
      <c r="Q774" s="825">
        <v>0.78048780487804914</v>
      </c>
      <c r="R774" s="823">
        <v>0.68292682926829307</v>
      </c>
      <c r="S774" s="823">
        <v>0.90243902439024437</v>
      </c>
      <c r="T774" s="823">
        <v>0.71428571428571419</v>
      </c>
      <c r="U774" s="823">
        <v>0.60975609756097537</v>
      </c>
      <c r="V774" s="823">
        <v>0.65853658536585413</v>
      </c>
      <c r="W774" s="824">
        <v>0.70731707317073156</v>
      </c>
      <c r="X774" s="826">
        <v>0.69181585677749646</v>
      </c>
      <c r="Y774" s="210"/>
      <c r="Z774" s="210"/>
      <c r="AA774" s="210"/>
    </row>
    <row r="775" spans="1:27" ht="13.5" thickBot="1" x14ac:dyDescent="0.25">
      <c r="A775" s="894" t="s">
        <v>8</v>
      </c>
      <c r="B775" s="895"/>
      <c r="C775" s="766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</row>
    <row r="776" spans="1:27" x14ac:dyDescent="0.2">
      <c r="A776" s="896" t="s">
        <v>1</v>
      </c>
      <c r="B776" s="897"/>
      <c r="C776" s="767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898" t="s">
        <v>27</v>
      </c>
      <c r="B777" s="899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</row>
    <row r="778" spans="1:27" x14ac:dyDescent="0.2">
      <c r="A778" s="900" t="s">
        <v>51</v>
      </c>
      <c r="B778" s="901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200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902" t="s">
        <v>28</v>
      </c>
      <c r="B779" s="903"/>
      <c r="C779" s="373">
        <v>155.00000000000009</v>
      </c>
      <c r="D779" s="269">
        <v>155.00000000000009</v>
      </c>
      <c r="E779" s="269">
        <v>155.00000000000009</v>
      </c>
      <c r="F779" s="269">
        <v>155.00000000000009</v>
      </c>
      <c r="G779" s="269">
        <v>155.00000000000009</v>
      </c>
      <c r="H779" s="269">
        <v>155.00000000000009</v>
      </c>
      <c r="I779" s="219">
        <v>155.00000000000009</v>
      </c>
      <c r="J779" s="218">
        <v>155.00000000000009</v>
      </c>
      <c r="K779" s="269">
        <v>155.00000000000009</v>
      </c>
      <c r="L779" s="269">
        <v>155.00000000000009</v>
      </c>
      <c r="M779" s="269">
        <v>155.00000000000009</v>
      </c>
      <c r="N779" s="269">
        <v>155.00000000000009</v>
      </c>
      <c r="O779" s="269">
        <v>155.00000000000009</v>
      </c>
      <c r="P779" s="219">
        <v>155.00000000000009</v>
      </c>
      <c r="Q779" s="218">
        <v>155.00000000000009</v>
      </c>
      <c r="R779" s="269">
        <v>155.00000000000009</v>
      </c>
      <c r="S779" s="269">
        <v>155.00000000000009</v>
      </c>
      <c r="T779" s="269">
        <v>155.00000000000009</v>
      </c>
      <c r="U779" s="269">
        <v>155.00000000000009</v>
      </c>
      <c r="V779" s="269">
        <v>155.00000000000009</v>
      </c>
      <c r="W779" s="219">
        <v>155.00000000000009</v>
      </c>
      <c r="X779" s="749">
        <f>AVERAGE(C779:W779)</f>
        <v>155.00000000000006</v>
      </c>
      <c r="Y779" s="200" t="s">
        <v>57</v>
      </c>
      <c r="Z779" s="200">
        <v>155.55000000000001</v>
      </c>
    </row>
    <row r="780" spans="1:27" ht="13.5" thickBot="1" x14ac:dyDescent="0.25">
      <c r="A780" s="904" t="s">
        <v>26</v>
      </c>
      <c r="B780" s="905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200" t="s">
        <v>26</v>
      </c>
      <c r="Z780" s="200">
        <f>Z779-Z763</f>
        <v>0.35000000000002274</v>
      </c>
    </row>
    <row r="782" spans="1:27" ht="13.5" thickBot="1" x14ac:dyDescent="0.25"/>
    <row r="783" spans="1:27" ht="13.5" thickBot="1" x14ac:dyDescent="0.25">
      <c r="A783" s="788">
        <f>A767+7</f>
        <v>45805</v>
      </c>
      <c r="B783" s="781"/>
      <c r="C783" s="762">
        <f>C788/C794</f>
        <v>0</v>
      </c>
      <c r="D783" s="762">
        <f t="shared" ref="D783:W783" si="366">D788/D794</f>
        <v>0</v>
      </c>
      <c r="E783" s="762">
        <f t="shared" si="366"/>
        <v>0</v>
      </c>
      <c r="F783" s="762">
        <f t="shared" si="366"/>
        <v>0</v>
      </c>
      <c r="G783" s="762">
        <f t="shared" si="366"/>
        <v>0</v>
      </c>
      <c r="H783" s="762">
        <f t="shared" si="366"/>
        <v>0</v>
      </c>
      <c r="I783" s="762">
        <f t="shared" si="366"/>
        <v>0</v>
      </c>
      <c r="J783" s="762">
        <f t="shared" si="366"/>
        <v>0</v>
      </c>
      <c r="K783" s="762">
        <f t="shared" si="366"/>
        <v>0</v>
      </c>
      <c r="L783" s="762">
        <f t="shared" si="366"/>
        <v>0</v>
      </c>
      <c r="M783" s="762">
        <f t="shared" si="366"/>
        <v>0</v>
      </c>
      <c r="N783" s="762">
        <f t="shared" si="366"/>
        <v>0</v>
      </c>
      <c r="O783" s="762">
        <f t="shared" si="366"/>
        <v>0</v>
      </c>
      <c r="P783" s="762">
        <f t="shared" si="366"/>
        <v>0</v>
      </c>
      <c r="Q783" s="762">
        <f t="shared" si="366"/>
        <v>0</v>
      </c>
      <c r="R783" s="762">
        <f t="shared" si="366"/>
        <v>0</v>
      </c>
      <c r="S783" s="762">
        <f t="shared" si="366"/>
        <v>0</v>
      </c>
      <c r="T783" s="762">
        <f t="shared" si="366"/>
        <v>0</v>
      </c>
      <c r="U783" s="762">
        <f t="shared" si="366"/>
        <v>0</v>
      </c>
      <c r="V783" s="762">
        <f t="shared" si="366"/>
        <v>0</v>
      </c>
      <c r="W783" s="762">
        <f t="shared" si="366"/>
        <v>0</v>
      </c>
    </row>
    <row r="784" spans="1:27" ht="13.5" thickBot="1" x14ac:dyDescent="0.25">
      <c r="A784" s="789" t="s">
        <v>268</v>
      </c>
      <c r="B784" s="790">
        <f>B768+1</f>
        <v>54</v>
      </c>
      <c r="C784" s="906" t="s">
        <v>53</v>
      </c>
      <c r="D784" s="906"/>
      <c r="E784" s="906"/>
      <c r="F784" s="906"/>
      <c r="G784" s="906"/>
      <c r="H784" s="906"/>
      <c r="I784" s="907"/>
      <c r="J784" s="908" t="s">
        <v>114</v>
      </c>
      <c r="K784" s="906"/>
      <c r="L784" s="906"/>
      <c r="M784" s="906"/>
      <c r="N784" s="906"/>
      <c r="O784" s="906"/>
      <c r="P784" s="907"/>
      <c r="Q784" s="908" t="s">
        <v>63</v>
      </c>
      <c r="R784" s="906"/>
      <c r="S784" s="906"/>
      <c r="T784" s="906"/>
      <c r="U784" s="906"/>
      <c r="V784" s="906"/>
      <c r="W784" s="907"/>
      <c r="X784" s="742" t="s">
        <v>55</v>
      </c>
    </row>
    <row r="785" spans="1:27" x14ac:dyDescent="0.2">
      <c r="A785" s="909" t="s">
        <v>54</v>
      </c>
      <c r="B785" s="910"/>
      <c r="C785" s="436">
        <v>1</v>
      </c>
      <c r="D785" s="357">
        <v>2</v>
      </c>
      <c r="E785" s="357">
        <v>3</v>
      </c>
      <c r="F785" s="357">
        <v>4</v>
      </c>
      <c r="G785" s="357">
        <v>5</v>
      </c>
      <c r="H785" s="357">
        <v>6</v>
      </c>
      <c r="I785" s="362">
        <v>7</v>
      </c>
      <c r="J785" s="356">
        <v>1</v>
      </c>
      <c r="K785" s="357">
        <v>2</v>
      </c>
      <c r="L785" s="357">
        <v>3</v>
      </c>
      <c r="M785" s="357">
        <v>4</v>
      </c>
      <c r="N785" s="357">
        <v>5</v>
      </c>
      <c r="O785" s="357">
        <v>6</v>
      </c>
      <c r="P785" s="362">
        <v>7</v>
      </c>
      <c r="Q785" s="356">
        <v>1</v>
      </c>
      <c r="R785" s="357">
        <v>2</v>
      </c>
      <c r="S785" s="357">
        <v>3</v>
      </c>
      <c r="T785" s="357">
        <v>4</v>
      </c>
      <c r="U785" s="357">
        <v>5</v>
      </c>
      <c r="V785" s="357">
        <v>6</v>
      </c>
      <c r="W785" s="362">
        <v>7</v>
      </c>
      <c r="X785" s="745"/>
    </row>
    <row r="786" spans="1:27" x14ac:dyDescent="0.2">
      <c r="A786" s="911" t="s">
        <v>3</v>
      </c>
      <c r="B786" s="912"/>
      <c r="C786" s="801">
        <v>4284</v>
      </c>
      <c r="D786" s="802">
        <v>4284</v>
      </c>
      <c r="E786" s="802">
        <v>4284</v>
      </c>
      <c r="F786" s="802">
        <v>4284</v>
      </c>
      <c r="G786" s="802">
        <v>4284</v>
      </c>
      <c r="H786" s="802">
        <v>4284</v>
      </c>
      <c r="I786" s="803">
        <v>4284</v>
      </c>
      <c r="J786" s="804">
        <v>4284</v>
      </c>
      <c r="K786" s="802">
        <v>4284</v>
      </c>
      <c r="L786" s="802">
        <v>4284</v>
      </c>
      <c r="M786" s="802">
        <v>4284</v>
      </c>
      <c r="N786" s="802">
        <v>4284</v>
      </c>
      <c r="O786" s="802">
        <v>4284</v>
      </c>
      <c r="P786" s="803">
        <v>4284</v>
      </c>
      <c r="Q786" s="804">
        <v>4284</v>
      </c>
      <c r="R786" s="802">
        <v>4284</v>
      </c>
      <c r="S786" s="802">
        <v>4284</v>
      </c>
      <c r="T786" s="802">
        <v>4284</v>
      </c>
      <c r="U786" s="802">
        <v>4284</v>
      </c>
      <c r="V786" s="802">
        <v>4284</v>
      </c>
      <c r="W786" s="803">
        <v>4284</v>
      </c>
      <c r="X786" s="805">
        <v>4284</v>
      </c>
      <c r="Y786" s="750">
        <f>X786-X770</f>
        <v>18</v>
      </c>
      <c r="Z786" s="313"/>
      <c r="AA786" s="313"/>
    </row>
    <row r="787" spans="1:27" hidden="1" x14ac:dyDescent="0.2">
      <c r="A787" s="911" t="s">
        <v>4</v>
      </c>
      <c r="B787" s="912"/>
      <c r="C787" s="806"/>
      <c r="D787" s="807"/>
      <c r="E787" s="807"/>
      <c r="F787" s="807"/>
      <c r="G787" s="807"/>
      <c r="H787" s="807"/>
      <c r="I787" s="808"/>
      <c r="J787" s="809"/>
      <c r="K787" s="807"/>
      <c r="L787" s="807"/>
      <c r="M787" s="807"/>
      <c r="N787" s="807"/>
      <c r="O787" s="807"/>
      <c r="P787" s="808"/>
      <c r="Q787" s="809"/>
      <c r="R787" s="807"/>
      <c r="S787" s="807"/>
      <c r="T787" s="807"/>
      <c r="U787" s="807"/>
      <c r="V787" s="807"/>
      <c r="W787" s="808"/>
      <c r="X787" s="810"/>
      <c r="Y787" s="750"/>
      <c r="Z787" s="313"/>
      <c r="AA787" s="313"/>
    </row>
    <row r="788" spans="1:27" hidden="1" x14ac:dyDescent="0.2">
      <c r="A788" s="911" t="s">
        <v>266</v>
      </c>
      <c r="B788" s="912"/>
      <c r="C788" s="806"/>
      <c r="D788" s="807"/>
      <c r="E788" s="807"/>
      <c r="F788" s="807"/>
      <c r="G788" s="807"/>
      <c r="H788" s="807"/>
      <c r="I788" s="808"/>
      <c r="J788" s="809"/>
      <c r="K788" s="807"/>
      <c r="L788" s="807"/>
      <c r="M788" s="807"/>
      <c r="N788" s="807"/>
      <c r="O788" s="807"/>
      <c r="P788" s="808"/>
      <c r="Q788" s="809"/>
      <c r="R788" s="807"/>
      <c r="S788" s="807"/>
      <c r="T788" s="807"/>
      <c r="U788" s="807"/>
      <c r="V788" s="807"/>
      <c r="W788" s="808"/>
      <c r="X788" s="810"/>
      <c r="Y788" s="750"/>
      <c r="Z788" s="313"/>
      <c r="AA788" s="313"/>
    </row>
    <row r="789" spans="1:27" x14ac:dyDescent="0.2">
      <c r="A789" s="913" t="s">
        <v>6</v>
      </c>
      <c r="B789" s="914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</row>
    <row r="790" spans="1:27" x14ac:dyDescent="0.2">
      <c r="A790" s="915" t="s">
        <v>7</v>
      </c>
      <c r="B790" s="916"/>
      <c r="C790" s="822"/>
      <c r="D790" s="823"/>
      <c r="E790" s="823"/>
      <c r="F790" s="823"/>
      <c r="G790" s="823"/>
      <c r="H790" s="823"/>
      <c r="I790" s="824"/>
      <c r="J790" s="825"/>
      <c r="K790" s="823"/>
      <c r="L790" s="823"/>
      <c r="M790" s="823"/>
      <c r="N790" s="823"/>
      <c r="O790" s="823"/>
      <c r="P790" s="824"/>
      <c r="Q790" s="825"/>
      <c r="R790" s="823"/>
      <c r="S790" s="823"/>
      <c r="T790" s="823"/>
      <c r="U790" s="823"/>
      <c r="V790" s="823"/>
      <c r="W790" s="824"/>
      <c r="X790" s="826"/>
      <c r="Y790" s="210"/>
      <c r="Z790" s="210"/>
      <c r="AA790" s="210"/>
    </row>
    <row r="791" spans="1:27" ht="13.5" thickBot="1" x14ac:dyDescent="0.25">
      <c r="A791" s="894" t="s">
        <v>8</v>
      </c>
      <c r="B791" s="895"/>
      <c r="C791" s="766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</row>
    <row r="792" spans="1:27" x14ac:dyDescent="0.2">
      <c r="A792" s="896" t="s">
        <v>1</v>
      </c>
      <c r="B792" s="897"/>
      <c r="C792" s="767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898" t="s">
        <v>27</v>
      </c>
      <c r="B793" s="899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</row>
    <row r="794" spans="1:27" x14ac:dyDescent="0.2">
      <c r="A794" s="900" t="s">
        <v>51</v>
      </c>
      <c r="B794" s="901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200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902" t="s">
        <v>28</v>
      </c>
      <c r="B795" s="903"/>
      <c r="C795" s="373">
        <v>155.00000000000009</v>
      </c>
      <c r="D795" s="269">
        <v>155.00000000000009</v>
      </c>
      <c r="E795" s="269">
        <v>155.00000000000009</v>
      </c>
      <c r="F795" s="269">
        <v>155.00000000000009</v>
      </c>
      <c r="G795" s="269">
        <v>155.00000000000009</v>
      </c>
      <c r="H795" s="269">
        <v>155.00000000000009</v>
      </c>
      <c r="I795" s="219">
        <v>155.00000000000009</v>
      </c>
      <c r="J795" s="218">
        <v>155.00000000000009</v>
      </c>
      <c r="K795" s="269">
        <v>155.00000000000009</v>
      </c>
      <c r="L795" s="269">
        <v>155.00000000000009</v>
      </c>
      <c r="M795" s="269">
        <v>155.00000000000009</v>
      </c>
      <c r="N795" s="269">
        <v>155.00000000000009</v>
      </c>
      <c r="O795" s="269">
        <v>155.00000000000009</v>
      </c>
      <c r="P795" s="219">
        <v>155.00000000000009</v>
      </c>
      <c r="Q795" s="218">
        <v>155.00000000000009</v>
      </c>
      <c r="R795" s="269">
        <v>155.00000000000009</v>
      </c>
      <c r="S795" s="269">
        <v>155.00000000000009</v>
      </c>
      <c r="T795" s="269">
        <v>155.00000000000009</v>
      </c>
      <c r="U795" s="269">
        <v>155.00000000000009</v>
      </c>
      <c r="V795" s="269">
        <v>155.00000000000009</v>
      </c>
      <c r="W795" s="219">
        <v>155.00000000000009</v>
      </c>
      <c r="X795" s="749">
        <f>AVERAGE(C795:W795)</f>
        <v>155.00000000000006</v>
      </c>
      <c r="Y795" s="200" t="s">
        <v>57</v>
      </c>
      <c r="Z795" s="200">
        <v>155.1</v>
      </c>
    </row>
    <row r="796" spans="1:27" ht="13.5" thickBot="1" x14ac:dyDescent="0.25">
      <c r="A796" s="904" t="s">
        <v>26</v>
      </c>
      <c r="B796" s="905"/>
      <c r="C796" s="374">
        <f t="shared" ref="C796:W796" si="371">(C795-C778)</f>
        <v>-422.99999999999989</v>
      </c>
      <c r="D796" s="217">
        <f t="shared" si="371"/>
        <v>-420.99999999999989</v>
      </c>
      <c r="E796" s="217">
        <f t="shared" si="371"/>
        <v>-417.99999999999989</v>
      </c>
      <c r="F796" s="217">
        <f t="shared" si="371"/>
        <v>90.000000000000085</v>
      </c>
      <c r="G796" s="217">
        <f t="shared" si="371"/>
        <v>-419.99999999999989</v>
      </c>
      <c r="H796" s="217">
        <f t="shared" si="371"/>
        <v>-422.99999999999989</v>
      </c>
      <c r="I796" s="322">
        <f t="shared" si="371"/>
        <v>-423.99999999999989</v>
      </c>
      <c r="J796" s="216">
        <f t="shared" si="371"/>
        <v>-395.99999999999989</v>
      </c>
      <c r="K796" s="217">
        <f t="shared" si="371"/>
        <v>-399.99999999999989</v>
      </c>
      <c r="L796" s="217">
        <f t="shared" si="371"/>
        <v>-413.99999999999989</v>
      </c>
      <c r="M796" s="217">
        <f t="shared" si="371"/>
        <v>38.000000000000085</v>
      </c>
      <c r="N796" s="217">
        <f t="shared" si="371"/>
        <v>-423.99999999999989</v>
      </c>
      <c r="O796" s="217">
        <f t="shared" si="371"/>
        <v>-410.99999999999989</v>
      </c>
      <c r="P796" s="322">
        <f t="shared" si="371"/>
        <v>-396.99999999999989</v>
      </c>
      <c r="Q796" s="216">
        <f t="shared" si="371"/>
        <v>-407.99999999999989</v>
      </c>
      <c r="R796" s="217">
        <f t="shared" si="371"/>
        <v>-412.99999999999989</v>
      </c>
      <c r="S796" s="217">
        <f t="shared" si="371"/>
        <v>-431.99999999999989</v>
      </c>
      <c r="T796" s="217">
        <f t="shared" si="371"/>
        <v>78.000000000000085</v>
      </c>
      <c r="U796" s="217">
        <f t="shared" si="371"/>
        <v>-434.99999999999989</v>
      </c>
      <c r="V796" s="217">
        <f t="shared" si="371"/>
        <v>-429.99999999999989</v>
      </c>
      <c r="W796" s="322">
        <f t="shared" si="371"/>
        <v>-427.99999999999989</v>
      </c>
      <c r="X796" s="333"/>
      <c r="Y796" s="200" t="s">
        <v>26</v>
      </c>
      <c r="Z796" s="200">
        <f>Z795-Z779</f>
        <v>-0.45000000000001705</v>
      </c>
    </row>
    <row r="798" spans="1:27" ht="13.5" thickBot="1" x14ac:dyDescent="0.25"/>
    <row r="799" spans="1:27" ht="13.5" thickBot="1" x14ac:dyDescent="0.25">
      <c r="A799" s="788">
        <f>A783+7</f>
        <v>45812</v>
      </c>
      <c r="B799" s="781"/>
      <c r="C799" s="762">
        <f>C804/C810</f>
        <v>6.6202090592334492E-2</v>
      </c>
      <c r="D799" s="762">
        <f t="shared" ref="D799:W799" si="372">D804/D810</f>
        <v>6.6317626527050616E-2</v>
      </c>
      <c r="E799" s="762">
        <f t="shared" si="372"/>
        <v>6.6783831282952552E-2</v>
      </c>
      <c r="F799" s="762">
        <f t="shared" si="372"/>
        <v>0.22222222222222221</v>
      </c>
      <c r="G799" s="762">
        <f t="shared" si="372"/>
        <v>6.6202090592334492E-2</v>
      </c>
      <c r="H799" s="762">
        <f t="shared" si="372"/>
        <v>6.6086956521739126E-2</v>
      </c>
      <c r="I799" s="762">
        <f t="shared" si="372"/>
        <v>6.6433566433566432E-2</v>
      </c>
      <c r="J799" s="762">
        <f t="shared" si="372"/>
        <v>6.9724770642201839E-2</v>
      </c>
      <c r="K799" s="762">
        <f t="shared" si="372"/>
        <v>6.8716094032549732E-2</v>
      </c>
      <c r="L799" s="762">
        <f t="shared" si="372"/>
        <v>6.7137809187279157E-2</v>
      </c>
      <c r="M799" s="762">
        <f t="shared" si="372"/>
        <v>0.15044247787610621</v>
      </c>
      <c r="N799" s="762">
        <f t="shared" si="372"/>
        <v>6.6202090592334492E-2</v>
      </c>
      <c r="O799" s="762">
        <f t="shared" si="372"/>
        <v>6.7495559502664296E-2</v>
      </c>
      <c r="P799" s="762">
        <f t="shared" si="372"/>
        <v>6.8965517241379309E-2</v>
      </c>
      <c r="Q799" s="762">
        <f t="shared" si="372"/>
        <v>6.7978533094812166E-2</v>
      </c>
      <c r="R799" s="762">
        <f t="shared" si="372"/>
        <v>6.7137809187279157E-2</v>
      </c>
      <c r="S799" s="762">
        <f t="shared" si="372"/>
        <v>6.5180102915951971E-2</v>
      </c>
      <c r="T799" s="762">
        <f t="shared" si="372"/>
        <v>0.18421052631578946</v>
      </c>
      <c r="U799" s="762">
        <f t="shared" si="372"/>
        <v>6.4735945485519586E-2</v>
      </c>
      <c r="V799" s="762">
        <f t="shared" si="372"/>
        <v>6.5517241379310351E-2</v>
      </c>
      <c r="W799" s="762">
        <f t="shared" si="372"/>
        <v>6.563039723661486E-2</v>
      </c>
      <c r="X799" s="841"/>
      <c r="Y799" s="841"/>
      <c r="Z799" s="841"/>
      <c r="AA799" s="841"/>
    </row>
    <row r="800" spans="1:27" ht="13.5" thickBot="1" x14ac:dyDescent="0.25">
      <c r="A800" s="789" t="s">
        <v>268</v>
      </c>
      <c r="B800" s="790">
        <f>B784+1</f>
        <v>55</v>
      </c>
      <c r="C800" s="906" t="s">
        <v>53</v>
      </c>
      <c r="D800" s="906"/>
      <c r="E800" s="906"/>
      <c r="F800" s="906"/>
      <c r="G800" s="906"/>
      <c r="H800" s="906"/>
      <c r="I800" s="907"/>
      <c r="J800" s="908" t="s">
        <v>114</v>
      </c>
      <c r="K800" s="906"/>
      <c r="L800" s="906"/>
      <c r="M800" s="906"/>
      <c r="N800" s="906"/>
      <c r="O800" s="906"/>
      <c r="P800" s="907"/>
      <c r="Q800" s="908" t="s">
        <v>63</v>
      </c>
      <c r="R800" s="906"/>
      <c r="S800" s="906"/>
      <c r="T800" s="906"/>
      <c r="U800" s="906"/>
      <c r="V800" s="906"/>
      <c r="W800" s="907"/>
      <c r="X800" s="840" t="s">
        <v>55</v>
      </c>
      <c r="Y800" s="841"/>
      <c r="Z800" s="841"/>
      <c r="AA800" s="841"/>
    </row>
    <row r="801" spans="1:27" x14ac:dyDescent="0.2">
      <c r="A801" s="909" t="s">
        <v>54</v>
      </c>
      <c r="B801" s="910"/>
      <c r="C801" s="436">
        <v>1</v>
      </c>
      <c r="D801" s="843">
        <v>2</v>
      </c>
      <c r="E801" s="843">
        <v>3</v>
      </c>
      <c r="F801" s="843">
        <v>4</v>
      </c>
      <c r="G801" s="843">
        <v>5</v>
      </c>
      <c r="H801" s="843">
        <v>6</v>
      </c>
      <c r="I801" s="844">
        <v>7</v>
      </c>
      <c r="J801" s="842">
        <v>1</v>
      </c>
      <c r="K801" s="843">
        <v>2</v>
      </c>
      <c r="L801" s="843">
        <v>3</v>
      </c>
      <c r="M801" s="843">
        <v>4</v>
      </c>
      <c r="N801" s="843">
        <v>5</v>
      </c>
      <c r="O801" s="843">
        <v>6</v>
      </c>
      <c r="P801" s="844">
        <v>7</v>
      </c>
      <c r="Q801" s="842">
        <v>1</v>
      </c>
      <c r="R801" s="843">
        <v>2</v>
      </c>
      <c r="S801" s="843">
        <v>3</v>
      </c>
      <c r="T801" s="843">
        <v>4</v>
      </c>
      <c r="U801" s="843">
        <v>5</v>
      </c>
      <c r="V801" s="843">
        <v>6</v>
      </c>
      <c r="W801" s="844">
        <v>7</v>
      </c>
      <c r="X801" s="849"/>
      <c r="Y801" s="841"/>
      <c r="Z801" s="841"/>
      <c r="AA801" s="841"/>
    </row>
    <row r="802" spans="1:27" x14ac:dyDescent="0.2">
      <c r="A802" s="911" t="s">
        <v>3</v>
      </c>
      <c r="B802" s="912"/>
      <c r="C802" s="871">
        <f>INDEX($BC$2:$BC$66, MATCH($B800, $BB$2:$BB$66, 0), MATCH($BC$1, $BC$1, 0))</f>
        <v>4302</v>
      </c>
      <c r="D802" s="872">
        <f t="shared" ref="D802:X802" si="373">INDEX($BC$2:$BC$66, MATCH($B800, $BB$2:$BB$66, 0), MATCH($BC$1, $BC$1, 0))</f>
        <v>4302</v>
      </c>
      <c r="E802" s="872">
        <f t="shared" si="373"/>
        <v>4302</v>
      </c>
      <c r="F802" s="872">
        <f t="shared" si="373"/>
        <v>4302</v>
      </c>
      <c r="G802" s="872">
        <f t="shared" si="373"/>
        <v>4302</v>
      </c>
      <c r="H802" s="872">
        <f t="shared" si="373"/>
        <v>4302</v>
      </c>
      <c r="I802" s="873">
        <f t="shared" si="373"/>
        <v>4302</v>
      </c>
      <c r="J802" s="871">
        <f t="shared" si="373"/>
        <v>4302</v>
      </c>
      <c r="K802" s="872">
        <f t="shared" si="373"/>
        <v>4302</v>
      </c>
      <c r="L802" s="872">
        <f t="shared" si="373"/>
        <v>4302</v>
      </c>
      <c r="M802" s="872">
        <f t="shared" si="373"/>
        <v>4302</v>
      </c>
      <c r="N802" s="872">
        <f t="shared" si="373"/>
        <v>4302</v>
      </c>
      <c r="O802" s="872">
        <f t="shared" si="373"/>
        <v>4302</v>
      </c>
      <c r="P802" s="873">
        <f t="shared" si="373"/>
        <v>4302</v>
      </c>
      <c r="Q802" s="871">
        <f t="shared" si="373"/>
        <v>4302</v>
      </c>
      <c r="R802" s="872">
        <f t="shared" si="373"/>
        <v>4302</v>
      </c>
      <c r="S802" s="872">
        <f t="shared" si="373"/>
        <v>4302</v>
      </c>
      <c r="T802" s="872">
        <f t="shared" si="373"/>
        <v>4302</v>
      </c>
      <c r="U802" s="872">
        <f t="shared" si="373"/>
        <v>4302</v>
      </c>
      <c r="V802" s="872">
        <f t="shared" si="373"/>
        <v>4302</v>
      </c>
      <c r="W802" s="873">
        <f t="shared" si="373"/>
        <v>4302</v>
      </c>
      <c r="X802" s="877">
        <f t="shared" si="373"/>
        <v>4302</v>
      </c>
      <c r="Y802" s="750">
        <f>X802-X786</f>
        <v>18</v>
      </c>
      <c r="Z802" s="313"/>
      <c r="AA802" s="313"/>
    </row>
    <row r="803" spans="1:27" hidden="1" x14ac:dyDescent="0.2">
      <c r="A803" s="911" t="s">
        <v>4</v>
      </c>
      <c r="B803" s="912"/>
      <c r="C803" s="806">
        <v>177104</v>
      </c>
      <c r="D803" s="807">
        <v>189283</v>
      </c>
      <c r="E803" s="807">
        <v>186313</v>
      </c>
      <c r="F803" s="807">
        <v>58429</v>
      </c>
      <c r="G803" s="807">
        <v>186013</v>
      </c>
      <c r="H803" s="807">
        <v>182017</v>
      </c>
      <c r="I803" s="808">
        <v>185837</v>
      </c>
      <c r="J803" s="809">
        <v>189478</v>
      </c>
      <c r="K803" s="807">
        <v>197102</v>
      </c>
      <c r="L803" s="807">
        <v>194604</v>
      </c>
      <c r="M803" s="807">
        <v>73439</v>
      </c>
      <c r="N803" s="807">
        <v>187424</v>
      </c>
      <c r="O803" s="807">
        <v>192091</v>
      </c>
      <c r="P803" s="808">
        <v>189152</v>
      </c>
      <c r="Q803" s="809">
        <v>186568</v>
      </c>
      <c r="R803" s="807">
        <v>189830</v>
      </c>
      <c r="S803" s="807">
        <v>191371</v>
      </c>
      <c r="T803" s="807">
        <v>65155</v>
      </c>
      <c r="U803" s="807">
        <v>193615</v>
      </c>
      <c r="V803" s="807">
        <v>198083</v>
      </c>
      <c r="W803" s="808">
        <v>186888</v>
      </c>
      <c r="X803" s="810">
        <v>3599796</v>
      </c>
      <c r="Y803" s="750"/>
      <c r="Z803" s="313"/>
      <c r="AA803" s="313"/>
    </row>
    <row r="804" spans="1:27" hidden="1" x14ac:dyDescent="0.2">
      <c r="A804" s="911" t="s">
        <v>266</v>
      </c>
      <c r="B804" s="912"/>
      <c r="C804" s="806">
        <v>38</v>
      </c>
      <c r="D804" s="807">
        <v>38</v>
      </c>
      <c r="E804" s="807">
        <v>38</v>
      </c>
      <c r="F804" s="807">
        <v>12</v>
      </c>
      <c r="G804" s="807">
        <v>38</v>
      </c>
      <c r="H804" s="807">
        <v>38</v>
      </c>
      <c r="I804" s="808">
        <v>38</v>
      </c>
      <c r="J804" s="809">
        <v>38</v>
      </c>
      <c r="K804" s="807">
        <v>38</v>
      </c>
      <c r="L804" s="807">
        <v>38</v>
      </c>
      <c r="M804" s="807">
        <v>17</v>
      </c>
      <c r="N804" s="807">
        <v>38</v>
      </c>
      <c r="O804" s="807">
        <v>38</v>
      </c>
      <c r="P804" s="808">
        <v>38</v>
      </c>
      <c r="Q804" s="809">
        <v>38</v>
      </c>
      <c r="R804" s="807">
        <v>38</v>
      </c>
      <c r="S804" s="807">
        <v>38</v>
      </c>
      <c r="T804" s="807">
        <v>14</v>
      </c>
      <c r="U804" s="807">
        <v>38</v>
      </c>
      <c r="V804" s="807">
        <v>38</v>
      </c>
      <c r="W804" s="808">
        <v>38</v>
      </c>
      <c r="X804" s="853">
        <v>727</v>
      </c>
      <c r="Y804" s="750"/>
      <c r="Z804" s="313"/>
      <c r="AA804" s="313"/>
    </row>
    <row r="805" spans="1:27" x14ac:dyDescent="0.2">
      <c r="A805" s="913" t="s">
        <v>6</v>
      </c>
      <c r="B805" s="914"/>
      <c r="C805" s="711">
        <v>4660.6315789473683</v>
      </c>
      <c r="D805" s="301">
        <v>4981.1315789473683</v>
      </c>
      <c r="E805" s="301">
        <v>4902.9736842105267</v>
      </c>
      <c r="F805" s="301">
        <v>4869.083333333333</v>
      </c>
      <c r="G805" s="301">
        <v>4895.0789473684208</v>
      </c>
      <c r="H805" s="301">
        <v>4789.9210526315792</v>
      </c>
      <c r="I805" s="394">
        <v>4890.4473684210525</v>
      </c>
      <c r="J805" s="300">
        <v>4986.2631578947367</v>
      </c>
      <c r="K805" s="301">
        <v>5186.894736842105</v>
      </c>
      <c r="L805" s="301">
        <v>5121.1578947368425</v>
      </c>
      <c r="M805" s="301">
        <v>4319.9411764705883</v>
      </c>
      <c r="N805" s="301">
        <v>4932.2105263157891</v>
      </c>
      <c r="O805" s="301">
        <v>5055.0263157894733</v>
      </c>
      <c r="P805" s="394">
        <v>4977.6842105263158</v>
      </c>
      <c r="Q805" s="300">
        <v>4909.6842105263158</v>
      </c>
      <c r="R805" s="301">
        <v>4995.5263157894733</v>
      </c>
      <c r="S805" s="301">
        <v>5036.0789473684208</v>
      </c>
      <c r="T805" s="301">
        <v>4653.9285714285716</v>
      </c>
      <c r="U805" s="301">
        <v>5095.1315789473683</v>
      </c>
      <c r="V805" s="301">
        <v>5212.7105263157891</v>
      </c>
      <c r="W805" s="394">
        <v>4918.105263157895</v>
      </c>
      <c r="X805" s="317">
        <v>4951.5763411279231</v>
      </c>
      <c r="Y805" s="228"/>
      <c r="Z805" s="841"/>
      <c r="AA805" s="841"/>
    </row>
    <row r="806" spans="1:27" x14ac:dyDescent="0.2">
      <c r="A806" s="915" t="s">
        <v>7</v>
      </c>
      <c r="B806" s="916"/>
      <c r="C806" s="831">
        <v>0.67088607594936778</v>
      </c>
      <c r="D806" s="832">
        <v>0.82278481012658211</v>
      </c>
      <c r="E806" s="832">
        <v>0.68354430379746833</v>
      </c>
      <c r="F806" s="832">
        <v>0.61538461538461531</v>
      </c>
      <c r="G806" s="832">
        <v>0.67088607594936778</v>
      </c>
      <c r="H806" s="832">
        <v>0.60759493670886056</v>
      </c>
      <c r="I806" s="833">
        <v>0.60759493670886056</v>
      </c>
      <c r="J806" s="834">
        <v>0.67088607594936778</v>
      </c>
      <c r="K806" s="832">
        <v>0.72151898734177167</v>
      </c>
      <c r="L806" s="832">
        <v>0.73417721518987367</v>
      </c>
      <c r="M806" s="832">
        <v>0.57575757575757591</v>
      </c>
      <c r="N806" s="832">
        <v>0.55696202531645544</v>
      </c>
      <c r="O806" s="832">
        <v>0.72151898734177167</v>
      </c>
      <c r="P806" s="833">
        <v>0.708860759493671</v>
      </c>
      <c r="Q806" s="834">
        <v>0.72151898734177167</v>
      </c>
      <c r="R806" s="832">
        <v>0.77215189873417678</v>
      </c>
      <c r="S806" s="832">
        <v>0.78481012658227878</v>
      </c>
      <c r="T806" s="832">
        <v>0.5</v>
      </c>
      <c r="U806" s="832">
        <v>0.65822784810126578</v>
      </c>
      <c r="V806" s="832">
        <v>0.73417721518987367</v>
      </c>
      <c r="W806" s="833">
        <v>0.63291139240506322</v>
      </c>
      <c r="X806" s="835">
        <v>0.68562720107998842</v>
      </c>
      <c r="Y806" s="210"/>
      <c r="Z806" s="210"/>
      <c r="AA806" s="210"/>
    </row>
    <row r="807" spans="1:27" ht="13.5" thickBot="1" x14ac:dyDescent="0.25">
      <c r="A807" s="894" t="s">
        <v>8</v>
      </c>
      <c r="B807" s="895"/>
      <c r="C807" s="766">
        <v>0.1194236131901055</v>
      </c>
      <c r="D807" s="680">
        <v>0.11266987391184669</v>
      </c>
      <c r="E807" s="706">
        <v>0.11445955892991923</v>
      </c>
      <c r="F807" s="706">
        <v>0.11727297617793277</v>
      </c>
      <c r="G807" s="706">
        <v>0.1173081627988025</v>
      </c>
      <c r="H807" s="706">
        <v>0.11712751910376921</v>
      </c>
      <c r="I807" s="707">
        <v>0.1167976265989306</v>
      </c>
      <c r="J807" s="714">
        <v>0.11302791312282368</v>
      </c>
      <c r="K807" s="706">
        <v>0.11081483663871113</v>
      </c>
      <c r="L807" s="706">
        <v>0.11178616642562569</v>
      </c>
      <c r="M807" s="706">
        <v>0.12825720035935492</v>
      </c>
      <c r="N807" s="706">
        <v>0.11441894183613763</v>
      </c>
      <c r="O807" s="706">
        <v>0.1146542140310656</v>
      </c>
      <c r="P807" s="707">
        <v>0.11407017782449062</v>
      </c>
      <c r="Q807" s="714">
        <v>0.1166662505142653</v>
      </c>
      <c r="R807" s="706">
        <v>0.11347469566840995</v>
      </c>
      <c r="S807" s="706">
        <v>0.1118822956198172</v>
      </c>
      <c r="T807" s="706">
        <v>0.124793924845628</v>
      </c>
      <c r="U807" s="706">
        <v>0.1095929041698086</v>
      </c>
      <c r="V807" s="706">
        <v>0.11027189993553635</v>
      </c>
      <c r="W807" s="707">
        <v>0.11678321898436066</v>
      </c>
      <c r="X807" s="739">
        <v>0.1147640964259307</v>
      </c>
      <c r="Y807" s="228"/>
      <c r="Z807" s="841"/>
      <c r="AA807" s="841"/>
    </row>
    <row r="808" spans="1:27" x14ac:dyDescent="0.2">
      <c r="A808" s="896" t="s">
        <v>1</v>
      </c>
      <c r="B808" s="897"/>
      <c r="C808" s="767">
        <f t="shared" ref="C808:F808" si="374">C805/C802*100-100</f>
        <v>8.3363918862707607</v>
      </c>
      <c r="D808" s="691">
        <f t="shared" si="374"/>
        <v>15.786415131273074</v>
      </c>
      <c r="E808" s="691">
        <f t="shared" si="374"/>
        <v>13.969634686437175</v>
      </c>
      <c r="F808" s="691">
        <f t="shared" si="374"/>
        <v>13.18185340151868</v>
      </c>
      <c r="G808" s="691">
        <f>G805/G802*100-100</f>
        <v>13.786121510191094</v>
      </c>
      <c r="H808" s="691">
        <f t="shared" ref="H808:O808" si="375">H805/H802*100-100</f>
        <v>11.34172600259366</v>
      </c>
      <c r="I808" s="692">
        <f t="shared" si="375"/>
        <v>13.678460446793423</v>
      </c>
      <c r="J808" s="690">
        <f t="shared" si="375"/>
        <v>15.905698695833024</v>
      </c>
      <c r="K808" s="691">
        <f t="shared" si="375"/>
        <v>20.569380214832748</v>
      </c>
      <c r="L808" s="691">
        <f t="shared" si="375"/>
        <v>19.041327167290618</v>
      </c>
      <c r="M808" s="691">
        <f t="shared" si="375"/>
        <v>0.4170426887631038</v>
      </c>
      <c r="N808" s="691">
        <f t="shared" si="375"/>
        <v>14.649245149135041</v>
      </c>
      <c r="O808" s="691">
        <f t="shared" si="375"/>
        <v>17.504098460936149</v>
      </c>
      <c r="P808" s="692">
        <f>P805/P802*100-100</f>
        <v>15.706281044312306</v>
      </c>
      <c r="Q808" s="690">
        <f t="shared" ref="Q808:X808" si="376">Q805/Q802*100-100</f>
        <v>14.125620886246296</v>
      </c>
      <c r="R808" s="691">
        <f t="shared" si="376"/>
        <v>16.121020822628381</v>
      </c>
      <c r="S808" s="691">
        <f t="shared" si="376"/>
        <v>17.063666837945618</v>
      </c>
      <c r="T808" s="691">
        <f t="shared" si="376"/>
        <v>8.1805804609151949</v>
      </c>
      <c r="U808" s="691">
        <f t="shared" si="376"/>
        <v>18.436345396266105</v>
      </c>
      <c r="V808" s="691">
        <f t="shared" si="376"/>
        <v>21.169468301157352</v>
      </c>
      <c r="W808" s="692">
        <f t="shared" si="376"/>
        <v>14.321368274242104</v>
      </c>
      <c r="X808" s="480">
        <f t="shared" si="376"/>
        <v>15.099403559458935</v>
      </c>
      <c r="Y808" s="547"/>
      <c r="Z808" s="210"/>
      <c r="AA808" s="210"/>
    </row>
    <row r="809" spans="1:27" ht="13.5" thickBot="1" x14ac:dyDescent="0.25">
      <c r="A809" s="898" t="s">
        <v>27</v>
      </c>
      <c r="B809" s="899"/>
      <c r="C809" s="520">
        <f>C805-C773</f>
        <v>-107.29525032092442</v>
      </c>
      <c r="D809" s="520">
        <f t="shared" ref="D809:W809" si="377">D805-D773</f>
        <v>-34.478177150193005</v>
      </c>
      <c r="E809" s="520">
        <f t="shared" si="377"/>
        <v>-34.465340179716804</v>
      </c>
      <c r="F809" s="520">
        <f t="shared" si="377"/>
        <v>123.08333333333303</v>
      </c>
      <c r="G809" s="520">
        <f t="shared" si="377"/>
        <v>180.56675224646915</v>
      </c>
      <c r="H809" s="520">
        <f t="shared" si="377"/>
        <v>-36.322849807444982</v>
      </c>
      <c r="I809" s="520">
        <f t="shared" si="377"/>
        <v>131.20346598202832</v>
      </c>
      <c r="J809" s="520">
        <f t="shared" si="377"/>
        <v>5.9216944801028149</v>
      </c>
      <c r="K809" s="520">
        <f t="shared" si="377"/>
        <v>200.74839537869047</v>
      </c>
      <c r="L809" s="520">
        <f t="shared" si="377"/>
        <v>159.18228498074495</v>
      </c>
      <c r="M809" s="520">
        <f t="shared" si="377"/>
        <v>-147.55882352941171</v>
      </c>
      <c r="N809" s="520">
        <f t="shared" si="377"/>
        <v>18.503209242618141</v>
      </c>
      <c r="O809" s="520">
        <f t="shared" si="377"/>
        <v>274.61168164313221</v>
      </c>
      <c r="P809" s="520">
        <f t="shared" si="377"/>
        <v>77.12323491655934</v>
      </c>
      <c r="Q809" s="520">
        <f t="shared" si="377"/>
        <v>157.80616174582792</v>
      </c>
      <c r="R809" s="520">
        <f t="shared" si="377"/>
        <v>61.575096277278135</v>
      </c>
      <c r="S809" s="520">
        <f t="shared" si="377"/>
        <v>3.5911424903724765</v>
      </c>
      <c r="T809" s="520">
        <f t="shared" si="377"/>
        <v>281.14285714285688</v>
      </c>
      <c r="U809" s="520">
        <f t="shared" si="377"/>
        <v>-85.258664955070344</v>
      </c>
      <c r="V809" s="520">
        <f t="shared" si="377"/>
        <v>202.27150192554564</v>
      </c>
      <c r="W809" s="520">
        <f t="shared" si="377"/>
        <v>183.34916559691919</v>
      </c>
      <c r="X809" s="520">
        <f>X805-X789</f>
        <v>4951.5763411279231</v>
      </c>
      <c r="Y809" s="210"/>
      <c r="Z809" s="841"/>
      <c r="AA809" s="841"/>
    </row>
    <row r="810" spans="1:27" x14ac:dyDescent="0.2">
      <c r="A810" s="900" t="s">
        <v>51</v>
      </c>
      <c r="B810" s="901"/>
      <c r="C810" s="722">
        <v>574</v>
      </c>
      <c r="D810" s="720">
        <v>573</v>
      </c>
      <c r="E810" s="720">
        <v>569</v>
      </c>
      <c r="F810" s="720">
        <v>54</v>
      </c>
      <c r="G810" s="720">
        <v>574</v>
      </c>
      <c r="H810" s="720">
        <v>575</v>
      </c>
      <c r="I810" s="721">
        <v>572</v>
      </c>
      <c r="J810" s="722">
        <v>545</v>
      </c>
      <c r="K810" s="720">
        <v>553</v>
      </c>
      <c r="L810" s="720">
        <v>566</v>
      </c>
      <c r="M810" s="720">
        <v>113</v>
      </c>
      <c r="N810" s="720">
        <v>574</v>
      </c>
      <c r="O810" s="720">
        <v>563</v>
      </c>
      <c r="P810" s="723">
        <v>551</v>
      </c>
      <c r="Q810" s="719">
        <v>559</v>
      </c>
      <c r="R810" s="720">
        <v>566</v>
      </c>
      <c r="S810" s="720">
        <v>583</v>
      </c>
      <c r="T810" s="720">
        <v>76</v>
      </c>
      <c r="U810" s="720">
        <v>587</v>
      </c>
      <c r="V810" s="720">
        <v>580</v>
      </c>
      <c r="W810" s="721">
        <v>579</v>
      </c>
      <c r="X810" s="371">
        <f>SUM(C810:W810)</f>
        <v>10486</v>
      </c>
      <c r="Y810" s="841" t="s">
        <v>56</v>
      </c>
      <c r="Z810" s="265">
        <f>X794-X810</f>
        <v>40</v>
      </c>
      <c r="AA810" s="266">
        <f>Z810/X810</f>
        <v>3.8146099561319857E-3</v>
      </c>
    </row>
    <row r="811" spans="1:27" x14ac:dyDescent="0.2">
      <c r="A811" s="902" t="s">
        <v>28</v>
      </c>
      <c r="B811" s="903"/>
      <c r="C811" s="373"/>
      <c r="D811" s="846"/>
      <c r="E811" s="846"/>
      <c r="F811" s="846"/>
      <c r="G811" s="846"/>
      <c r="H811" s="846"/>
      <c r="I811" s="847"/>
      <c r="J811" s="845"/>
      <c r="K811" s="846"/>
      <c r="L811" s="846"/>
      <c r="M811" s="846"/>
      <c r="N811" s="846"/>
      <c r="O811" s="846"/>
      <c r="P811" s="847"/>
      <c r="Q811" s="845"/>
      <c r="R811" s="846"/>
      <c r="S811" s="846"/>
      <c r="T811" s="846"/>
      <c r="U811" s="846"/>
      <c r="V811" s="846"/>
      <c r="W811" s="847"/>
      <c r="X811" s="749" t="e">
        <f>AVERAGE(C811:W811)</f>
        <v>#DIV/0!</v>
      </c>
      <c r="Y811" s="841" t="s">
        <v>57</v>
      </c>
      <c r="Z811" s="841">
        <v>155.35</v>
      </c>
      <c r="AA811" s="841"/>
    </row>
    <row r="812" spans="1:27" ht="13.5" thickBot="1" x14ac:dyDescent="0.25">
      <c r="A812" s="904" t="s">
        <v>26</v>
      </c>
      <c r="B812" s="905"/>
      <c r="C812" s="374">
        <f t="shared" ref="C812:W812" si="378">(C811-C794)</f>
        <v>-576</v>
      </c>
      <c r="D812" s="217">
        <f t="shared" si="378"/>
        <v>-575</v>
      </c>
      <c r="E812" s="217">
        <f t="shared" si="378"/>
        <v>-570</v>
      </c>
      <c r="F812" s="217">
        <f t="shared" si="378"/>
        <v>-59</v>
      </c>
      <c r="G812" s="217">
        <f t="shared" si="378"/>
        <v>-575</v>
      </c>
      <c r="H812" s="217">
        <f t="shared" si="378"/>
        <v>-577</v>
      </c>
      <c r="I812" s="322">
        <f t="shared" si="378"/>
        <v>-577</v>
      </c>
      <c r="J812" s="216">
        <f t="shared" si="378"/>
        <v>-548</v>
      </c>
      <c r="K812" s="217">
        <f t="shared" si="378"/>
        <v>-554</v>
      </c>
      <c r="L812" s="217">
        <f t="shared" si="378"/>
        <v>-567</v>
      </c>
      <c r="M812" s="217">
        <f t="shared" si="378"/>
        <v>-114</v>
      </c>
      <c r="N812" s="217">
        <f t="shared" si="378"/>
        <v>-577</v>
      </c>
      <c r="O812" s="217">
        <f t="shared" si="378"/>
        <v>-565</v>
      </c>
      <c r="P812" s="322">
        <f t="shared" si="378"/>
        <v>-551</v>
      </c>
      <c r="Q812" s="216">
        <f t="shared" si="378"/>
        <v>-561</v>
      </c>
      <c r="R812" s="217">
        <f t="shared" si="378"/>
        <v>-567</v>
      </c>
      <c r="S812" s="217">
        <f t="shared" si="378"/>
        <v>-584</v>
      </c>
      <c r="T812" s="217">
        <f t="shared" si="378"/>
        <v>-76</v>
      </c>
      <c r="U812" s="217">
        <f t="shared" si="378"/>
        <v>-588</v>
      </c>
      <c r="V812" s="217">
        <f t="shared" si="378"/>
        <v>-583</v>
      </c>
      <c r="W812" s="322">
        <f t="shared" si="378"/>
        <v>-582</v>
      </c>
      <c r="X812" s="333"/>
      <c r="Y812" s="841" t="s">
        <v>26</v>
      </c>
      <c r="Z812" s="841">
        <f>Z811-Z795</f>
        <v>0.25</v>
      </c>
      <c r="AA812" s="841"/>
    </row>
  </sheetData>
  <mergeCells count="420"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807:B807"/>
    <mergeCell ref="A808:B808"/>
    <mergeCell ref="A809:B809"/>
    <mergeCell ref="A810:B810"/>
    <mergeCell ref="A811:B811"/>
    <mergeCell ref="A812:B812"/>
    <mergeCell ref="C800:I800"/>
    <mergeCell ref="J800:P800"/>
    <mergeCell ref="Q800:W800"/>
    <mergeCell ref="A801:B801"/>
    <mergeCell ref="A802:B802"/>
    <mergeCell ref="A803:B803"/>
    <mergeCell ref="A804:B804"/>
    <mergeCell ref="A805:B805"/>
    <mergeCell ref="A806:B806"/>
  </mergeCells>
  <conditionalFormatting sqref="C5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5:W8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mparra</cp:lastModifiedBy>
  <cp:lastPrinted>2018-07-16T23:48:49Z</cp:lastPrinted>
  <dcterms:created xsi:type="dcterms:W3CDTF">1996-11-27T10:00:04Z</dcterms:created>
  <dcterms:modified xsi:type="dcterms:W3CDTF">2025-06-06T19:14:34Z</dcterms:modified>
</cp:coreProperties>
</file>