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96C0D60D-3258-4B3D-88AA-493A8F25C8BE}" xr6:coauthVersionLast="47" xr6:coauthVersionMax="47" xr10:uidLastSave="{00000000-0000-0000-0000-000000000000}"/>
  <bookViews>
    <workbookView xWindow="-120" yWindow="-120" windowWidth="29040" windowHeight="15720" tabRatio="927" firstSheet="74" activeTab="84" xr2:uid="{00000000-000D-0000-FFFF-FFFF00000000}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IMPRIMIR" sheetId="78" r:id="rId85"/>
    <sheet name="SEM 58" sheetId="88" r:id="rId86"/>
    <sheet name="Copia Jose1" sheetId="80" state="hidden" r:id="rId87"/>
    <sheet name="Copia Jose1 (2)" sheetId="81" state="hidden" r:id="rId88"/>
  </sheets>
  <definedNames>
    <definedName name="_xlnm.Print_Area" localSheetId="86">'Copia Jose1'!$A$1:$X$55</definedName>
    <definedName name="_xlnm.Print_Area" localSheetId="87">'Copia Jose1 (2)'!$A$1:$X$55</definedName>
    <definedName name="_xlnm.Print_Area" localSheetId="84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5">'SEM 58'!$A$1:$W$63</definedName>
    <definedName name="Z_A982066E_1B99_4AE0_B540_2DC8BAEEB432_.wvu.PrintArea" localSheetId="86" hidden="1">'Copia Jose1'!$A$1:$X$55</definedName>
    <definedName name="Z_A982066E_1B99_4AE0_B540_2DC8BAEEB432_.wvu.PrintArea" localSheetId="87" hidden="1">'Copia Jose1 (2)'!$A$1:$X$55</definedName>
    <definedName name="Z_A982066E_1B99_4AE0_B540_2DC8BAEEB432_.wvu.PrintArea" localSheetId="84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5" hidden="1">'SEM 58'!$A$1:$W$63</definedName>
  </definedNames>
  <calcPr calcId="191029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5" i="88" l="1"/>
  <c r="E40" i="88" s="1"/>
  <c r="F35" i="88"/>
  <c r="F40" i="88" s="1"/>
  <c r="G35" i="88"/>
  <c r="G40" i="88" s="1"/>
  <c r="T15" i="88"/>
  <c r="T20" i="88" s="1"/>
  <c r="S15" i="88"/>
  <c r="S21" i="88" s="1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V15" i="88" l="1"/>
  <c r="U15" i="88"/>
  <c r="R15" i="88"/>
  <c r="R21" i="88" s="1"/>
  <c r="D35" i="88"/>
  <c r="H34" i="88"/>
  <c r="H32" i="88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2" i="88"/>
  <c r="I30" i="88"/>
  <c r="I29" i="88"/>
  <c r="X9" i="88"/>
  <c r="S22" i="88"/>
  <c r="S23" i="88" s="1"/>
  <c r="R22" i="88"/>
  <c r="R23" i="88" s="1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R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I33" i="88" l="1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Q31" i="78"/>
  <c r="P55" i="78"/>
  <c r="F52" i="78"/>
  <c r="S47" i="78"/>
  <c r="L51" i="78"/>
  <c r="U50" i="78"/>
  <c r="J55" i="78"/>
  <c r="G48" i="78"/>
  <c r="P48" i="78"/>
  <c r="T15" i="78"/>
  <c r="F55" i="78"/>
  <c r="P52" i="78"/>
  <c r="S13" i="78"/>
  <c r="T48" i="78"/>
  <c r="W11" i="78"/>
  <c r="U15" i="78"/>
  <c r="K48" i="78"/>
  <c r="X16" i="78"/>
  <c r="D12" i="78"/>
  <c r="N17" i="78"/>
  <c r="H31" i="78"/>
  <c r="G53" i="78"/>
  <c r="F35" i="78"/>
  <c r="N53" i="78"/>
  <c r="G52" i="78"/>
  <c r="J17" i="78"/>
  <c r="S50" i="78"/>
  <c r="E12" i="78"/>
  <c r="X11" i="78"/>
  <c r="R32" i="78"/>
  <c r="U48" i="78"/>
  <c r="E49" i="78"/>
  <c r="E52" i="78"/>
  <c r="H28" i="78"/>
  <c r="H14" i="78"/>
  <c r="F17" i="78"/>
  <c r="Q50" i="78"/>
  <c r="V51" i="78"/>
  <c r="C16" i="78"/>
  <c r="L12" i="78"/>
  <c r="F51" i="78"/>
  <c r="W12" i="78"/>
  <c r="R17" i="78"/>
  <c r="D16" i="78"/>
  <c r="R11" i="78"/>
  <c r="O48" i="78"/>
  <c r="V13" i="78"/>
  <c r="H27" i="78"/>
  <c r="N12" i="78"/>
  <c r="F14" i="78"/>
  <c r="R14" i="78"/>
  <c r="H35" i="78"/>
  <c r="F53" i="78"/>
  <c r="U14" i="78"/>
  <c r="I55" i="78"/>
  <c r="O51" i="78"/>
  <c r="T28" i="78"/>
  <c r="H12" i="78"/>
  <c r="H15" i="78"/>
  <c r="G33" i="78"/>
  <c r="R50" i="78"/>
  <c r="D33" i="78"/>
  <c r="Q47" i="78"/>
  <c r="I29" i="78"/>
  <c r="E47" i="78"/>
  <c r="F50" i="78"/>
  <c r="E17" i="78"/>
  <c r="O50" i="78"/>
  <c r="F15" i="78"/>
  <c r="O15" i="78"/>
  <c r="G31" i="78"/>
  <c r="H55" i="78"/>
  <c r="G54" i="78"/>
  <c r="Q30" i="78"/>
  <c r="K13" i="78"/>
  <c r="N47" i="78"/>
  <c r="K47" i="78"/>
  <c r="M52" i="78"/>
  <c r="S34" i="78"/>
  <c r="K15" i="78"/>
  <c r="R48" i="78"/>
  <c r="T12" i="78"/>
  <c r="D29" i="78"/>
  <c r="P27" i="78"/>
  <c r="S52" i="78"/>
  <c r="I17" i="78"/>
  <c r="X47" i="78"/>
  <c r="L48" i="78"/>
  <c r="P32" i="78"/>
  <c r="E14" i="78"/>
  <c r="P33" i="78"/>
  <c r="U16" i="78"/>
  <c r="O30" i="78"/>
  <c r="S15" i="78"/>
  <c r="R53" i="78"/>
  <c r="J49" i="78"/>
  <c r="O34" i="78"/>
  <c r="T47" i="78"/>
  <c r="T51" i="78"/>
  <c r="R16" i="78"/>
  <c r="O35" i="78"/>
  <c r="R34" i="78"/>
  <c r="J15" i="78"/>
  <c r="S30" i="78"/>
  <c r="P17" i="78"/>
  <c r="W52" i="78"/>
  <c r="T30" i="78"/>
  <c r="U55" i="78"/>
  <c r="T53" i="78"/>
  <c r="G51" i="78"/>
  <c r="P28" i="78"/>
  <c r="E48" i="78"/>
  <c r="R12" i="78"/>
  <c r="P50" i="78"/>
  <c r="P11" i="78"/>
  <c r="F30" i="78"/>
  <c r="G29" i="78"/>
  <c r="F48" i="78"/>
  <c r="S16" i="78"/>
  <c r="J16" i="78"/>
  <c r="V55" i="78"/>
  <c r="D49" i="78"/>
  <c r="M50" i="78"/>
  <c r="O47" i="78"/>
  <c r="P15" i="78"/>
  <c r="R51" i="78"/>
  <c r="F49" i="78"/>
  <c r="W49" i="78"/>
  <c r="W53" i="78"/>
  <c r="S28" i="78"/>
  <c r="R47" i="78"/>
  <c r="G13" i="78"/>
  <c r="V52" i="78"/>
  <c r="H49" i="78"/>
  <c r="E32" i="78"/>
  <c r="Q15" i="78"/>
  <c r="F28" i="78"/>
  <c r="G49" i="78"/>
  <c r="T32" i="78"/>
  <c r="M11" i="78"/>
  <c r="D11" i="78"/>
  <c r="L17" i="78"/>
  <c r="P51" i="78"/>
  <c r="J48" i="78"/>
  <c r="G47" i="78"/>
  <c r="G12" i="78"/>
  <c r="N48" i="78"/>
  <c r="L52" i="78"/>
  <c r="X48" i="78"/>
  <c r="Q29" i="78"/>
  <c r="H16" i="78"/>
  <c r="I27" i="78"/>
  <c r="T14" i="78"/>
  <c r="D53" i="78"/>
  <c r="P34" i="78"/>
  <c r="I14" i="78"/>
  <c r="R15" i="78"/>
  <c r="C15" i="78"/>
  <c r="S29" i="78"/>
  <c r="M48" i="78"/>
  <c r="H50" i="78"/>
  <c r="R52" i="78"/>
  <c r="W51" i="78"/>
  <c r="O53" i="78"/>
  <c r="P30" i="78"/>
  <c r="K55" i="78"/>
  <c r="H17" i="78"/>
  <c r="D47" i="78"/>
  <c r="Q53" i="78"/>
  <c r="H54" i="78"/>
  <c r="G50" i="78"/>
  <c r="X52" i="78"/>
  <c r="Q13" i="78"/>
  <c r="T49" i="78"/>
  <c r="N14" i="78"/>
  <c r="J54" i="78"/>
  <c r="H52" i="78"/>
  <c r="J47" i="78"/>
  <c r="X51" i="78"/>
  <c r="O49" i="78"/>
  <c r="E29" i="78"/>
  <c r="X12" i="78"/>
  <c r="R54" i="78"/>
  <c r="N51" i="78"/>
  <c r="R27" i="78"/>
  <c r="Q33" i="78"/>
  <c r="V14" i="78"/>
  <c r="S27" i="78"/>
  <c r="U17" i="78"/>
  <c r="V48" i="78"/>
  <c r="E55" i="78"/>
  <c r="H51" i="78"/>
  <c r="E53" i="78"/>
  <c r="D13" i="78"/>
  <c r="P35" i="78"/>
  <c r="W48" i="78"/>
  <c r="S35" i="78"/>
  <c r="I47" i="78"/>
  <c r="J52" i="78"/>
  <c r="H29" i="78"/>
  <c r="D32" i="78"/>
  <c r="X55" i="78"/>
  <c r="F16" i="78"/>
  <c r="K12" i="78"/>
  <c r="K14" i="78"/>
  <c r="G15" i="78"/>
  <c r="N54" i="78"/>
  <c r="D55" i="78"/>
  <c r="S31" i="78"/>
  <c r="F32" i="78"/>
  <c r="F31" i="78"/>
  <c r="N55" i="78"/>
  <c r="K51" i="78"/>
  <c r="X54" i="78"/>
  <c r="G27" i="78"/>
  <c r="T34" i="78"/>
  <c r="E11" i="78"/>
  <c r="V11" i="78"/>
  <c r="P16" i="78"/>
  <c r="J13" i="78"/>
  <c r="Q32" i="78"/>
  <c r="H11" i="78"/>
  <c r="X50" i="78"/>
  <c r="O16" i="78"/>
  <c r="V16" i="78"/>
  <c r="M47" i="78"/>
  <c r="S33" i="78"/>
  <c r="T29" i="78"/>
  <c r="L50" i="78"/>
  <c r="U51" i="78"/>
  <c r="Q35" i="78"/>
  <c r="K53" i="78"/>
  <c r="K49" i="78"/>
  <c r="E13" i="78"/>
  <c r="Q17" i="78"/>
  <c r="P47" i="78"/>
  <c r="I50" i="78"/>
  <c r="K17" i="78"/>
  <c r="G35" i="78"/>
  <c r="G32" i="78"/>
  <c r="L47" i="78"/>
  <c r="M16" i="78"/>
  <c r="O27" i="78"/>
  <c r="X14" i="78"/>
  <c r="M15" i="78"/>
  <c r="T11" i="78"/>
  <c r="E34" i="78"/>
  <c r="O14" i="78"/>
  <c r="Q48" i="78"/>
  <c r="P14" i="78"/>
  <c r="Q49" i="78"/>
  <c r="W55" i="78"/>
  <c r="R31" i="78"/>
  <c r="O54" i="78"/>
  <c r="W14" i="78"/>
  <c r="J50" i="78"/>
  <c r="Q51" i="78"/>
  <c r="F13" i="78"/>
  <c r="D27" i="78"/>
  <c r="X15" i="78"/>
  <c r="P29" i="78"/>
  <c r="W16" i="78"/>
  <c r="T33" i="78"/>
  <c r="O55" i="78"/>
  <c r="H13" i="78"/>
  <c r="K54" i="78"/>
  <c r="Q28" i="78"/>
  <c r="C14" i="78"/>
  <c r="I51" i="78"/>
  <c r="O33" i="78"/>
  <c r="Q16" i="78"/>
  <c r="Q11" i="78"/>
  <c r="M53" i="78"/>
  <c r="E33" i="78"/>
  <c r="R35" i="78"/>
  <c r="F34" i="78"/>
  <c r="X17" i="78"/>
  <c r="V12" i="78"/>
  <c r="L15" i="78"/>
  <c r="D48" i="78"/>
  <c r="E27" i="78"/>
  <c r="S51" i="78"/>
  <c r="M54" i="78"/>
  <c r="V53" i="78"/>
  <c r="S14" i="78"/>
  <c r="P53" i="78"/>
  <c r="O28" i="78"/>
  <c r="H33" i="78"/>
  <c r="V15" i="78"/>
  <c r="G14" i="78"/>
  <c r="W17" i="78"/>
  <c r="D30" i="78"/>
  <c r="R55" i="78"/>
  <c r="R28" i="78"/>
  <c r="L16" i="78"/>
  <c r="N49" i="78"/>
  <c r="D52" i="78"/>
  <c r="G30" i="78"/>
  <c r="D35" i="78"/>
  <c r="U11" i="78"/>
  <c r="V54" i="78"/>
  <c r="G55" i="78"/>
  <c r="O31" i="78"/>
  <c r="I54" i="78"/>
  <c r="S17" i="78"/>
  <c r="N16" i="78"/>
  <c r="V17" i="78"/>
  <c r="W47" i="78"/>
  <c r="L13" i="78"/>
  <c r="N52" i="78"/>
  <c r="I28" i="78"/>
  <c r="S49" i="78"/>
  <c r="S12" i="78"/>
  <c r="F11" i="78"/>
  <c r="I49" i="78"/>
  <c r="D14" i="78"/>
  <c r="T35" i="78"/>
  <c r="V50" i="78"/>
  <c r="K50" i="78"/>
  <c r="Q27" i="78"/>
  <c r="T13" i="78"/>
  <c r="S53" i="78"/>
  <c r="T27" i="78"/>
  <c r="Q34" i="78"/>
  <c r="D51" i="78"/>
  <c r="X49" i="78"/>
  <c r="J53" i="78"/>
  <c r="T50" i="78"/>
  <c r="H53" i="78"/>
  <c r="I13" i="78"/>
  <c r="O52" i="78"/>
  <c r="F12" i="78"/>
  <c r="T54" i="78"/>
  <c r="N15" i="78"/>
  <c r="U12" i="78"/>
  <c r="D15" i="78"/>
  <c r="R13" i="78"/>
  <c r="D50" i="78"/>
  <c r="C12" i="78"/>
  <c r="D31" i="78"/>
  <c r="E15" i="78"/>
  <c r="N11" i="78"/>
  <c r="M14" i="78"/>
  <c r="P54" i="78"/>
  <c r="O13" i="78"/>
  <c r="H48" i="78"/>
  <c r="D34" i="78"/>
  <c r="F54" i="78"/>
  <c r="I11" i="78"/>
  <c r="J51" i="78"/>
  <c r="K16" i="78"/>
  <c r="J14" i="78"/>
  <c r="H30" i="78"/>
  <c r="I12" i="78"/>
  <c r="J12" i="78"/>
  <c r="S32" i="78"/>
  <c r="T55" i="78"/>
  <c r="E31" i="78"/>
  <c r="X53" i="78"/>
  <c r="E35" i="78"/>
  <c r="G17" i="78"/>
  <c r="Q52" i="78"/>
  <c r="L49" i="78"/>
  <c r="O32" i="78"/>
  <c r="H47" i="78"/>
  <c r="T16" i="78"/>
  <c r="E30" i="78"/>
  <c r="V49" i="78"/>
  <c r="O29" i="78"/>
  <c r="X13" i="78"/>
  <c r="H32" i="78"/>
  <c r="M13" i="78"/>
  <c r="R33" i="78"/>
  <c r="R30" i="78"/>
  <c r="W54" i="78"/>
  <c r="Q54" i="78"/>
  <c r="E28" i="78"/>
  <c r="I35" i="78"/>
  <c r="U13" i="78"/>
  <c r="O11" i="78"/>
  <c r="I30" i="78"/>
  <c r="R29" i="78"/>
  <c r="K11" i="78"/>
  <c r="L54" i="78"/>
  <c r="L53" i="78"/>
  <c r="R49" i="78"/>
  <c r="J11" i="78"/>
  <c r="M49" i="78"/>
  <c r="I53" i="78"/>
  <c r="M51" i="78"/>
  <c r="I48" i="78"/>
  <c r="F27" i="78"/>
  <c r="P12" i="78"/>
  <c r="D54" i="78"/>
  <c r="E54" i="78"/>
  <c r="E16" i="78"/>
  <c r="O17" i="78"/>
  <c r="M12" i="78"/>
  <c r="U52" i="78"/>
  <c r="F29" i="78"/>
  <c r="V47" i="78"/>
  <c r="W13" i="78"/>
  <c r="I15" i="78"/>
  <c r="F33" i="78"/>
  <c r="G16" i="78"/>
  <c r="M55" i="78"/>
  <c r="S55" i="78"/>
  <c r="U53" i="78"/>
  <c r="Q12" i="78"/>
  <c r="E50" i="78"/>
  <c r="D17" i="78"/>
  <c r="G28" i="78"/>
  <c r="P13" i="78"/>
  <c r="Q55" i="78"/>
  <c r="L11" i="78"/>
  <c r="T52" i="78"/>
  <c r="S54" i="78"/>
  <c r="S48" i="78"/>
  <c r="M17" i="78"/>
  <c r="E51" i="78"/>
  <c r="K52" i="78"/>
  <c r="Q14" i="78"/>
  <c r="W15" i="78"/>
  <c r="N50" i="78"/>
  <c r="L55" i="78"/>
  <c r="I16" i="78"/>
  <c r="C13" i="78"/>
  <c r="L14" i="78"/>
  <c r="U54" i="78"/>
  <c r="T17" i="78"/>
  <c r="G11" i="78"/>
  <c r="U49" i="78"/>
  <c r="P31" i="78"/>
  <c r="U47" i="78"/>
  <c r="T31" i="78"/>
  <c r="W50" i="78"/>
  <c r="F47" i="78"/>
  <c r="O12" i="78"/>
  <c r="P49" i="78"/>
  <c r="I52" i="78"/>
  <c r="C17" i="78"/>
  <c r="G34" i="78"/>
  <c r="S11" i="78"/>
  <c r="D28" i="78"/>
  <c r="N13" i="78"/>
  <c r="H38" i="88" l="1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H34" i="78"/>
  <c r="I31" i="78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X52" i="83" s="1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L25" i="33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I31" i="31" s="1"/>
  <c r="H25" i="31"/>
  <c r="H31" i="31" s="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V31" i="28" s="1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F31" i="28" s="1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D46" i="8" s="1"/>
  <c r="D51" i="8" s="1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H50" i="32" l="1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O42" i="83"/>
  <c r="O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E62" i="85"/>
  <c r="E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I45" i="35" l="1"/>
  <c r="R45" i="29"/>
  <c r="H46" i="64"/>
  <c r="G66" i="33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J16" i="80"/>
  <c r="L14" i="80"/>
  <c r="N35" i="80"/>
  <c r="L19" i="81"/>
  <c r="L50" i="81"/>
  <c r="S32" i="80"/>
  <c r="R19" i="81"/>
  <c r="P13" i="80"/>
  <c r="E12" i="80"/>
  <c r="M16" i="80"/>
  <c r="T14" i="80"/>
  <c r="U50" i="81"/>
  <c r="H55" i="81"/>
  <c r="T49" i="80"/>
  <c r="Q30" i="81"/>
  <c r="J19" i="81"/>
  <c r="D14" i="81"/>
  <c r="G29" i="81"/>
  <c r="U17" i="80"/>
  <c r="K49" i="81"/>
  <c r="T11" i="81"/>
  <c r="K19" i="81"/>
  <c r="C33" i="78"/>
  <c r="R32" i="80"/>
  <c r="R29" i="81"/>
  <c r="F49" i="81"/>
  <c r="J51" i="80"/>
  <c r="T53" i="81"/>
  <c r="N28" i="80"/>
  <c r="Q32" i="80"/>
  <c r="W48" i="81"/>
  <c r="V12" i="80"/>
  <c r="J53" i="80"/>
  <c r="E30" i="81"/>
  <c r="P14" i="81"/>
  <c r="Q16" i="80"/>
  <c r="J53" i="81"/>
  <c r="R48" i="81"/>
  <c r="R33" i="81"/>
  <c r="U18" i="78"/>
  <c r="E32" i="80"/>
  <c r="M17" i="80"/>
  <c r="T19" i="80"/>
  <c r="T15" i="81"/>
  <c r="N55" i="81"/>
  <c r="R48" i="80"/>
  <c r="J15" i="81"/>
  <c r="S52" i="81"/>
  <c r="D15" i="81"/>
  <c r="D30" i="81"/>
  <c r="T13" i="80"/>
  <c r="N32" i="80"/>
  <c r="E27" i="80"/>
  <c r="M15" i="80"/>
  <c r="V17" i="80"/>
  <c r="O19" i="80"/>
  <c r="V52" i="81"/>
  <c r="N16" i="80"/>
  <c r="U48" i="81"/>
  <c r="R49" i="80"/>
  <c r="Q16" i="81"/>
  <c r="K48" i="81"/>
  <c r="N52" i="80"/>
  <c r="I19" i="80"/>
  <c r="C15" i="80"/>
  <c r="W17" i="80"/>
  <c r="S31" i="81"/>
  <c r="K47" i="81"/>
  <c r="V49" i="81"/>
  <c r="N12" i="80"/>
  <c r="Q33" i="80"/>
  <c r="G52" i="80"/>
  <c r="F11" i="80"/>
  <c r="S11" i="80"/>
  <c r="M15" i="81"/>
  <c r="G35" i="80"/>
  <c r="W12" i="81"/>
  <c r="D13" i="80"/>
  <c r="U47" i="81"/>
  <c r="N35" i="78"/>
  <c r="O50" i="80"/>
  <c r="L19" i="78"/>
  <c r="K16" i="81"/>
  <c r="L48" i="81"/>
  <c r="U15" i="80"/>
  <c r="C50" i="81"/>
  <c r="H7" i="78"/>
  <c r="E50" i="81"/>
  <c r="S48" i="80"/>
  <c r="G53" i="81"/>
  <c r="J48" i="81"/>
  <c r="N49" i="81"/>
  <c r="K55" i="81"/>
  <c r="N31" i="80"/>
  <c r="L48" i="80"/>
  <c r="S15" i="80"/>
  <c r="F48" i="81"/>
  <c r="F15" i="80"/>
  <c r="O48" i="80"/>
  <c r="F33" i="81"/>
  <c r="D52" i="81"/>
  <c r="W50" i="80"/>
  <c r="C29" i="78"/>
  <c r="R51" i="81"/>
  <c r="F35" i="81"/>
  <c r="P55" i="81"/>
  <c r="P15" i="80"/>
  <c r="P31" i="80"/>
  <c r="G19" i="80"/>
  <c r="M50" i="81"/>
  <c r="D35" i="81"/>
  <c r="S28" i="81"/>
  <c r="P33" i="80"/>
  <c r="S47" i="80"/>
  <c r="E27" i="81"/>
  <c r="Q51" i="81"/>
  <c r="N27" i="81"/>
  <c r="H12" i="81"/>
  <c r="M48" i="80"/>
  <c r="T55" i="81"/>
  <c r="C19" i="81"/>
  <c r="D49" i="81"/>
  <c r="C35" i="80"/>
  <c r="P49" i="80"/>
  <c r="Q53" i="81"/>
  <c r="R11" i="81"/>
  <c r="F19" i="80"/>
  <c r="M47" i="81"/>
  <c r="R15" i="80"/>
  <c r="E15" i="80"/>
  <c r="H19" i="80"/>
  <c r="C48" i="78"/>
  <c r="V48" i="80"/>
  <c r="S55" i="81"/>
  <c r="C16" i="81"/>
  <c r="H30" i="80"/>
  <c r="I47" i="81"/>
  <c r="C27" i="80"/>
  <c r="S52" i="80"/>
  <c r="F48" i="80"/>
  <c r="U11" i="80"/>
  <c r="O55" i="81"/>
  <c r="E55" i="81"/>
  <c r="K47" i="80"/>
  <c r="C47" i="80"/>
  <c r="C11" i="81"/>
  <c r="F53" i="80"/>
  <c r="D32" i="80"/>
  <c r="E48" i="81"/>
  <c r="D51" i="80"/>
  <c r="Q11" i="81"/>
  <c r="J13" i="81"/>
  <c r="G32" i="80"/>
  <c r="S12" i="80"/>
  <c r="H31" i="80"/>
  <c r="S51" i="80"/>
  <c r="S49" i="80"/>
  <c r="P28" i="81"/>
  <c r="E14" i="81"/>
  <c r="D29" i="81"/>
  <c r="K50" i="80"/>
  <c r="G16" i="80"/>
  <c r="E31" i="81"/>
  <c r="J18" i="78"/>
  <c r="R50" i="81"/>
  <c r="G50" i="81"/>
  <c r="D17" i="80"/>
  <c r="D11" i="81"/>
  <c r="R32" i="81"/>
  <c r="O15" i="81"/>
  <c r="I49" i="81"/>
  <c r="D47" i="80"/>
  <c r="G11" i="80"/>
  <c r="I53" i="80"/>
  <c r="R52" i="80"/>
  <c r="F14" i="81"/>
  <c r="G30" i="81"/>
  <c r="R50" i="80"/>
  <c r="R47" i="81"/>
  <c r="K52" i="80"/>
  <c r="G27" i="80"/>
  <c r="O47" i="80"/>
  <c r="R27" i="80"/>
  <c r="M55" i="81"/>
  <c r="W48" i="80"/>
  <c r="G18" i="78"/>
  <c r="I15" i="81"/>
  <c r="E49" i="81"/>
  <c r="P51" i="81"/>
  <c r="V13" i="81"/>
  <c r="P30" i="81"/>
  <c r="E13" i="81"/>
  <c r="S11" i="81"/>
  <c r="F13" i="80"/>
  <c r="Q55" i="81"/>
  <c r="G33" i="81"/>
  <c r="W52" i="81"/>
  <c r="N53" i="80"/>
  <c r="H32" i="81"/>
  <c r="G51" i="81"/>
  <c r="K51" i="81"/>
  <c r="K13" i="80"/>
  <c r="D29" i="80"/>
  <c r="C11" i="80"/>
  <c r="S15" i="81"/>
  <c r="F14" i="80"/>
  <c r="Q28" i="80"/>
  <c r="R15" i="81"/>
  <c r="P52" i="80"/>
  <c r="G12" i="81"/>
  <c r="V11" i="81"/>
  <c r="U53" i="81"/>
  <c r="V13" i="80"/>
  <c r="T55" i="80"/>
  <c r="H17" i="81"/>
  <c r="I12" i="81"/>
  <c r="H49" i="80"/>
  <c r="N32" i="78"/>
  <c r="Q52" i="80"/>
  <c r="H15" i="81"/>
  <c r="C53" i="78"/>
  <c r="V48" i="81"/>
  <c r="Q47" i="81"/>
  <c r="R47" i="80"/>
  <c r="N29" i="80"/>
  <c r="I53" i="81"/>
  <c r="G27" i="81"/>
  <c r="T47" i="80"/>
  <c r="C30" i="78"/>
  <c r="W13" i="81"/>
  <c r="D55" i="81"/>
  <c r="N27" i="78"/>
  <c r="C54" i="78"/>
  <c r="L55" i="80"/>
  <c r="O31" i="80"/>
  <c r="S16" i="81"/>
  <c r="M12" i="81"/>
  <c r="M13" i="80"/>
  <c r="G55" i="80"/>
  <c r="C49" i="81"/>
  <c r="H12" i="80"/>
  <c r="F16" i="81"/>
  <c r="R13" i="80"/>
  <c r="P16" i="80"/>
  <c r="K17" i="81"/>
  <c r="P11" i="80"/>
  <c r="D50" i="80"/>
  <c r="E29" i="81"/>
  <c r="H31" i="81"/>
  <c r="M47" i="80"/>
  <c r="O28" i="80"/>
  <c r="R13" i="81"/>
  <c r="H52" i="81"/>
  <c r="U49" i="80"/>
  <c r="S13" i="80"/>
  <c r="M51" i="80"/>
  <c r="I13" i="80"/>
  <c r="C28" i="80"/>
  <c r="K19" i="80"/>
  <c r="H33" i="81"/>
  <c r="R16" i="81"/>
  <c r="S17" i="81"/>
  <c r="S19" i="80"/>
  <c r="S29" i="81"/>
  <c r="W19" i="80"/>
  <c r="C17" i="80"/>
  <c r="M12" i="80"/>
  <c r="D28" i="80"/>
  <c r="V14" i="81"/>
  <c r="R29" i="80"/>
  <c r="P12" i="80"/>
  <c r="J17" i="81"/>
  <c r="P29" i="80"/>
  <c r="N18" i="78"/>
  <c r="K14" i="81"/>
  <c r="Q13" i="81"/>
  <c r="K11" i="80"/>
  <c r="T52" i="81"/>
  <c r="G32" i="81"/>
  <c r="S16" i="80"/>
  <c r="F51" i="81"/>
  <c r="C55" i="81"/>
  <c r="E19" i="78"/>
  <c r="P19" i="78"/>
  <c r="D31" i="80"/>
  <c r="N28" i="81"/>
  <c r="L18" i="78"/>
  <c r="Q52" i="81"/>
  <c r="C19" i="80"/>
  <c r="F12" i="80"/>
  <c r="E16" i="80"/>
  <c r="K52" i="81"/>
  <c r="Q12" i="80"/>
  <c r="V52" i="80"/>
  <c r="G35" i="81"/>
  <c r="V18" i="78"/>
  <c r="C31" i="80"/>
  <c r="T49" i="81"/>
  <c r="Q13" i="80"/>
  <c r="F30" i="80"/>
  <c r="D32" i="81"/>
  <c r="T18" i="78"/>
  <c r="H51" i="81"/>
  <c r="P28" i="80"/>
  <c r="L17" i="80"/>
  <c r="R49" i="81"/>
  <c r="N15" i="80"/>
  <c r="N19" i="80"/>
  <c r="E49" i="80"/>
  <c r="C11" i="78"/>
  <c r="O11" i="81"/>
  <c r="M18" i="78"/>
  <c r="D17" i="81"/>
  <c r="F50" i="81"/>
  <c r="U14" i="80"/>
  <c r="F13" i="81"/>
  <c r="D30" i="80"/>
  <c r="Q35" i="80"/>
  <c r="L49" i="81"/>
  <c r="G17" i="81"/>
  <c r="J52" i="81"/>
  <c r="H27" i="81"/>
  <c r="T51" i="80"/>
  <c r="M48" i="81"/>
  <c r="O49" i="81"/>
  <c r="H15" i="80"/>
  <c r="O12" i="81"/>
  <c r="N32" i="81"/>
  <c r="H32" i="80"/>
  <c r="M19" i="80"/>
  <c r="H48" i="81"/>
  <c r="Q49" i="80"/>
  <c r="F28" i="81"/>
  <c r="N29" i="78"/>
  <c r="I11" i="80"/>
  <c r="R12" i="81"/>
  <c r="I14" i="81"/>
  <c r="N14" i="81"/>
  <c r="K55" i="80"/>
  <c r="C53" i="80"/>
  <c r="U16" i="81"/>
  <c r="T53" i="80"/>
  <c r="J52" i="80"/>
  <c r="P12" i="81"/>
  <c r="D19" i="80"/>
  <c r="W19" i="81"/>
  <c r="F19" i="78"/>
  <c r="V16" i="80"/>
  <c r="V49" i="80"/>
  <c r="O49" i="80"/>
  <c r="T50" i="80"/>
  <c r="R31" i="80"/>
  <c r="C18" i="78"/>
  <c r="Q14" i="81"/>
  <c r="C48" i="81"/>
  <c r="L11" i="81"/>
  <c r="L51" i="81"/>
  <c r="F53" i="81"/>
  <c r="S29" i="80"/>
  <c r="O13" i="81"/>
  <c r="L49" i="80"/>
  <c r="C51" i="81"/>
  <c r="U51" i="80"/>
  <c r="F29" i="81"/>
  <c r="E50" i="80"/>
  <c r="P51" i="80"/>
  <c r="T16" i="80"/>
  <c r="L55" i="81"/>
  <c r="W15" i="81"/>
  <c r="C31" i="81"/>
  <c r="R33" i="80"/>
  <c r="S35" i="80"/>
  <c r="R17" i="80"/>
  <c r="E19" i="81"/>
  <c r="P47" i="80"/>
  <c r="J49" i="81"/>
  <c r="C48" i="80"/>
  <c r="P48" i="81"/>
  <c r="J19" i="80"/>
  <c r="T13" i="81"/>
  <c r="S51" i="81"/>
  <c r="H16" i="80"/>
  <c r="J50" i="80"/>
  <c r="O17" i="81"/>
  <c r="E51" i="80"/>
  <c r="I15" i="80"/>
  <c r="G51" i="80"/>
  <c r="W13" i="80"/>
  <c r="K53" i="80"/>
  <c r="C35" i="81"/>
  <c r="C49" i="78"/>
  <c r="H13" i="80"/>
  <c r="N31" i="81"/>
  <c r="C31" i="78"/>
  <c r="M17" i="81"/>
  <c r="F16" i="80"/>
  <c r="N17" i="80"/>
  <c r="C27" i="81"/>
  <c r="P30" i="80"/>
  <c r="G15" i="80"/>
  <c r="V47" i="81"/>
  <c r="U12" i="80"/>
  <c r="K16" i="80"/>
  <c r="S47" i="81"/>
  <c r="R12" i="80"/>
  <c r="D19" i="78"/>
  <c r="H55" i="80"/>
  <c r="D12" i="81"/>
  <c r="I12" i="80"/>
  <c r="W50" i="81"/>
  <c r="K14" i="80"/>
  <c r="M11" i="81"/>
  <c r="W53" i="81"/>
  <c r="J11" i="81"/>
  <c r="J19" i="78"/>
  <c r="H27" i="80"/>
  <c r="C28" i="78"/>
  <c r="C55" i="80"/>
  <c r="S50" i="81"/>
  <c r="S50" i="80"/>
  <c r="T11" i="80"/>
  <c r="E31" i="80"/>
  <c r="I14" i="80"/>
  <c r="G47" i="80"/>
  <c r="W11" i="81"/>
  <c r="P35" i="81"/>
  <c r="K51" i="80"/>
  <c r="M16" i="81"/>
  <c r="K19" i="78"/>
  <c r="I50" i="80"/>
  <c r="C32" i="80"/>
  <c r="L12" i="80"/>
  <c r="L53" i="81"/>
  <c r="P52" i="81"/>
  <c r="G17" i="80"/>
  <c r="K12" i="80"/>
  <c r="T52" i="80"/>
  <c r="K13" i="81"/>
  <c r="L51" i="80"/>
  <c r="P32" i="81"/>
  <c r="M19" i="81"/>
  <c r="U47" i="80"/>
  <c r="T47" i="81"/>
  <c r="E17" i="80"/>
  <c r="W16" i="81"/>
  <c r="H53" i="80"/>
  <c r="Q11" i="80"/>
  <c r="S32" i="81"/>
  <c r="Q19" i="78"/>
  <c r="Q15" i="80"/>
  <c r="H19" i="81"/>
  <c r="O30" i="80"/>
  <c r="F47" i="80"/>
  <c r="D52" i="80"/>
  <c r="P49" i="81"/>
  <c r="J15" i="80"/>
  <c r="R31" i="81"/>
  <c r="P11" i="81"/>
  <c r="D16" i="81"/>
  <c r="J13" i="80"/>
  <c r="U12" i="81"/>
  <c r="O19" i="78"/>
  <c r="P17" i="80"/>
  <c r="I52" i="81"/>
  <c r="T48" i="81"/>
  <c r="U52" i="81"/>
  <c r="G19" i="78"/>
  <c r="E52" i="81"/>
  <c r="U48" i="80"/>
  <c r="N33" i="78"/>
  <c r="G50" i="80"/>
  <c r="T15" i="80"/>
  <c r="R14" i="80"/>
  <c r="U16" i="80"/>
  <c r="G47" i="81"/>
  <c r="C30" i="81"/>
  <c r="F19" i="81"/>
  <c r="J50" i="81"/>
  <c r="H52" i="80"/>
  <c r="P55" i="80"/>
  <c r="L47" i="81"/>
  <c r="N29" i="81"/>
  <c r="N13" i="81"/>
  <c r="F18" i="78"/>
  <c r="O17" i="80"/>
  <c r="C32" i="78"/>
  <c r="E29" i="80"/>
  <c r="Q18" i="78"/>
  <c r="C49" i="80"/>
  <c r="E53" i="80"/>
  <c r="V55" i="80"/>
  <c r="C47" i="78"/>
  <c r="G48" i="81"/>
  <c r="U55" i="81"/>
  <c r="G13" i="80"/>
  <c r="N51" i="80"/>
  <c r="S27" i="81"/>
  <c r="V19" i="78"/>
  <c r="D27" i="80"/>
  <c r="W16" i="80"/>
  <c r="H14" i="81"/>
  <c r="W12" i="80"/>
  <c r="O30" i="81"/>
  <c r="T19" i="81"/>
  <c r="G30" i="80"/>
  <c r="H19" i="78"/>
  <c r="E17" i="81"/>
  <c r="Q17" i="81"/>
  <c r="F27" i="80"/>
  <c r="R55" i="81"/>
  <c r="D15" i="80"/>
  <c r="I51" i="80"/>
  <c r="U17" i="81"/>
  <c r="P47" i="81"/>
  <c r="I18" i="78"/>
  <c r="V50" i="81"/>
  <c r="F35" i="80"/>
  <c r="R53" i="81"/>
  <c r="C50" i="78"/>
  <c r="G19" i="81"/>
  <c r="H48" i="80"/>
  <c r="V53" i="80"/>
  <c r="E35" i="80"/>
  <c r="O27" i="80"/>
  <c r="M52" i="80"/>
  <c r="R52" i="81"/>
  <c r="W14" i="81"/>
  <c r="W14" i="80"/>
  <c r="J51" i="81"/>
  <c r="P14" i="80"/>
  <c r="S30" i="80"/>
  <c r="F47" i="81"/>
  <c r="I48" i="80"/>
  <c r="O52" i="80"/>
  <c r="C55" i="78"/>
  <c r="E13" i="80"/>
  <c r="H28" i="81"/>
  <c r="O51" i="80"/>
  <c r="C13" i="80"/>
  <c r="Q31" i="80"/>
  <c r="H17" i="80"/>
  <c r="P15" i="81"/>
  <c r="O19" i="81"/>
  <c r="P53" i="80"/>
  <c r="U13" i="81"/>
  <c r="C34" i="78"/>
  <c r="O51" i="81"/>
  <c r="E30" i="80"/>
  <c r="I48" i="81"/>
  <c r="N19" i="78"/>
  <c r="U53" i="80"/>
  <c r="Q28" i="81"/>
  <c r="R18" i="78"/>
  <c r="O53" i="80"/>
  <c r="N48" i="80"/>
  <c r="D33" i="80"/>
  <c r="S18" i="78"/>
  <c r="P32" i="80"/>
  <c r="C29" i="81"/>
  <c r="N47" i="80"/>
  <c r="Q49" i="81"/>
  <c r="O32" i="80"/>
  <c r="S35" i="81"/>
  <c r="C15" i="81"/>
  <c r="D14" i="80"/>
  <c r="U13" i="80"/>
  <c r="Q27" i="81"/>
  <c r="N17" i="81"/>
  <c r="N12" i="81"/>
  <c r="S31" i="80"/>
  <c r="M55" i="80"/>
  <c r="C51" i="80"/>
  <c r="R30" i="81"/>
  <c r="T50" i="81"/>
  <c r="R27" i="81"/>
  <c r="N55" i="80"/>
  <c r="W17" i="81"/>
  <c r="N33" i="80"/>
  <c r="C27" i="78"/>
  <c r="L16" i="81"/>
  <c r="E33" i="81"/>
  <c r="R55" i="80"/>
  <c r="W51" i="80"/>
  <c r="S53" i="81"/>
  <c r="T12" i="80"/>
  <c r="G11" i="81"/>
  <c r="M50" i="80"/>
  <c r="K12" i="81"/>
  <c r="S14" i="80"/>
  <c r="L15" i="80"/>
  <c r="K50" i="81"/>
  <c r="I55" i="81"/>
  <c r="E33" i="80"/>
  <c r="N50" i="81"/>
  <c r="D12" i="80"/>
  <c r="P19" i="81"/>
  <c r="S48" i="81"/>
  <c r="H33" i="80"/>
  <c r="O27" i="81"/>
  <c r="Q55" i="80"/>
  <c r="D19" i="81"/>
  <c r="C52" i="78"/>
  <c r="C33" i="80"/>
  <c r="P48" i="80"/>
  <c r="S27" i="80"/>
  <c r="Q31" i="81"/>
  <c r="F50" i="80"/>
  <c r="G31" i="80"/>
  <c r="P31" i="81"/>
  <c r="W49" i="81"/>
  <c r="T51" i="81"/>
  <c r="N13" i="80"/>
  <c r="E11" i="81"/>
  <c r="K17" i="80"/>
  <c r="X19" i="78"/>
  <c r="K53" i="81"/>
  <c r="C19" i="78"/>
  <c r="L12" i="81"/>
  <c r="P16" i="81"/>
  <c r="G16" i="81"/>
  <c r="U55" i="80"/>
  <c r="F15" i="81"/>
  <c r="Q35" i="81"/>
  <c r="U19" i="81"/>
  <c r="H29" i="81"/>
  <c r="S12" i="81"/>
  <c r="O11" i="80"/>
  <c r="H49" i="81"/>
  <c r="V11" i="80"/>
  <c r="L52" i="80"/>
  <c r="C50" i="80"/>
  <c r="N30" i="81"/>
  <c r="O31" i="81"/>
  <c r="P33" i="81"/>
  <c r="J14" i="80"/>
  <c r="J17" i="80"/>
  <c r="J47" i="81"/>
  <c r="E55" i="80"/>
  <c r="D13" i="81"/>
  <c r="V55" i="81"/>
  <c r="T17" i="81"/>
  <c r="O13" i="80"/>
  <c r="N33" i="81"/>
  <c r="E47" i="81"/>
  <c r="M53" i="81"/>
  <c r="C14" i="81"/>
  <c r="W11" i="80"/>
  <c r="E52" i="80"/>
  <c r="D27" i="81"/>
  <c r="N27" i="80"/>
  <c r="W53" i="80"/>
  <c r="V17" i="81"/>
  <c r="N11" i="81"/>
  <c r="P50" i="80"/>
  <c r="V53" i="81"/>
  <c r="S55" i="80"/>
  <c r="P27" i="81"/>
  <c r="G52" i="81"/>
  <c r="E14" i="80"/>
  <c r="I19" i="78"/>
  <c r="N52" i="81"/>
  <c r="I55" i="80"/>
  <c r="J55" i="80"/>
  <c r="G33" i="80"/>
  <c r="I49" i="80"/>
  <c r="F31" i="80"/>
  <c r="P53" i="81"/>
  <c r="L15" i="81"/>
  <c r="H29" i="80"/>
  <c r="M19" i="78"/>
  <c r="V47" i="80"/>
  <c r="Q50" i="81"/>
  <c r="M51" i="81"/>
  <c r="C28" i="81"/>
  <c r="Q29" i="80"/>
  <c r="V51" i="81"/>
  <c r="P27" i="80"/>
  <c r="Q30" i="80"/>
  <c r="I17" i="80"/>
  <c r="C17" i="81"/>
  <c r="R16" i="80"/>
  <c r="U50" i="80"/>
  <c r="O50" i="81"/>
  <c r="L11" i="80"/>
  <c r="R28" i="81"/>
  <c r="N31" i="78"/>
  <c r="H47" i="81"/>
  <c r="U14" i="81"/>
  <c r="G14" i="81"/>
  <c r="R30" i="80"/>
  <c r="G31" i="81"/>
  <c r="K48" i="80"/>
  <c r="E35" i="81"/>
  <c r="W49" i="80"/>
  <c r="F31" i="81"/>
  <c r="J11" i="80"/>
  <c r="U19" i="78"/>
  <c r="H50" i="80"/>
  <c r="H30" i="81"/>
  <c r="V14" i="80"/>
  <c r="L19" i="80"/>
  <c r="V12" i="81"/>
  <c r="Q48" i="81"/>
  <c r="W19" i="78"/>
  <c r="Q48" i="80"/>
  <c r="M13" i="81"/>
  <c r="T48" i="80"/>
  <c r="U15" i="81"/>
  <c r="G55" i="81"/>
  <c r="O32" i="81"/>
  <c r="E11" i="80"/>
  <c r="Q14" i="80"/>
  <c r="M14" i="81"/>
  <c r="V50" i="80"/>
  <c r="R17" i="81"/>
  <c r="H50" i="81"/>
  <c r="D49" i="80"/>
  <c r="U51" i="81"/>
  <c r="H51" i="80"/>
  <c r="O14" i="80"/>
  <c r="Q33" i="81"/>
  <c r="F29" i="80"/>
  <c r="O48" i="81"/>
  <c r="D47" i="81"/>
  <c r="K49" i="80"/>
  <c r="O35" i="81"/>
  <c r="E51" i="81"/>
  <c r="I11" i="81"/>
  <c r="N35" i="81"/>
  <c r="D55" i="80"/>
  <c r="E28" i="80"/>
  <c r="M14" i="80"/>
  <c r="E16" i="81"/>
  <c r="I17" i="81"/>
  <c r="S30" i="81"/>
  <c r="C13" i="81"/>
  <c r="P18" i="78"/>
  <c r="Q15" i="81"/>
  <c r="O35" i="80"/>
  <c r="O52" i="81"/>
  <c r="O16" i="81"/>
  <c r="O55" i="80"/>
  <c r="I50" i="81"/>
  <c r="E15" i="81"/>
  <c r="H13" i="81"/>
  <c r="G13" i="81"/>
  <c r="O18" i="78"/>
  <c r="N30" i="78"/>
  <c r="P19" i="80"/>
  <c r="O29" i="80"/>
  <c r="H35" i="81"/>
  <c r="N49" i="80"/>
  <c r="N50" i="80"/>
  <c r="H53" i="81"/>
  <c r="P17" i="81"/>
  <c r="N14" i="80"/>
  <c r="V19" i="80"/>
  <c r="O33" i="80"/>
  <c r="S33" i="80"/>
  <c r="R35" i="80"/>
  <c r="V15" i="80"/>
  <c r="D51" i="81"/>
  <c r="N11" i="80"/>
  <c r="M11" i="80"/>
  <c r="C29" i="80"/>
  <c r="L13" i="80"/>
  <c r="M53" i="80"/>
  <c r="N51" i="81"/>
  <c r="C32" i="81"/>
  <c r="W55" i="81"/>
  <c r="D33" i="81"/>
  <c r="C12" i="80"/>
  <c r="F12" i="81"/>
  <c r="D48" i="80"/>
  <c r="F55" i="81"/>
  <c r="R19" i="78"/>
  <c r="K15" i="81"/>
  <c r="T12" i="81"/>
  <c r="D53" i="81"/>
  <c r="O15" i="80"/>
  <c r="S19" i="81"/>
  <c r="Q19" i="80"/>
  <c r="V15" i="81"/>
  <c r="N53" i="81"/>
  <c r="X18" i="78"/>
  <c r="C33" i="81"/>
  <c r="P29" i="81"/>
  <c r="Q29" i="81"/>
  <c r="C16" i="80"/>
  <c r="C53" i="81"/>
  <c r="E12" i="81"/>
  <c r="O33" i="81"/>
  <c r="Q47" i="80"/>
  <c r="D28" i="81"/>
  <c r="W47" i="81"/>
  <c r="S19" i="78"/>
  <c r="E28" i="81"/>
  <c r="Q53" i="80"/>
  <c r="O53" i="81"/>
  <c r="P35" i="80"/>
  <c r="C12" i="81"/>
  <c r="O29" i="81"/>
  <c r="V16" i="81"/>
  <c r="D18" i="78"/>
  <c r="M49" i="81"/>
  <c r="W55" i="80"/>
  <c r="V51" i="80"/>
  <c r="U52" i="80"/>
  <c r="N28" i="78"/>
  <c r="C51" i="78"/>
  <c r="D35" i="80"/>
  <c r="G53" i="80"/>
  <c r="W15" i="80"/>
  <c r="R19" i="80"/>
  <c r="H28" i="80"/>
  <c r="E48" i="80"/>
  <c r="H11" i="81"/>
  <c r="H14" i="80"/>
  <c r="C35" i="78"/>
  <c r="G49" i="80"/>
  <c r="W47" i="80"/>
  <c r="S28" i="80"/>
  <c r="L16" i="80"/>
  <c r="G15" i="81"/>
  <c r="H47" i="80"/>
  <c r="F49" i="80"/>
  <c r="N47" i="81"/>
  <c r="Q32" i="81"/>
  <c r="I19" i="81"/>
  <c r="C14" i="80"/>
  <c r="E18" i="78"/>
  <c r="C52" i="81"/>
  <c r="H16" i="81"/>
  <c r="N34" i="78"/>
  <c r="I13" i="81"/>
  <c r="J48" i="80"/>
  <c r="C47" i="81"/>
  <c r="G29" i="80"/>
  <c r="H11" i="80"/>
  <c r="I47" i="80"/>
  <c r="G28" i="80"/>
  <c r="S53" i="80"/>
  <c r="H35" i="80"/>
  <c r="Q17" i="80"/>
  <c r="H18" i="78"/>
  <c r="G49" i="81"/>
  <c r="C52" i="80"/>
  <c r="R53" i="80"/>
  <c r="C30" i="80"/>
  <c r="O12" i="80"/>
  <c r="R28" i="80"/>
  <c r="T16" i="81"/>
  <c r="J47" i="80"/>
  <c r="E47" i="80"/>
  <c r="S33" i="81"/>
  <c r="O47" i="81"/>
  <c r="U49" i="81"/>
  <c r="T14" i="81"/>
  <c r="I52" i="80"/>
  <c r="D50" i="81"/>
  <c r="U11" i="81"/>
  <c r="U19" i="80"/>
  <c r="D16" i="80"/>
  <c r="R51" i="80"/>
  <c r="I16" i="81"/>
  <c r="R35" i="81"/>
  <c r="E53" i="81"/>
  <c r="N16" i="81"/>
  <c r="P50" i="81"/>
  <c r="Q51" i="80"/>
  <c r="D31" i="81"/>
  <c r="O28" i="81"/>
  <c r="R14" i="81"/>
  <c r="K18" i="78"/>
  <c r="L17" i="81"/>
  <c r="D11" i="80"/>
  <c r="F27" i="81"/>
  <c r="O14" i="81"/>
  <c r="G48" i="80"/>
  <c r="Q19" i="81"/>
  <c r="N15" i="81"/>
  <c r="F55" i="80"/>
  <c r="I16" i="80"/>
  <c r="S14" i="81"/>
  <c r="J16" i="81"/>
  <c r="M52" i="81"/>
  <c r="T17" i="80"/>
  <c r="S49" i="81"/>
  <c r="T19" i="78"/>
  <c r="E32" i="81"/>
  <c r="L53" i="80"/>
  <c r="J12" i="80"/>
  <c r="N48" i="81"/>
  <c r="P13" i="81"/>
  <c r="W51" i="81"/>
  <c r="J12" i="81"/>
  <c r="V19" i="81"/>
  <c r="F52" i="80"/>
  <c r="Q50" i="80"/>
  <c r="G12" i="80"/>
  <c r="F28" i="80"/>
  <c r="J14" i="81"/>
  <c r="G14" i="80"/>
  <c r="F17" i="80"/>
  <c r="M49" i="80"/>
  <c r="N30" i="80"/>
  <c r="K11" i="81"/>
  <c r="Q27" i="80"/>
  <c r="F32" i="80"/>
  <c r="J49" i="80"/>
  <c r="E19" i="80"/>
  <c r="G28" i="81"/>
  <c r="L52" i="81"/>
  <c r="K15" i="80"/>
  <c r="J55" i="81"/>
  <c r="F52" i="81"/>
  <c r="F11" i="81"/>
  <c r="Q12" i="81"/>
  <c r="D48" i="81"/>
  <c r="L47" i="80"/>
  <c r="F51" i="80"/>
  <c r="W18" i="78"/>
  <c r="W52" i="80"/>
  <c r="S17" i="80"/>
  <c r="R11" i="80"/>
  <c r="D53" i="80"/>
  <c r="L50" i="80"/>
  <c r="S13" i="81"/>
  <c r="O16" i="80"/>
  <c r="L14" i="81"/>
  <c r="N19" i="81"/>
  <c r="F17" i="81"/>
  <c r="I51" i="81"/>
  <c r="F32" i="81"/>
  <c r="L13" i="81"/>
  <c r="F33" i="80"/>
  <c r="F30" i="81"/>
  <c r="T31" i="81" l="1"/>
  <c r="X16" i="80"/>
  <c r="I33" i="81"/>
  <c r="N18" i="81"/>
  <c r="R54" i="81"/>
  <c r="G18" i="80"/>
  <c r="O54" i="81"/>
  <c r="I28" i="80"/>
  <c r="D54" i="80"/>
  <c r="I18" i="81"/>
  <c r="G18" i="81"/>
  <c r="R34" i="80"/>
  <c r="M54" i="80"/>
  <c r="H34" i="81"/>
  <c r="X15" i="80"/>
  <c r="I35" i="81"/>
  <c r="L54" i="80"/>
  <c r="O54" i="80"/>
  <c r="P18" i="81"/>
  <c r="D18" i="81"/>
  <c r="R18" i="80"/>
  <c r="Q34" i="80"/>
  <c r="P18" i="80"/>
  <c r="K18" i="81"/>
  <c r="N34" i="80"/>
  <c r="T27" i="80"/>
  <c r="T30" i="80"/>
  <c r="G34" i="80"/>
  <c r="F18" i="81"/>
  <c r="V54" i="81"/>
  <c r="D34" i="81"/>
  <c r="T32" i="81"/>
  <c r="E18" i="80"/>
  <c r="T33" i="80"/>
  <c r="F54" i="80"/>
  <c r="W18" i="80"/>
  <c r="E34" i="80"/>
  <c r="X14" i="81"/>
  <c r="X49" i="81"/>
  <c r="T32" i="80"/>
  <c r="E34" i="81"/>
  <c r="R34" i="81"/>
  <c r="X12" i="80"/>
  <c r="E54" i="81"/>
  <c r="O18" i="81"/>
  <c r="T33" i="81"/>
  <c r="S18" i="81"/>
  <c r="I54" i="80"/>
  <c r="X51" i="80"/>
  <c r="Q18" i="80"/>
  <c r="X17" i="80"/>
  <c r="H18" i="80"/>
  <c r="I32" i="81"/>
  <c r="P54" i="81"/>
  <c r="X48" i="80"/>
  <c r="X47" i="81"/>
  <c r="C54" i="81"/>
  <c r="P54" i="80"/>
  <c r="T54" i="81"/>
  <c r="I18" i="80"/>
  <c r="I29" i="80"/>
  <c r="J54" i="81"/>
  <c r="Q34" i="81"/>
  <c r="U54" i="80"/>
  <c r="Q54" i="80"/>
  <c r="M18" i="80"/>
  <c r="F34" i="80"/>
  <c r="Q18" i="81"/>
  <c r="N18" i="80"/>
  <c r="O34" i="80"/>
  <c r="X52" i="81"/>
  <c r="X15" i="81"/>
  <c r="I31" i="81"/>
  <c r="T54" i="80"/>
  <c r="O34" i="81"/>
  <c r="J18" i="80"/>
  <c r="G34" i="81"/>
  <c r="X14" i="80"/>
  <c r="T30" i="81"/>
  <c r="S54" i="81"/>
  <c r="X50" i="80"/>
  <c r="T29" i="80"/>
  <c r="X11" i="81"/>
  <c r="C18" i="81"/>
  <c r="N54" i="80"/>
  <c r="I31" i="80"/>
  <c r="R54" i="80"/>
  <c r="C54" i="80"/>
  <c r="X47" i="80"/>
  <c r="T31" i="80"/>
  <c r="T28" i="80"/>
  <c r="N54" i="81"/>
  <c r="V18" i="80"/>
  <c r="I29" i="81"/>
  <c r="Q54" i="81"/>
  <c r="K54" i="80"/>
  <c r="S54" i="80"/>
  <c r="H54" i="80"/>
  <c r="O18" i="80"/>
  <c r="D34" i="80"/>
  <c r="I32" i="80"/>
  <c r="X51" i="81"/>
  <c r="U18" i="80"/>
  <c r="H54" i="81"/>
  <c r="S34" i="81"/>
  <c r="W54" i="80"/>
  <c r="C34" i="80"/>
  <c r="I27" i="80"/>
  <c r="B11" i="78"/>
  <c r="J7" i="78"/>
  <c r="I30" i="80"/>
  <c r="X19" i="80"/>
  <c r="I54" i="81"/>
  <c r="X50" i="81"/>
  <c r="T18" i="81"/>
  <c r="F34" i="81"/>
  <c r="L18" i="80"/>
  <c r="D18" i="80"/>
  <c r="W18" i="81"/>
  <c r="L18" i="81"/>
  <c r="X16" i="81"/>
  <c r="E54" i="80"/>
  <c r="H18" i="81"/>
  <c r="G54" i="80"/>
  <c r="X48" i="81"/>
  <c r="T28" i="81"/>
  <c r="X17" i="81"/>
  <c r="V18" i="81"/>
  <c r="X49" i="80"/>
  <c r="T18" i="80"/>
  <c r="X55" i="81"/>
  <c r="U54" i="81"/>
  <c r="D54" i="81"/>
  <c r="P34" i="80"/>
  <c r="E18" i="81"/>
  <c r="X55" i="80"/>
  <c r="M54" i="81"/>
  <c r="X52" i="80"/>
  <c r="I28" i="81"/>
  <c r="H34" i="80"/>
  <c r="R18" i="81"/>
  <c r="K18" i="80"/>
  <c r="C18" i="80"/>
  <c r="X11" i="80"/>
  <c r="S18" i="80"/>
  <c r="W54" i="81"/>
  <c r="X13" i="80"/>
  <c r="T29" i="81"/>
  <c r="J18" i="81"/>
  <c r="F18" i="80"/>
  <c r="X53" i="81"/>
  <c r="X13" i="81"/>
  <c r="V54" i="80"/>
  <c r="L54" i="81"/>
  <c r="I35" i="80"/>
  <c r="P34" i="81"/>
  <c r="M18" i="81"/>
  <c r="C34" i="81"/>
  <c r="I27" i="81"/>
  <c r="X19" i="81"/>
  <c r="U18" i="81"/>
  <c r="S34" i="80"/>
  <c r="X53" i="80"/>
  <c r="K54" i="81"/>
  <c r="T35" i="80"/>
  <c r="X12" i="81"/>
  <c r="I33" i="80"/>
  <c r="I30" i="81"/>
  <c r="F54" i="81"/>
  <c r="G54" i="81"/>
  <c r="T27" i="81"/>
  <c r="N34" i="81"/>
  <c r="J54" i="80"/>
  <c r="T35" i="81"/>
  <c r="X18" i="81" l="1"/>
  <c r="T34" i="81"/>
  <c r="X18" i="80"/>
  <c r="X54" i="80"/>
  <c r="I34" i="81"/>
  <c r="B47" i="78"/>
  <c r="B48" i="78" s="1"/>
  <c r="B49" i="78" s="1"/>
  <c r="B50" i="78" s="1"/>
  <c r="B51" i="78" s="1"/>
  <c r="B52" i="78" s="1"/>
  <c r="B53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B12" i="78"/>
  <c r="B13" i="78" s="1"/>
  <c r="B14" i="78" s="1"/>
  <c r="B15" i="78" s="1"/>
  <c r="B16" i="78" s="1"/>
  <c r="B17" i="78" s="1"/>
  <c r="I34" i="80"/>
  <c r="X54" i="81"/>
  <c r="T34" i="80"/>
  <c r="W17" i="60" l="1"/>
  <c r="W18" i="62"/>
  <c r="W17" i="62"/>
  <c r="W21" i="59"/>
  <c r="W22" i="60"/>
  <c r="W20" i="59"/>
  <c r="W20" i="62"/>
  <c r="W23" i="59"/>
  <c r="W23" i="62"/>
  <c r="W22" i="59"/>
  <c r="W20" i="60"/>
  <c r="W23" i="60"/>
  <c r="W19" i="59"/>
  <c r="W20" i="58"/>
  <c r="W23" i="58"/>
  <c r="W18" i="59"/>
  <c r="W21" i="58"/>
  <c r="W17" i="58"/>
  <c r="W19" i="62"/>
  <c r="W19" i="60"/>
  <c r="W18" i="60"/>
  <c r="W19" i="58"/>
  <c r="W22" i="62"/>
  <c r="W17" i="59"/>
  <c r="W18" i="58"/>
  <c r="W25" i="58"/>
  <c r="W26" i="58"/>
  <c r="W27" i="58"/>
  <c r="W21" i="62"/>
  <c r="W22" i="58"/>
  <c r="W21" i="6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A10" authorId="0" shapeId="0" xr:uid="{48E11B32-4B17-4093-BDDC-45E17950006E}">
      <text>
        <r>
          <rPr>
            <b/>
            <sz val="9"/>
            <color indexed="81"/>
            <rFont val="Tahoma"/>
            <charset val="1"/>
          </rPr>
          <t>Andres Mejia:</t>
        </r>
        <r>
          <rPr>
            <sz val="9"/>
            <color indexed="81"/>
            <rFont val="Tahoma"/>
            <charset val="1"/>
          </rPr>
          <t xml:space="preserve">
Manejo de recuperables
</t>
        </r>
      </text>
    </comment>
    <comment ref="A30" authorId="0" shapeId="0" xr:uid="{95306783-29F2-49F2-B135-876EC5235020}">
      <text>
        <r>
          <rPr>
            <b/>
            <sz val="9"/>
            <color indexed="81"/>
            <rFont val="Tahoma"/>
            <charset val="1"/>
          </rPr>
          <t>Andres Mejia:</t>
        </r>
        <r>
          <rPr>
            <sz val="9"/>
            <color indexed="81"/>
            <rFont val="Tahoma"/>
            <charset val="1"/>
          </rPr>
          <t xml:space="preserve">
Manejo de recuperables
</t>
        </r>
      </text>
    </comment>
    <comment ref="N30" authorId="0" shapeId="0" xr:uid="{5D97CA99-61B2-458E-B448-7AF5BCE742A3}">
      <text>
        <r>
          <rPr>
            <b/>
            <sz val="9"/>
            <color indexed="81"/>
            <rFont val="Tahoma"/>
            <charset val="1"/>
          </rPr>
          <t>Andres Mejia:</t>
        </r>
        <r>
          <rPr>
            <sz val="9"/>
            <color indexed="81"/>
            <rFont val="Tahoma"/>
            <charset val="1"/>
          </rPr>
          <t xml:space="preserve">
Manejo de recuperables
</t>
        </r>
      </text>
    </comment>
    <comment ref="A50" authorId="0" shapeId="0" xr:uid="{0085188F-1FD6-4195-B8C9-418B97BE1E47}">
      <text>
        <r>
          <rPr>
            <b/>
            <sz val="9"/>
            <color indexed="81"/>
            <rFont val="Tahoma"/>
            <charset val="1"/>
          </rPr>
          <t>Andres Mejia:</t>
        </r>
        <r>
          <rPr>
            <sz val="9"/>
            <color indexed="81"/>
            <rFont val="Tahoma"/>
            <charset val="1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<sst xmlns="http://schemas.openxmlformats.org/spreadsheetml/2006/main" count="7827" uniqueCount="130">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</sst>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3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2" fontId="56" fillId="0" borderId="84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  <xf numFmtId="164" fontId="56" fillId="0" borderId="5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 vertical="center"/>
    </xf>
    <xf numFmtId="164" fontId="56" fillId="0" borderId="8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/>
    </xf>
  </cellXfs>
  <cellStyles count="17">
    <cellStyle name="Millares 2" xfId="4" xr:uid="{00000000-0005-0000-0000-000000000000}"/>
    <cellStyle name="Millares 2 2" xfId="9" xr:uid="{00000000-0005-0000-0000-000001000000}"/>
    <cellStyle name="Millares 2 2 2" xfId="15" xr:uid="{00000000-0005-0000-0000-000002000000}"/>
    <cellStyle name="Millares 2 3" xfId="12" xr:uid="{00000000-0005-0000-0000-000003000000}"/>
    <cellStyle name="Millares 3" xfId="5" xr:uid="{00000000-0005-0000-0000-000004000000}"/>
    <cellStyle name="Millares 3 2" xfId="10" xr:uid="{00000000-0005-0000-0000-000005000000}"/>
    <cellStyle name="Millares 3 2 2" xfId="16" xr:uid="{00000000-0005-0000-0000-000006000000}"/>
    <cellStyle name="Millares 3 3" xfId="13" xr:uid="{00000000-0005-0000-0000-000007000000}"/>
    <cellStyle name="Millares 4" xfId="3" xr:uid="{00000000-0005-0000-0000-000008000000}"/>
    <cellStyle name="Millares 4 2" xfId="8" xr:uid="{00000000-0005-0000-0000-000009000000}"/>
    <cellStyle name="Millares 4 2 2" xfId="14" xr:uid="{00000000-0005-0000-0000-00000A000000}"/>
    <cellStyle name="Millares 4 3" xfId="11" xr:uid="{00000000-0005-0000-0000-00000B000000}"/>
    <cellStyle name="Normal" xfId="0" builtinId="0"/>
    <cellStyle name="Normal 2 2" xfId="2" xr:uid="{00000000-0005-0000-0000-00000D000000}"/>
    <cellStyle name="Normal 6 2" xfId="1" xr:uid="{00000000-0005-0000-0000-00000E000000}"/>
    <cellStyle name="Porcentaje 2" xfId="7" xr:uid="{00000000-0005-0000-0000-00000F000000}"/>
    <cellStyle name="Porcentaje 3 2" xfId="6" xr:uid="{00000000-0005-0000-0000-000010000000}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tyles" Target="style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7.bin"/><Relationship Id="rId1" Type="http://schemas.openxmlformats.org/officeDocument/2006/relationships/printerSettings" Target="../printerSettings/printerSettings1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48</v>
      </c>
      <c r="N11" s="1091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094" t="s">
        <v>28</v>
      </c>
      <c r="M15" s="1095"/>
      <c r="N15" s="1095"/>
      <c r="O15" s="1095"/>
      <c r="P15" s="1095"/>
      <c r="Q15" s="1095"/>
      <c r="R15" s="1095"/>
      <c r="S15" s="1095"/>
      <c r="T15" s="1095"/>
      <c r="U15" s="1098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59"/>
      <c r="L36" s="32"/>
      <c r="M36" s="62" t="s">
        <v>17</v>
      </c>
      <c r="N36" s="1096" t="s">
        <v>16</v>
      </c>
      <c r="O36" s="1097"/>
      <c r="P36" s="1097"/>
      <c r="Q36" s="1097"/>
      <c r="R36" s="1097"/>
      <c r="S36" s="109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1" t="s">
        <v>26</v>
      </c>
      <c r="L37" s="110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9"/>
      <c r="M54" s="109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6" t="s">
        <v>29</v>
      </c>
      <c r="C55" s="1097"/>
      <c r="D55" s="1097"/>
      <c r="E55" s="1097"/>
      <c r="F55" s="1097"/>
      <c r="G55" s="109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48</v>
      </c>
      <c r="N11" s="1091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094" t="s">
        <v>28</v>
      </c>
      <c r="M15" s="1095"/>
      <c r="N15" s="1095"/>
      <c r="O15" s="1095"/>
      <c r="P15" s="1095"/>
      <c r="Q15" s="1095"/>
      <c r="R15" s="1095"/>
      <c r="S15" s="1095"/>
      <c r="T15" s="1095"/>
      <c r="U15" s="1095"/>
      <c r="V15" s="1098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59"/>
      <c r="L36" s="32"/>
      <c r="M36" s="62" t="s">
        <v>17</v>
      </c>
      <c r="N36" s="1096" t="s">
        <v>16</v>
      </c>
      <c r="O36" s="1097"/>
      <c r="P36" s="1097"/>
      <c r="Q36" s="1097"/>
      <c r="R36" s="1097"/>
      <c r="S36" s="109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2"/>
      <c r="L37" s="1103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9"/>
      <c r="M54" s="109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6" t="s">
        <v>29</v>
      </c>
      <c r="C55" s="1097"/>
      <c r="D55" s="1097"/>
      <c r="E55" s="1097"/>
      <c r="F55" s="1097"/>
      <c r="G55" s="109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48</v>
      </c>
      <c r="N11" s="1091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094" t="s">
        <v>28</v>
      </c>
      <c r="M15" s="1095"/>
      <c r="N15" s="1095"/>
      <c r="O15" s="1095"/>
      <c r="P15" s="1095"/>
      <c r="Q15" s="1095"/>
      <c r="R15" s="1095"/>
      <c r="S15" s="1095"/>
      <c r="T15" s="1095"/>
      <c r="U15" s="1095"/>
      <c r="V15" s="1098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59"/>
      <c r="L36" s="32"/>
      <c r="M36" s="62" t="s">
        <v>17</v>
      </c>
      <c r="N36" s="1096" t="s">
        <v>16</v>
      </c>
      <c r="O36" s="1097"/>
      <c r="P36" s="1097"/>
      <c r="Q36" s="1097"/>
      <c r="R36" s="1097"/>
      <c r="S36" s="109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2"/>
      <c r="L37" s="1103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9"/>
      <c r="M54" s="109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6" t="s">
        <v>29</v>
      </c>
      <c r="C55" s="1097"/>
      <c r="D55" s="1097"/>
      <c r="E55" s="1097"/>
      <c r="F55" s="1097"/>
      <c r="G55" s="109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52</v>
      </c>
      <c r="N11" s="1091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094" t="s">
        <v>28</v>
      </c>
      <c r="M15" s="1095"/>
      <c r="N15" s="1095"/>
      <c r="O15" s="1095"/>
      <c r="P15" s="1095"/>
      <c r="Q15" s="1095"/>
      <c r="R15" s="1095"/>
      <c r="S15" s="1095"/>
      <c r="T15" s="1095"/>
      <c r="U15" s="1095"/>
      <c r="V15" s="1098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59"/>
      <c r="L36" s="32"/>
      <c r="M36" s="62" t="s">
        <v>17</v>
      </c>
      <c r="N36" s="1096" t="s">
        <v>16</v>
      </c>
      <c r="O36" s="1097"/>
      <c r="P36" s="1097"/>
      <c r="Q36" s="1097"/>
      <c r="R36" s="1097"/>
      <c r="S36" s="109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2"/>
      <c r="L37" s="1103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9"/>
      <c r="M54" s="109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6" t="s">
        <v>29</v>
      </c>
      <c r="C55" s="1097"/>
      <c r="D55" s="1097"/>
      <c r="E55" s="1097"/>
      <c r="F55" s="1097"/>
      <c r="G55" s="109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2"/>
      <c r="B1" s="1115" t="s">
        <v>33</v>
      </c>
      <c r="C1" s="1116"/>
      <c r="D1" s="1116"/>
      <c r="E1" s="1116"/>
      <c r="F1" s="1116"/>
      <c r="G1" s="1116"/>
      <c r="H1" s="1116"/>
      <c r="I1" s="1116"/>
      <c r="J1" s="1116"/>
      <c r="K1" s="1116"/>
      <c r="L1" s="1116"/>
      <c r="M1" s="1116"/>
      <c r="N1" s="1116"/>
      <c r="O1" s="1116"/>
      <c r="P1" s="1116"/>
      <c r="Q1" s="1116"/>
      <c r="R1" s="1116"/>
      <c r="S1" s="1117"/>
      <c r="T1" s="1118" t="s">
        <v>34</v>
      </c>
      <c r="U1" s="1118"/>
      <c r="V1" s="1118"/>
      <c r="W1" s="1118"/>
      <c r="X1" s="1119"/>
    </row>
    <row r="2" spans="1:26" x14ac:dyDescent="0.25">
      <c r="A2" s="1113"/>
      <c r="B2" s="1120" t="s">
        <v>35</v>
      </c>
      <c r="C2" s="1121"/>
      <c r="D2" s="1121"/>
      <c r="E2" s="1121"/>
      <c r="F2" s="1121"/>
      <c r="G2" s="1121"/>
      <c r="H2" s="1121"/>
      <c r="I2" s="1121"/>
      <c r="J2" s="1121"/>
      <c r="K2" s="1121"/>
      <c r="L2" s="1121"/>
      <c r="M2" s="1121"/>
      <c r="N2" s="1121"/>
      <c r="O2" s="1121"/>
      <c r="P2" s="1121"/>
      <c r="Q2" s="1121"/>
      <c r="R2" s="1121"/>
      <c r="S2" s="1122"/>
      <c r="T2" s="1126" t="s">
        <v>36</v>
      </c>
      <c r="U2" s="1126"/>
      <c r="V2" s="1126"/>
      <c r="W2" s="1126"/>
      <c r="X2" s="1127"/>
    </row>
    <row r="3" spans="1:26" x14ac:dyDescent="0.25">
      <c r="A3" s="1114"/>
      <c r="B3" s="1123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5"/>
      <c r="T3" s="1126" t="s">
        <v>37</v>
      </c>
      <c r="U3" s="1126"/>
      <c r="V3" s="1126"/>
      <c r="W3" s="1126"/>
      <c r="X3" s="1127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28"/>
      <c r="U4" s="1128"/>
      <c r="V4" s="1128"/>
      <c r="W4" s="1128"/>
      <c r="X4" s="1129"/>
    </row>
    <row r="5" spans="1:26" x14ac:dyDescent="0.25">
      <c r="A5" s="134" t="s">
        <v>38</v>
      </c>
      <c r="B5" s="1123">
        <v>3</v>
      </c>
      <c r="C5" s="1124"/>
      <c r="D5" s="84"/>
      <c r="E5" s="84"/>
      <c r="F5" s="84" t="s">
        <v>39</v>
      </c>
      <c r="G5" s="1133" t="s">
        <v>50</v>
      </c>
      <c r="H5" s="1133"/>
      <c r="I5" s="87"/>
      <c r="J5" s="87"/>
      <c r="K5" s="87"/>
      <c r="L5" s="85"/>
      <c r="M5" s="84" t="s">
        <v>40</v>
      </c>
      <c r="N5" s="1124">
        <v>5</v>
      </c>
      <c r="O5" s="1124"/>
      <c r="T5" s="1130"/>
      <c r="U5" s="1130"/>
      <c r="V5" s="1130"/>
      <c r="W5" s="1130"/>
      <c r="X5" s="113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0"/>
      <c r="U6" s="1130"/>
      <c r="V6" s="1130"/>
      <c r="W6" s="1130"/>
      <c r="X6" s="1131"/>
    </row>
    <row r="7" spans="1:26" x14ac:dyDescent="0.25">
      <c r="A7" s="170" t="s">
        <v>41</v>
      </c>
      <c r="B7" s="1134" t="s">
        <v>2</v>
      </c>
      <c r="C7" s="1135"/>
      <c r="D7" s="86"/>
      <c r="E7" s="86"/>
      <c r="F7" s="84" t="s">
        <v>42</v>
      </c>
      <c r="G7" s="1133" t="s">
        <v>55</v>
      </c>
      <c r="H7" s="1133"/>
      <c r="I7" s="1133"/>
      <c r="J7" s="1133"/>
      <c r="K7" s="87"/>
      <c r="L7" s="87"/>
      <c r="M7" s="84" t="s">
        <v>43</v>
      </c>
      <c r="O7" s="1124" t="s">
        <v>51</v>
      </c>
      <c r="P7" s="1124"/>
      <c r="Q7" s="1124"/>
      <c r="R7" s="1124"/>
      <c r="S7" s="88"/>
      <c r="T7" s="1130"/>
      <c r="U7" s="1130"/>
      <c r="V7" s="1130"/>
      <c r="W7" s="1130"/>
      <c r="X7" s="113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2"/>
      <c r="U8" s="1132"/>
      <c r="V8" s="1132"/>
      <c r="W8" s="1130"/>
      <c r="X8" s="1131"/>
    </row>
    <row r="9" spans="1:26" ht="30.75" thickBot="1" x14ac:dyDescent="0.3">
      <c r="A9" s="74"/>
      <c r="B9" s="1107" t="s">
        <v>7</v>
      </c>
      <c r="C9" s="1108"/>
      <c r="D9" s="1108"/>
      <c r="E9" s="1108"/>
      <c r="F9" s="1108"/>
      <c r="G9" s="1108"/>
      <c r="H9" s="1108"/>
      <c r="I9" s="1108"/>
      <c r="J9" s="1108"/>
      <c r="K9" s="1106"/>
      <c r="L9" s="1104" t="s">
        <v>28</v>
      </c>
      <c r="M9" s="1105"/>
      <c r="N9" s="1105"/>
      <c r="O9" s="1105"/>
      <c r="P9" s="1105"/>
      <c r="Q9" s="1105"/>
      <c r="R9" s="1105"/>
      <c r="S9" s="1105"/>
      <c r="T9" s="1105"/>
      <c r="U9" s="1105"/>
      <c r="V9" s="1111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04" t="s">
        <v>16</v>
      </c>
      <c r="C25" s="1105"/>
      <c r="D25" s="1105"/>
      <c r="E25" s="1105"/>
      <c r="F25" s="1105"/>
      <c r="G25" s="1105"/>
      <c r="H25" s="1106"/>
      <c r="I25" s="90"/>
      <c r="J25" s="90"/>
      <c r="K25" s="90"/>
      <c r="L25" s="90"/>
      <c r="M25" s="169" t="s">
        <v>45</v>
      </c>
      <c r="N25" s="1107" t="s">
        <v>16</v>
      </c>
      <c r="O25" s="1108"/>
      <c r="P25" s="1108"/>
      <c r="Q25" s="1108"/>
      <c r="R25" s="1108"/>
      <c r="S25" s="1108"/>
      <c r="T25" s="258"/>
      <c r="U25" s="168"/>
      <c r="V25" s="1109"/>
      <c r="W25" s="1109"/>
      <c r="X25" s="1110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09"/>
      <c r="W26" s="1109"/>
      <c r="X26" s="1110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09"/>
      <c r="W27" s="1109"/>
      <c r="X27" s="1110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09"/>
      <c r="W28" s="1109"/>
      <c r="X28" s="1110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09"/>
      <c r="W29" s="1109"/>
      <c r="X29" s="1110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09"/>
      <c r="W30" s="1109"/>
      <c r="X30" s="1110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09"/>
      <c r="W31" s="1109"/>
      <c r="X31" s="1110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09"/>
      <c r="W32" s="1109"/>
      <c r="X32" s="1110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09"/>
      <c r="W33" s="1109"/>
      <c r="X33" s="1110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09"/>
      <c r="W34" s="1109"/>
      <c r="X34" s="1110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07" t="s">
        <v>29</v>
      </c>
      <c r="C38" s="1108"/>
      <c r="D38" s="1108"/>
      <c r="E38" s="1108"/>
      <c r="F38" s="1108"/>
      <c r="G38" s="1108"/>
      <c r="H38" s="1106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52</v>
      </c>
      <c r="N11" s="1091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094" t="s">
        <v>28</v>
      </c>
      <c r="M15" s="1095"/>
      <c r="N15" s="1095"/>
      <c r="O15" s="1095"/>
      <c r="P15" s="1095"/>
      <c r="Q15" s="1095"/>
      <c r="R15" s="1095"/>
      <c r="S15" s="1095"/>
      <c r="T15" s="1095"/>
      <c r="U15" s="1095"/>
      <c r="V15" s="1098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6" t="s">
        <v>16</v>
      </c>
      <c r="C36" s="1093"/>
      <c r="D36" s="1093"/>
      <c r="E36" s="1093"/>
      <c r="F36" s="1093"/>
      <c r="G36" s="1093"/>
      <c r="H36" s="1137"/>
      <c r="I36" s="300"/>
      <c r="L36" s="32"/>
      <c r="M36" s="62" t="s">
        <v>17</v>
      </c>
      <c r="N36" s="1096" t="s">
        <v>16</v>
      </c>
      <c r="O36" s="1097"/>
      <c r="P36" s="1097"/>
      <c r="Q36" s="1097"/>
      <c r="R36" s="1097"/>
      <c r="S36" s="109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2"/>
      <c r="L37" s="1103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9"/>
      <c r="M54" s="109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6" t="s">
        <v>29</v>
      </c>
      <c r="C55" s="1097"/>
      <c r="D55" s="1097"/>
      <c r="E55" s="1097"/>
      <c r="F55" s="1097"/>
      <c r="G55" s="109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2"/>
      <c r="B1" s="1115" t="s">
        <v>33</v>
      </c>
      <c r="C1" s="1116"/>
      <c r="D1" s="1116"/>
      <c r="E1" s="1116"/>
      <c r="F1" s="1116"/>
      <c r="G1" s="1116"/>
      <c r="H1" s="1116"/>
      <c r="I1" s="1116"/>
      <c r="J1" s="1116"/>
      <c r="K1" s="1116"/>
      <c r="L1" s="1116"/>
      <c r="M1" s="1116"/>
      <c r="N1" s="1116"/>
      <c r="O1" s="1116"/>
      <c r="P1" s="1116"/>
      <c r="Q1" s="1116"/>
      <c r="R1" s="1116"/>
      <c r="S1" s="1117"/>
      <c r="T1" s="1118" t="s">
        <v>34</v>
      </c>
      <c r="U1" s="1118"/>
      <c r="V1" s="1118"/>
      <c r="W1" s="1118"/>
      <c r="X1" s="1119"/>
    </row>
    <row r="2" spans="1:26" x14ac:dyDescent="0.25">
      <c r="A2" s="1113"/>
      <c r="B2" s="1120" t="s">
        <v>35</v>
      </c>
      <c r="C2" s="1121"/>
      <c r="D2" s="1121"/>
      <c r="E2" s="1121"/>
      <c r="F2" s="1121"/>
      <c r="G2" s="1121"/>
      <c r="H2" s="1121"/>
      <c r="I2" s="1121"/>
      <c r="J2" s="1121"/>
      <c r="K2" s="1121"/>
      <c r="L2" s="1121"/>
      <c r="M2" s="1121"/>
      <c r="N2" s="1121"/>
      <c r="O2" s="1121"/>
      <c r="P2" s="1121"/>
      <c r="Q2" s="1121"/>
      <c r="R2" s="1121"/>
      <c r="S2" s="1122"/>
      <c r="T2" s="1126" t="s">
        <v>36</v>
      </c>
      <c r="U2" s="1126"/>
      <c r="V2" s="1126"/>
      <c r="W2" s="1126"/>
      <c r="X2" s="1127"/>
    </row>
    <row r="3" spans="1:26" x14ac:dyDescent="0.25">
      <c r="A3" s="1114"/>
      <c r="B3" s="1123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5"/>
      <c r="T3" s="1126" t="s">
        <v>37</v>
      </c>
      <c r="U3" s="1126"/>
      <c r="V3" s="1126"/>
      <c r="W3" s="1126"/>
      <c r="X3" s="1127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28"/>
      <c r="U4" s="1128"/>
      <c r="V4" s="1128"/>
      <c r="W4" s="1128"/>
      <c r="X4" s="1129"/>
    </row>
    <row r="5" spans="1:26" x14ac:dyDescent="0.25">
      <c r="A5" s="134" t="s">
        <v>38</v>
      </c>
      <c r="B5" s="1123">
        <v>3</v>
      </c>
      <c r="C5" s="1124"/>
      <c r="D5" s="84"/>
      <c r="E5" s="84"/>
      <c r="F5" s="84" t="s">
        <v>39</v>
      </c>
      <c r="G5" s="1133" t="s">
        <v>50</v>
      </c>
      <c r="H5" s="1133"/>
      <c r="I5" s="87"/>
      <c r="J5" s="87"/>
      <c r="K5" s="87"/>
      <c r="L5" s="85"/>
      <c r="M5" s="84" t="s">
        <v>40</v>
      </c>
      <c r="N5" s="1124">
        <v>5</v>
      </c>
      <c r="O5" s="1124"/>
      <c r="T5" s="1130"/>
      <c r="U5" s="1130"/>
      <c r="V5" s="1130"/>
      <c r="W5" s="1130"/>
      <c r="X5" s="113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0"/>
      <c r="U6" s="1130"/>
      <c r="V6" s="1130"/>
      <c r="W6" s="1130"/>
      <c r="X6" s="1131"/>
    </row>
    <row r="7" spans="1:26" x14ac:dyDescent="0.25">
      <c r="A7" s="170" t="s">
        <v>41</v>
      </c>
      <c r="B7" s="1134" t="s">
        <v>2</v>
      </c>
      <c r="C7" s="1135"/>
      <c r="D7" s="86"/>
      <c r="E7" s="86"/>
      <c r="F7" s="84" t="s">
        <v>42</v>
      </c>
      <c r="G7" s="1133" t="s">
        <v>55</v>
      </c>
      <c r="H7" s="1133"/>
      <c r="I7" s="1133"/>
      <c r="J7" s="1133"/>
      <c r="K7" s="87"/>
      <c r="L7" s="87"/>
      <c r="M7" s="84" t="s">
        <v>43</v>
      </c>
      <c r="O7" s="1124" t="s">
        <v>51</v>
      </c>
      <c r="P7" s="1124"/>
      <c r="Q7" s="1124"/>
      <c r="R7" s="1124"/>
      <c r="S7" s="88"/>
      <c r="T7" s="1130"/>
      <c r="U7" s="1130"/>
      <c r="V7" s="1130"/>
      <c r="W7" s="1130"/>
      <c r="X7" s="113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2"/>
      <c r="U8" s="1132"/>
      <c r="V8" s="1132"/>
      <c r="W8" s="1130"/>
      <c r="X8" s="1131"/>
    </row>
    <row r="9" spans="1:26" ht="30.75" thickBot="1" x14ac:dyDescent="0.3">
      <c r="A9" s="74"/>
      <c r="B9" s="1107" t="s">
        <v>7</v>
      </c>
      <c r="C9" s="1108"/>
      <c r="D9" s="1108"/>
      <c r="E9" s="1108"/>
      <c r="F9" s="1108"/>
      <c r="G9" s="1108"/>
      <c r="H9" s="1108"/>
      <c r="I9" s="1108"/>
      <c r="J9" s="1108"/>
      <c r="K9" s="1106"/>
      <c r="L9" s="1104" t="s">
        <v>28</v>
      </c>
      <c r="M9" s="1105"/>
      <c r="N9" s="1105"/>
      <c r="O9" s="1105"/>
      <c r="P9" s="1105"/>
      <c r="Q9" s="1105"/>
      <c r="R9" s="1105"/>
      <c r="S9" s="1105"/>
      <c r="T9" s="1105"/>
      <c r="U9" s="1105"/>
      <c r="V9" s="1111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07" t="s">
        <v>16</v>
      </c>
      <c r="C25" s="1108"/>
      <c r="D25" s="1108"/>
      <c r="E25" s="1108"/>
      <c r="F25" s="1108"/>
      <c r="G25" s="1108"/>
      <c r="H25" s="1108"/>
      <c r="I25" s="1106"/>
      <c r="J25" s="90"/>
      <c r="K25" s="90"/>
      <c r="L25" s="90"/>
      <c r="M25" s="169" t="s">
        <v>45</v>
      </c>
      <c r="N25" s="1107" t="s">
        <v>16</v>
      </c>
      <c r="O25" s="1108"/>
      <c r="P25" s="1108"/>
      <c r="Q25" s="1108"/>
      <c r="R25" s="1108"/>
      <c r="S25" s="1108"/>
      <c r="T25" s="258"/>
      <c r="U25" s="168"/>
      <c r="V25" s="1109"/>
      <c r="W25" s="1109"/>
      <c r="X25" s="1110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09"/>
      <c r="W26" s="1109"/>
      <c r="X26" s="1110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09"/>
      <c r="W27" s="1109"/>
      <c r="X27" s="1110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09"/>
      <c r="W28" s="1109"/>
      <c r="X28" s="1110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09"/>
      <c r="W29" s="1109"/>
      <c r="X29" s="1110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09"/>
      <c r="W30" s="1109"/>
      <c r="X30" s="1110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09"/>
      <c r="W31" s="1109"/>
      <c r="X31" s="1110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09"/>
      <c r="W32" s="1109"/>
      <c r="X32" s="1110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09"/>
      <c r="W33" s="1109"/>
      <c r="X33" s="1110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09"/>
      <c r="W34" s="1109"/>
      <c r="X34" s="1110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07" t="s">
        <v>29</v>
      </c>
      <c r="C38" s="1108"/>
      <c r="D38" s="1108"/>
      <c r="E38" s="1108"/>
      <c r="F38" s="1108"/>
      <c r="G38" s="1108"/>
      <c r="H38" s="1106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52</v>
      </c>
      <c r="N11" s="1091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305"/>
      <c r="M15" s="306"/>
      <c r="N15" s="1094" t="s">
        <v>28</v>
      </c>
      <c r="O15" s="1095"/>
      <c r="P15" s="1095"/>
      <c r="Q15" s="1095"/>
      <c r="R15" s="1095"/>
      <c r="S15" s="1095"/>
      <c r="T15" s="1095"/>
      <c r="U15" s="1095"/>
      <c r="V15" s="1095"/>
      <c r="W15" s="1095"/>
      <c r="X15" s="1098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6" t="s">
        <v>16</v>
      </c>
      <c r="C36" s="1093"/>
      <c r="D36" s="1093"/>
      <c r="E36" s="1093"/>
      <c r="F36" s="1093"/>
      <c r="G36" s="1093"/>
      <c r="H36" s="1137"/>
      <c r="I36" s="300"/>
      <c r="L36" s="32"/>
      <c r="M36" s="62" t="s">
        <v>17</v>
      </c>
      <c r="N36" s="1096" t="s">
        <v>16</v>
      </c>
      <c r="O36" s="1097"/>
      <c r="P36" s="1097"/>
      <c r="Q36" s="1097"/>
      <c r="R36" s="1097"/>
      <c r="S36" s="109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2"/>
      <c r="L37" s="1103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9"/>
      <c r="M54" s="109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6" t="s">
        <v>29</v>
      </c>
      <c r="C55" s="1097"/>
      <c r="D55" s="1097"/>
      <c r="E55" s="1097"/>
      <c r="F55" s="1097"/>
      <c r="G55" s="109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2"/>
      <c r="B1" s="1115" t="s">
        <v>33</v>
      </c>
      <c r="C1" s="1116"/>
      <c r="D1" s="1116"/>
      <c r="E1" s="1116"/>
      <c r="F1" s="1116"/>
      <c r="G1" s="1116"/>
      <c r="H1" s="1116"/>
      <c r="I1" s="1116"/>
      <c r="J1" s="1116"/>
      <c r="K1" s="1116"/>
      <c r="L1" s="1116"/>
      <c r="M1" s="1116"/>
      <c r="N1" s="1116"/>
      <c r="O1" s="1116"/>
      <c r="P1" s="1116"/>
      <c r="Q1" s="1116"/>
      <c r="R1" s="1116"/>
      <c r="S1" s="1117"/>
      <c r="T1" s="1118" t="s">
        <v>34</v>
      </c>
      <c r="U1" s="1118"/>
      <c r="V1" s="1118"/>
      <c r="W1" s="1118"/>
      <c r="X1" s="1119"/>
    </row>
    <row r="2" spans="1:26" x14ac:dyDescent="0.25">
      <c r="A2" s="1113"/>
      <c r="B2" s="1120" t="s">
        <v>35</v>
      </c>
      <c r="C2" s="1121"/>
      <c r="D2" s="1121"/>
      <c r="E2" s="1121"/>
      <c r="F2" s="1121"/>
      <c r="G2" s="1121"/>
      <c r="H2" s="1121"/>
      <c r="I2" s="1121"/>
      <c r="J2" s="1121"/>
      <c r="K2" s="1121"/>
      <c r="L2" s="1121"/>
      <c r="M2" s="1121"/>
      <c r="N2" s="1121"/>
      <c r="O2" s="1121"/>
      <c r="P2" s="1121"/>
      <c r="Q2" s="1121"/>
      <c r="R2" s="1121"/>
      <c r="S2" s="1122"/>
      <c r="T2" s="1126" t="s">
        <v>36</v>
      </c>
      <c r="U2" s="1126"/>
      <c r="V2" s="1126"/>
      <c r="W2" s="1126"/>
      <c r="X2" s="1127"/>
    </row>
    <row r="3" spans="1:26" x14ac:dyDescent="0.25">
      <c r="A3" s="1114"/>
      <c r="B3" s="1123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5"/>
      <c r="T3" s="1126" t="s">
        <v>37</v>
      </c>
      <c r="U3" s="1126"/>
      <c r="V3" s="1126"/>
      <c r="W3" s="1126"/>
      <c r="X3" s="1127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28"/>
      <c r="U4" s="1128"/>
      <c r="V4" s="1128"/>
      <c r="W4" s="1128"/>
      <c r="X4" s="1129"/>
    </row>
    <row r="5" spans="1:26" x14ac:dyDescent="0.25">
      <c r="A5" s="134" t="s">
        <v>38</v>
      </c>
      <c r="B5" s="1123">
        <v>3</v>
      </c>
      <c r="C5" s="1124"/>
      <c r="D5" s="84"/>
      <c r="E5" s="84"/>
      <c r="F5" s="84" t="s">
        <v>39</v>
      </c>
      <c r="G5" s="1133" t="s">
        <v>50</v>
      </c>
      <c r="H5" s="1133"/>
      <c r="I5" s="87"/>
      <c r="J5" s="87"/>
      <c r="K5" s="87"/>
      <c r="L5" s="85"/>
      <c r="M5" s="84" t="s">
        <v>40</v>
      </c>
      <c r="N5" s="1124">
        <v>5</v>
      </c>
      <c r="O5" s="1124"/>
      <c r="T5" s="1130"/>
      <c r="U5" s="1130"/>
      <c r="V5" s="1130"/>
      <c r="W5" s="1130"/>
      <c r="X5" s="113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0"/>
      <c r="U6" s="1130"/>
      <c r="V6" s="1130"/>
      <c r="W6" s="1130"/>
      <c r="X6" s="1131"/>
    </row>
    <row r="7" spans="1:26" x14ac:dyDescent="0.25">
      <c r="A7" s="170" t="s">
        <v>41</v>
      </c>
      <c r="B7" s="1134" t="s">
        <v>2</v>
      </c>
      <c r="C7" s="1135"/>
      <c r="D7" s="86"/>
      <c r="E7" s="86"/>
      <c r="F7" s="84" t="s">
        <v>42</v>
      </c>
      <c r="G7" s="1133" t="s">
        <v>55</v>
      </c>
      <c r="H7" s="1133"/>
      <c r="I7" s="1133"/>
      <c r="J7" s="1133"/>
      <c r="K7" s="87"/>
      <c r="L7" s="87"/>
      <c r="M7" s="84" t="s">
        <v>43</v>
      </c>
      <c r="O7" s="1124" t="s">
        <v>51</v>
      </c>
      <c r="P7" s="1124"/>
      <c r="Q7" s="1124"/>
      <c r="R7" s="1124"/>
      <c r="S7" s="88"/>
      <c r="T7" s="1130"/>
      <c r="U7" s="1130"/>
      <c r="V7" s="1130"/>
      <c r="W7" s="1130"/>
      <c r="X7" s="113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2"/>
      <c r="U8" s="1132"/>
      <c r="V8" s="1132"/>
      <c r="W8" s="1130"/>
      <c r="X8" s="1131"/>
    </row>
    <row r="9" spans="1:26" ht="30.75" thickBot="1" x14ac:dyDescent="0.3">
      <c r="A9" s="74"/>
      <c r="B9" s="1107" t="s">
        <v>7</v>
      </c>
      <c r="C9" s="1108"/>
      <c r="D9" s="1108"/>
      <c r="E9" s="1108"/>
      <c r="F9" s="1108"/>
      <c r="G9" s="1108"/>
      <c r="H9" s="1108"/>
      <c r="I9" s="1108"/>
      <c r="J9" s="1108"/>
      <c r="K9" s="1108"/>
      <c r="L9" s="1108"/>
      <c r="M9" s="1106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07" t="s">
        <v>16</v>
      </c>
      <c r="C25" s="1108"/>
      <c r="D25" s="1108"/>
      <c r="E25" s="1108"/>
      <c r="F25" s="1108"/>
      <c r="G25" s="1108"/>
      <c r="H25" s="1108"/>
      <c r="I25" s="1106"/>
      <c r="J25" s="90"/>
      <c r="K25" s="90"/>
      <c r="L25" s="90"/>
      <c r="M25" s="169" t="s">
        <v>45</v>
      </c>
      <c r="N25" s="1107" t="s">
        <v>16</v>
      </c>
      <c r="O25" s="1108"/>
      <c r="P25" s="1108"/>
      <c r="Q25" s="1108"/>
      <c r="R25" s="1108"/>
      <c r="S25" s="1108"/>
      <c r="T25" s="258"/>
      <c r="U25" s="168"/>
      <c r="V25" s="1109"/>
      <c r="W25" s="1109"/>
      <c r="X25" s="1109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09"/>
      <c r="W26" s="1109"/>
      <c r="X26" s="1109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09"/>
      <c r="W27" s="1109"/>
      <c r="X27" s="1109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09"/>
      <c r="W28" s="1109"/>
      <c r="X28" s="1109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09"/>
      <c r="W29" s="1109"/>
      <c r="X29" s="1109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09"/>
      <c r="W30" s="1109"/>
      <c r="X30" s="1109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09"/>
      <c r="W31" s="1109"/>
      <c r="X31" s="1109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09"/>
      <c r="W32" s="1109"/>
      <c r="X32" s="1109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09"/>
      <c r="W33" s="1109"/>
      <c r="X33" s="1109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09"/>
      <c r="W34" s="1109"/>
      <c r="X34" s="1109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07" t="s">
        <v>29</v>
      </c>
      <c r="C38" s="1108"/>
      <c r="D38" s="1108"/>
      <c r="E38" s="1108"/>
      <c r="F38" s="1108"/>
      <c r="G38" s="1108"/>
      <c r="H38" s="1106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53</v>
      </c>
      <c r="N11" s="1091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8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1139"/>
      <c r="I36" s="297"/>
      <c r="L36" s="32"/>
      <c r="M36" s="62" t="s">
        <v>17</v>
      </c>
      <c r="N36" s="1096" t="s">
        <v>16</v>
      </c>
      <c r="O36" s="1097"/>
      <c r="P36" s="1097"/>
      <c r="Q36" s="1097"/>
      <c r="R36" s="1097"/>
      <c r="S36" s="1138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2"/>
      <c r="L37" s="1102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9"/>
      <c r="M54" s="109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6" t="s">
        <v>29</v>
      </c>
      <c r="C55" s="1097"/>
      <c r="D55" s="1097"/>
      <c r="E55" s="1097"/>
      <c r="F55" s="1097"/>
      <c r="G55" s="109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53</v>
      </c>
      <c r="N11" s="1091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8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1139"/>
      <c r="I36" s="297"/>
      <c r="L36" s="32"/>
      <c r="M36" s="62" t="s">
        <v>17</v>
      </c>
      <c r="N36" s="1096" t="s">
        <v>16</v>
      </c>
      <c r="O36" s="1097"/>
      <c r="P36" s="1097"/>
      <c r="Q36" s="1097"/>
      <c r="R36" s="1097"/>
      <c r="S36" s="1138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2"/>
      <c r="L37" s="1102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9"/>
      <c r="M54" s="1099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6" t="s">
        <v>29</v>
      </c>
      <c r="C55" s="1097"/>
      <c r="D55" s="1097"/>
      <c r="E55" s="1097"/>
      <c r="F55" s="1097"/>
      <c r="G55" s="1097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57</v>
      </c>
      <c r="N11" s="1091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8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1139"/>
      <c r="I36" s="297"/>
      <c r="L36" s="32"/>
      <c r="M36" s="62" t="s">
        <v>17</v>
      </c>
      <c r="N36" s="1096" t="s">
        <v>16</v>
      </c>
      <c r="O36" s="1097"/>
      <c r="P36" s="1097"/>
      <c r="Q36" s="1138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2"/>
      <c r="L37" s="1102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99"/>
      <c r="M54" s="1099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96" t="s">
        <v>29</v>
      </c>
      <c r="C55" s="1097"/>
      <c r="D55" s="1097"/>
      <c r="E55" s="1097"/>
      <c r="F55" s="1097"/>
      <c r="G55" s="1138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58</v>
      </c>
      <c r="N11" s="1091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8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1139"/>
      <c r="I36" s="297"/>
      <c r="L36" s="32"/>
      <c r="M36" s="62" t="s">
        <v>17</v>
      </c>
      <c r="N36" s="1096" t="s">
        <v>16</v>
      </c>
      <c r="O36" s="1097"/>
      <c r="P36" s="1138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2"/>
      <c r="L37" s="1102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9"/>
      <c r="M54" s="1099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6" t="s">
        <v>29</v>
      </c>
      <c r="C55" s="1097"/>
      <c r="D55" s="1097"/>
      <c r="E55" s="1097"/>
      <c r="F55" s="1138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63</v>
      </c>
      <c r="N11" s="1091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5"/>
      <c r="N15" s="1098"/>
      <c r="O15" s="1141" t="s">
        <v>28</v>
      </c>
      <c r="P15" s="1141"/>
      <c r="Q15" s="1141"/>
      <c r="R15" s="1141"/>
      <c r="S15" s="1141"/>
      <c r="T15" s="1141"/>
      <c r="U15" s="1141"/>
      <c r="V15" s="1141"/>
      <c r="W15" s="1141"/>
      <c r="X15" s="1141"/>
      <c r="Y15" s="1142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1097"/>
      <c r="I36" s="388"/>
      <c r="L36" s="32"/>
      <c r="M36" s="62" t="s">
        <v>17</v>
      </c>
      <c r="N36" s="1096" t="s">
        <v>16</v>
      </c>
      <c r="O36" s="1097"/>
      <c r="P36" s="1138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2"/>
      <c r="L37" s="1102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9"/>
      <c r="M54" s="1099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6" t="s">
        <v>29</v>
      </c>
      <c r="C55" s="1097"/>
      <c r="D55" s="1097"/>
      <c r="E55" s="1097"/>
      <c r="F55" s="1097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64</v>
      </c>
      <c r="N11" s="1091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5"/>
      <c r="N15" s="1098"/>
      <c r="O15" s="1141" t="s">
        <v>28</v>
      </c>
      <c r="P15" s="1141"/>
      <c r="Q15" s="1141"/>
      <c r="R15" s="1141"/>
      <c r="S15" s="1141"/>
      <c r="T15" s="1141"/>
      <c r="U15" s="1141"/>
      <c r="V15" s="1141"/>
      <c r="W15" s="1141"/>
      <c r="X15" s="1141"/>
      <c r="Y15" s="1142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6" t="s">
        <v>16</v>
      </c>
      <c r="C34" s="1097"/>
      <c r="D34" s="1097"/>
      <c r="E34" s="1097"/>
      <c r="F34" s="1097"/>
      <c r="G34" s="1097"/>
      <c r="H34" s="1097"/>
      <c r="I34" s="388"/>
      <c r="L34" s="32"/>
      <c r="M34" s="62" t="s">
        <v>17</v>
      </c>
      <c r="N34" s="1096" t="s">
        <v>16</v>
      </c>
      <c r="O34" s="1097"/>
      <c r="P34" s="1138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2"/>
      <c r="L35" s="1102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99"/>
      <c r="M52" s="1099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96" t="s">
        <v>29</v>
      </c>
      <c r="C53" s="1097"/>
      <c r="D53" s="1097"/>
      <c r="E53" s="1097"/>
      <c r="F53" s="1097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64</v>
      </c>
      <c r="N11" s="1091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5"/>
      <c r="W15" s="1095"/>
      <c r="X15" s="1098"/>
      <c r="Y15" s="1143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4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6" t="s">
        <v>16</v>
      </c>
      <c r="C34" s="1097"/>
      <c r="D34" s="1097"/>
      <c r="E34" s="1097"/>
      <c r="F34" s="1147"/>
      <c r="G34" s="1147"/>
      <c r="H34" s="1147"/>
      <c r="I34" s="1143" t="s">
        <v>8</v>
      </c>
      <c r="L34" s="32"/>
      <c r="M34" s="62" t="s">
        <v>17</v>
      </c>
      <c r="N34" s="1096" t="s">
        <v>16</v>
      </c>
      <c r="O34" s="1097"/>
      <c r="P34" s="1097"/>
      <c r="Q34" s="1138"/>
      <c r="R34" s="1143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5"/>
      <c r="J35" s="35"/>
      <c r="K35" s="1102"/>
      <c r="L35" s="1102"/>
      <c r="M35" s="422" t="s">
        <v>31</v>
      </c>
      <c r="N35" s="432">
        <v>1</v>
      </c>
      <c r="O35" s="415">
        <v>2</v>
      </c>
      <c r="P35" s="415">
        <v>3</v>
      </c>
      <c r="Q35" s="416"/>
      <c r="R35" s="1145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6" t="s">
        <v>29</v>
      </c>
      <c r="C53" s="1097"/>
      <c r="D53" s="1097"/>
      <c r="E53" s="1097"/>
      <c r="F53" s="1097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64</v>
      </c>
      <c r="N11" s="1091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5"/>
      <c r="W15" s="1095"/>
      <c r="X15" s="1098"/>
      <c r="Y15" s="1143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4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6" t="s">
        <v>16</v>
      </c>
      <c r="C34" s="1097"/>
      <c r="D34" s="1097"/>
      <c r="E34" s="1097"/>
      <c r="F34" s="1147"/>
      <c r="G34" s="1147"/>
      <c r="H34" s="1147"/>
      <c r="I34" s="1143" t="s">
        <v>8</v>
      </c>
      <c r="L34" s="32"/>
      <c r="M34" s="62" t="s">
        <v>17</v>
      </c>
      <c r="N34" s="1096" t="s">
        <v>16</v>
      </c>
      <c r="O34" s="1097"/>
      <c r="P34" s="1097"/>
      <c r="Q34" s="1138"/>
      <c r="R34" s="1143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5"/>
      <c r="J35" s="35"/>
      <c r="K35" s="1102"/>
      <c r="L35" s="1102"/>
      <c r="M35" s="422" t="s">
        <v>31</v>
      </c>
      <c r="N35" s="432">
        <v>1</v>
      </c>
      <c r="O35" s="415">
        <v>2</v>
      </c>
      <c r="P35" s="415">
        <v>3</v>
      </c>
      <c r="Q35" s="416"/>
      <c r="R35" s="1145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6" t="s">
        <v>29</v>
      </c>
      <c r="C53" s="1097"/>
      <c r="D53" s="1097"/>
      <c r="E53" s="1097"/>
      <c r="F53" s="1097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64</v>
      </c>
      <c r="N11" s="1091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6" t="s">
        <v>16</v>
      </c>
      <c r="C34" s="1097"/>
      <c r="D34" s="1097"/>
      <c r="E34" s="1097"/>
      <c r="F34" s="1147"/>
      <c r="G34" s="1147"/>
      <c r="H34" s="1147"/>
      <c r="I34" s="1143" t="s">
        <v>8</v>
      </c>
      <c r="L34" s="32"/>
      <c r="M34" s="62" t="s">
        <v>17</v>
      </c>
      <c r="N34" s="1096" t="s">
        <v>16</v>
      </c>
      <c r="O34" s="1097"/>
      <c r="P34" s="1097"/>
      <c r="Q34" s="1138"/>
      <c r="R34" s="1143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5"/>
      <c r="J35" s="35"/>
      <c r="K35" s="1102"/>
      <c r="L35" s="1102"/>
      <c r="M35" s="422" t="s">
        <v>31</v>
      </c>
      <c r="N35" s="432">
        <v>1</v>
      </c>
      <c r="O35" s="415">
        <v>2</v>
      </c>
      <c r="P35" s="415">
        <v>3</v>
      </c>
      <c r="Q35" s="416"/>
      <c r="R35" s="114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6" t="s">
        <v>29</v>
      </c>
      <c r="C53" s="1097"/>
      <c r="D53" s="1097"/>
      <c r="E53" s="1097"/>
      <c r="F53" s="1097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64</v>
      </c>
      <c r="N11" s="1091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6" t="s">
        <v>16</v>
      </c>
      <c r="C34" s="1097"/>
      <c r="D34" s="1097"/>
      <c r="E34" s="1097"/>
      <c r="F34" s="1147"/>
      <c r="G34" s="1147"/>
      <c r="H34" s="1147"/>
      <c r="I34" s="1143" t="s">
        <v>8</v>
      </c>
      <c r="L34" s="32"/>
      <c r="M34" s="62" t="s">
        <v>17</v>
      </c>
      <c r="N34" s="1096" t="s">
        <v>16</v>
      </c>
      <c r="O34" s="1097"/>
      <c r="P34" s="1097"/>
      <c r="Q34" s="1138"/>
      <c r="R34" s="1143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5"/>
      <c r="J35" s="35"/>
      <c r="K35" s="1102"/>
      <c r="L35" s="1102"/>
      <c r="M35" s="422" t="s">
        <v>31</v>
      </c>
      <c r="N35" s="432">
        <v>1</v>
      </c>
      <c r="O35" s="439">
        <v>2</v>
      </c>
      <c r="P35" s="440">
        <v>3</v>
      </c>
      <c r="Q35" s="416"/>
      <c r="R35" s="114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7" t="s">
        <v>29</v>
      </c>
      <c r="C53" s="1147"/>
      <c r="D53" s="1147"/>
      <c r="E53" s="1147"/>
      <c r="F53" s="1147"/>
      <c r="G53" s="1149"/>
      <c r="H53" s="1143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48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69</v>
      </c>
      <c r="N11" s="1091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62" t="s">
        <v>17</v>
      </c>
      <c r="N34" s="1096" t="s">
        <v>16</v>
      </c>
      <c r="O34" s="1097"/>
      <c r="P34" s="1097"/>
      <c r="Q34" s="1138"/>
      <c r="R34" s="1143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5"/>
      <c r="J35" s="35"/>
      <c r="K35" s="1102"/>
      <c r="L35" s="1102"/>
      <c r="M35" s="422" t="s">
        <v>31</v>
      </c>
      <c r="N35" s="432">
        <v>1</v>
      </c>
      <c r="O35" s="439">
        <v>2</v>
      </c>
      <c r="P35" s="440">
        <v>3</v>
      </c>
      <c r="Q35" s="416"/>
      <c r="R35" s="114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7" t="s">
        <v>29</v>
      </c>
      <c r="C53" s="1147"/>
      <c r="D53" s="1147"/>
      <c r="E53" s="1147"/>
      <c r="F53" s="1147"/>
      <c r="G53" s="1149"/>
      <c r="H53" s="1143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48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70</v>
      </c>
      <c r="N11" s="1091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62" t="s">
        <v>17</v>
      </c>
      <c r="N34" s="1096" t="s">
        <v>16</v>
      </c>
      <c r="O34" s="1097"/>
      <c r="P34" s="1138"/>
      <c r="Q34" s="114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5"/>
      <c r="J35" s="35"/>
      <c r="K35" s="1102"/>
      <c r="L35" s="1102"/>
      <c r="M35" s="422" t="s">
        <v>31</v>
      </c>
      <c r="N35" s="432">
        <v>1</v>
      </c>
      <c r="O35" s="439">
        <v>2</v>
      </c>
      <c r="P35" s="440">
        <v>3</v>
      </c>
      <c r="Q35" s="114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6" t="s">
        <v>29</v>
      </c>
      <c r="C53" s="1097"/>
      <c r="D53" s="1097"/>
      <c r="E53" s="1097"/>
      <c r="F53" s="1138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71</v>
      </c>
      <c r="N11" s="1091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62" t="s">
        <v>17</v>
      </c>
      <c r="N34" s="1096" t="s">
        <v>16</v>
      </c>
      <c r="O34" s="1097"/>
      <c r="P34" s="1138"/>
      <c r="Q34" s="114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5"/>
      <c r="J35" s="35"/>
      <c r="K35" s="1102"/>
      <c r="L35" s="1102"/>
      <c r="M35" s="422" t="s">
        <v>31</v>
      </c>
      <c r="N35" s="432">
        <v>1</v>
      </c>
      <c r="O35" s="439">
        <v>2</v>
      </c>
      <c r="P35" s="440">
        <v>3</v>
      </c>
      <c r="Q35" s="114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6" t="s">
        <v>29</v>
      </c>
      <c r="C53" s="1097"/>
      <c r="D53" s="1097"/>
      <c r="E53" s="1097"/>
      <c r="F53" s="1138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72</v>
      </c>
      <c r="N11" s="1091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62" t="s">
        <v>17</v>
      </c>
      <c r="N34" s="1096" t="s">
        <v>16</v>
      </c>
      <c r="O34" s="1097"/>
      <c r="P34" s="1138"/>
      <c r="Q34" s="114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5"/>
      <c r="J35" s="35"/>
      <c r="K35" s="1102"/>
      <c r="L35" s="1102"/>
      <c r="M35" s="422" t="s">
        <v>31</v>
      </c>
      <c r="N35" s="432">
        <v>1</v>
      </c>
      <c r="O35" s="439">
        <v>2</v>
      </c>
      <c r="P35" s="440">
        <v>3</v>
      </c>
      <c r="Q35" s="114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6" t="s">
        <v>29</v>
      </c>
      <c r="C53" s="1097"/>
      <c r="D53" s="1097"/>
      <c r="E53" s="1097"/>
      <c r="F53" s="1138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73</v>
      </c>
      <c r="N11" s="1091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62" t="s">
        <v>17</v>
      </c>
      <c r="N34" s="1096" t="s">
        <v>16</v>
      </c>
      <c r="O34" s="1097"/>
      <c r="P34" s="1138"/>
      <c r="Q34" s="114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5"/>
      <c r="J35" s="35"/>
      <c r="K35" s="1102"/>
      <c r="L35" s="1102"/>
      <c r="M35" s="422" t="s">
        <v>31</v>
      </c>
      <c r="N35" s="432">
        <v>1</v>
      </c>
      <c r="O35" s="439">
        <v>2</v>
      </c>
      <c r="P35" s="440">
        <v>3</v>
      </c>
      <c r="Q35" s="114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6" t="s">
        <v>29</v>
      </c>
      <c r="C53" s="1097"/>
      <c r="D53" s="1097"/>
      <c r="E53" s="1097"/>
      <c r="F53" s="1138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73</v>
      </c>
      <c r="N11" s="1091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62" t="s">
        <v>17</v>
      </c>
      <c r="N34" s="1096" t="s">
        <v>16</v>
      </c>
      <c r="O34" s="1097"/>
      <c r="P34" s="1138"/>
      <c r="Q34" s="114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5"/>
      <c r="J35" s="35"/>
      <c r="K35" s="1102"/>
      <c r="L35" s="1102"/>
      <c r="M35" s="422" t="s">
        <v>31</v>
      </c>
      <c r="N35" s="432">
        <v>1</v>
      </c>
      <c r="O35" s="439">
        <v>2</v>
      </c>
      <c r="P35" s="440">
        <v>3</v>
      </c>
      <c r="Q35" s="114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6" t="s">
        <v>29</v>
      </c>
      <c r="C53" s="1097"/>
      <c r="D53" s="1097"/>
      <c r="E53" s="1097"/>
      <c r="F53" s="1138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73</v>
      </c>
      <c r="N11" s="1091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62" t="s">
        <v>17</v>
      </c>
      <c r="N34" s="1150" t="s">
        <v>16</v>
      </c>
      <c r="O34" s="1147"/>
      <c r="P34" s="1147"/>
      <c r="Q34" s="1149"/>
      <c r="R34" s="1143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5"/>
      <c r="J35" s="35"/>
      <c r="K35" s="1102"/>
      <c r="L35" s="1102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6" t="s">
        <v>29</v>
      </c>
      <c r="C53" s="1097"/>
      <c r="D53" s="1097"/>
      <c r="E53" s="1097"/>
      <c r="F53" s="1138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73</v>
      </c>
      <c r="N11" s="1091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62" t="s">
        <v>17</v>
      </c>
      <c r="N34" s="1150" t="s">
        <v>16</v>
      </c>
      <c r="O34" s="1147"/>
      <c r="P34" s="1147"/>
      <c r="Q34" s="1149"/>
      <c r="R34" s="1143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5"/>
      <c r="J35" s="35"/>
      <c r="K35" s="1102"/>
      <c r="L35" s="1102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6" t="s">
        <v>29</v>
      </c>
      <c r="C53" s="1097"/>
      <c r="D53" s="1097"/>
      <c r="E53" s="1097"/>
      <c r="F53" s="1138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73</v>
      </c>
      <c r="N11" s="1091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62" t="s">
        <v>17</v>
      </c>
      <c r="N34" s="1150" t="s">
        <v>16</v>
      </c>
      <c r="O34" s="1147"/>
      <c r="P34" s="1147"/>
      <c r="Q34" s="1149"/>
      <c r="R34" s="1143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5"/>
      <c r="J35" s="35"/>
      <c r="K35" s="1102"/>
      <c r="L35" s="1102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5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6" t="s">
        <v>29</v>
      </c>
      <c r="C53" s="1097"/>
      <c r="D53" s="1097"/>
      <c r="E53" s="1097"/>
      <c r="F53" s="1138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75</v>
      </c>
      <c r="N11" s="1091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62" t="s">
        <v>17</v>
      </c>
      <c r="N34" s="1150" t="s">
        <v>16</v>
      </c>
      <c r="O34" s="1147"/>
      <c r="P34" s="1147"/>
      <c r="Q34" s="1149"/>
      <c r="R34" s="1143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5"/>
      <c r="J35" s="35"/>
      <c r="K35" s="1102"/>
      <c r="L35" s="1102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0" t="s">
        <v>29</v>
      </c>
      <c r="C53" s="1147"/>
      <c r="D53" s="1147"/>
      <c r="E53" s="1147"/>
      <c r="F53" s="1147"/>
      <c r="G53" s="1149"/>
      <c r="H53" s="1143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48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77</v>
      </c>
      <c r="N11" s="1091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62" t="s">
        <v>17</v>
      </c>
      <c r="N34" s="1096" t="s">
        <v>16</v>
      </c>
      <c r="O34" s="1097"/>
      <c r="P34" s="1138"/>
      <c r="Q34" s="114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5"/>
      <c r="J35" s="35"/>
      <c r="K35" s="1102"/>
      <c r="L35" s="1102"/>
      <c r="M35" s="422" t="s">
        <v>31</v>
      </c>
      <c r="N35" s="432">
        <v>1</v>
      </c>
      <c r="O35" s="465">
        <v>2</v>
      </c>
      <c r="P35" s="466">
        <v>3</v>
      </c>
      <c r="Q35" s="114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6" t="s">
        <v>29</v>
      </c>
      <c r="C53" s="1097"/>
      <c r="D53" s="1097"/>
      <c r="E53" s="1097"/>
      <c r="F53" s="1138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4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78</v>
      </c>
      <c r="N11" s="1091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5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62" t="s">
        <v>17</v>
      </c>
      <c r="N34" s="1096" t="s">
        <v>16</v>
      </c>
      <c r="O34" s="1097"/>
      <c r="P34" s="1097"/>
      <c r="Q34" s="114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1"/>
      <c r="J35" s="35"/>
      <c r="K35" s="1102"/>
      <c r="L35" s="1102"/>
      <c r="M35" s="422" t="s">
        <v>31</v>
      </c>
      <c r="N35" s="432">
        <v>1</v>
      </c>
      <c r="O35" s="465">
        <v>2</v>
      </c>
      <c r="P35" s="481">
        <v>3</v>
      </c>
      <c r="Q35" s="115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4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6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0" t="s">
        <v>29</v>
      </c>
      <c r="C53" s="1147"/>
      <c r="D53" s="1147"/>
      <c r="E53" s="1147"/>
      <c r="F53" s="1149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4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79</v>
      </c>
      <c r="N11" s="1091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5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62" t="s">
        <v>17</v>
      </c>
      <c r="N34" s="1096" t="s">
        <v>16</v>
      </c>
      <c r="O34" s="1097"/>
      <c r="P34" s="1097"/>
      <c r="Q34" s="114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1"/>
      <c r="J35" s="35"/>
      <c r="K35" s="1102"/>
      <c r="L35" s="1102"/>
      <c r="M35" s="422" t="s">
        <v>31</v>
      </c>
      <c r="N35" s="432">
        <v>1</v>
      </c>
      <c r="O35" s="465">
        <v>2</v>
      </c>
      <c r="P35" s="481">
        <v>3</v>
      </c>
      <c r="Q35" s="115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4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6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0" t="s">
        <v>29</v>
      </c>
      <c r="C53" s="1147"/>
      <c r="D53" s="1147"/>
      <c r="E53" s="1147"/>
      <c r="F53" s="1149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4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80</v>
      </c>
      <c r="N11" s="1091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5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62" t="s">
        <v>17</v>
      </c>
      <c r="N34" s="1096" t="s">
        <v>16</v>
      </c>
      <c r="O34" s="1097"/>
      <c r="P34" s="1097"/>
      <c r="Q34" s="114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1"/>
      <c r="J35" s="35"/>
      <c r="K35" s="1102"/>
      <c r="L35" s="1102"/>
      <c r="M35" s="422" t="s">
        <v>31</v>
      </c>
      <c r="N35" s="432">
        <v>1</v>
      </c>
      <c r="O35" s="465">
        <v>2</v>
      </c>
      <c r="P35" s="481">
        <v>3</v>
      </c>
      <c r="Q35" s="115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4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6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0" t="s">
        <v>29</v>
      </c>
      <c r="C53" s="1147"/>
      <c r="D53" s="1147"/>
      <c r="E53" s="1147"/>
      <c r="F53" s="1149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4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81</v>
      </c>
      <c r="N11" s="1091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5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62" t="s">
        <v>17</v>
      </c>
      <c r="N34" s="1096" t="s">
        <v>16</v>
      </c>
      <c r="O34" s="1097"/>
      <c r="P34" s="1097"/>
      <c r="Q34" s="114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1"/>
      <c r="J35" s="35"/>
      <c r="K35" s="1102"/>
      <c r="L35" s="1102"/>
      <c r="M35" s="422" t="s">
        <v>31</v>
      </c>
      <c r="N35" s="432">
        <v>1</v>
      </c>
      <c r="O35" s="465">
        <v>2</v>
      </c>
      <c r="P35" s="481">
        <v>3</v>
      </c>
      <c r="Q35" s="115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4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6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0" t="s">
        <v>29</v>
      </c>
      <c r="C53" s="1147"/>
      <c r="D53" s="1147"/>
      <c r="E53" s="1147"/>
      <c r="F53" s="1149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4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81</v>
      </c>
      <c r="N11" s="1091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5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62" t="s">
        <v>17</v>
      </c>
      <c r="N34" s="1096" t="s">
        <v>16</v>
      </c>
      <c r="O34" s="1097"/>
      <c r="P34" s="1097"/>
      <c r="Q34" s="114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1"/>
      <c r="J35" s="35"/>
      <c r="K35" s="1102"/>
      <c r="L35" s="1102"/>
      <c r="M35" s="422" t="s">
        <v>31</v>
      </c>
      <c r="N35" s="432">
        <v>1</v>
      </c>
      <c r="O35" s="465">
        <v>2</v>
      </c>
      <c r="P35" s="481">
        <v>3</v>
      </c>
      <c r="Q35" s="115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4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6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0" t="s">
        <v>29</v>
      </c>
      <c r="C53" s="1147"/>
      <c r="D53" s="1147"/>
      <c r="E53" s="1147"/>
      <c r="F53" s="1149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4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81</v>
      </c>
      <c r="N11" s="1091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5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62" t="s">
        <v>17</v>
      </c>
      <c r="N34" s="1096" t="s">
        <v>16</v>
      </c>
      <c r="O34" s="1097"/>
      <c r="P34" s="1097"/>
      <c r="Q34" s="114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1"/>
      <c r="J35" s="35"/>
      <c r="K35" s="1102"/>
      <c r="L35" s="1102"/>
      <c r="M35" s="422" t="s">
        <v>31</v>
      </c>
      <c r="N35" s="432">
        <v>1</v>
      </c>
      <c r="O35" s="465">
        <v>2</v>
      </c>
      <c r="P35" s="481">
        <v>3</v>
      </c>
      <c r="Q35" s="115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4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6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0" t="s">
        <v>29</v>
      </c>
      <c r="C53" s="1147"/>
      <c r="D53" s="1147"/>
      <c r="E53" s="1147"/>
      <c r="F53" s="1149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4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82</v>
      </c>
      <c r="N11" s="1091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5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62" t="s">
        <v>17</v>
      </c>
      <c r="N34" s="1096" t="s">
        <v>16</v>
      </c>
      <c r="O34" s="1097"/>
      <c r="P34" s="1097"/>
      <c r="Q34" s="114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1"/>
      <c r="J35" s="35"/>
      <c r="K35" s="1102"/>
      <c r="L35" s="1102"/>
      <c r="M35" s="422" t="s">
        <v>31</v>
      </c>
      <c r="N35" s="432">
        <v>1</v>
      </c>
      <c r="O35" s="465">
        <v>2</v>
      </c>
      <c r="P35" s="481">
        <v>3</v>
      </c>
      <c r="Q35" s="115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4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6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0" t="s">
        <v>29</v>
      </c>
      <c r="C53" s="1147"/>
      <c r="D53" s="1147"/>
      <c r="E53" s="1147"/>
      <c r="F53" s="1149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4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83</v>
      </c>
      <c r="N11" s="1091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5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62" t="s">
        <v>17</v>
      </c>
      <c r="N34" s="1096" t="s">
        <v>16</v>
      </c>
      <c r="O34" s="1097"/>
      <c r="P34" s="1097"/>
      <c r="Q34" s="114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1"/>
      <c r="J35" s="35"/>
      <c r="K35" s="1102"/>
      <c r="L35" s="1102"/>
      <c r="M35" s="422" t="s">
        <v>31</v>
      </c>
      <c r="N35" s="432">
        <v>1</v>
      </c>
      <c r="O35" s="465">
        <v>2</v>
      </c>
      <c r="P35" s="481">
        <v>3</v>
      </c>
      <c r="Q35" s="115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4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6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0" t="s">
        <v>29</v>
      </c>
      <c r="C53" s="1147"/>
      <c r="D53" s="1147"/>
      <c r="E53" s="1147"/>
      <c r="F53" s="1149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4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83</v>
      </c>
      <c r="N11" s="1091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5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497" t="s">
        <v>17</v>
      </c>
      <c r="N34" s="1154" t="s">
        <v>16</v>
      </c>
      <c r="O34" s="1155"/>
      <c r="P34" s="1155"/>
      <c r="Q34" s="498"/>
      <c r="R34" s="115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1"/>
      <c r="J35" s="35"/>
      <c r="K35" s="1102"/>
      <c r="L35" s="1102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4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48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0" t="s">
        <v>29</v>
      </c>
      <c r="C53" s="1147"/>
      <c r="D53" s="1147"/>
      <c r="E53" s="1147"/>
      <c r="F53" s="1149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4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85</v>
      </c>
      <c r="N11" s="1091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5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L34" s="32"/>
      <c r="M34" s="497" t="s">
        <v>17</v>
      </c>
      <c r="N34" s="1154" t="s">
        <v>16</v>
      </c>
      <c r="O34" s="1155"/>
      <c r="P34" s="1155"/>
      <c r="Q34" s="498"/>
      <c r="R34" s="115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1"/>
      <c r="J35" s="35"/>
      <c r="K35" s="1102"/>
      <c r="L35" s="1102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4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48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0" t="s">
        <v>29</v>
      </c>
      <c r="C53" s="1147"/>
      <c r="D53" s="1147"/>
      <c r="E53" s="1147"/>
      <c r="F53" s="1149"/>
      <c r="G53" s="114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4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85</v>
      </c>
      <c r="N11" s="1091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5"/>
      <c r="I15" s="1095"/>
      <c r="J15" s="1095"/>
      <c r="K15" s="1095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5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0" t="s">
        <v>16</v>
      </c>
      <c r="C34" s="1147"/>
      <c r="D34" s="1147"/>
      <c r="E34" s="1147"/>
      <c r="F34" s="1147"/>
      <c r="G34" s="1147"/>
      <c r="H34" s="1147"/>
      <c r="I34" s="1143" t="s">
        <v>8</v>
      </c>
      <c r="N34" s="32"/>
      <c r="O34" s="497" t="s">
        <v>17</v>
      </c>
      <c r="P34" s="1154" t="s">
        <v>16</v>
      </c>
      <c r="Q34" s="1155"/>
      <c r="R34" s="1155"/>
      <c r="S34" s="1152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1"/>
      <c r="J35" s="35"/>
      <c r="K35" s="35"/>
      <c r="L35" s="35"/>
      <c r="M35" s="1102"/>
      <c r="N35" s="1102"/>
      <c r="O35" s="422" t="s">
        <v>31</v>
      </c>
      <c r="P35" s="432">
        <v>1</v>
      </c>
      <c r="Q35" s="465">
        <v>2</v>
      </c>
      <c r="R35" s="466">
        <v>3</v>
      </c>
      <c r="S35" s="1153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4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48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96" t="s">
        <v>29</v>
      </c>
      <c r="C53" s="1097"/>
      <c r="D53" s="1097"/>
      <c r="E53" s="1138"/>
      <c r="F53" s="1143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3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4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86</v>
      </c>
      <c r="N11" s="1091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0" t="s">
        <v>16</v>
      </c>
      <c r="C33" s="1147"/>
      <c r="D33" s="1147"/>
      <c r="E33" s="1147"/>
      <c r="F33" s="1147"/>
      <c r="G33" s="1147"/>
      <c r="H33" s="1147"/>
      <c r="I33" s="1143" t="s">
        <v>8</v>
      </c>
      <c r="N33" s="32"/>
      <c r="O33" s="497" t="s">
        <v>17</v>
      </c>
      <c r="P33" s="1154" t="s">
        <v>16</v>
      </c>
      <c r="Q33" s="1155"/>
      <c r="R33" s="1155"/>
      <c r="S33" s="1152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1"/>
      <c r="J34" s="35"/>
      <c r="K34" s="35"/>
      <c r="L34" s="35"/>
      <c r="M34" s="1102"/>
      <c r="N34" s="1102"/>
      <c r="O34" s="422" t="s">
        <v>31</v>
      </c>
      <c r="P34" s="432">
        <v>1</v>
      </c>
      <c r="Q34" s="465">
        <v>2</v>
      </c>
      <c r="R34" s="466">
        <v>3</v>
      </c>
      <c r="S34" s="1153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4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48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5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86</v>
      </c>
      <c r="N11" s="1091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0" t="s">
        <v>16</v>
      </c>
      <c r="C33" s="1147"/>
      <c r="D33" s="1147"/>
      <c r="E33" s="1147"/>
      <c r="F33" s="1147"/>
      <c r="G33" s="1147"/>
      <c r="H33" s="1147"/>
      <c r="I33" s="1143" t="s">
        <v>8</v>
      </c>
      <c r="N33" s="32"/>
      <c r="O33" s="497" t="s">
        <v>17</v>
      </c>
      <c r="P33" s="1154" t="s">
        <v>16</v>
      </c>
      <c r="Q33" s="1155"/>
      <c r="R33" s="1155"/>
      <c r="S33" s="1152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1"/>
      <c r="J34" s="35"/>
      <c r="K34" s="35"/>
      <c r="L34" s="35"/>
      <c r="M34" s="1102"/>
      <c r="N34" s="1102"/>
      <c r="O34" s="422" t="s">
        <v>31</v>
      </c>
      <c r="P34" s="432">
        <v>1</v>
      </c>
      <c r="Q34" s="465">
        <v>2</v>
      </c>
      <c r="R34" s="466">
        <v>3</v>
      </c>
      <c r="S34" s="1153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4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48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5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86</v>
      </c>
      <c r="N11" s="1091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3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5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88</v>
      </c>
      <c r="N11" s="1091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53" t="s">
        <v>87</v>
      </c>
      <c r="O33" s="1096" t="s">
        <v>16</v>
      </c>
      <c r="P33" s="1097"/>
      <c r="Q33" s="1097"/>
      <c r="R33" s="1097"/>
      <c r="S33" s="1097"/>
      <c r="T33" s="1138"/>
      <c r="U33" s="114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5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90</v>
      </c>
      <c r="N11" s="1091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53" t="s">
        <v>87</v>
      </c>
      <c r="O33" s="1096" t="s">
        <v>16</v>
      </c>
      <c r="P33" s="1097"/>
      <c r="Q33" s="1097"/>
      <c r="R33" s="1097"/>
      <c r="S33" s="1097"/>
      <c r="T33" s="1138"/>
      <c r="U33" s="114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5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90</v>
      </c>
      <c r="N11" s="1091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53" t="s">
        <v>87</v>
      </c>
      <c r="O33" s="1096" t="s">
        <v>16</v>
      </c>
      <c r="P33" s="1097"/>
      <c r="Q33" s="1097"/>
      <c r="R33" s="1097"/>
      <c r="S33" s="1097"/>
      <c r="T33" s="1138"/>
      <c r="U33" s="114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5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92</v>
      </c>
      <c r="N11" s="1091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53" t="s">
        <v>87</v>
      </c>
      <c r="O33" s="1096" t="s">
        <v>16</v>
      </c>
      <c r="P33" s="1097"/>
      <c r="Q33" s="1097"/>
      <c r="R33" s="1097"/>
      <c r="S33" s="1097"/>
      <c r="T33" s="1138"/>
      <c r="U33" s="114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5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92</v>
      </c>
      <c r="N11" s="1091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53" t="s">
        <v>87</v>
      </c>
      <c r="O33" s="1096" t="s">
        <v>16</v>
      </c>
      <c r="P33" s="1097"/>
      <c r="Q33" s="1097"/>
      <c r="R33" s="1097"/>
      <c r="S33" s="1097"/>
      <c r="T33" s="1138"/>
      <c r="U33" s="114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56" t="s">
        <v>93</v>
      </c>
      <c r="X52" s="1152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7"/>
      <c r="X53" s="1145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94</v>
      </c>
      <c r="N11" s="1091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53" t="s">
        <v>87</v>
      </c>
      <c r="O33" s="1096" t="s">
        <v>16</v>
      </c>
      <c r="P33" s="1097"/>
      <c r="Q33" s="1097"/>
      <c r="R33" s="1097"/>
      <c r="S33" s="1097"/>
      <c r="T33" s="1138"/>
      <c r="U33" s="114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56" t="s">
        <v>93</v>
      </c>
      <c r="X52" s="1152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7"/>
      <c r="X53" s="1145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95</v>
      </c>
      <c r="N11" s="1091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53" t="s">
        <v>87</v>
      </c>
      <c r="O33" s="1096" t="s">
        <v>16</v>
      </c>
      <c r="P33" s="1097"/>
      <c r="Q33" s="1097"/>
      <c r="R33" s="1097"/>
      <c r="S33" s="1097"/>
      <c r="T33" s="1138"/>
      <c r="U33" s="114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58" t="s">
        <v>96</v>
      </c>
      <c r="J40" s="1159"/>
      <c r="K40" s="1159"/>
      <c r="L40" s="1159"/>
      <c r="M40" s="1160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58"/>
      <c r="J41" s="1159"/>
      <c r="K41" s="1159"/>
      <c r="L41" s="1159"/>
      <c r="M41" s="1160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58"/>
      <c r="J42" s="1159"/>
      <c r="K42" s="1159"/>
      <c r="L42" s="1159"/>
      <c r="M42" s="1160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56" t="s">
        <v>93</v>
      </c>
      <c r="X52" s="1152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7"/>
      <c r="X53" s="1145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95</v>
      </c>
      <c r="N11" s="1091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53" t="s">
        <v>87</v>
      </c>
      <c r="O33" s="1096" t="s">
        <v>16</v>
      </c>
      <c r="P33" s="1097"/>
      <c r="Q33" s="1097"/>
      <c r="R33" s="1097"/>
      <c r="S33" s="1097"/>
      <c r="T33" s="1138"/>
      <c r="U33" s="114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56" t="s">
        <v>93</v>
      </c>
      <c r="X52" s="1152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7"/>
      <c r="X53" s="1145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97</v>
      </c>
      <c r="N11" s="1091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53" t="s">
        <v>87</v>
      </c>
      <c r="O33" s="1096" t="s">
        <v>16</v>
      </c>
      <c r="P33" s="1097"/>
      <c r="Q33" s="1097"/>
      <c r="R33" s="1097"/>
      <c r="S33" s="1097"/>
      <c r="T33" s="1138"/>
      <c r="U33" s="114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56" t="s">
        <v>93</v>
      </c>
      <c r="X52" s="1152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7"/>
      <c r="X53" s="1145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106</v>
      </c>
      <c r="N11" s="1091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53" t="s">
        <v>87</v>
      </c>
      <c r="O33" s="1096" t="s">
        <v>16</v>
      </c>
      <c r="P33" s="1097"/>
      <c r="Q33" s="1097"/>
      <c r="R33" s="1097"/>
      <c r="S33" s="1097"/>
      <c r="T33" s="1138"/>
      <c r="U33" s="114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56" t="s">
        <v>93</v>
      </c>
      <c r="X52" s="1152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7"/>
      <c r="X53" s="1145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107</v>
      </c>
      <c r="N11" s="1091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53" t="s">
        <v>87</v>
      </c>
      <c r="O33" s="1096" t="s">
        <v>16</v>
      </c>
      <c r="P33" s="1097"/>
      <c r="Q33" s="1097"/>
      <c r="R33" s="1097"/>
      <c r="S33" s="1097"/>
      <c r="T33" s="1138"/>
      <c r="U33" s="114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56" t="s">
        <v>93</v>
      </c>
      <c r="X52" s="1152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7"/>
      <c r="X53" s="1145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112</v>
      </c>
      <c r="N11" s="1091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53" t="s">
        <v>87</v>
      </c>
      <c r="O33" s="1096" t="s">
        <v>16</v>
      </c>
      <c r="P33" s="1097"/>
      <c r="Q33" s="1097"/>
      <c r="R33" s="1097"/>
      <c r="S33" s="1097"/>
      <c r="T33" s="1138"/>
      <c r="U33" s="114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56" t="s">
        <v>93</v>
      </c>
      <c r="X52" s="1152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7"/>
      <c r="X53" s="1145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112</v>
      </c>
      <c r="N11" s="1091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53" t="s">
        <v>87</v>
      </c>
      <c r="O33" s="1096" t="s">
        <v>16</v>
      </c>
      <c r="P33" s="1097"/>
      <c r="Q33" s="1097"/>
      <c r="R33" s="1097"/>
      <c r="S33" s="1097"/>
      <c r="T33" s="1138"/>
      <c r="U33" s="114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56" t="s">
        <v>93</v>
      </c>
      <c r="X52" s="1152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7"/>
      <c r="X53" s="1145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09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114</v>
      </c>
      <c r="N11" s="1091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3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1" t="s">
        <v>87</v>
      </c>
      <c r="O32" s="1150" t="s">
        <v>16</v>
      </c>
      <c r="P32" s="1147"/>
      <c r="Q32" s="1147"/>
      <c r="R32" s="1147"/>
      <c r="S32" s="1147"/>
      <c r="T32" s="1147"/>
      <c r="U32" s="1149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1162"/>
      <c r="O33" s="1165"/>
      <c r="P33" s="1166"/>
      <c r="Q33" s="1166"/>
      <c r="R33" s="1166"/>
      <c r="S33" s="1166"/>
      <c r="T33" s="1166"/>
      <c r="U33" s="1167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3" t="s">
        <v>67</v>
      </c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4"/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5"/>
      <c r="W52" s="1095"/>
      <c r="X52" s="1098"/>
      <c r="Y52" s="1152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5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09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114</v>
      </c>
      <c r="N11" s="1091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3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1162"/>
      <c r="O33" s="1165" t="s">
        <v>16</v>
      </c>
      <c r="P33" s="1166"/>
      <c r="Q33" s="1166"/>
      <c r="R33" s="1166"/>
      <c r="S33" s="1166"/>
      <c r="T33" s="1166"/>
      <c r="U33" s="115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09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114</v>
      </c>
      <c r="N11" s="1091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3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1162"/>
      <c r="O33" s="1165" t="s">
        <v>16</v>
      </c>
      <c r="P33" s="1166"/>
      <c r="Q33" s="1166"/>
      <c r="R33" s="1166"/>
      <c r="S33" s="1166"/>
      <c r="T33" s="1166"/>
      <c r="U33" s="115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09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114</v>
      </c>
      <c r="N11" s="1091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3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1162"/>
      <c r="O33" s="1165" t="s">
        <v>16</v>
      </c>
      <c r="P33" s="1166"/>
      <c r="Q33" s="1166"/>
      <c r="R33" s="1166"/>
      <c r="S33" s="1166"/>
      <c r="T33" s="1166"/>
      <c r="U33" s="115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6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09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118</v>
      </c>
      <c r="N11" s="1091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4" t="s">
        <v>7</v>
      </c>
      <c r="C15" s="1095"/>
      <c r="D15" s="1095"/>
      <c r="E15" s="1095"/>
      <c r="F15" s="1095"/>
      <c r="G15" s="1095"/>
      <c r="H15" s="1098"/>
      <c r="I15" s="1140" t="s">
        <v>29</v>
      </c>
      <c r="J15" s="1141"/>
      <c r="K15" s="1141"/>
      <c r="L15" s="1141"/>
      <c r="M15" s="1141"/>
      <c r="N15" s="1141"/>
      <c r="O15" s="1142"/>
      <c r="P15" s="1094" t="s">
        <v>28</v>
      </c>
      <c r="Q15" s="1095"/>
      <c r="R15" s="1095"/>
      <c r="S15" s="1095"/>
      <c r="T15" s="1095"/>
      <c r="U15" s="1095"/>
      <c r="V15" s="1098"/>
      <c r="W15" s="1152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3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1162"/>
      <c r="O33" s="1165" t="s">
        <v>16</v>
      </c>
      <c r="P33" s="1166"/>
      <c r="Q33" s="1166"/>
      <c r="R33" s="1166"/>
      <c r="S33" s="1166"/>
      <c r="T33" s="1166"/>
      <c r="U33" s="115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09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119</v>
      </c>
      <c r="N11" s="1091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5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3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1162"/>
      <c r="O33" s="1165" t="s">
        <v>16</v>
      </c>
      <c r="P33" s="1166"/>
      <c r="Q33" s="1166"/>
      <c r="R33" s="1166"/>
      <c r="S33" s="1166"/>
      <c r="T33" s="1166"/>
      <c r="U33" s="115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09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119</v>
      </c>
      <c r="N11" s="1091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5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1162"/>
      <c r="O33" s="1165" t="s">
        <v>16</v>
      </c>
      <c r="P33" s="1166"/>
      <c r="Q33" s="1166"/>
      <c r="R33" s="1166"/>
      <c r="S33" s="1166"/>
      <c r="T33" s="1166"/>
      <c r="U33" s="115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09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120</v>
      </c>
      <c r="N11" s="1091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5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3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1162"/>
      <c r="O33" s="1165" t="s">
        <v>16</v>
      </c>
      <c r="P33" s="1166"/>
      <c r="Q33" s="1166"/>
      <c r="R33" s="1166"/>
      <c r="S33" s="1166"/>
      <c r="T33" s="1166"/>
      <c r="U33" s="115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09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120</v>
      </c>
      <c r="N11" s="1091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6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69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1162"/>
      <c r="O33" s="1165" t="s">
        <v>16</v>
      </c>
      <c r="P33" s="1166"/>
      <c r="Q33" s="1166"/>
      <c r="R33" s="1166"/>
      <c r="S33" s="1166"/>
      <c r="T33" s="1166"/>
      <c r="U33" s="115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09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120</v>
      </c>
      <c r="N11" s="1091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6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69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1162"/>
      <c r="O33" s="1165" t="s">
        <v>16</v>
      </c>
      <c r="P33" s="1166"/>
      <c r="Q33" s="1166"/>
      <c r="R33" s="1166"/>
      <c r="S33" s="1166"/>
      <c r="T33" s="1166"/>
      <c r="U33" s="115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09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121</v>
      </c>
      <c r="N11" s="1091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6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69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1162"/>
      <c r="O33" s="1165" t="s">
        <v>16</v>
      </c>
      <c r="P33" s="1166"/>
      <c r="Q33" s="1166"/>
      <c r="R33" s="1166"/>
      <c r="S33" s="1166"/>
      <c r="T33" s="1166"/>
      <c r="U33" s="115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09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122</v>
      </c>
      <c r="N11" s="1091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1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1162"/>
      <c r="O33" s="1165" t="s">
        <v>16</v>
      </c>
      <c r="P33" s="1166"/>
      <c r="Q33" s="1166"/>
      <c r="R33" s="1166"/>
      <c r="S33" s="1166"/>
      <c r="T33" s="1166"/>
      <c r="U33" s="718"/>
      <c r="V33" s="1151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1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6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4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09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122</v>
      </c>
      <c r="N11" s="1091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1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1162"/>
      <c r="O33" s="1165" t="s">
        <v>16</v>
      </c>
      <c r="P33" s="1166"/>
      <c r="Q33" s="1166"/>
      <c r="R33" s="1166"/>
      <c r="S33" s="1166"/>
      <c r="T33" s="1166"/>
      <c r="U33" s="718"/>
      <c r="V33" s="1151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1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6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727"/>
      <c r="X52" s="1143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4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09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 t="s">
        <v>122</v>
      </c>
      <c r="N11" s="1091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1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1162"/>
      <c r="O33" s="1165" t="s">
        <v>16</v>
      </c>
      <c r="P33" s="1166"/>
      <c r="Q33" s="1166"/>
      <c r="R33" s="1166"/>
      <c r="S33" s="1166"/>
      <c r="T33" s="1166"/>
      <c r="U33" s="718"/>
      <c r="V33" s="1151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1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6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727"/>
      <c r="X52" s="1143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4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09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/>
      <c r="N11" s="1091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1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1162"/>
      <c r="O33" s="1165" t="s">
        <v>16</v>
      </c>
      <c r="P33" s="1166"/>
      <c r="Q33" s="1166"/>
      <c r="R33" s="1166"/>
      <c r="S33" s="1166"/>
      <c r="T33" s="1166"/>
      <c r="U33" s="718"/>
      <c r="V33" s="1151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1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6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727"/>
      <c r="X52" s="1143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4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09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/>
      <c r="N11" s="1091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1162"/>
      <c r="O33" s="1165" t="s">
        <v>16</v>
      </c>
      <c r="P33" s="1166"/>
      <c r="Q33" s="1166"/>
      <c r="R33" s="1166"/>
      <c r="S33" s="1166"/>
      <c r="T33" s="1166"/>
      <c r="U33" s="115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4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09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/>
      <c r="N11" s="1091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1162"/>
      <c r="O33" s="1165" t="s">
        <v>16</v>
      </c>
      <c r="P33" s="1166"/>
      <c r="Q33" s="1166"/>
      <c r="R33" s="1166"/>
      <c r="S33" s="1166"/>
      <c r="T33" s="1166"/>
      <c r="U33" s="115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4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09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/>
      <c r="N11" s="1091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1162"/>
      <c r="O33" s="1165" t="s">
        <v>16</v>
      </c>
      <c r="P33" s="1166"/>
      <c r="Q33" s="1166"/>
      <c r="R33" s="1166"/>
      <c r="S33" s="1166"/>
      <c r="T33" s="1166"/>
      <c r="U33" s="115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4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09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/>
      <c r="N11" s="1091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1162"/>
      <c r="O33" s="1165" t="s">
        <v>16</v>
      </c>
      <c r="P33" s="1166"/>
      <c r="Q33" s="1166"/>
      <c r="R33" s="1166"/>
      <c r="S33" s="1166"/>
      <c r="T33" s="1166"/>
      <c r="U33" s="115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4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0" t="s">
        <v>0</v>
      </c>
      <c r="B3" s="1100"/>
      <c r="C3" s="110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0" t="s">
        <v>2</v>
      </c>
      <c r="F9" s="1090"/>
      <c r="G9" s="109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0" t="s">
        <v>49</v>
      </c>
      <c r="U9" s="1090"/>
      <c r="V9" s="1090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1"/>
      <c r="N11" s="1091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6" t="s">
        <v>16</v>
      </c>
      <c r="C33" s="1097"/>
      <c r="D33" s="1097"/>
      <c r="E33" s="1097"/>
      <c r="F33" s="1097"/>
      <c r="G33" s="1138"/>
      <c r="H33" s="1143" t="s">
        <v>8</v>
      </c>
      <c r="M33" s="32"/>
      <c r="N33" s="1162"/>
      <c r="O33" s="1165" t="s">
        <v>16</v>
      </c>
      <c r="P33" s="1166"/>
      <c r="Q33" s="1166"/>
      <c r="R33" s="1166"/>
      <c r="S33" s="1166"/>
      <c r="T33" s="1166"/>
      <c r="U33" s="115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3"/>
      <c r="I34" s="35"/>
      <c r="J34" s="35"/>
      <c r="K34" s="35"/>
      <c r="L34" s="1102"/>
      <c r="M34" s="110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4" t="s">
        <v>7</v>
      </c>
      <c r="C52" s="1095"/>
      <c r="D52" s="1095"/>
      <c r="E52" s="1095"/>
      <c r="F52" s="1095"/>
      <c r="G52" s="1095"/>
      <c r="H52" s="1098"/>
      <c r="I52" s="1140" t="s">
        <v>29</v>
      </c>
      <c r="J52" s="1141"/>
      <c r="K52" s="1141"/>
      <c r="L52" s="1141"/>
      <c r="M52" s="1141"/>
      <c r="N52" s="1141"/>
      <c r="O52" s="1142"/>
      <c r="P52" s="1094" t="s">
        <v>28</v>
      </c>
      <c r="Q52" s="1095"/>
      <c r="R52" s="1095"/>
      <c r="S52" s="1095"/>
      <c r="T52" s="1095"/>
      <c r="U52" s="1095"/>
      <c r="V52" s="1098"/>
      <c r="W52" s="114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0" t="s">
        <v>0</v>
      </c>
      <c r="H1" s="1180"/>
      <c r="I1" s="1180"/>
      <c r="J1" s="1180"/>
      <c r="K1" s="1180"/>
      <c r="L1" s="1180"/>
      <c r="M1" s="1180"/>
      <c r="N1" s="1180"/>
      <c r="O1" s="1180"/>
      <c r="P1" s="1180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85" t="s">
        <v>1</v>
      </c>
      <c r="F2" s="1185"/>
      <c r="G2" s="1185"/>
      <c r="H2" s="1185"/>
      <c r="I2" s="1181" t="s">
        <v>2</v>
      </c>
      <c r="J2" s="1181"/>
      <c r="K2" s="1181"/>
      <c r="M2" s="768" t="s">
        <v>3</v>
      </c>
      <c r="N2" s="1181" t="s">
        <v>49</v>
      </c>
      <c r="O2" s="1181"/>
      <c r="P2" s="1181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7" t="s">
        <v>7</v>
      </c>
      <c r="C5" s="1178"/>
      <c r="D5" s="1178"/>
      <c r="E5" s="1178"/>
      <c r="F5" s="1178"/>
      <c r="G5" s="1178"/>
      <c r="H5" s="1179"/>
      <c r="I5" s="1182" t="s">
        <v>29</v>
      </c>
      <c r="J5" s="1183"/>
      <c r="K5" s="1183"/>
      <c r="L5" s="1183"/>
      <c r="M5" s="1183"/>
      <c r="N5" s="1183"/>
      <c r="O5" s="1184"/>
      <c r="P5" s="1182" t="s">
        <v>28</v>
      </c>
      <c r="Q5" s="1183"/>
      <c r="R5" s="1183"/>
      <c r="S5" s="1183"/>
      <c r="T5" s="1183"/>
      <c r="U5" s="1183"/>
      <c r="V5" s="1183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6" t="s">
        <v>16</v>
      </c>
      <c r="C24" s="1187"/>
      <c r="D24" s="1187"/>
      <c r="E24" s="1187"/>
      <c r="F24" s="1187"/>
      <c r="G24" s="1188"/>
      <c r="H24" s="1190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5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6"/>
      <c r="I25" s="826"/>
      <c r="J25" s="826"/>
      <c r="K25" s="826"/>
      <c r="L25" s="1189"/>
      <c r="M25" s="1189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6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7" t="s">
        <v>7</v>
      </c>
      <c r="C44" s="1178"/>
      <c r="D44" s="1178"/>
      <c r="E44" s="1178"/>
      <c r="F44" s="1178"/>
      <c r="G44" s="1178"/>
      <c r="H44" s="1179"/>
      <c r="I44" s="1172" t="s">
        <v>29</v>
      </c>
      <c r="J44" s="1173"/>
      <c r="K44" s="1173"/>
      <c r="L44" s="1173"/>
      <c r="M44" s="1173"/>
      <c r="N44" s="1173"/>
      <c r="O44" s="1174"/>
      <c r="P44" s="1172" t="s">
        <v>28</v>
      </c>
      <c r="Q44" s="1173"/>
      <c r="R44" s="1173"/>
      <c r="S44" s="1173"/>
      <c r="T44" s="1173"/>
      <c r="U44" s="1173"/>
      <c r="V44" s="1174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 xr:uid="{00000000-0002-0000-4D00-000000000000}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0" t="s">
        <v>0</v>
      </c>
      <c r="H1" s="1180"/>
      <c r="I1" s="1180"/>
      <c r="J1" s="1180"/>
      <c r="K1" s="1180"/>
      <c r="L1" s="1180"/>
      <c r="M1" s="1180"/>
      <c r="N1" s="1180"/>
      <c r="O1" s="1180"/>
      <c r="P1" s="1180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85" t="s">
        <v>1</v>
      </c>
      <c r="F2" s="1185"/>
      <c r="G2" s="1185"/>
      <c r="H2" s="1185"/>
      <c r="I2" s="1181" t="s">
        <v>2</v>
      </c>
      <c r="J2" s="1181"/>
      <c r="K2" s="1181"/>
      <c r="M2" s="768" t="s">
        <v>3</v>
      </c>
      <c r="N2" s="1181" t="s">
        <v>49</v>
      </c>
      <c r="O2" s="1181"/>
      <c r="P2" s="1181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7" t="s">
        <v>7</v>
      </c>
      <c r="C5" s="1178"/>
      <c r="D5" s="1178"/>
      <c r="E5" s="1178"/>
      <c r="F5" s="1178"/>
      <c r="G5" s="1178"/>
      <c r="H5" s="1179"/>
      <c r="I5" s="1182" t="s">
        <v>29</v>
      </c>
      <c r="J5" s="1183"/>
      <c r="K5" s="1183"/>
      <c r="L5" s="1183"/>
      <c r="M5" s="1183"/>
      <c r="N5" s="1183"/>
      <c r="O5" s="1184"/>
      <c r="P5" s="1182" t="s">
        <v>28</v>
      </c>
      <c r="Q5" s="1183"/>
      <c r="R5" s="1183"/>
      <c r="S5" s="1183"/>
      <c r="T5" s="1183"/>
      <c r="U5" s="1183"/>
      <c r="V5" s="1183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6" t="s">
        <v>16</v>
      </c>
      <c r="C24" s="1187"/>
      <c r="D24" s="1187"/>
      <c r="E24" s="1187"/>
      <c r="F24" s="1187"/>
      <c r="G24" s="1188"/>
      <c r="H24" s="1190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5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6"/>
      <c r="I25" s="826"/>
      <c r="J25" s="826"/>
      <c r="K25" s="826"/>
      <c r="L25" s="1189"/>
      <c r="M25" s="1189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6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7" t="s">
        <v>7</v>
      </c>
      <c r="C44" s="1178"/>
      <c r="D44" s="1178"/>
      <c r="E44" s="1178"/>
      <c r="F44" s="1178"/>
      <c r="G44" s="1178"/>
      <c r="H44" s="1179"/>
      <c r="I44" s="1172" t="s">
        <v>29</v>
      </c>
      <c r="J44" s="1173"/>
      <c r="K44" s="1173"/>
      <c r="L44" s="1173"/>
      <c r="M44" s="1173"/>
      <c r="N44" s="1173"/>
      <c r="O44" s="1174"/>
      <c r="P44" s="1172" t="s">
        <v>28</v>
      </c>
      <c r="Q44" s="1173"/>
      <c r="R44" s="1173"/>
      <c r="S44" s="1173"/>
      <c r="T44" s="1173"/>
      <c r="U44" s="1173"/>
      <c r="V44" s="1174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4E00-000000000000}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0" t="s">
        <v>0</v>
      </c>
      <c r="H1" s="1180"/>
      <c r="I1" s="1180"/>
      <c r="J1" s="1180"/>
      <c r="K1" s="1180"/>
      <c r="L1" s="1180"/>
      <c r="M1" s="1180"/>
      <c r="N1" s="1180"/>
      <c r="O1" s="1180"/>
      <c r="P1" s="1180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5" t="s">
        <v>1</v>
      </c>
      <c r="F2" s="1185"/>
      <c r="G2" s="1185"/>
      <c r="H2" s="1185"/>
      <c r="I2" s="1181" t="s">
        <v>2</v>
      </c>
      <c r="J2" s="1181"/>
      <c r="K2" s="1181"/>
      <c r="M2" s="768" t="s">
        <v>3</v>
      </c>
      <c r="N2" s="1181" t="s">
        <v>49</v>
      </c>
      <c r="O2" s="1181"/>
      <c r="P2" s="1181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7" t="s">
        <v>7</v>
      </c>
      <c r="C5" s="1178"/>
      <c r="D5" s="1178"/>
      <c r="E5" s="1178"/>
      <c r="F5" s="1178"/>
      <c r="G5" s="1178"/>
      <c r="H5" s="1179"/>
      <c r="I5" s="1182" t="s">
        <v>29</v>
      </c>
      <c r="J5" s="1183"/>
      <c r="K5" s="1183"/>
      <c r="L5" s="1183"/>
      <c r="M5" s="1183"/>
      <c r="N5" s="1183"/>
      <c r="O5" s="1184"/>
      <c r="P5" s="1182" t="s">
        <v>28</v>
      </c>
      <c r="Q5" s="1183"/>
      <c r="R5" s="1183"/>
      <c r="S5" s="1183"/>
      <c r="T5" s="1183"/>
      <c r="U5" s="1183"/>
      <c r="V5" s="1183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6" t="s">
        <v>16</v>
      </c>
      <c r="C25" s="1187"/>
      <c r="D25" s="1187"/>
      <c r="E25" s="1187"/>
      <c r="F25" s="1187"/>
      <c r="G25" s="1188"/>
      <c r="H25" s="1190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1"/>
      <c r="I26" s="826"/>
      <c r="J26" s="826"/>
      <c r="K26" s="826"/>
      <c r="L26" s="1189"/>
      <c r="M26" s="1189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1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77" t="s">
        <v>7</v>
      </c>
      <c r="C45" s="1178"/>
      <c r="D45" s="1178"/>
      <c r="E45" s="1178"/>
      <c r="F45" s="1178"/>
      <c r="G45" s="1178"/>
      <c r="H45" s="1179"/>
      <c r="I45" s="1172" t="s">
        <v>29</v>
      </c>
      <c r="J45" s="1173"/>
      <c r="K45" s="1173"/>
      <c r="L45" s="1173"/>
      <c r="M45" s="1173"/>
      <c r="N45" s="1173"/>
      <c r="O45" s="1174"/>
      <c r="P45" s="1172" t="s">
        <v>28</v>
      </c>
      <c r="Q45" s="1173"/>
      <c r="R45" s="1173"/>
      <c r="S45" s="1173"/>
      <c r="T45" s="1173"/>
      <c r="U45" s="1173"/>
      <c r="V45" s="1174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0" t="s">
        <v>0</v>
      </c>
      <c r="H1" s="1180"/>
      <c r="I1" s="1180"/>
      <c r="J1" s="1180"/>
      <c r="K1" s="1180"/>
      <c r="L1" s="1180"/>
      <c r="M1" s="1180"/>
      <c r="N1" s="1180"/>
      <c r="O1" s="1180"/>
      <c r="P1" s="1180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85" t="s">
        <v>1</v>
      </c>
      <c r="F2" s="1185"/>
      <c r="G2" s="1185"/>
      <c r="H2" s="1185"/>
      <c r="I2" s="1181" t="s">
        <v>2</v>
      </c>
      <c r="J2" s="1181"/>
      <c r="K2" s="1181"/>
      <c r="M2" s="768" t="s">
        <v>3</v>
      </c>
      <c r="N2" s="1181" t="s">
        <v>49</v>
      </c>
      <c r="O2" s="1181"/>
      <c r="P2" s="1181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7" t="s">
        <v>7</v>
      </c>
      <c r="C5" s="1178"/>
      <c r="D5" s="1178"/>
      <c r="E5" s="1178"/>
      <c r="F5" s="1178"/>
      <c r="G5" s="1178"/>
      <c r="H5" s="1179"/>
      <c r="I5" s="1182" t="s">
        <v>29</v>
      </c>
      <c r="J5" s="1183"/>
      <c r="K5" s="1183"/>
      <c r="L5" s="1183"/>
      <c r="M5" s="1183"/>
      <c r="N5" s="1183"/>
      <c r="O5" s="1184"/>
      <c r="P5" s="1182" t="s">
        <v>28</v>
      </c>
      <c r="Q5" s="1183"/>
      <c r="R5" s="1183"/>
      <c r="S5" s="1183"/>
      <c r="T5" s="1183"/>
      <c r="U5" s="1183"/>
      <c r="V5" s="1183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6" t="s">
        <v>16</v>
      </c>
      <c r="C25" s="1187"/>
      <c r="D25" s="1187"/>
      <c r="E25" s="1187"/>
      <c r="F25" s="1187"/>
      <c r="G25" s="1188"/>
      <c r="H25" s="1190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1"/>
      <c r="I26" s="826"/>
      <c r="J26" s="826"/>
      <c r="K26" s="826"/>
      <c r="L26" s="1189"/>
      <c r="M26" s="1189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1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77" t="s">
        <v>7</v>
      </c>
      <c r="C45" s="1178"/>
      <c r="D45" s="1178"/>
      <c r="E45" s="1178"/>
      <c r="F45" s="1178"/>
      <c r="G45" s="1178"/>
      <c r="H45" s="1179"/>
      <c r="I45" s="1172" t="s">
        <v>29</v>
      </c>
      <c r="J45" s="1173"/>
      <c r="K45" s="1173"/>
      <c r="L45" s="1173"/>
      <c r="M45" s="1173"/>
      <c r="N45" s="1173"/>
      <c r="O45" s="1174"/>
      <c r="P45" s="1192" t="s">
        <v>76</v>
      </c>
      <c r="Q45" s="1177" t="s">
        <v>28</v>
      </c>
      <c r="R45" s="1178"/>
      <c r="S45" s="1178"/>
      <c r="T45" s="1178"/>
      <c r="U45" s="1178"/>
      <c r="V45" s="1178"/>
      <c r="W45" s="1179"/>
      <c r="X45" s="1192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93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93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0" t="s">
        <v>0</v>
      </c>
      <c r="H1" s="1180"/>
      <c r="I1" s="1180"/>
      <c r="J1" s="1180"/>
      <c r="K1" s="1180"/>
      <c r="L1" s="1180"/>
      <c r="M1" s="1180"/>
      <c r="N1" s="1180"/>
      <c r="O1" s="1180"/>
      <c r="P1" s="1180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5" t="s">
        <v>1</v>
      </c>
      <c r="F2" s="1185"/>
      <c r="G2" s="1185"/>
      <c r="H2" s="1185"/>
      <c r="I2" s="1181" t="s">
        <v>2</v>
      </c>
      <c r="J2" s="1181"/>
      <c r="K2" s="1181"/>
      <c r="M2" s="768" t="s">
        <v>3</v>
      </c>
      <c r="N2" s="1181" t="s">
        <v>49</v>
      </c>
      <c r="O2" s="1181"/>
      <c r="P2" s="1181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7" t="s">
        <v>7</v>
      </c>
      <c r="C5" s="1178"/>
      <c r="D5" s="1178"/>
      <c r="E5" s="1178"/>
      <c r="F5" s="1178"/>
      <c r="G5" s="1178"/>
      <c r="H5" s="1179"/>
      <c r="I5" s="1182" t="s">
        <v>29</v>
      </c>
      <c r="J5" s="1183"/>
      <c r="K5" s="1183"/>
      <c r="L5" s="1183"/>
      <c r="M5" s="1183"/>
      <c r="N5" s="1183"/>
      <c r="O5" s="1184"/>
      <c r="P5" s="1182" t="s">
        <v>28</v>
      </c>
      <c r="Q5" s="1183"/>
      <c r="R5" s="1183"/>
      <c r="S5" s="1183"/>
      <c r="T5" s="1183"/>
      <c r="U5" s="1183"/>
      <c r="V5" s="1183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7" t="s">
        <v>16</v>
      </c>
      <c r="C25" s="1198"/>
      <c r="D25" s="1198"/>
      <c r="E25" s="1198"/>
      <c r="F25" s="1198"/>
      <c r="G25" s="1199"/>
      <c r="H25" s="1191" t="s">
        <v>8</v>
      </c>
      <c r="I25" s="824"/>
      <c r="J25" s="824"/>
      <c r="K25" s="824"/>
      <c r="L25" s="824"/>
      <c r="M25" s="825"/>
      <c r="N25" s="1038" t="s">
        <v>87</v>
      </c>
      <c r="O25" s="1197" t="s">
        <v>16</v>
      </c>
      <c r="P25" s="1198"/>
      <c r="Q25" s="1198"/>
      <c r="R25" s="1198"/>
      <c r="S25" s="1198"/>
      <c r="T25" s="1199"/>
      <c r="U25" s="1196" t="s">
        <v>76</v>
      </c>
      <c r="V25" s="1191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1"/>
      <c r="I26" s="826"/>
      <c r="J26" s="826"/>
      <c r="K26" s="826"/>
      <c r="L26" s="1189"/>
      <c r="M26" s="1189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1191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77" t="s">
        <v>7</v>
      </c>
      <c r="C45" s="1178"/>
      <c r="D45" s="1178"/>
      <c r="E45" s="1178"/>
      <c r="F45" s="1178"/>
      <c r="G45" s="1178"/>
      <c r="H45" s="1178"/>
      <c r="I45" s="1192" t="s">
        <v>76</v>
      </c>
      <c r="J45" s="1177" t="s">
        <v>29</v>
      </c>
      <c r="K45" s="1178"/>
      <c r="L45" s="1178"/>
      <c r="M45" s="1178"/>
      <c r="N45" s="1178"/>
      <c r="O45" s="1194"/>
      <c r="P45" s="1195"/>
      <c r="Q45" s="1196" t="s">
        <v>76</v>
      </c>
      <c r="R45" s="1200" t="s">
        <v>28</v>
      </c>
      <c r="S45" s="1194"/>
      <c r="T45" s="1194"/>
      <c r="U45" s="1178"/>
      <c r="V45" s="1194"/>
      <c r="W45" s="1178"/>
      <c r="X45" s="1179"/>
      <c r="Y45" s="1192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3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3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3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G1:P1"/>
    <mergeCell ref="E2:H2"/>
    <mergeCell ref="I2:K2"/>
    <mergeCell ref="N2:P2"/>
    <mergeCell ref="B5:H5"/>
    <mergeCell ref="I5:O5"/>
    <mergeCell ref="P5:V5"/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</mergeCells>
  <dataValidations count="1">
    <dataValidation type="list" allowBlank="1" showInputMessage="1" showErrorMessage="1" sqref="A3" xr:uid="{00000000-0002-0000-51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0" t="s">
        <v>0</v>
      </c>
      <c r="H1" s="1180"/>
      <c r="I1" s="1180"/>
      <c r="J1" s="1180"/>
      <c r="K1" s="1180"/>
      <c r="L1" s="1180"/>
      <c r="M1" s="1180"/>
      <c r="N1" s="1180"/>
      <c r="O1" s="1180"/>
      <c r="P1" s="1180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5" t="s">
        <v>1</v>
      </c>
      <c r="F2" s="1185"/>
      <c r="G2" s="1185"/>
      <c r="H2" s="1185"/>
      <c r="I2" s="1181" t="s">
        <v>2</v>
      </c>
      <c r="J2" s="1181"/>
      <c r="K2" s="1181"/>
      <c r="M2" s="768" t="s">
        <v>3</v>
      </c>
      <c r="N2" s="1181" t="s">
        <v>49</v>
      </c>
      <c r="O2" s="1181"/>
      <c r="P2" s="1181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7" t="s">
        <v>7</v>
      </c>
      <c r="C5" s="1178"/>
      <c r="D5" s="1178"/>
      <c r="E5" s="1178"/>
      <c r="F5" s="1178"/>
      <c r="G5" s="1178"/>
      <c r="H5" s="1179"/>
      <c r="I5" s="1182" t="s">
        <v>29</v>
      </c>
      <c r="J5" s="1183"/>
      <c r="K5" s="1183"/>
      <c r="L5" s="1183"/>
      <c r="M5" s="1183"/>
      <c r="N5" s="1183"/>
      <c r="O5" s="1184"/>
      <c r="P5" s="1182" t="s">
        <v>28</v>
      </c>
      <c r="Q5" s="1183"/>
      <c r="R5" s="1183"/>
      <c r="S5" s="1183"/>
      <c r="T5" s="1183"/>
      <c r="U5" s="1183"/>
      <c r="V5" s="1183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7" t="s">
        <v>16</v>
      </c>
      <c r="C25" s="1198"/>
      <c r="D25" s="1198"/>
      <c r="E25" s="1198"/>
      <c r="F25" s="1198"/>
      <c r="G25" s="1199"/>
      <c r="H25" s="1191" t="s">
        <v>8</v>
      </c>
      <c r="I25" s="824"/>
      <c r="J25" s="824"/>
      <c r="K25" s="824"/>
      <c r="L25" s="824"/>
      <c r="M25" s="825"/>
      <c r="N25" s="1038" t="s">
        <v>87</v>
      </c>
      <c r="O25" s="1197" t="s">
        <v>16</v>
      </c>
      <c r="P25" s="1198"/>
      <c r="Q25" s="1198"/>
      <c r="R25" s="1198"/>
      <c r="S25" s="1198"/>
      <c r="T25" s="1199"/>
      <c r="U25" s="1196" t="s">
        <v>76</v>
      </c>
      <c r="V25" s="1191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1"/>
      <c r="I26" s="826"/>
      <c r="J26" s="826"/>
      <c r="K26" s="826"/>
      <c r="L26" s="1189"/>
      <c r="M26" s="1189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1191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0" t="s">
        <v>7</v>
      </c>
      <c r="C45" s="1194"/>
      <c r="D45" s="1194"/>
      <c r="E45" s="1194"/>
      <c r="F45" s="1194"/>
      <c r="G45" s="1194"/>
      <c r="H45" s="1178"/>
      <c r="I45" s="1192" t="s">
        <v>76</v>
      </c>
      <c r="J45" s="1177" t="s">
        <v>29</v>
      </c>
      <c r="K45" s="1178"/>
      <c r="L45" s="1178"/>
      <c r="M45" s="1178"/>
      <c r="N45" s="1178"/>
      <c r="O45" s="1194"/>
      <c r="P45" s="1195"/>
      <c r="Q45" s="1196" t="s">
        <v>76</v>
      </c>
      <c r="R45" s="1200" t="s">
        <v>28</v>
      </c>
      <c r="S45" s="1194"/>
      <c r="T45" s="1194"/>
      <c r="U45" s="1178"/>
      <c r="V45" s="1194"/>
      <c r="W45" s="1178"/>
      <c r="X45" s="1179"/>
      <c r="Y45" s="1192" t="s">
        <v>76</v>
      </c>
      <c r="Z45" s="1190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3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3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3"/>
      <c r="Z46" s="1176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Z45:Z46"/>
    <mergeCell ref="B45:H45"/>
    <mergeCell ref="I45:I46"/>
    <mergeCell ref="J45:P45"/>
    <mergeCell ref="Q45:Q46"/>
    <mergeCell ref="R45:X45"/>
    <mergeCell ref="Y45:Y46"/>
    <mergeCell ref="B25:G25"/>
    <mergeCell ref="H25:H26"/>
    <mergeCell ref="O25:T25"/>
    <mergeCell ref="U25:U26"/>
    <mergeCell ref="V25:V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2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0" t="s">
        <v>0</v>
      </c>
      <c r="H1" s="1180"/>
      <c r="I1" s="1180"/>
      <c r="J1" s="1180"/>
      <c r="K1" s="1180"/>
      <c r="L1" s="1180"/>
      <c r="M1" s="1180"/>
      <c r="N1" s="1180"/>
      <c r="O1" s="1180"/>
      <c r="P1" s="1180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5" t="s">
        <v>1</v>
      </c>
      <c r="F2" s="1185"/>
      <c r="G2" s="1185"/>
      <c r="H2" s="1185"/>
      <c r="I2" s="1181" t="s">
        <v>2</v>
      </c>
      <c r="J2" s="1181"/>
      <c r="K2" s="1181"/>
      <c r="M2" s="768" t="s">
        <v>3</v>
      </c>
      <c r="N2" s="1181" t="s">
        <v>49</v>
      </c>
      <c r="O2" s="1181"/>
      <c r="P2" s="1181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7" t="s">
        <v>7</v>
      </c>
      <c r="C5" s="1178"/>
      <c r="D5" s="1178"/>
      <c r="E5" s="1178"/>
      <c r="F5" s="1178"/>
      <c r="G5" s="1178"/>
      <c r="H5" s="1179"/>
      <c r="I5" s="1182" t="s">
        <v>29</v>
      </c>
      <c r="J5" s="1183"/>
      <c r="K5" s="1183"/>
      <c r="L5" s="1183"/>
      <c r="M5" s="1183"/>
      <c r="N5" s="1183"/>
      <c r="O5" s="1184"/>
      <c r="P5" s="1182" t="s">
        <v>28</v>
      </c>
      <c r="Q5" s="1183"/>
      <c r="R5" s="1183"/>
      <c r="S5" s="1183"/>
      <c r="T5" s="1183"/>
      <c r="U5" s="1183"/>
      <c r="V5" s="1183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7" t="s">
        <v>16</v>
      </c>
      <c r="C25" s="1198"/>
      <c r="D25" s="1198"/>
      <c r="E25" s="1198"/>
      <c r="F25" s="1198"/>
      <c r="G25" s="1199"/>
      <c r="H25" s="1191" t="s">
        <v>8</v>
      </c>
      <c r="I25" s="824"/>
      <c r="J25" s="824"/>
      <c r="K25" s="824"/>
      <c r="L25" s="824"/>
      <c r="M25" s="825"/>
      <c r="N25" s="1038" t="s">
        <v>87</v>
      </c>
      <c r="O25" s="1197" t="s">
        <v>16</v>
      </c>
      <c r="P25" s="1198"/>
      <c r="Q25" s="1198"/>
      <c r="R25" s="1198"/>
      <c r="S25" s="1198"/>
      <c r="T25" s="1199"/>
      <c r="U25" s="1191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1"/>
      <c r="I26" s="826"/>
      <c r="J26" s="826"/>
      <c r="K26" s="826"/>
      <c r="L26" s="1189"/>
      <c r="M26" s="1189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1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0" t="s">
        <v>7</v>
      </c>
      <c r="C45" s="1194"/>
      <c r="D45" s="1194"/>
      <c r="E45" s="1194"/>
      <c r="F45" s="1194"/>
      <c r="G45" s="1194"/>
      <c r="H45" s="1178"/>
      <c r="I45" s="1177" t="s">
        <v>29</v>
      </c>
      <c r="J45" s="1178"/>
      <c r="K45" s="1178"/>
      <c r="L45" s="1178"/>
      <c r="M45" s="1178"/>
      <c r="N45" s="1178"/>
      <c r="O45" s="1179"/>
      <c r="P45" s="1200" t="s">
        <v>28</v>
      </c>
      <c r="Q45" s="1194"/>
      <c r="R45" s="1194"/>
      <c r="S45" s="1178"/>
      <c r="T45" s="1194"/>
      <c r="U45" s="1178"/>
      <c r="V45" s="1179"/>
      <c r="W45" s="1190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6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</mergeCells>
  <dataValidations count="1">
    <dataValidation type="list" allowBlank="1" showInputMessage="1" showErrorMessage="1" sqref="A3" xr:uid="{00000000-0002-0000-53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78">
    <tabColor rgb="FF00B050"/>
    <pageSetUpPr fitToPage="1"/>
  </sheetPr>
  <dimension ref="A1:X58"/>
  <sheetViews>
    <sheetView tabSelected="1" view="pageBreakPreview" zoomScale="40" zoomScaleNormal="35" zoomScaleSheetLayoutView="40" zoomScalePageLayoutView="25" workbookViewId="0">
      <selection activeCell="V8" sqref="V8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28"/>
      <c r="C1" s="1116" t="s">
        <v>33</v>
      </c>
      <c r="D1" s="1116"/>
      <c r="E1" s="1116"/>
      <c r="F1" s="1116"/>
      <c r="G1" s="1116"/>
      <c r="H1" s="1116"/>
      <c r="I1" s="1116"/>
      <c r="J1" s="1116"/>
      <c r="K1" s="1116"/>
      <c r="L1" s="1116"/>
      <c r="M1" s="1116"/>
      <c r="N1" s="1116"/>
      <c r="O1" s="1116"/>
      <c r="P1" s="1116"/>
      <c r="Q1" s="1116"/>
      <c r="R1" s="1116"/>
      <c r="S1" s="1116"/>
      <c r="T1" s="1116"/>
      <c r="U1" s="1117"/>
      <c r="V1" s="1230" t="s">
        <v>34</v>
      </c>
      <c r="W1" s="1231"/>
      <c r="X1" s="1231"/>
    </row>
    <row r="2" spans="1:24" x14ac:dyDescent="0.25">
      <c r="A2" s="562"/>
      <c r="B2" s="1229"/>
      <c r="C2" s="1121" t="s">
        <v>35</v>
      </c>
      <c r="D2" s="1121"/>
      <c r="E2" s="1121"/>
      <c r="F2" s="1121"/>
      <c r="G2" s="1121"/>
      <c r="H2" s="1121"/>
      <c r="I2" s="1121"/>
      <c r="J2" s="1121"/>
      <c r="K2" s="1121"/>
      <c r="L2" s="1121"/>
      <c r="M2" s="1121"/>
      <c r="N2" s="1121"/>
      <c r="O2" s="1121"/>
      <c r="P2" s="1121"/>
      <c r="Q2" s="1121"/>
      <c r="R2" s="1121"/>
      <c r="S2" s="1121"/>
      <c r="T2" s="1121"/>
      <c r="U2" s="1122"/>
      <c r="V2" s="1230" t="s">
        <v>36</v>
      </c>
      <c r="W2" s="1231"/>
      <c r="X2" s="1231"/>
    </row>
    <row r="3" spans="1:24" x14ac:dyDescent="0.25">
      <c r="A3" s="562"/>
      <c r="B3" s="1229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124"/>
      <c r="U3" s="1125"/>
      <c r="V3" s="1230" t="s">
        <v>37</v>
      </c>
      <c r="W3" s="1231"/>
      <c r="X3" s="1231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26"/>
      <c r="W4" s="1226"/>
      <c r="X4" s="1226"/>
    </row>
    <row r="5" spans="1:24" ht="30" customHeight="1" thickBot="1" x14ac:dyDescent="0.3">
      <c r="A5" s="562"/>
      <c r="B5" s="564" t="s">
        <v>38</v>
      </c>
      <c r="C5" s="1124">
        <v>3</v>
      </c>
      <c r="D5" s="1124"/>
      <c r="E5" s="84"/>
      <c r="F5" s="84"/>
      <c r="G5" s="84" t="s">
        <v>39</v>
      </c>
      <c r="H5" s="1133" t="s">
        <v>50</v>
      </c>
      <c r="I5" s="1133"/>
      <c r="J5" s="87"/>
      <c r="K5" s="87"/>
      <c r="L5" s="87"/>
      <c r="M5" s="85"/>
      <c r="N5" s="84" t="s">
        <v>40</v>
      </c>
      <c r="O5" s="574">
        <v>58</v>
      </c>
      <c r="P5" s="551"/>
      <c r="V5" s="1227"/>
      <c r="W5" s="1227"/>
      <c r="X5" s="1227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23" t="s">
        <v>126</v>
      </c>
      <c r="W6" s="1224"/>
      <c r="X6" s="1225"/>
    </row>
    <row r="7" spans="1:24" ht="30" customHeight="1" thickBot="1" x14ac:dyDescent="0.3">
      <c r="A7" s="562"/>
      <c r="B7" s="565" t="s">
        <v>41</v>
      </c>
      <c r="C7" s="1135" t="s">
        <v>2</v>
      </c>
      <c r="D7" s="1135"/>
      <c r="E7" s="86"/>
      <c r="F7" s="86"/>
      <c r="G7" s="84" t="s">
        <v>42</v>
      </c>
      <c r="H7" s="1232">
        <f ca="1">INDIRECT("'SEM " &amp; $O$5 &amp; "'!" &amp; ADDRESS(ROW(T2), COLUMN(T2)))</f>
        <v>45827</v>
      </c>
      <c r="I7" s="1232"/>
      <c r="J7" s="1232">
        <f ca="1">H7+6</f>
        <v>45833</v>
      </c>
      <c r="K7" s="1232"/>
      <c r="L7" s="87"/>
      <c r="M7" s="391" t="s">
        <v>43</v>
      </c>
      <c r="N7" s="391"/>
      <c r="P7" s="1124" t="s">
        <v>89</v>
      </c>
      <c r="Q7" s="1124"/>
      <c r="R7" s="1124"/>
      <c r="S7" s="1124"/>
      <c r="T7" s="84"/>
      <c r="U7" s="88"/>
      <c r="V7" s="1220">
        <v>45830</v>
      </c>
      <c r="W7" s="1221"/>
      <c r="X7" s="1222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05" t="s">
        <v>105</v>
      </c>
      <c r="B9" s="1206"/>
      <c r="C9" s="1107" t="s">
        <v>7</v>
      </c>
      <c r="D9" s="1108"/>
      <c r="E9" s="1108"/>
      <c r="F9" s="1108"/>
      <c r="G9" s="1108"/>
      <c r="H9" s="1108"/>
      <c r="I9" s="1106"/>
      <c r="J9" s="1108" t="s">
        <v>29</v>
      </c>
      <c r="K9" s="1108"/>
      <c r="L9" s="1108"/>
      <c r="M9" s="1108"/>
      <c r="N9" s="1108"/>
      <c r="O9" s="1108"/>
      <c r="P9" s="1108"/>
      <c r="Q9" s="1107" t="s">
        <v>28</v>
      </c>
      <c r="R9" s="1108"/>
      <c r="S9" s="1108"/>
      <c r="T9" s="1108"/>
      <c r="U9" s="1108"/>
      <c r="V9" s="1108"/>
      <c r="W9" s="1106"/>
      <c r="X9" s="1207" t="s">
        <v>8</v>
      </c>
    </row>
    <row r="10" spans="1:24" ht="34.5" thickBot="1" x14ac:dyDescent="0.3">
      <c r="A10" s="1209" t="s">
        <v>44</v>
      </c>
      <c r="B10" s="1210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8"/>
    </row>
    <row r="11" spans="1:24" ht="33.75" x14ac:dyDescent="0.25">
      <c r="A11" s="559" t="s">
        <v>98</v>
      </c>
      <c r="B11" s="597">
        <f ca="1">H7</f>
        <v>45827</v>
      </c>
      <c r="C11" s="664">
        <f ca="1">INDIRECT("'SEM " &amp; $O$5 &amp; "'!" &amp; ADDRESS(ROW(B8), COLUMN(B8)))</f>
        <v>86</v>
      </c>
      <c r="D11" s="665">
        <f t="shared" ref="D11:X11" ca="1" si="0">INDIRECT("'SEM " &amp; $O$5 &amp; "'!" &amp; ADDRESS(ROW(C8), COLUMN(C8)))</f>
        <v>88.7</v>
      </c>
      <c r="E11" s="665">
        <f t="shared" ca="1" si="0"/>
        <v>86.3</v>
      </c>
      <c r="F11" s="665">
        <f t="shared" ca="1" si="0"/>
        <v>7</v>
      </c>
      <c r="G11" s="665">
        <f t="shared" ca="1" si="0"/>
        <v>86.4</v>
      </c>
      <c r="H11" s="665">
        <f t="shared" ca="1" si="0"/>
        <v>87.6</v>
      </c>
      <c r="I11" s="279">
        <f t="shared" ca="1" si="0"/>
        <v>86.6</v>
      </c>
      <c r="J11" s="664">
        <f t="shared" ca="1" si="0"/>
        <v>83</v>
      </c>
      <c r="K11" s="665">
        <f t="shared" ca="1" si="0"/>
        <v>82.5</v>
      </c>
      <c r="L11" s="665">
        <f t="shared" ca="1" si="0"/>
        <v>85.9</v>
      </c>
      <c r="M11" s="665">
        <f t="shared" ca="1" si="0"/>
        <v>15</v>
      </c>
      <c r="N11" s="665">
        <f t="shared" ca="1" si="0"/>
        <v>86.2</v>
      </c>
      <c r="O11" s="665">
        <f t="shared" ca="1" si="0"/>
        <v>85.9</v>
      </c>
      <c r="P11" s="279">
        <f t="shared" ca="1" si="0"/>
        <v>84.6</v>
      </c>
      <c r="Q11" s="664">
        <f t="shared" ca="1" si="0"/>
        <v>83.9</v>
      </c>
      <c r="R11" s="665">
        <f t="shared" ca="1" si="0"/>
        <v>86.2</v>
      </c>
      <c r="S11" s="665">
        <f t="shared" ca="1" si="0"/>
        <v>90.1</v>
      </c>
      <c r="T11" s="665">
        <f t="shared" ca="1" si="0"/>
        <v>10</v>
      </c>
      <c r="U11" s="665">
        <f t="shared" ca="1" si="0"/>
        <v>87.3</v>
      </c>
      <c r="V11" s="665">
        <f t="shared" ca="1" si="0"/>
        <v>88.1</v>
      </c>
      <c r="W11" s="279">
        <f t="shared" ca="1" si="0"/>
        <v>87.7</v>
      </c>
      <c r="X11" s="753">
        <f t="shared" ca="1" si="0"/>
        <v>1585</v>
      </c>
    </row>
    <row r="12" spans="1:24" ht="33.75" x14ac:dyDescent="0.25">
      <c r="A12" s="559" t="s">
        <v>99</v>
      </c>
      <c r="B12" s="597">
        <f t="shared" ref="B12:B17" ca="1" si="1">B11+1</f>
        <v>45828</v>
      </c>
      <c r="C12" s="571">
        <f t="shared" ref="C12:X12" ca="1" si="2">INDIRECT("'SEM " &amp; $O$5 &amp; "'!" &amp; ADDRESS(ROW(B9), COLUMN(B9)))</f>
        <v>88.4</v>
      </c>
      <c r="D12" s="572">
        <f t="shared" ca="1" si="2"/>
        <v>88.4</v>
      </c>
      <c r="E12" s="572">
        <f t="shared" ca="1" si="2"/>
        <v>87.4</v>
      </c>
      <c r="F12" s="572">
        <f t="shared" ca="1" si="2"/>
        <v>7.8</v>
      </c>
      <c r="G12" s="572">
        <f t="shared" ca="1" si="2"/>
        <v>87.9</v>
      </c>
      <c r="H12" s="572">
        <f t="shared" ca="1" si="2"/>
        <v>88.5</v>
      </c>
      <c r="I12" s="280">
        <f t="shared" ca="1" si="2"/>
        <v>88.3</v>
      </c>
      <c r="J12" s="571">
        <f t="shared" ca="1" si="2"/>
        <v>83.5</v>
      </c>
      <c r="K12" s="572">
        <f t="shared" ca="1" si="2"/>
        <v>85</v>
      </c>
      <c r="L12" s="572">
        <f t="shared" ca="1" si="2"/>
        <v>87.1</v>
      </c>
      <c r="M12" s="572">
        <f t="shared" ca="1" si="2"/>
        <v>16.3</v>
      </c>
      <c r="N12" s="572">
        <f t="shared" ca="1" si="2"/>
        <v>88.5</v>
      </c>
      <c r="O12" s="572">
        <f t="shared" ca="1" si="2"/>
        <v>86.1</v>
      </c>
      <c r="P12" s="280">
        <f t="shared" ca="1" si="2"/>
        <v>85.1</v>
      </c>
      <c r="Q12" s="571">
        <f t="shared" ca="1" si="2"/>
        <v>85.7</v>
      </c>
      <c r="R12" s="572">
        <f t="shared" ca="1" si="2"/>
        <v>86.9</v>
      </c>
      <c r="S12" s="572">
        <f t="shared" ca="1" si="2"/>
        <v>89</v>
      </c>
      <c r="T12" s="572">
        <f t="shared" ca="1" si="2"/>
        <v>11</v>
      </c>
      <c r="U12" s="572">
        <f t="shared" ca="1" si="2"/>
        <v>90.5</v>
      </c>
      <c r="V12" s="572">
        <f t="shared" ca="1" si="2"/>
        <v>88.8</v>
      </c>
      <c r="W12" s="280">
        <f t="shared" ca="1" si="2"/>
        <v>89</v>
      </c>
      <c r="X12" s="754">
        <f t="shared" ca="1" si="2"/>
        <v>1609.2</v>
      </c>
    </row>
    <row r="13" spans="1:24" ht="33.75" x14ac:dyDescent="0.25">
      <c r="A13" s="559" t="s">
        <v>100</v>
      </c>
      <c r="B13" s="597">
        <f t="shared" ca="1" si="1"/>
        <v>45829</v>
      </c>
      <c r="C13" s="571">
        <f t="shared" ref="C13:X13" ca="1" si="3">INDIRECT("'SEM " &amp; $O$5 &amp; "'!" &amp; ADDRESS(ROW(B10), COLUMN(B10)))</f>
        <v>88.4</v>
      </c>
      <c r="D13" s="572">
        <f t="shared" ca="1" si="3"/>
        <v>88.3</v>
      </c>
      <c r="E13" s="572">
        <f t="shared" ca="1" si="3"/>
        <v>87.4</v>
      </c>
      <c r="F13" s="572">
        <f t="shared" ca="1" si="3"/>
        <v>7.7</v>
      </c>
      <c r="G13" s="572">
        <f t="shared" ca="1" si="3"/>
        <v>87.8</v>
      </c>
      <c r="H13" s="572">
        <f t="shared" ca="1" si="3"/>
        <v>88.5</v>
      </c>
      <c r="I13" s="280">
        <f t="shared" ca="1" si="3"/>
        <v>88.3</v>
      </c>
      <c r="J13" s="571">
        <f t="shared" ca="1" si="3"/>
        <v>83.5</v>
      </c>
      <c r="K13" s="572">
        <f t="shared" ca="1" si="3"/>
        <v>85</v>
      </c>
      <c r="L13" s="572">
        <f t="shared" ca="1" si="3"/>
        <v>87.1</v>
      </c>
      <c r="M13" s="572">
        <f t="shared" ca="1" si="3"/>
        <v>16.2</v>
      </c>
      <c r="N13" s="572">
        <f t="shared" ca="1" si="3"/>
        <v>88.4</v>
      </c>
      <c r="O13" s="572">
        <f t="shared" ca="1" si="3"/>
        <v>86.1</v>
      </c>
      <c r="P13" s="280">
        <f t="shared" ca="1" si="3"/>
        <v>85.1</v>
      </c>
      <c r="Q13" s="571">
        <f t="shared" ca="1" si="3"/>
        <v>85.4</v>
      </c>
      <c r="R13" s="572">
        <f t="shared" ca="1" si="3"/>
        <v>86.8</v>
      </c>
      <c r="S13" s="572">
        <f t="shared" ca="1" si="3"/>
        <v>89</v>
      </c>
      <c r="T13" s="572">
        <f t="shared" ca="1" si="3"/>
        <v>10.9</v>
      </c>
      <c r="U13" s="572">
        <f t="shared" ca="1" si="3"/>
        <v>90.5</v>
      </c>
      <c r="V13" s="572">
        <f t="shared" ca="1" si="3"/>
        <v>88.8</v>
      </c>
      <c r="W13" s="280">
        <f t="shared" ca="1" si="3"/>
        <v>89</v>
      </c>
      <c r="X13" s="754">
        <f t="shared" ca="1" si="3"/>
        <v>1608.2</v>
      </c>
    </row>
    <row r="14" spans="1:24" ht="33.75" x14ac:dyDescent="0.25">
      <c r="A14" s="559" t="s">
        <v>101</v>
      </c>
      <c r="B14" s="597">
        <f t="shared" ca="1" si="1"/>
        <v>45830</v>
      </c>
      <c r="C14" s="571">
        <f t="shared" ref="C14:X14" ca="1" si="4">INDIRECT("'SEM " &amp; $O$5 &amp; "'!" &amp; ADDRESS(ROW(B11), COLUMN(B11)))</f>
        <v>85.4</v>
      </c>
      <c r="D14" s="572">
        <f t="shared" ca="1" si="4"/>
        <v>86.1</v>
      </c>
      <c r="E14" s="572">
        <f t="shared" ca="1" si="4"/>
        <v>82.6</v>
      </c>
      <c r="F14" s="572">
        <f t="shared" ca="1" si="4"/>
        <v>28</v>
      </c>
      <c r="G14" s="572">
        <f t="shared" ca="1" si="4"/>
        <v>82.8</v>
      </c>
      <c r="H14" s="572">
        <f t="shared" ca="1" si="4"/>
        <v>83.3</v>
      </c>
      <c r="I14" s="280">
        <f t="shared" ca="1" si="4"/>
        <v>85.3</v>
      </c>
      <c r="J14" s="571">
        <f t="shared" ca="1" si="4"/>
        <v>83.4</v>
      </c>
      <c r="K14" s="572">
        <f t="shared" ca="1" si="4"/>
        <v>85.2</v>
      </c>
      <c r="L14" s="572">
        <f t="shared" ca="1" si="4"/>
        <v>87.1</v>
      </c>
      <c r="M14" s="572">
        <f t="shared" ca="1" si="4"/>
        <v>14.5</v>
      </c>
      <c r="N14" s="572">
        <f t="shared" ca="1" si="4"/>
        <v>88.3</v>
      </c>
      <c r="O14" s="572">
        <f t="shared" ca="1" si="4"/>
        <v>86.6</v>
      </c>
      <c r="P14" s="280">
        <f t="shared" ca="1" si="4"/>
        <v>84.9</v>
      </c>
      <c r="Q14" s="571">
        <f t="shared" ca="1" si="4"/>
        <v>83</v>
      </c>
      <c r="R14" s="572">
        <f t="shared" ca="1" si="4"/>
        <v>84.8</v>
      </c>
      <c r="S14" s="572">
        <f t="shared" ca="1" si="4"/>
        <v>87.9</v>
      </c>
      <c r="T14" s="572">
        <f t="shared" ca="1" si="4"/>
        <v>21</v>
      </c>
      <c r="U14" s="572">
        <f t="shared" ca="1" si="4"/>
        <v>88.6</v>
      </c>
      <c r="V14" s="572">
        <f t="shared" ca="1" si="4"/>
        <v>85.7</v>
      </c>
      <c r="W14" s="280">
        <f t="shared" ca="1" si="4"/>
        <v>89.3</v>
      </c>
      <c r="X14" s="754">
        <f t="shared" ca="1" si="4"/>
        <v>1603.8</v>
      </c>
    </row>
    <row r="15" spans="1:24" ht="33.75" x14ac:dyDescent="0.25">
      <c r="A15" s="559" t="s">
        <v>102</v>
      </c>
      <c r="B15" s="597">
        <f t="shared" ca="1" si="1"/>
        <v>45831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754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45832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4" ht="34.5" thickBot="1" x14ac:dyDescent="0.3">
      <c r="A17" s="559" t="s">
        <v>104</v>
      </c>
      <c r="B17" s="597">
        <f t="shared" ca="1" si="1"/>
        <v>45833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01" t="s">
        <v>8</v>
      </c>
      <c r="B18" s="1202"/>
      <c r="C18" s="229">
        <f t="shared" ref="C18:X18" ca="1" si="8">INDIRECT("'SEM " &amp; $O$5 &amp; "'!" &amp; ADDRESS(ROW(B15), COLUMN(B15)))</f>
        <v>348.20000000000005</v>
      </c>
      <c r="D18" s="230">
        <f t="shared" ca="1" si="8"/>
        <v>351.5</v>
      </c>
      <c r="E18" s="230">
        <f t="shared" ca="1" si="8"/>
        <v>343.70000000000005</v>
      </c>
      <c r="F18" s="230">
        <f t="shared" ca="1" si="8"/>
        <v>50.5</v>
      </c>
      <c r="G18" s="230">
        <f t="shared" ca="1" si="8"/>
        <v>344.90000000000003</v>
      </c>
      <c r="H18" s="230">
        <f t="shared" ca="1" si="8"/>
        <v>347.90000000000003</v>
      </c>
      <c r="I18" s="231">
        <f t="shared" ca="1" si="8"/>
        <v>348.5</v>
      </c>
      <c r="J18" s="229">
        <f t="shared" ca="1" si="8"/>
        <v>333.4</v>
      </c>
      <c r="K18" s="230">
        <f t="shared" ca="1" si="8"/>
        <v>337.7</v>
      </c>
      <c r="L18" s="230">
        <f t="shared" ca="1" si="8"/>
        <v>347.20000000000005</v>
      </c>
      <c r="M18" s="230">
        <f t="shared" ca="1" si="8"/>
        <v>62</v>
      </c>
      <c r="N18" s="230">
        <f t="shared" ca="1" si="8"/>
        <v>351.40000000000003</v>
      </c>
      <c r="O18" s="230">
        <f t="shared" ca="1" si="8"/>
        <v>344.70000000000005</v>
      </c>
      <c r="P18" s="231">
        <f t="shared" ca="1" si="8"/>
        <v>339.7</v>
      </c>
      <c r="Q18" s="229">
        <f t="shared" ca="1" si="8"/>
        <v>338</v>
      </c>
      <c r="R18" s="230">
        <f t="shared" ca="1" si="8"/>
        <v>344.70000000000005</v>
      </c>
      <c r="S18" s="230">
        <f t="shared" ca="1" si="8"/>
        <v>356</v>
      </c>
      <c r="T18" s="230">
        <f t="shared" ca="1" si="8"/>
        <v>52.9</v>
      </c>
      <c r="U18" s="230">
        <f t="shared" ca="1" si="8"/>
        <v>356.9</v>
      </c>
      <c r="V18" s="230">
        <f t="shared" ca="1" si="8"/>
        <v>351.4</v>
      </c>
      <c r="W18" s="232">
        <f t="shared" ca="1" si="8"/>
        <v>355</v>
      </c>
      <c r="X18" s="510">
        <f t="shared" ca="1" si="8"/>
        <v>6406.1999999999989</v>
      </c>
    </row>
    <row r="19" spans="1:24" ht="33.75" thickBot="1" x14ac:dyDescent="0.3">
      <c r="A19" s="1203" t="s">
        <v>47</v>
      </c>
      <c r="B19" s="1204"/>
      <c r="C19" s="587">
        <f ca="1">INDIRECT("'SEM " &amp; $O$5 &amp; "'!" &amp; ADDRESS(ROW(B17), COLUMN(B16)))</f>
        <v>557</v>
      </c>
      <c r="D19" s="588">
        <f t="shared" ref="D19:X19" ca="1" si="9">INDIRECT("'SEM " &amp; $O$5 &amp; "'!" &amp; ADDRESS(ROW(C17), COLUMN(C16)))</f>
        <v>562</v>
      </c>
      <c r="E19" s="588">
        <f t="shared" ca="1" si="9"/>
        <v>545</v>
      </c>
      <c r="F19" s="588">
        <f t="shared" ca="1" si="9"/>
        <v>124</v>
      </c>
      <c r="G19" s="588">
        <f t="shared" ca="1" si="9"/>
        <v>547</v>
      </c>
      <c r="H19" s="588">
        <f t="shared" ca="1" si="9"/>
        <v>551</v>
      </c>
      <c r="I19" s="589">
        <f t="shared" ca="1" si="9"/>
        <v>557</v>
      </c>
      <c r="J19" s="587">
        <f t="shared" ca="1" si="9"/>
        <v>538</v>
      </c>
      <c r="K19" s="588">
        <f t="shared" ca="1" si="9"/>
        <v>547</v>
      </c>
      <c r="L19" s="588">
        <f t="shared" ca="1" si="9"/>
        <v>561</v>
      </c>
      <c r="M19" s="588">
        <f t="shared" ca="1" si="9"/>
        <v>97</v>
      </c>
      <c r="N19" s="588">
        <f t="shared" ca="1" si="9"/>
        <v>568</v>
      </c>
      <c r="O19" s="588">
        <f t="shared" ca="1" si="9"/>
        <v>557</v>
      </c>
      <c r="P19" s="589">
        <f t="shared" ca="1" si="9"/>
        <v>548</v>
      </c>
      <c r="Q19" s="587">
        <f t="shared" ca="1" si="9"/>
        <v>541</v>
      </c>
      <c r="R19" s="588">
        <f t="shared" ca="1" si="9"/>
        <v>552</v>
      </c>
      <c r="S19" s="588">
        <f t="shared" ca="1" si="9"/>
        <v>571</v>
      </c>
      <c r="T19" s="588">
        <f t="shared" ca="1" si="9"/>
        <v>107</v>
      </c>
      <c r="U19" s="588">
        <f t="shared" ca="1" si="9"/>
        <v>574</v>
      </c>
      <c r="V19" s="588">
        <f t="shared" ca="1" si="9"/>
        <v>561</v>
      </c>
      <c r="W19" s="590">
        <f t="shared" ca="1" si="9"/>
        <v>574</v>
      </c>
      <c r="X19" s="590">
        <f t="shared" ca="1" si="9"/>
        <v>10339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1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19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19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5" t="s">
        <v>26</v>
      </c>
      <c r="B25" s="1206"/>
      <c r="C25" s="1107" t="s">
        <v>16</v>
      </c>
      <c r="D25" s="1108"/>
      <c r="E25" s="1108"/>
      <c r="F25" s="1108"/>
      <c r="G25" s="1108"/>
      <c r="H25" s="1212"/>
      <c r="I25" s="1216" t="s">
        <v>8</v>
      </c>
      <c r="J25" s="92"/>
      <c r="K25" s="92"/>
      <c r="L25" s="1205" t="s">
        <v>45</v>
      </c>
      <c r="M25" s="1206"/>
      <c r="N25" s="1211" t="s">
        <v>16</v>
      </c>
      <c r="O25" s="1212"/>
      <c r="P25" s="1212"/>
      <c r="Q25" s="1212"/>
      <c r="R25" s="1212"/>
      <c r="S25" s="1212"/>
      <c r="T25" s="1216" t="s">
        <v>8</v>
      </c>
      <c r="V25"/>
      <c r="W25"/>
      <c r="X25"/>
    </row>
    <row r="26" spans="1:24" ht="30.75" customHeight="1" thickBot="1" x14ac:dyDescent="0.3">
      <c r="A26" s="1209" t="s">
        <v>44</v>
      </c>
      <c r="B26" s="1210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17"/>
      <c r="J26" s="92"/>
      <c r="K26" s="92"/>
      <c r="L26" s="1209" t="s">
        <v>44</v>
      </c>
      <c r="M26" s="1218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17"/>
      <c r="U26" s="1214" t="s">
        <v>91</v>
      </c>
      <c r="V26" s="1215"/>
      <c r="W26" s="1215"/>
      <c r="X26" s="1215"/>
    </row>
    <row r="27" spans="1:24" ht="36" customHeight="1" x14ac:dyDescent="0.25">
      <c r="A27" s="559" t="s">
        <v>98</v>
      </c>
      <c r="B27" s="597">
        <f ca="1">B11</f>
        <v>45827</v>
      </c>
      <c r="C27" s="474">
        <f ca="1">INDIRECT("'SEM " &amp; $O$5 &amp; "'!" &amp; ADDRESS(ROW(B28), COLUMN(B28)))</f>
        <v>68.400000000000006</v>
      </c>
      <c r="D27" s="475">
        <f t="shared" ref="D27:I34" ca="1" si="10">INDIRECT("'SEM " &amp; $O$5 &amp; "'!" &amp; ADDRESS(ROW(C28), COLUMN(C28)))</f>
        <v>74.599999999999994</v>
      </c>
      <c r="E27" s="475">
        <f t="shared" ca="1" si="10"/>
        <v>15.6</v>
      </c>
      <c r="F27" s="475">
        <f t="shared" ca="1" si="10"/>
        <v>73.2</v>
      </c>
      <c r="G27" s="475">
        <f t="shared" ca="1" si="10"/>
        <v>73.3</v>
      </c>
      <c r="H27" s="477">
        <f t="shared" ca="1" si="10"/>
        <v>72.5</v>
      </c>
      <c r="I27" s="750">
        <f t="shared" ca="1" si="10"/>
        <v>377.6</v>
      </c>
      <c r="J27" s="660"/>
      <c r="K27" s="374"/>
      <c r="L27" s="559" t="s">
        <v>98</v>
      </c>
      <c r="M27" s="597">
        <f ca="1">B11</f>
        <v>45827</v>
      </c>
      <c r="N27" s="470">
        <f ca="1">INDIRECT("'SEM " &amp; $O$5 &amp; "'!" &amp; ADDRESS(ROW(O28), COLUMN(O28)))</f>
        <v>5.0999999999999996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1.3</v>
      </c>
      <c r="Q27" s="471">
        <f t="shared" ca="1" si="11"/>
        <v>5.5</v>
      </c>
      <c r="R27" s="471">
        <f t="shared" ca="1" si="11"/>
        <v>5.3</v>
      </c>
      <c r="S27" s="473">
        <f t="shared" ca="1" si="11"/>
        <v>5.2</v>
      </c>
      <c r="T27" s="1077">
        <f t="shared" ca="1" si="11"/>
        <v>28</v>
      </c>
      <c r="U27" s="1214"/>
      <c r="V27" s="1215"/>
      <c r="W27" s="1215"/>
      <c r="X27" s="1215"/>
    </row>
    <row r="28" spans="1:24" ht="36" customHeight="1" x14ac:dyDescent="0.25">
      <c r="A28" s="559" t="s">
        <v>99</v>
      </c>
      <c r="B28" s="597">
        <f t="shared" ref="B28:B33" ca="1" si="12">B27+1</f>
        <v>45828</v>
      </c>
      <c r="C28" s="329">
        <f t="shared" ref="C28:C34" ca="1" si="13">INDIRECT("'SEM " &amp; $O$5 &amp; "'!" &amp; ADDRESS(ROW(B29), COLUMN(B29)))</f>
        <v>70.599999999999994</v>
      </c>
      <c r="D28" s="330">
        <f t="shared" ca="1" si="10"/>
        <v>75.5</v>
      </c>
      <c r="E28" s="330">
        <f t="shared" ca="1" si="10"/>
        <v>16.600000000000001</v>
      </c>
      <c r="F28" s="330">
        <f t="shared" ca="1" si="10"/>
        <v>73.7</v>
      </c>
      <c r="G28" s="330">
        <f t="shared" ca="1" si="10"/>
        <v>73</v>
      </c>
      <c r="H28" s="331">
        <f t="shared" ca="1" si="10"/>
        <v>75.3</v>
      </c>
      <c r="I28" s="751">
        <f t="shared" ca="1" si="10"/>
        <v>384.7</v>
      </c>
      <c r="J28" s="660"/>
      <c r="K28" s="661"/>
      <c r="L28" s="559" t="s">
        <v>99</v>
      </c>
      <c r="M28" s="597">
        <f t="shared" ref="M28:M33" ca="1" si="14">M27+1</f>
        <v>45828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5.2</v>
      </c>
      <c r="R28" s="330">
        <f t="shared" ca="1" si="11"/>
        <v>5.2</v>
      </c>
      <c r="S28" s="344">
        <f t="shared" ca="1" si="11"/>
        <v>5.2</v>
      </c>
      <c r="T28" s="760">
        <f t="shared" ca="1" si="11"/>
        <v>27.299999999999997</v>
      </c>
      <c r="U28" s="1214"/>
      <c r="V28" s="1215"/>
      <c r="W28" s="1215"/>
      <c r="X28" s="1215"/>
    </row>
    <row r="29" spans="1:24" ht="36" customHeight="1" x14ac:dyDescent="0.25">
      <c r="A29" s="559" t="s">
        <v>100</v>
      </c>
      <c r="B29" s="597">
        <f t="shared" ca="1" si="12"/>
        <v>45829</v>
      </c>
      <c r="C29" s="329">
        <f t="shared" ca="1" si="13"/>
        <v>70.5</v>
      </c>
      <c r="D29" s="330">
        <f t="shared" ca="1" si="10"/>
        <v>75.400000000000006</v>
      </c>
      <c r="E29" s="330">
        <f t="shared" ca="1" si="10"/>
        <v>16.600000000000001</v>
      </c>
      <c r="F29" s="330">
        <f t="shared" ca="1" si="10"/>
        <v>73.599999999999994</v>
      </c>
      <c r="G29" s="330">
        <f t="shared" ca="1" si="10"/>
        <v>72.900000000000006</v>
      </c>
      <c r="H29" s="331">
        <f t="shared" ca="1" si="10"/>
        <v>75.2</v>
      </c>
      <c r="I29" s="751">
        <f t="shared" ca="1" si="10"/>
        <v>384.2</v>
      </c>
      <c r="J29" s="660"/>
      <c r="K29" s="661"/>
      <c r="L29" s="559" t="s">
        <v>100</v>
      </c>
      <c r="M29" s="597">
        <f t="shared" ca="1" si="14"/>
        <v>45829</v>
      </c>
      <c r="N29" s="329">
        <f t="shared" ca="1" si="15"/>
        <v>5.0999999999999996</v>
      </c>
      <c r="O29" s="330">
        <f t="shared" ca="1" si="11"/>
        <v>5.5</v>
      </c>
      <c r="P29" s="330">
        <f t="shared" ca="1" si="11"/>
        <v>1.2</v>
      </c>
      <c r="Q29" s="330">
        <f t="shared" ca="1" si="11"/>
        <v>5.3</v>
      </c>
      <c r="R29" s="330">
        <f t="shared" ca="1" si="11"/>
        <v>5.3</v>
      </c>
      <c r="S29" s="344">
        <f t="shared" ca="1" si="11"/>
        <v>5.2</v>
      </c>
      <c r="T29" s="760">
        <f t="shared" ca="1" si="11"/>
        <v>27.599999999999998</v>
      </c>
      <c r="U29" s="1214"/>
      <c r="V29" s="1215"/>
      <c r="W29" s="1215"/>
      <c r="X29" s="1215"/>
    </row>
    <row r="30" spans="1:24" ht="36" customHeight="1" x14ac:dyDescent="0.25">
      <c r="A30" s="559" t="s">
        <v>101</v>
      </c>
      <c r="B30" s="597">
        <f t="shared" ca="1" si="12"/>
        <v>45830</v>
      </c>
      <c r="C30" s="329">
        <f t="shared" ca="1" si="13"/>
        <v>70.3</v>
      </c>
      <c r="D30" s="330">
        <f t="shared" ca="1" si="10"/>
        <v>75.3</v>
      </c>
      <c r="E30" s="330">
        <f t="shared" ca="1" si="10"/>
        <v>15.6</v>
      </c>
      <c r="F30" s="330">
        <f t="shared" ca="1" si="10"/>
        <v>73.5</v>
      </c>
      <c r="G30" s="330">
        <f t="shared" ca="1" si="10"/>
        <v>73</v>
      </c>
      <c r="H30" s="331">
        <f t="shared" ca="1" si="10"/>
        <v>74.8</v>
      </c>
      <c r="I30" s="751">
        <f t="shared" ca="1" si="10"/>
        <v>382.5</v>
      </c>
      <c r="J30" s="660"/>
      <c r="K30" s="374"/>
      <c r="L30" s="559" t="s">
        <v>101</v>
      </c>
      <c r="M30" s="597">
        <f t="shared" ca="1" si="14"/>
        <v>45830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1.2</v>
      </c>
      <c r="Q30" s="330">
        <f t="shared" ca="1" si="11"/>
        <v>5</v>
      </c>
      <c r="R30" s="330">
        <f t="shared" ca="1" si="11"/>
        <v>5.3</v>
      </c>
      <c r="S30" s="344">
        <f t="shared" ca="1" si="11"/>
        <v>5.2</v>
      </c>
      <c r="T30" s="760">
        <f t="shared" ca="1" si="11"/>
        <v>27.299999999999997</v>
      </c>
      <c r="U30" s="1214"/>
      <c r="V30" s="1215"/>
      <c r="W30" s="1215"/>
      <c r="X30" s="1215"/>
    </row>
    <row r="31" spans="1:24" ht="36" customHeight="1" x14ac:dyDescent="0.25">
      <c r="A31" s="559" t="s">
        <v>102</v>
      </c>
      <c r="B31" s="597">
        <f t="shared" ca="1" si="12"/>
        <v>45831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751">
        <f t="shared" ca="1" si="10"/>
        <v>0</v>
      </c>
      <c r="J31" s="660"/>
      <c r="K31" s="661"/>
      <c r="L31" s="559" t="s">
        <v>102</v>
      </c>
      <c r="M31" s="597">
        <f t="shared" ca="1" si="14"/>
        <v>45831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1.2</v>
      </c>
      <c r="Q31" s="330">
        <f t="shared" ca="1" si="11"/>
        <v>5</v>
      </c>
      <c r="R31" s="330">
        <f t="shared" ca="1" si="11"/>
        <v>5.3</v>
      </c>
      <c r="S31" s="344">
        <f t="shared" ca="1" si="11"/>
        <v>5.2</v>
      </c>
      <c r="T31" s="760">
        <f t="shared" ca="1" si="11"/>
        <v>27.299999999999997</v>
      </c>
      <c r="U31" s="1214"/>
      <c r="V31" s="1215"/>
      <c r="W31" s="1215"/>
      <c r="X31" s="1215"/>
    </row>
    <row r="32" spans="1:24" ht="36" customHeight="1" x14ac:dyDescent="0.25">
      <c r="A32" s="559" t="s">
        <v>103</v>
      </c>
      <c r="B32" s="597">
        <f t="shared" ca="1" si="12"/>
        <v>45832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45832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5.0999999999999996</v>
      </c>
      <c r="R32" s="330">
        <f t="shared" ca="1" si="11"/>
        <v>5.3</v>
      </c>
      <c r="S32" s="344">
        <f t="shared" ca="1" si="11"/>
        <v>5.2</v>
      </c>
      <c r="T32" s="760">
        <f t="shared" ca="1" si="11"/>
        <v>27.5</v>
      </c>
      <c r="U32" s="1214"/>
      <c r="V32" s="1215"/>
      <c r="W32" s="1215"/>
      <c r="X32" s="1215"/>
    </row>
    <row r="33" spans="1:24" ht="38.25" customHeight="1" thickBot="1" x14ac:dyDescent="0.3">
      <c r="A33" s="559" t="s">
        <v>104</v>
      </c>
      <c r="B33" s="597">
        <f t="shared" ca="1" si="12"/>
        <v>45833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45833</v>
      </c>
      <c r="N33" s="26">
        <f t="shared" ca="1" si="15"/>
        <v>5.0999999999999996</v>
      </c>
      <c r="O33" s="27">
        <f t="shared" ca="1" si="11"/>
        <v>5.5</v>
      </c>
      <c r="P33" s="27">
        <f t="shared" ca="1" si="11"/>
        <v>1.3</v>
      </c>
      <c r="Q33" s="27">
        <f t="shared" ca="1" si="11"/>
        <v>5.0999999999999996</v>
      </c>
      <c r="R33" s="27">
        <f t="shared" ca="1" si="11"/>
        <v>5.3</v>
      </c>
      <c r="S33" s="180">
        <f t="shared" ca="1" si="11"/>
        <v>5.2</v>
      </c>
      <c r="T33" s="1078">
        <f t="shared" ca="1" si="11"/>
        <v>27.5</v>
      </c>
      <c r="U33" s="1214"/>
      <c r="V33" s="1215"/>
      <c r="W33" s="1215"/>
      <c r="X33" s="1215"/>
    </row>
    <row r="34" spans="1:24" ht="30.75" customHeight="1" thickBot="1" x14ac:dyDescent="0.3">
      <c r="A34" s="1201" t="s">
        <v>8</v>
      </c>
      <c r="B34" s="1202"/>
      <c r="C34" s="747">
        <f t="shared" ca="1" si="13"/>
        <v>279.8</v>
      </c>
      <c r="D34" s="748">
        <f t="shared" ca="1" si="10"/>
        <v>300.8</v>
      </c>
      <c r="E34" s="748">
        <f t="shared" ca="1" si="10"/>
        <v>64.400000000000006</v>
      </c>
      <c r="F34" s="748">
        <f t="shared" ca="1" si="10"/>
        <v>294</v>
      </c>
      <c r="G34" s="748">
        <f t="shared" ca="1" si="10"/>
        <v>292.20000000000005</v>
      </c>
      <c r="H34" s="749">
        <f t="shared" ca="1" si="10"/>
        <v>297.8</v>
      </c>
      <c r="I34" s="752">
        <f t="shared" ca="1" si="10"/>
        <v>1529</v>
      </c>
      <c r="J34" s="89"/>
      <c r="K34" s="89"/>
      <c r="L34" s="1201" t="s">
        <v>8</v>
      </c>
      <c r="M34" s="1202"/>
      <c r="N34" s="285">
        <f t="shared" ca="1" si="15"/>
        <v>35.6</v>
      </c>
      <c r="O34" s="286">
        <f t="shared" ca="1" si="11"/>
        <v>38.6</v>
      </c>
      <c r="P34" s="286">
        <f t="shared" ca="1" si="11"/>
        <v>8.7000000000000011</v>
      </c>
      <c r="Q34" s="286">
        <f t="shared" ca="1" si="11"/>
        <v>36.200000000000003</v>
      </c>
      <c r="R34" s="286">
        <f t="shared" ca="1" si="11"/>
        <v>37</v>
      </c>
      <c r="S34" s="1075">
        <f t="shared" ca="1" si="11"/>
        <v>36.4</v>
      </c>
      <c r="T34" s="1024">
        <f t="shared" ca="1" si="11"/>
        <v>192.50000000000003</v>
      </c>
      <c r="U34" s="1215"/>
      <c r="V34" s="1215"/>
      <c r="W34" s="1215"/>
      <c r="X34" s="1215"/>
    </row>
    <row r="35" spans="1:24" ht="30.75" customHeight="1" thickBot="1" x14ac:dyDescent="0.3">
      <c r="A35" s="1203" t="s">
        <v>47</v>
      </c>
      <c r="B35" s="1204"/>
      <c r="C35" s="587">
        <f ca="1">INDIRECT("'SEM " &amp; $O$5 &amp; "'!" &amp; ADDRESS(ROW(B37), COLUMN(B36)))</f>
        <v>452</v>
      </c>
      <c r="D35" s="598">
        <f t="shared" ref="D35:I35" ca="1" si="16">INDIRECT("'SEM " &amp; $O$5 &amp; "'!" &amp; ADDRESS(ROW(C37), COLUMN(C36)))</f>
        <v>485</v>
      </c>
      <c r="E35" s="598">
        <f t="shared" ca="1" si="16"/>
        <v>102</v>
      </c>
      <c r="F35" s="598">
        <f t="shared" ca="1" si="16"/>
        <v>474</v>
      </c>
      <c r="G35" s="598">
        <f t="shared" ca="1" si="16"/>
        <v>471</v>
      </c>
      <c r="H35" s="599">
        <f t="shared" ca="1" si="16"/>
        <v>481</v>
      </c>
      <c r="I35" s="553">
        <f t="shared" ca="1" si="16"/>
        <v>2465</v>
      </c>
      <c r="J35" s="89"/>
      <c r="K35" s="89"/>
      <c r="L35" s="1203" t="s">
        <v>47</v>
      </c>
      <c r="M35" s="1204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34</v>
      </c>
      <c r="R35" s="1023">
        <f t="shared" ca="1" si="17"/>
        <v>35</v>
      </c>
      <c r="S35" s="1076">
        <f t="shared" ca="1" si="17"/>
        <v>35</v>
      </c>
      <c r="T35" s="1025">
        <f t="shared" ca="1" si="17"/>
        <v>181</v>
      </c>
      <c r="U35" s="1215"/>
      <c r="V35" s="1215"/>
      <c r="W35" s="1215"/>
      <c r="X35" s="1215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5" t="s">
        <v>26</v>
      </c>
      <c r="B45" s="1206"/>
      <c r="C45" s="1107" t="s">
        <v>7</v>
      </c>
      <c r="D45" s="1108"/>
      <c r="E45" s="1108"/>
      <c r="F45" s="1108"/>
      <c r="G45" s="1108"/>
      <c r="H45" s="1108"/>
      <c r="I45" s="1106"/>
      <c r="J45" s="1211" t="s">
        <v>29</v>
      </c>
      <c r="K45" s="1212"/>
      <c r="L45" s="1212"/>
      <c r="M45" s="1212"/>
      <c r="N45" s="1212"/>
      <c r="O45" s="1212"/>
      <c r="P45" s="1213"/>
      <c r="Q45" s="1211" t="s">
        <v>28</v>
      </c>
      <c r="R45" s="1212"/>
      <c r="S45" s="1212"/>
      <c r="T45" s="1212"/>
      <c r="U45" s="1212"/>
      <c r="V45" s="1212"/>
      <c r="W45" s="1213"/>
      <c r="X45" s="1207" t="s">
        <v>8</v>
      </c>
    </row>
    <row r="46" spans="1:24" ht="30.75" customHeight="1" thickBot="1" x14ac:dyDescent="0.3">
      <c r="A46" s="1209" t="s">
        <v>44</v>
      </c>
      <c r="B46" s="1210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08"/>
    </row>
    <row r="47" spans="1:24" ht="30" customHeight="1" x14ac:dyDescent="0.25">
      <c r="A47" s="559" t="s">
        <v>98</v>
      </c>
      <c r="B47" s="597">
        <f ca="1">B11</f>
        <v>45827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6.1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0.7</v>
      </c>
      <c r="G47" s="475">
        <f t="shared" ref="G47:G54" ca="1" si="22">INDIRECT("'SEM " &amp; $O$5 &amp; "'!" &amp; ADDRESS(ROW(F48), COLUMN(F48)))</f>
        <v>6</v>
      </c>
      <c r="H47" s="475">
        <f t="shared" ref="H47:H54" ca="1" si="23">INDIRECT("'SEM " &amp; $O$5 &amp; "'!" &amp; ADDRESS(ROW(G48), COLUMN(G48)))</f>
        <v>6</v>
      </c>
      <c r="I47" s="477">
        <f t="shared" ref="I47:I54" ca="1" si="24">INDIRECT("'SEM " &amp; $O$5 &amp; "'!" &amp; ADDRESS(ROW(H48), COLUMN(H48)))</f>
        <v>6</v>
      </c>
      <c r="J47" s="474">
        <f t="shared" ref="J47:J54" ca="1" si="25">INDIRECT("'SEM " &amp; $O$5 &amp; "'!" &amp; ADDRESS(ROW(I48), COLUMN(I48)))</f>
        <v>5.9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5.8</v>
      </c>
      <c r="Q47" s="474">
        <f t="shared" ref="Q47:Q54" ca="1" si="32">INDIRECT("'SEM " &amp; $O$5 &amp; "'!" &amp; ADDRESS(ROW(P48), COLUMN(P48)))</f>
        <v>6.4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0.8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6.5</v>
      </c>
      <c r="W47" s="477">
        <f t="shared" ref="W47:W54" ca="1" si="38">INDIRECT("'SEM " &amp; $O$5 &amp; "'!" &amp; ADDRESS(ROW(V48), COLUMN(V48)))</f>
        <v>6.5</v>
      </c>
      <c r="X47" s="759">
        <f t="shared" ref="X47:X54" ca="1" si="39">INDIRECT("'SEM " &amp; $O$5 &amp; "'!" &amp; ADDRESS(ROW(W48), COLUMN(W48)))</f>
        <v>113.5</v>
      </c>
    </row>
    <row r="48" spans="1:24" ht="30" customHeight="1" x14ac:dyDescent="0.25">
      <c r="A48" s="559" t="s">
        <v>99</v>
      </c>
      <c r="B48" s="597">
        <f t="shared" ref="B48:B53" ca="1" si="40">B47+1</f>
        <v>45828</v>
      </c>
      <c r="C48" s="329">
        <f t="shared" ca="1" si="18"/>
        <v>6</v>
      </c>
      <c r="D48" s="330">
        <f t="shared" ca="1" si="19"/>
        <v>6</v>
      </c>
      <c r="E48" s="330">
        <f t="shared" ca="1" si="20"/>
        <v>5.8</v>
      </c>
      <c r="F48" s="330">
        <f t="shared" ca="1" si="21"/>
        <v>0.7</v>
      </c>
      <c r="G48" s="330">
        <f t="shared" ca="1" si="22"/>
        <v>6</v>
      </c>
      <c r="H48" s="330">
        <f t="shared" ca="1" si="23"/>
        <v>5.9</v>
      </c>
      <c r="I48" s="331">
        <f t="shared" ca="1" si="24"/>
        <v>5.9</v>
      </c>
      <c r="J48" s="329">
        <f t="shared" ca="1" si="25"/>
        <v>5.8</v>
      </c>
      <c r="K48" s="330">
        <f t="shared" ca="1" si="26"/>
        <v>5.8</v>
      </c>
      <c r="L48" s="330">
        <f t="shared" ca="1" si="27"/>
        <v>6</v>
      </c>
      <c r="M48" s="330">
        <f t="shared" ca="1" si="28"/>
        <v>1.3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5.8</v>
      </c>
      <c r="Q48" s="329">
        <f t="shared" ca="1" si="32"/>
        <v>6.3</v>
      </c>
      <c r="R48" s="330">
        <f t="shared" ca="1" si="33"/>
        <v>6.3</v>
      </c>
      <c r="S48" s="330">
        <f t="shared" ca="1" si="34"/>
        <v>6.4</v>
      </c>
      <c r="T48" s="330">
        <f t="shared" ca="1" si="35"/>
        <v>0.8</v>
      </c>
      <c r="U48" s="330">
        <f t="shared" ca="1" si="36"/>
        <v>6.4</v>
      </c>
      <c r="V48" s="330">
        <f t="shared" ca="1" si="37"/>
        <v>6.4</v>
      </c>
      <c r="W48" s="331">
        <f t="shared" ca="1" si="38"/>
        <v>6.4</v>
      </c>
      <c r="X48" s="760">
        <f t="shared" ca="1" si="39"/>
        <v>112</v>
      </c>
    </row>
    <row r="49" spans="1:24" ht="30" customHeight="1" x14ac:dyDescent="0.25">
      <c r="A49" s="559" t="s">
        <v>100</v>
      </c>
      <c r="B49" s="597">
        <f t="shared" ca="1" si="40"/>
        <v>45829</v>
      </c>
      <c r="C49" s="329">
        <f t="shared" ca="1" si="18"/>
        <v>6</v>
      </c>
      <c r="D49" s="330">
        <f t="shared" ca="1" si="19"/>
        <v>6</v>
      </c>
      <c r="E49" s="330">
        <f t="shared" ca="1" si="20"/>
        <v>5.8</v>
      </c>
      <c r="F49" s="330">
        <f t="shared" ca="1" si="21"/>
        <v>0.7</v>
      </c>
      <c r="G49" s="330">
        <f t="shared" ca="1" si="22"/>
        <v>6</v>
      </c>
      <c r="H49" s="330">
        <f t="shared" ca="1" si="23"/>
        <v>6</v>
      </c>
      <c r="I49" s="331">
        <f t="shared" ca="1" si="24"/>
        <v>5.9</v>
      </c>
      <c r="J49" s="329">
        <f t="shared" ca="1" si="25"/>
        <v>5.9</v>
      </c>
      <c r="K49" s="330">
        <f t="shared" ca="1" si="26"/>
        <v>5.8</v>
      </c>
      <c r="L49" s="330">
        <f t="shared" ca="1" si="27"/>
        <v>6</v>
      </c>
      <c r="M49" s="330">
        <f t="shared" ca="1" si="28"/>
        <v>1.3</v>
      </c>
      <c r="N49" s="330">
        <f t="shared" ca="1" si="29"/>
        <v>6.1</v>
      </c>
      <c r="O49" s="330">
        <f t="shared" ca="1" si="30"/>
        <v>5.9</v>
      </c>
      <c r="P49" s="331">
        <f t="shared" ca="1" si="31"/>
        <v>5.8</v>
      </c>
      <c r="Q49" s="329">
        <f t="shared" ca="1" si="32"/>
        <v>6.3</v>
      </c>
      <c r="R49" s="330">
        <f t="shared" ca="1" si="33"/>
        <v>6.3</v>
      </c>
      <c r="S49" s="330">
        <f t="shared" ca="1" si="34"/>
        <v>6.4</v>
      </c>
      <c r="T49" s="330">
        <f t="shared" ca="1" si="35"/>
        <v>0.8</v>
      </c>
      <c r="U49" s="330">
        <f t="shared" ca="1" si="36"/>
        <v>6.4</v>
      </c>
      <c r="V49" s="330">
        <f t="shared" ca="1" si="37"/>
        <v>6.4</v>
      </c>
      <c r="W49" s="331">
        <f t="shared" ca="1" si="38"/>
        <v>6.4</v>
      </c>
      <c r="X49" s="760">
        <f t="shared" ca="1" si="39"/>
        <v>112.19999999999999</v>
      </c>
    </row>
    <row r="50" spans="1:24" ht="30" customHeight="1" x14ac:dyDescent="0.25">
      <c r="A50" s="559" t="s">
        <v>101</v>
      </c>
      <c r="B50" s="597">
        <f t="shared" ca="1" si="40"/>
        <v>45830</v>
      </c>
      <c r="C50" s="329">
        <f t="shared" ca="1" si="18"/>
        <v>6</v>
      </c>
      <c r="D50" s="330">
        <f t="shared" ca="1" si="19"/>
        <v>5.7</v>
      </c>
      <c r="E50" s="330">
        <f t="shared" ca="1" si="20"/>
        <v>5.9</v>
      </c>
      <c r="F50" s="330">
        <f t="shared" ca="1" si="21"/>
        <v>1.7</v>
      </c>
      <c r="G50" s="330">
        <f t="shared" ca="1" si="22"/>
        <v>5.7</v>
      </c>
      <c r="H50" s="330">
        <f t="shared" ca="1" si="23"/>
        <v>5.7</v>
      </c>
      <c r="I50" s="331">
        <f t="shared" ca="1" si="24"/>
        <v>5.7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1.3</v>
      </c>
      <c r="N50" s="330">
        <f t="shared" ca="1" si="29"/>
        <v>6.1</v>
      </c>
      <c r="O50" s="330">
        <f t="shared" ca="1" si="30"/>
        <v>6</v>
      </c>
      <c r="P50" s="331">
        <f t="shared" ca="1" si="31"/>
        <v>5.8</v>
      </c>
      <c r="Q50" s="329">
        <f t="shared" ca="1" si="32"/>
        <v>6.1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1.5</v>
      </c>
      <c r="U50" s="330">
        <f t="shared" ca="1" si="36"/>
        <v>6.4</v>
      </c>
      <c r="V50" s="330">
        <f t="shared" ca="1" si="37"/>
        <v>6.1</v>
      </c>
      <c r="W50" s="331">
        <f t="shared" ca="1" si="38"/>
        <v>6.1</v>
      </c>
      <c r="X50" s="760">
        <f t="shared" ca="1" si="39"/>
        <v>112.4</v>
      </c>
    </row>
    <row r="51" spans="1:24" ht="30" customHeight="1" x14ac:dyDescent="0.25">
      <c r="A51" s="559" t="s">
        <v>102</v>
      </c>
      <c r="B51" s="597">
        <f t="shared" ca="1" si="40"/>
        <v>45831</v>
      </c>
      <c r="C51" s="329">
        <f t="shared" ca="1" si="18"/>
        <v>6</v>
      </c>
      <c r="D51" s="330">
        <f t="shared" ca="1" si="19"/>
        <v>5.7</v>
      </c>
      <c r="E51" s="330">
        <f t="shared" ca="1" si="20"/>
        <v>5.9</v>
      </c>
      <c r="F51" s="330">
        <f t="shared" ca="1" si="21"/>
        <v>1.7</v>
      </c>
      <c r="G51" s="330">
        <f t="shared" ca="1" si="22"/>
        <v>5.7</v>
      </c>
      <c r="H51" s="330">
        <f t="shared" ca="1" si="23"/>
        <v>5.7</v>
      </c>
      <c r="I51" s="331">
        <f t="shared" ca="1" si="24"/>
        <v>5.7</v>
      </c>
      <c r="J51" s="329">
        <f t="shared" ca="1" si="25"/>
        <v>5.9</v>
      </c>
      <c r="K51" s="330">
        <f t="shared" ca="1" si="26"/>
        <v>5.9</v>
      </c>
      <c r="L51" s="330">
        <f t="shared" ca="1" si="27"/>
        <v>6</v>
      </c>
      <c r="M51" s="330">
        <f t="shared" ca="1" si="28"/>
        <v>1.3</v>
      </c>
      <c r="N51" s="330">
        <f t="shared" ca="1" si="29"/>
        <v>6.1</v>
      </c>
      <c r="O51" s="330">
        <f t="shared" ca="1" si="30"/>
        <v>6</v>
      </c>
      <c r="P51" s="331">
        <f t="shared" ca="1" si="31"/>
        <v>5.8</v>
      </c>
      <c r="Q51" s="329">
        <f t="shared" ca="1" si="32"/>
        <v>6.1</v>
      </c>
      <c r="R51" s="330">
        <f t="shared" ca="1" si="33"/>
        <v>6.3</v>
      </c>
      <c r="S51" s="330">
        <f t="shared" ca="1" si="34"/>
        <v>6.5</v>
      </c>
      <c r="T51" s="330">
        <f t="shared" ca="1" si="35"/>
        <v>1.4</v>
      </c>
      <c r="U51" s="330">
        <f t="shared" ca="1" si="36"/>
        <v>6.4</v>
      </c>
      <c r="V51" s="330">
        <f t="shared" ca="1" si="37"/>
        <v>6.1</v>
      </c>
      <c r="W51" s="331">
        <f t="shared" ca="1" si="38"/>
        <v>6.1</v>
      </c>
      <c r="X51" s="760">
        <f t="shared" ca="1" si="39"/>
        <v>112.30000000000001</v>
      </c>
    </row>
    <row r="52" spans="1:24" ht="30" customHeight="1" x14ac:dyDescent="0.25">
      <c r="A52" s="559" t="s">
        <v>103</v>
      </c>
      <c r="B52" s="597">
        <f t="shared" ca="1" si="40"/>
        <v>45832</v>
      </c>
      <c r="C52" s="329">
        <f t="shared" ca="1" si="18"/>
        <v>6.1</v>
      </c>
      <c r="D52" s="330">
        <f t="shared" ca="1" si="19"/>
        <v>5.8</v>
      </c>
      <c r="E52" s="330">
        <f t="shared" ca="1" si="20"/>
        <v>5.9</v>
      </c>
      <c r="F52" s="330">
        <f t="shared" ca="1" si="21"/>
        <v>1.7</v>
      </c>
      <c r="G52" s="330">
        <f t="shared" ca="1" si="22"/>
        <v>5.8</v>
      </c>
      <c r="H52" s="330">
        <f t="shared" ca="1" si="23"/>
        <v>5.7</v>
      </c>
      <c r="I52" s="331">
        <f t="shared" ca="1" si="24"/>
        <v>5.7</v>
      </c>
      <c r="J52" s="329">
        <f t="shared" ca="1" si="25"/>
        <v>5.9</v>
      </c>
      <c r="K52" s="330">
        <f t="shared" ca="1" si="26"/>
        <v>5.9</v>
      </c>
      <c r="L52" s="330">
        <f t="shared" ca="1" si="27"/>
        <v>6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5.8</v>
      </c>
      <c r="Q52" s="329">
        <f t="shared" ca="1" si="32"/>
        <v>6.1</v>
      </c>
      <c r="R52" s="330">
        <f t="shared" ca="1" si="33"/>
        <v>6.3</v>
      </c>
      <c r="S52" s="330">
        <f t="shared" ca="1" si="34"/>
        <v>6.5</v>
      </c>
      <c r="T52" s="330">
        <f t="shared" ca="1" si="35"/>
        <v>1.4</v>
      </c>
      <c r="U52" s="330">
        <f t="shared" ca="1" si="36"/>
        <v>6.5</v>
      </c>
      <c r="V52" s="330">
        <f t="shared" ca="1" si="37"/>
        <v>6.2</v>
      </c>
      <c r="W52" s="331">
        <f t="shared" ca="1" si="38"/>
        <v>6.2</v>
      </c>
      <c r="X52" s="760">
        <f t="shared" ca="1" si="39"/>
        <v>113</v>
      </c>
    </row>
    <row r="53" spans="1:24" ht="30.75" customHeight="1" thickBot="1" x14ac:dyDescent="0.3">
      <c r="A53" s="559" t="s">
        <v>104</v>
      </c>
      <c r="B53" s="597">
        <f t="shared" ca="1" si="40"/>
        <v>45833</v>
      </c>
      <c r="C53" s="26">
        <f t="shared" ca="1" si="18"/>
        <v>6.1</v>
      </c>
      <c r="D53" s="27">
        <f t="shared" ca="1" si="19"/>
        <v>5.8</v>
      </c>
      <c r="E53" s="27">
        <f t="shared" ca="1" si="20"/>
        <v>5.9</v>
      </c>
      <c r="F53" s="27">
        <f t="shared" ca="1" si="21"/>
        <v>1.7</v>
      </c>
      <c r="G53" s="27">
        <f t="shared" ca="1" si="22"/>
        <v>5.8</v>
      </c>
      <c r="H53" s="27">
        <f t="shared" ca="1" si="23"/>
        <v>5.8</v>
      </c>
      <c r="I53" s="28">
        <f t="shared" ca="1" si="24"/>
        <v>5.8</v>
      </c>
      <c r="J53" s="26">
        <f t="shared" ca="1" si="25"/>
        <v>5.9</v>
      </c>
      <c r="K53" s="27">
        <f t="shared" ca="1" si="26"/>
        <v>5.9</v>
      </c>
      <c r="L53" s="27">
        <f t="shared" ca="1" si="27"/>
        <v>6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</v>
      </c>
      <c r="P53" s="28">
        <f t="shared" ca="1" si="31"/>
        <v>5.8</v>
      </c>
      <c r="Q53" s="26">
        <f t="shared" ca="1" si="32"/>
        <v>6.1</v>
      </c>
      <c r="R53" s="27">
        <f t="shared" ca="1" si="33"/>
        <v>6.4</v>
      </c>
      <c r="S53" s="27">
        <f t="shared" ca="1" si="34"/>
        <v>6.5</v>
      </c>
      <c r="T53" s="27">
        <f t="shared" ca="1" si="35"/>
        <v>1.4</v>
      </c>
      <c r="U53" s="27">
        <f t="shared" ca="1" si="36"/>
        <v>6.5</v>
      </c>
      <c r="V53" s="27">
        <f t="shared" ca="1" si="37"/>
        <v>6.2</v>
      </c>
      <c r="W53" s="28">
        <f t="shared" ca="1" si="38"/>
        <v>6.2</v>
      </c>
      <c r="X53" s="761">
        <f t="shared" ca="1" si="39"/>
        <v>113.30000000000001</v>
      </c>
    </row>
    <row r="54" spans="1:24" ht="34.5" thickBot="1" x14ac:dyDescent="0.3">
      <c r="A54" s="1201" t="s">
        <v>8</v>
      </c>
      <c r="B54" s="1202"/>
      <c r="C54" s="756">
        <f t="shared" ca="1" si="18"/>
        <v>42.300000000000004</v>
      </c>
      <c r="D54" s="757">
        <f t="shared" ca="1" si="19"/>
        <v>41.099999999999994</v>
      </c>
      <c r="E54" s="757">
        <f t="shared" ca="1" si="20"/>
        <v>41.099999999999994</v>
      </c>
      <c r="F54" s="757">
        <f t="shared" ca="1" si="21"/>
        <v>8.9</v>
      </c>
      <c r="G54" s="757">
        <f t="shared" ca="1" si="22"/>
        <v>40.999999999999993</v>
      </c>
      <c r="H54" s="757">
        <f t="shared" ca="1" si="23"/>
        <v>40.799999999999997</v>
      </c>
      <c r="I54" s="758">
        <f t="shared" ca="1" si="24"/>
        <v>40.699999999999996</v>
      </c>
      <c r="J54" s="756">
        <f t="shared" ca="1" si="25"/>
        <v>41.199999999999996</v>
      </c>
      <c r="K54" s="757">
        <f t="shared" ca="1" si="26"/>
        <v>41.099999999999994</v>
      </c>
      <c r="L54" s="757">
        <f t="shared" ca="1" si="27"/>
        <v>42</v>
      </c>
      <c r="M54" s="757">
        <f t="shared" ca="1" si="28"/>
        <v>9.1</v>
      </c>
      <c r="N54" s="757">
        <f t="shared" ca="1" si="29"/>
        <v>43.000000000000007</v>
      </c>
      <c r="O54" s="757">
        <f t="shared" ca="1" si="30"/>
        <v>41.8</v>
      </c>
      <c r="P54" s="758">
        <f t="shared" ca="1" si="31"/>
        <v>40.599999999999994</v>
      </c>
      <c r="Q54" s="756">
        <f t="shared" ca="1" si="32"/>
        <v>43.400000000000006</v>
      </c>
      <c r="R54" s="757">
        <f t="shared" ca="1" si="33"/>
        <v>44.3</v>
      </c>
      <c r="S54" s="757">
        <f t="shared" ca="1" si="34"/>
        <v>45.3</v>
      </c>
      <c r="T54" s="757">
        <f t="shared" ca="1" si="35"/>
        <v>8.1000000000000014</v>
      </c>
      <c r="U54" s="757">
        <f t="shared" ca="1" si="36"/>
        <v>45.1</v>
      </c>
      <c r="V54" s="757">
        <f t="shared" ca="1" si="37"/>
        <v>43.900000000000006</v>
      </c>
      <c r="W54" s="758">
        <f t="shared" ca="1" si="38"/>
        <v>43.900000000000006</v>
      </c>
      <c r="X54" s="762">
        <f t="shared" ca="1" si="39"/>
        <v>788.69999999999993</v>
      </c>
    </row>
    <row r="55" spans="1:24" ht="34.5" thickBot="1" x14ac:dyDescent="0.3">
      <c r="A55" s="1203" t="s">
        <v>47</v>
      </c>
      <c r="B55" s="1204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38</v>
      </c>
      <c r="E55" s="764">
        <f t="shared" ca="1" si="41"/>
        <v>38</v>
      </c>
      <c r="F55" s="764">
        <f t="shared" ca="1" si="41"/>
        <v>8</v>
      </c>
      <c r="G55" s="764">
        <f t="shared" ca="1" si="41"/>
        <v>38</v>
      </c>
      <c r="H55" s="764">
        <f t="shared" ca="1" si="41"/>
        <v>38</v>
      </c>
      <c r="I55" s="765">
        <f t="shared" ca="1" si="41"/>
        <v>38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38</v>
      </c>
      <c r="Q55" s="763">
        <f t="shared" ca="1" si="41"/>
        <v>40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7</v>
      </c>
      <c r="U55" s="764">
        <f t="shared" ca="1" si="41"/>
        <v>42</v>
      </c>
      <c r="V55" s="764">
        <f t="shared" ca="1" si="41"/>
        <v>41</v>
      </c>
      <c r="W55" s="765">
        <f t="shared" ca="1" si="41"/>
        <v>41</v>
      </c>
      <c r="X55" s="766">
        <f t="shared" ca="1" si="41"/>
        <v>731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54:B54"/>
    <mergeCell ref="A55:B55"/>
    <mergeCell ref="A45:B45"/>
    <mergeCell ref="C45:I45"/>
    <mergeCell ref="X45:X46"/>
    <mergeCell ref="A46:B46"/>
    <mergeCell ref="Q45:W45"/>
    <mergeCell ref="J45:P45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12" sqref="B12:V1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0" t="s">
        <v>0</v>
      </c>
      <c r="H1" s="1180"/>
      <c r="I1" s="1180"/>
      <c r="J1" s="1180"/>
      <c r="K1" s="1180"/>
      <c r="L1" s="1180"/>
      <c r="M1" s="1180"/>
      <c r="N1" s="1180"/>
      <c r="O1" s="1180"/>
      <c r="P1" s="1180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4</v>
      </c>
      <c r="E2" s="1185" t="s">
        <v>1</v>
      </c>
      <c r="F2" s="1185"/>
      <c r="G2" s="1185"/>
      <c r="H2" s="1185"/>
      <c r="I2" s="1181" t="s">
        <v>2</v>
      </c>
      <c r="J2" s="1181"/>
      <c r="K2" s="1181"/>
      <c r="M2" s="768" t="s">
        <v>3</v>
      </c>
      <c r="N2" s="1181" t="s">
        <v>49</v>
      </c>
      <c r="O2" s="1181"/>
      <c r="P2" s="1181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7" t="s">
        <v>7</v>
      </c>
      <c r="C5" s="1178"/>
      <c r="D5" s="1178"/>
      <c r="E5" s="1178"/>
      <c r="F5" s="1178"/>
      <c r="G5" s="1178"/>
      <c r="H5" s="1179"/>
      <c r="I5" s="1182" t="s">
        <v>29</v>
      </c>
      <c r="J5" s="1183"/>
      <c r="K5" s="1183"/>
      <c r="L5" s="1183"/>
      <c r="M5" s="1183"/>
      <c r="N5" s="1183"/>
      <c r="O5" s="1184"/>
      <c r="P5" s="1182" t="s">
        <v>28</v>
      </c>
      <c r="Q5" s="1183"/>
      <c r="R5" s="1183"/>
      <c r="S5" s="1183"/>
      <c r="T5" s="1183"/>
      <c r="U5" s="1183"/>
      <c r="V5" s="1183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932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1234">
        <v>88.4</v>
      </c>
      <c r="C9" s="781">
        <v>88.4</v>
      </c>
      <c r="D9" s="1235">
        <v>87.4</v>
      </c>
      <c r="E9" s="781">
        <v>7.8</v>
      </c>
      <c r="F9" s="781">
        <v>87.9</v>
      </c>
      <c r="G9" s="1235">
        <v>88.5</v>
      </c>
      <c r="H9" s="1236">
        <v>88.3</v>
      </c>
      <c r="I9" s="1234">
        <v>83.5</v>
      </c>
      <c r="J9" s="1235">
        <v>85</v>
      </c>
      <c r="K9" s="1235">
        <v>87.1</v>
      </c>
      <c r="L9" s="781">
        <v>16.3</v>
      </c>
      <c r="M9" s="781">
        <v>88.5</v>
      </c>
      <c r="N9" s="1235">
        <v>86.1</v>
      </c>
      <c r="O9" s="1236">
        <v>85.1</v>
      </c>
      <c r="P9" s="1037">
        <v>85.7</v>
      </c>
      <c r="Q9" s="781">
        <v>86.9</v>
      </c>
      <c r="R9" s="1235">
        <v>89</v>
      </c>
      <c r="S9" s="781">
        <v>11</v>
      </c>
      <c r="T9" s="1237">
        <v>90.5</v>
      </c>
      <c r="U9" s="1235">
        <v>88.8</v>
      </c>
      <c r="V9" s="787">
        <v>89</v>
      </c>
      <c r="W9" s="933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933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933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/>
      <c r="C12" s="977"/>
      <c r="D12" s="977"/>
      <c r="E12" s="977"/>
      <c r="F12" s="977"/>
      <c r="G12" s="977"/>
      <c r="H12" s="978"/>
      <c r="I12" s="976"/>
      <c r="J12" s="977"/>
      <c r="K12" s="977"/>
      <c r="L12" s="977"/>
      <c r="M12" s="977"/>
      <c r="N12" s="977"/>
      <c r="O12" s="978"/>
      <c r="P12" s="976"/>
      <c r="Q12" s="977"/>
      <c r="R12" s="977"/>
      <c r="S12" s="977"/>
      <c r="T12" s="984"/>
      <c r="U12" s="977"/>
      <c r="V12" s="978"/>
      <c r="W12" s="933">
        <f>SUM(B12:V12)</f>
        <v>0</v>
      </c>
      <c r="X12" s="895">
        <f t="shared" si="1"/>
        <v>1603.8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/>
      <c r="C13" s="977"/>
      <c r="D13" s="977"/>
      <c r="E13" s="977"/>
      <c r="F13" s="977"/>
      <c r="G13" s="977"/>
      <c r="H13" s="978"/>
      <c r="I13" s="976"/>
      <c r="J13" s="977"/>
      <c r="K13" s="977"/>
      <c r="L13" s="977"/>
      <c r="M13" s="977"/>
      <c r="N13" s="977"/>
      <c r="O13" s="978"/>
      <c r="P13" s="976"/>
      <c r="Q13" s="977"/>
      <c r="R13" s="977"/>
      <c r="S13" s="977"/>
      <c r="T13" s="984"/>
      <c r="U13" s="977"/>
      <c r="V13" s="978"/>
      <c r="W13" s="933">
        <f t="shared" si="0"/>
        <v>0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/>
      <c r="C14" s="977"/>
      <c r="D14" s="977"/>
      <c r="E14" s="977"/>
      <c r="F14" s="977"/>
      <c r="G14" s="977"/>
      <c r="H14" s="978"/>
      <c r="I14" s="976"/>
      <c r="J14" s="977"/>
      <c r="K14" s="977"/>
      <c r="L14" s="977"/>
      <c r="M14" s="977"/>
      <c r="N14" s="977"/>
      <c r="O14" s="978"/>
      <c r="P14" s="976"/>
      <c r="Q14" s="977"/>
      <c r="R14" s="977"/>
      <c r="S14" s="977"/>
      <c r="T14" s="984"/>
      <c r="U14" s="977"/>
      <c r="V14" s="978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348.20000000000005</v>
      </c>
      <c r="C15" s="844">
        <f t="shared" si="2"/>
        <v>351.5</v>
      </c>
      <c r="D15" s="844">
        <f t="shared" si="2"/>
        <v>343.70000000000005</v>
      </c>
      <c r="E15" s="844">
        <f t="shared" si="2"/>
        <v>50.5</v>
      </c>
      <c r="F15" s="844">
        <f t="shared" si="2"/>
        <v>344.90000000000003</v>
      </c>
      <c r="G15" s="844">
        <f t="shared" si="2"/>
        <v>347.90000000000003</v>
      </c>
      <c r="H15" s="885">
        <f t="shared" si="2"/>
        <v>348.5</v>
      </c>
      <c r="I15" s="843">
        <f t="shared" si="2"/>
        <v>333.4</v>
      </c>
      <c r="J15" s="844">
        <f t="shared" si="2"/>
        <v>337.7</v>
      </c>
      <c r="K15" s="844">
        <f t="shared" si="2"/>
        <v>347.20000000000005</v>
      </c>
      <c r="L15" s="844">
        <f t="shared" si="2"/>
        <v>62</v>
      </c>
      <c r="M15" s="844">
        <f t="shared" si="2"/>
        <v>351.40000000000003</v>
      </c>
      <c r="N15" s="844">
        <f t="shared" si="2"/>
        <v>344.70000000000005</v>
      </c>
      <c r="O15" s="885">
        <f t="shared" si="2"/>
        <v>339.7</v>
      </c>
      <c r="P15" s="843">
        <f t="shared" si="2"/>
        <v>338</v>
      </c>
      <c r="Q15" s="844">
        <f t="shared" si="2"/>
        <v>344.70000000000005</v>
      </c>
      <c r="R15" s="844">
        <f t="shared" si="2"/>
        <v>356</v>
      </c>
      <c r="S15" s="844">
        <f t="shared" si="2"/>
        <v>52.9</v>
      </c>
      <c r="T15" s="844">
        <f t="shared" si="2"/>
        <v>356.9</v>
      </c>
      <c r="U15" s="844">
        <f t="shared" si="2"/>
        <v>351.4</v>
      </c>
      <c r="V15" s="885">
        <f t="shared" si="2"/>
        <v>355</v>
      </c>
      <c r="W15" s="796">
        <f t="shared" si="0"/>
        <v>6406.1999999999989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88.516435687341939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557</v>
      </c>
      <c r="C17" s="803">
        <v>562</v>
      </c>
      <c r="D17" s="803">
        <v>545</v>
      </c>
      <c r="E17" s="803">
        <v>124</v>
      </c>
      <c r="F17" s="803">
        <v>547</v>
      </c>
      <c r="G17" s="803">
        <v>551</v>
      </c>
      <c r="H17" s="804">
        <v>557</v>
      </c>
      <c r="I17" s="802">
        <v>538</v>
      </c>
      <c r="J17" s="803">
        <v>547</v>
      </c>
      <c r="K17" s="803">
        <v>561</v>
      </c>
      <c r="L17" s="803">
        <v>97</v>
      </c>
      <c r="M17" s="803">
        <v>568</v>
      </c>
      <c r="N17" s="803">
        <v>557</v>
      </c>
      <c r="O17" s="804">
        <v>548</v>
      </c>
      <c r="P17" s="802">
        <v>541</v>
      </c>
      <c r="Q17" s="803">
        <v>552</v>
      </c>
      <c r="R17" s="803">
        <v>571</v>
      </c>
      <c r="S17" s="803">
        <v>107</v>
      </c>
      <c r="T17" s="803">
        <v>574</v>
      </c>
      <c r="U17" s="803">
        <v>561</v>
      </c>
      <c r="V17" s="804">
        <v>574</v>
      </c>
      <c r="W17" s="866">
        <f>+SUM(B17:V17)</f>
        <v>10339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86.310085714285762</v>
      </c>
      <c r="C18" s="811">
        <f t="shared" si="3"/>
        <v>87.084700000000041</v>
      </c>
      <c r="D18" s="811">
        <f t="shared" si="3"/>
        <v>84.450185714285766</v>
      </c>
      <c r="E18" s="811">
        <f t="shared" si="3"/>
        <v>19.217885714285728</v>
      </c>
      <c r="F18" s="811">
        <f t="shared" si="3"/>
        <v>84.760100000000051</v>
      </c>
      <c r="G18" s="811">
        <f t="shared" si="3"/>
        <v>85.379842857142904</v>
      </c>
      <c r="H18" s="812">
        <f t="shared" si="3"/>
        <v>86.310014285714331</v>
      </c>
      <c r="I18" s="808">
        <f t="shared" si="3"/>
        <v>83.366214285714335</v>
      </c>
      <c r="J18" s="811">
        <f t="shared" si="3"/>
        <v>84.761071428571469</v>
      </c>
      <c r="K18" s="811">
        <f t="shared" si="3"/>
        <v>86.930285714285773</v>
      </c>
      <c r="L18" s="811">
        <f t="shared" si="3"/>
        <v>15.030528571428581</v>
      </c>
      <c r="M18" s="811">
        <f t="shared" si="3"/>
        <v>88.015042857142916</v>
      </c>
      <c r="N18" s="811">
        <f t="shared" si="3"/>
        <v>86.310428571428616</v>
      </c>
      <c r="O18" s="812">
        <f t="shared" si="3"/>
        <v>84.915757142857188</v>
      </c>
      <c r="P18" s="808">
        <f t="shared" si="3"/>
        <v>83.830771428571481</v>
      </c>
      <c r="Q18" s="811">
        <f t="shared" si="3"/>
        <v>85.535271428571477</v>
      </c>
      <c r="R18" s="811">
        <f t="shared" si="3"/>
        <v>88.479414285714341</v>
      </c>
      <c r="S18" s="811">
        <f t="shared" si="3"/>
        <v>16.582000000000011</v>
      </c>
      <c r="T18" s="811">
        <f t="shared" si="3"/>
        <v>88.944600000000037</v>
      </c>
      <c r="U18" s="811">
        <f t="shared" si="3"/>
        <v>86.929728571428626</v>
      </c>
      <c r="V18" s="812">
        <f t="shared" si="3"/>
        <v>88.944757142857199</v>
      </c>
      <c r="W18" s="867">
        <f>((W15*1000)/W17)/7</f>
        <v>88.516435687341954</v>
      </c>
      <c r="Y18" s="36"/>
    </row>
    <row r="19" spans="1:30" ht="15" customHeight="1" x14ac:dyDescent="0.25">
      <c r="A19" s="810" t="s">
        <v>13</v>
      </c>
      <c r="B19" s="808">
        <f>((B17*B16)*7)/1000</f>
        <v>604.34500000000037</v>
      </c>
      <c r="C19" s="811">
        <f>((C17*C16)*7)/1000</f>
        <v>609.77000000000032</v>
      </c>
      <c r="D19" s="811">
        <f t="shared" ref="D19:K19" si="4">((D17*D16)*7)/1000</f>
        <v>591.32500000000039</v>
      </c>
      <c r="E19" s="811">
        <f t="shared" si="4"/>
        <v>134.54000000000008</v>
      </c>
      <c r="F19" s="811">
        <f t="shared" si="4"/>
        <v>593.49500000000035</v>
      </c>
      <c r="G19" s="811">
        <f t="shared" si="4"/>
        <v>597.83500000000038</v>
      </c>
      <c r="H19" s="812">
        <f t="shared" si="4"/>
        <v>604.34500000000037</v>
      </c>
      <c r="I19" s="808">
        <f>((I17*I16)*7)/1000</f>
        <v>583.73000000000036</v>
      </c>
      <c r="J19" s="811">
        <f t="shared" si="4"/>
        <v>593.49500000000035</v>
      </c>
      <c r="K19" s="811">
        <f t="shared" si="4"/>
        <v>608.6850000000004</v>
      </c>
      <c r="L19" s="811">
        <f>((L17*L16)*7)/1000</f>
        <v>105.24500000000006</v>
      </c>
      <c r="M19" s="811">
        <f>((M17*M16)*7)/1000</f>
        <v>616.28000000000031</v>
      </c>
      <c r="N19" s="811">
        <f>((N17*N16)*7)/1000</f>
        <v>604.34500000000037</v>
      </c>
      <c r="O19" s="812">
        <f>((O17*O16)*7)/1000</f>
        <v>594.58000000000038</v>
      </c>
      <c r="P19" s="808">
        <f t="shared" ref="P19:V19" si="5">((P17*P16)*7)/1000</f>
        <v>586.98500000000035</v>
      </c>
      <c r="Q19" s="811">
        <f t="shared" si="5"/>
        <v>598.9200000000003</v>
      </c>
      <c r="R19" s="811">
        <f t="shared" si="5"/>
        <v>619.53500000000031</v>
      </c>
      <c r="S19" s="811">
        <f t="shared" si="5"/>
        <v>116.09500000000007</v>
      </c>
      <c r="T19" s="811">
        <f t="shared" si="5"/>
        <v>622.7900000000003</v>
      </c>
      <c r="U19" s="811">
        <f t="shared" si="5"/>
        <v>608.6850000000004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89.304949987176215</v>
      </c>
      <c r="C20" s="817">
        <f t="shared" si="6"/>
        <v>89.349262836807313</v>
      </c>
      <c r="D20" s="817">
        <f t="shared" si="6"/>
        <v>90.091743119266056</v>
      </c>
      <c r="E20" s="817">
        <f t="shared" si="6"/>
        <v>58.179723502304149</v>
      </c>
      <c r="F20" s="817">
        <f t="shared" si="6"/>
        <v>90.075737790545858</v>
      </c>
      <c r="G20" s="817">
        <f t="shared" si="6"/>
        <v>90.199637023593468</v>
      </c>
      <c r="H20" s="818">
        <f t="shared" si="6"/>
        <v>89.381892793023866</v>
      </c>
      <c r="I20" s="816">
        <f t="shared" si="6"/>
        <v>88.528943175783311</v>
      </c>
      <c r="J20" s="817">
        <f t="shared" si="6"/>
        <v>88.195351266649254</v>
      </c>
      <c r="K20" s="817">
        <f t="shared" si="6"/>
        <v>88.413547237076656</v>
      </c>
      <c r="L20" s="817">
        <f>+(L15/L17)/7*1000</f>
        <v>91.310751104565526</v>
      </c>
      <c r="M20" s="817">
        <f>+(M15/M17)/7*1000</f>
        <v>88.380281690140848</v>
      </c>
      <c r="N20" s="817">
        <f>+(N15/N17)/7*1000</f>
        <v>88.407283918953581</v>
      </c>
      <c r="O20" s="818">
        <f>+(O15/O17)/7*1000</f>
        <v>88.555787278415025</v>
      </c>
      <c r="P20" s="816">
        <f t="shared" ref="P20:V20" si="7">+(P15/P17)/7*1000</f>
        <v>89.252706627937684</v>
      </c>
      <c r="Q20" s="817">
        <f t="shared" si="7"/>
        <v>89.208074534161497</v>
      </c>
      <c r="R20" s="817">
        <f t="shared" si="7"/>
        <v>89.066800100075056</v>
      </c>
      <c r="S20" s="817">
        <f t="shared" si="7"/>
        <v>70.627503337783708</v>
      </c>
      <c r="T20" s="817">
        <f t="shared" si="7"/>
        <v>88.825286212045782</v>
      </c>
      <c r="U20" s="817">
        <f t="shared" si="7"/>
        <v>89.48306595365419</v>
      </c>
      <c r="V20" s="818">
        <f t="shared" si="7"/>
        <v>88.352414136386273</v>
      </c>
      <c r="W20" s="869"/>
      <c r="Y20" s="327"/>
      <c r="AA20" s="11"/>
      <c r="AB20" s="11"/>
    </row>
    <row r="21" spans="1:30" ht="15" customHeight="1" x14ac:dyDescent="0.25">
      <c r="B21" s="821">
        <f>B19-B15</f>
        <v>256.14500000000032</v>
      </c>
      <c r="C21" s="821">
        <f t="shared" ref="C21:V21" si="8">C19-C15</f>
        <v>258.27000000000032</v>
      </c>
      <c r="D21" s="821">
        <f t="shared" si="8"/>
        <v>247.62500000000034</v>
      </c>
      <c r="E21" s="821">
        <f t="shared" si="8"/>
        <v>84.040000000000077</v>
      </c>
      <c r="F21" s="821">
        <f t="shared" si="8"/>
        <v>248.59500000000031</v>
      </c>
      <c r="G21" s="821">
        <f t="shared" si="8"/>
        <v>249.93500000000034</v>
      </c>
      <c r="H21" s="821">
        <f t="shared" si="8"/>
        <v>255.84500000000037</v>
      </c>
      <c r="I21" s="821">
        <f t="shared" si="8"/>
        <v>250.33000000000038</v>
      </c>
      <c r="J21" s="821">
        <f t="shared" si="8"/>
        <v>255.79500000000036</v>
      </c>
      <c r="K21" s="821">
        <f t="shared" si="8"/>
        <v>261.48500000000035</v>
      </c>
      <c r="L21" s="821">
        <f t="shared" si="8"/>
        <v>43.245000000000061</v>
      </c>
      <c r="M21" s="821">
        <f t="shared" si="8"/>
        <v>264.88000000000028</v>
      </c>
      <c r="N21" s="821">
        <f t="shared" si="8"/>
        <v>259.64500000000032</v>
      </c>
      <c r="O21" s="821">
        <f t="shared" si="8"/>
        <v>254.88000000000039</v>
      </c>
      <c r="P21" s="821">
        <f t="shared" si="8"/>
        <v>248.98500000000035</v>
      </c>
      <c r="Q21" s="821">
        <f t="shared" si="8"/>
        <v>254.22000000000025</v>
      </c>
      <c r="R21" s="821">
        <f t="shared" si="8"/>
        <v>263.53500000000031</v>
      </c>
      <c r="S21" s="821">
        <f t="shared" si="8"/>
        <v>63.195000000000071</v>
      </c>
      <c r="T21" s="821">
        <f t="shared" si="8"/>
        <v>265.89000000000033</v>
      </c>
      <c r="U21" s="821">
        <f t="shared" si="8"/>
        <v>257.28500000000042</v>
      </c>
      <c r="V21" s="821">
        <f t="shared" si="8"/>
        <v>267.7900000000003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64.036250000000081</v>
      </c>
      <c r="C22" s="901">
        <f t="shared" ref="C22:V22" si="9">(C21+C24)/$A$2</f>
        <v>64.567500000000081</v>
      </c>
      <c r="D22" s="901">
        <f t="shared" si="9"/>
        <v>61.906250000000085</v>
      </c>
      <c r="E22" s="901">
        <f t="shared" si="9"/>
        <v>21.010000000000019</v>
      </c>
      <c r="F22" s="901">
        <f t="shared" si="9"/>
        <v>62.148750000000078</v>
      </c>
      <c r="G22" s="901">
        <f t="shared" si="9"/>
        <v>62.483750000000086</v>
      </c>
      <c r="H22" s="901">
        <f t="shared" si="9"/>
        <v>63.961250000000092</v>
      </c>
      <c r="I22" s="901">
        <f t="shared" si="9"/>
        <v>62.582500000000095</v>
      </c>
      <c r="J22" s="901">
        <f t="shared" si="9"/>
        <v>63.948750000000089</v>
      </c>
      <c r="K22" s="901">
        <f t="shared" si="9"/>
        <v>65.371250000000089</v>
      </c>
      <c r="L22" s="901">
        <f t="shared" si="9"/>
        <v>10.811250000000015</v>
      </c>
      <c r="M22" s="901">
        <f t="shared" si="9"/>
        <v>66.22000000000007</v>
      </c>
      <c r="N22" s="901">
        <f t="shared" si="9"/>
        <v>64.911250000000081</v>
      </c>
      <c r="O22" s="901">
        <f t="shared" si="9"/>
        <v>63.720000000000098</v>
      </c>
      <c r="P22" s="901">
        <f t="shared" si="9"/>
        <v>62.246250000000089</v>
      </c>
      <c r="Q22" s="901">
        <f t="shared" si="9"/>
        <v>63.555000000000064</v>
      </c>
      <c r="R22" s="901">
        <f t="shared" si="9"/>
        <v>65.883750000000077</v>
      </c>
      <c r="S22" s="901">
        <f t="shared" si="9"/>
        <v>15.798750000000018</v>
      </c>
      <c r="T22" s="901">
        <f t="shared" si="9"/>
        <v>66.472500000000082</v>
      </c>
      <c r="U22" s="901">
        <f t="shared" si="9"/>
        <v>64.321250000000106</v>
      </c>
      <c r="V22" s="901">
        <f t="shared" si="9"/>
        <v>66.947500000000076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149.43625000000009</v>
      </c>
      <c r="C23" s="901">
        <f t="shared" si="10"/>
        <v>150.66750000000008</v>
      </c>
      <c r="D23" s="901">
        <f t="shared" si="10"/>
        <v>144.50625000000008</v>
      </c>
      <c r="E23" s="901">
        <f t="shared" si="10"/>
        <v>49.010000000000019</v>
      </c>
      <c r="F23" s="901">
        <f t="shared" si="10"/>
        <v>144.94875000000008</v>
      </c>
      <c r="G23" s="901">
        <f t="shared" si="10"/>
        <v>145.78375000000008</v>
      </c>
      <c r="H23" s="901">
        <f t="shared" si="10"/>
        <v>149.26125000000008</v>
      </c>
      <c r="I23" s="901">
        <f t="shared" si="10"/>
        <v>145.9825000000001</v>
      </c>
      <c r="J23" s="901">
        <f t="shared" si="10"/>
        <v>149.14875000000009</v>
      </c>
      <c r="K23" s="901">
        <f t="shared" si="10"/>
        <v>152.47125000000008</v>
      </c>
      <c r="L23" s="901">
        <f t="shared" si="10"/>
        <v>25.311250000000015</v>
      </c>
      <c r="M23" s="901">
        <f t="shared" si="10"/>
        <v>154.52000000000007</v>
      </c>
      <c r="N23" s="901">
        <f t="shared" si="10"/>
        <v>151.51125000000008</v>
      </c>
      <c r="O23" s="901">
        <f t="shared" si="10"/>
        <v>148.62000000000012</v>
      </c>
      <c r="P23" s="901">
        <f t="shared" si="10"/>
        <v>145.24625000000009</v>
      </c>
      <c r="Q23" s="901">
        <f t="shared" si="10"/>
        <v>148.35500000000008</v>
      </c>
      <c r="R23" s="901">
        <f t="shared" si="10"/>
        <v>153.78375000000008</v>
      </c>
      <c r="S23" s="901">
        <f t="shared" si="10"/>
        <v>36.79875000000002</v>
      </c>
      <c r="T23" s="901">
        <f t="shared" si="10"/>
        <v>155.07250000000008</v>
      </c>
      <c r="U23" s="901">
        <f t="shared" si="10"/>
        <v>150.02125000000012</v>
      </c>
      <c r="V23" s="901">
        <f t="shared" si="10"/>
        <v>156.24750000000006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7" t="s">
        <v>16</v>
      </c>
      <c r="C25" s="1198"/>
      <c r="D25" s="1198"/>
      <c r="E25" s="1198"/>
      <c r="F25" s="1198"/>
      <c r="G25" s="1199"/>
      <c r="H25" s="1191" t="s">
        <v>8</v>
      </c>
      <c r="I25" s="824"/>
      <c r="J25" s="824"/>
      <c r="K25" s="824"/>
      <c r="L25" s="824"/>
      <c r="M25" s="825"/>
      <c r="N25" s="1038" t="s">
        <v>87</v>
      </c>
      <c r="O25" s="1197" t="s">
        <v>16</v>
      </c>
      <c r="P25" s="1198"/>
      <c r="Q25" s="1198"/>
      <c r="R25" s="1198"/>
      <c r="S25" s="1198"/>
      <c r="T25" s="1199"/>
      <c r="U25" s="1191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1"/>
      <c r="I26" s="826"/>
      <c r="J26" s="826"/>
      <c r="K26" s="826"/>
      <c r="L26" s="1189"/>
      <c r="M26" s="1189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1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932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86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932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840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932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840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932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840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/>
      <c r="C32" s="811"/>
      <c r="D32" s="811"/>
      <c r="E32" s="811"/>
      <c r="F32" s="811"/>
      <c r="G32" s="812"/>
      <c r="H32" s="932">
        <f t="shared" si="13"/>
        <v>0</v>
      </c>
      <c r="I32" s="895">
        <f t="shared" si="12"/>
        <v>382.5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840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/>
      <c r="C33" s="811"/>
      <c r="D33" s="811"/>
      <c r="E33" s="811"/>
      <c r="F33" s="811"/>
      <c r="G33" s="812"/>
      <c r="H33" s="932">
        <f t="shared" si="13"/>
        <v>0</v>
      </c>
      <c r="I33" s="895">
        <f t="shared" si="12"/>
        <v>0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840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/>
      <c r="C34" s="811"/>
      <c r="D34" s="811"/>
      <c r="E34" s="811"/>
      <c r="F34" s="811"/>
      <c r="G34" s="812"/>
      <c r="H34" s="932">
        <f t="shared" si="13"/>
        <v>0</v>
      </c>
      <c r="I34" s="895">
        <f t="shared" si="12"/>
        <v>0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5.0999999999999996</v>
      </c>
      <c r="S34" s="862">
        <v>5.3</v>
      </c>
      <c r="T34" s="1002">
        <v>5.2</v>
      </c>
      <c r="U34" s="840">
        <f t="shared" si="11"/>
        <v>27.5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279.8</v>
      </c>
      <c r="C35" s="844">
        <f t="shared" si="14"/>
        <v>300.8</v>
      </c>
      <c r="D35" s="844">
        <f t="shared" si="14"/>
        <v>64.400000000000006</v>
      </c>
      <c r="E35" s="890">
        <f t="shared" si="14"/>
        <v>294</v>
      </c>
      <c r="F35" s="844">
        <f>SUM(F28:F34)</f>
        <v>292.20000000000005</v>
      </c>
      <c r="G35" s="885">
        <f t="shared" si="14"/>
        <v>297.8</v>
      </c>
      <c r="H35" s="1020">
        <f t="shared" si="13"/>
        <v>1529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36.200000000000003</v>
      </c>
      <c r="S35" s="794">
        <f t="shared" si="15"/>
        <v>37</v>
      </c>
      <c r="T35" s="1032">
        <f t="shared" si="15"/>
        <v>36.4</v>
      </c>
      <c r="U35" s="842">
        <f t="shared" si="11"/>
        <v>192.50000000000003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88.61199652274702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151.93370165745858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452</v>
      </c>
      <c r="C37" s="803">
        <v>485</v>
      </c>
      <c r="D37" s="803">
        <v>102</v>
      </c>
      <c r="E37" s="803">
        <v>474</v>
      </c>
      <c r="F37" s="803">
        <v>471</v>
      </c>
      <c r="G37" s="804">
        <v>481</v>
      </c>
      <c r="H37" s="852">
        <f>SUM(B37:G37)</f>
        <v>2465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70.085342857142862</v>
      </c>
      <c r="C38" s="811">
        <f>((((((C36*7)*C37)/1000)))/7)</f>
        <v>75.223499999999987</v>
      </c>
      <c r="D38" s="811">
        <f>((((((D36*7)*D37)/1000)))/7)</f>
        <v>15.820200000000002</v>
      </c>
      <c r="E38" s="811">
        <f>((((((E36*7)*E37)/1000)))/7)</f>
        <v>73.517399999999995</v>
      </c>
      <c r="F38" s="811">
        <f>((((((F36*7)*F37)/1000)))/7)</f>
        <v>73.05210000000001</v>
      </c>
      <c r="G38" s="812">
        <f>((((((G36*7)*G37)/1000)))/7)</f>
        <v>74.603100000000012</v>
      </c>
      <c r="H38" s="854">
        <f>((H35*1000)/H37)/7</f>
        <v>88.611996522747035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151.93370165745858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490.73639999999995</v>
      </c>
      <c r="C39" s="811">
        <f t="shared" si="17"/>
        <v>526.56449999999995</v>
      </c>
      <c r="D39" s="811">
        <f t="shared" si="17"/>
        <v>110.7414</v>
      </c>
      <c r="E39" s="811">
        <f t="shared" si="17"/>
        <v>514.62179999999989</v>
      </c>
      <c r="F39" s="811">
        <f>((F37*F36)*7)/1000</f>
        <v>511.36469999999997</v>
      </c>
      <c r="G39" s="812">
        <f t="shared" si="17"/>
        <v>522.22169999999994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88.432364096080903</v>
      </c>
      <c r="C40" s="817">
        <f t="shared" si="19"/>
        <v>88.600883652430042</v>
      </c>
      <c r="D40" s="817">
        <f t="shared" si="19"/>
        <v>90.196078431372555</v>
      </c>
      <c r="E40" s="817">
        <f t="shared" si="19"/>
        <v>88.607594936708864</v>
      </c>
      <c r="F40" s="817">
        <f>+(F35/F37)/7*1000</f>
        <v>88.626023657870803</v>
      </c>
      <c r="G40" s="818">
        <f t="shared" si="19"/>
        <v>88.446688446688441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152.10084033613444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210.93639999999994</v>
      </c>
      <c r="C41" s="821">
        <f t="shared" si="21"/>
        <v>225.76449999999994</v>
      </c>
      <c r="D41" s="821">
        <f t="shared" si="21"/>
        <v>46.341399999999993</v>
      </c>
      <c r="E41" s="821">
        <f t="shared" si="21"/>
        <v>220.62179999999989</v>
      </c>
      <c r="F41" s="821">
        <f t="shared" si="21"/>
        <v>219.16469999999993</v>
      </c>
      <c r="G41" s="821">
        <f t="shared" si="21"/>
        <v>224.42169999999993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-2.4000000000000909E-2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52.734099999999984</v>
      </c>
      <c r="C42" s="901">
        <f t="shared" si="23"/>
        <v>56.441124999999985</v>
      </c>
      <c r="D42" s="901">
        <f t="shared" si="23"/>
        <v>11.585349999999998</v>
      </c>
      <c r="E42" s="901">
        <f t="shared" si="23"/>
        <v>55.155449999999973</v>
      </c>
      <c r="F42" s="901">
        <f t="shared" si="23"/>
        <v>54.791174999999981</v>
      </c>
      <c r="G42" s="901">
        <f t="shared" si="23"/>
        <v>56.105424999999983</v>
      </c>
      <c r="H42" s="9"/>
      <c r="I42" s="9"/>
      <c r="J42" s="9"/>
      <c r="K42" s="9"/>
      <c r="L42" s="9"/>
      <c r="M42" s="822"/>
      <c r="N42" s="822"/>
      <c r="O42" s="901">
        <f>(O41)/$A$2</f>
        <v>-6.5000000000008384E-3</v>
      </c>
      <c r="P42" s="901">
        <f t="shared" ref="P42:T42" si="24">(P41)/$A$2</f>
        <v>-1.1000000000001009E-2</v>
      </c>
      <c r="Q42" s="901">
        <f t="shared" si="24"/>
        <v>-5.0000000000003375E-3</v>
      </c>
      <c r="R42" s="901">
        <f t="shared" si="24"/>
        <v>-6.0000000000002274E-3</v>
      </c>
      <c r="S42" s="901">
        <f t="shared" si="24"/>
        <v>-1.2500000000006395E-3</v>
      </c>
      <c r="T42" s="901">
        <f t="shared" si="24"/>
        <v>-4.3749999999995737E-3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123.03409999999998</v>
      </c>
      <c r="C43" s="901">
        <f t="shared" si="25"/>
        <v>131.74112499999998</v>
      </c>
      <c r="D43" s="901">
        <f t="shared" si="25"/>
        <v>27.18535</v>
      </c>
      <c r="E43" s="901">
        <f t="shared" si="25"/>
        <v>128.65544999999997</v>
      </c>
      <c r="F43" s="901">
        <f t="shared" si="25"/>
        <v>127.79117499999998</v>
      </c>
      <c r="G43" s="901">
        <f t="shared" si="25"/>
        <v>130.90542499999998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5.0934999999999988</v>
      </c>
      <c r="P43" s="901">
        <f t="shared" si="26"/>
        <v>5.488999999999999</v>
      </c>
      <c r="Q43" s="901">
        <f t="shared" si="26"/>
        <v>1.1949999999999996</v>
      </c>
      <c r="R43" s="901">
        <f t="shared" si="26"/>
        <v>4.9939999999999998</v>
      </c>
      <c r="S43" s="901">
        <f t="shared" si="26"/>
        <v>5.2987499999999992</v>
      </c>
      <c r="T43" s="901">
        <f t="shared" si="26"/>
        <v>5.1956250000000006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-0.10084033613443921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-0.83697721512848489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0" t="s">
        <v>7</v>
      </c>
      <c r="C45" s="1194"/>
      <c r="D45" s="1194"/>
      <c r="E45" s="1194"/>
      <c r="F45" s="1194"/>
      <c r="G45" s="1194"/>
      <c r="H45" s="1178"/>
      <c r="I45" s="1177" t="s">
        <v>29</v>
      </c>
      <c r="J45" s="1178"/>
      <c r="K45" s="1178"/>
      <c r="L45" s="1178"/>
      <c r="M45" s="1178"/>
      <c r="N45" s="1178"/>
      <c r="O45" s="1179"/>
      <c r="P45" s="1200" t="s">
        <v>28</v>
      </c>
      <c r="Q45" s="1194"/>
      <c r="R45" s="1194"/>
      <c r="S45" s="1178"/>
      <c r="T45" s="1194"/>
      <c r="U45" s="1178"/>
      <c r="V45" s="1179"/>
      <c r="W45" s="1190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6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88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89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89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89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89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89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28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3.7499999999983658E-3</v>
      </c>
      <c r="C62" s="901">
        <f t="shared" si="37"/>
        <v>-7.4999999999825206E-4</v>
      </c>
      <c r="D62" s="901">
        <f t="shared" si="37"/>
        <v>-7.4999999999825206E-4</v>
      </c>
      <c r="E62" s="901">
        <f t="shared" si="37"/>
        <v>-4.8000000000000043E-2</v>
      </c>
      <c r="F62" s="901">
        <f t="shared" si="37"/>
        <v>-8.9999999999985647E-3</v>
      </c>
      <c r="G62" s="901">
        <f t="shared" si="37"/>
        <v>7.7500000000014779E-3</v>
      </c>
      <c r="H62" s="901">
        <f t="shared" si="37"/>
        <v>-4.9999999999883471E-4</v>
      </c>
      <c r="I62" s="901">
        <f t="shared" si="37"/>
        <v>7.5000000000002842E-3</v>
      </c>
      <c r="J62" s="901">
        <f t="shared" si="37"/>
        <v>-7.4999999999825206E-4</v>
      </c>
      <c r="K62" s="901">
        <f t="shared" si="37"/>
        <v>1.0500000000000398E-2</v>
      </c>
      <c r="L62" s="901">
        <f t="shared" si="37"/>
        <v>-9.7999999999999865E-2</v>
      </c>
      <c r="M62" s="901">
        <f t="shared" si="37"/>
        <v>-5.000000000002558E-3</v>
      </c>
      <c r="N62" s="901">
        <f t="shared" si="37"/>
        <v>-7.7499999999997016E-3</v>
      </c>
      <c r="O62" s="901">
        <f t="shared" si="37"/>
        <v>-8.7499999999991473E-3</v>
      </c>
      <c r="P62" s="901">
        <f t="shared" si="37"/>
        <v>0</v>
      </c>
      <c r="Q62" s="901">
        <f t="shared" si="37"/>
        <v>1.0375000000001577E-2</v>
      </c>
      <c r="R62" s="901">
        <f t="shared" si="37"/>
        <v>-5.999999999998451E-3</v>
      </c>
      <c r="S62" s="901">
        <f t="shared" si="37"/>
        <v>-0.12012500000000026</v>
      </c>
      <c r="T62" s="901">
        <f t="shared" si="37"/>
        <v>7.2499999999990905E-3</v>
      </c>
      <c r="U62" s="901">
        <f t="shared" si="37"/>
        <v>2.74999999999892E-3</v>
      </c>
      <c r="V62" s="901">
        <f t="shared" si="37"/>
        <v>2.74999999999892E-3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6.0037499999999984</v>
      </c>
      <c r="C63" s="901">
        <f t="shared" si="38"/>
        <v>5.6992500000000019</v>
      </c>
      <c r="D63" s="901">
        <f t="shared" si="38"/>
        <v>5.8992500000000021</v>
      </c>
      <c r="E63" s="901">
        <f t="shared" si="38"/>
        <v>1.6519999999999999</v>
      </c>
      <c r="F63" s="901">
        <f t="shared" si="38"/>
        <v>5.6910000000000016</v>
      </c>
      <c r="G63" s="901">
        <f t="shared" si="38"/>
        <v>5.7077500000000017</v>
      </c>
      <c r="H63" s="901">
        <f t="shared" si="38"/>
        <v>5.6995000000000013</v>
      </c>
      <c r="I63" s="901">
        <f t="shared" si="38"/>
        <v>5.9075000000000006</v>
      </c>
      <c r="J63" s="901">
        <f t="shared" si="38"/>
        <v>5.8992500000000021</v>
      </c>
      <c r="K63" s="901">
        <f t="shared" si="38"/>
        <v>6.0105000000000004</v>
      </c>
      <c r="L63" s="901">
        <f t="shared" si="38"/>
        <v>1.2020000000000002</v>
      </c>
      <c r="M63" s="901">
        <f t="shared" si="38"/>
        <v>6.0949999999999971</v>
      </c>
      <c r="N63" s="901">
        <f t="shared" si="38"/>
        <v>5.9922500000000003</v>
      </c>
      <c r="O63" s="901">
        <f t="shared" si="38"/>
        <v>5.7912500000000007</v>
      </c>
      <c r="P63" s="901">
        <f t="shared" si="38"/>
        <v>6.1</v>
      </c>
      <c r="Q63" s="901">
        <f t="shared" si="38"/>
        <v>6.3103750000000014</v>
      </c>
      <c r="R63" s="901">
        <f t="shared" si="38"/>
        <v>6.4940000000000015</v>
      </c>
      <c r="S63" s="901">
        <f t="shared" si="38"/>
        <v>1.3798749999999997</v>
      </c>
      <c r="T63" s="901">
        <f t="shared" si="38"/>
        <v>6.4072499999999994</v>
      </c>
      <c r="U63" s="901">
        <f t="shared" si="38"/>
        <v>6.1027499999999986</v>
      </c>
      <c r="V63" s="901">
        <f t="shared" si="38"/>
        <v>6.1027499999999986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500-000000000000}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28"/>
      <c r="C1" s="1116" t="s">
        <v>33</v>
      </c>
      <c r="D1" s="1116"/>
      <c r="E1" s="1116"/>
      <c r="F1" s="1116"/>
      <c r="G1" s="1116"/>
      <c r="H1" s="1116"/>
      <c r="I1" s="1116"/>
      <c r="J1" s="1116"/>
      <c r="K1" s="1116"/>
      <c r="L1" s="1116"/>
      <c r="M1" s="1116"/>
      <c r="N1" s="1116"/>
      <c r="O1" s="1116"/>
      <c r="P1" s="1116"/>
      <c r="Q1" s="1116"/>
      <c r="R1" s="1116"/>
      <c r="S1" s="1116"/>
      <c r="T1" s="1116"/>
      <c r="U1" s="1117"/>
      <c r="V1" s="1230" t="s">
        <v>34</v>
      </c>
      <c r="W1" s="1231"/>
      <c r="X1" s="1231"/>
    </row>
    <row r="2" spans="1:24" x14ac:dyDescent="0.25">
      <c r="A2" s="562"/>
      <c r="B2" s="1229"/>
      <c r="C2" s="1121" t="s">
        <v>35</v>
      </c>
      <c r="D2" s="1121"/>
      <c r="E2" s="1121"/>
      <c r="F2" s="1121"/>
      <c r="G2" s="1121"/>
      <c r="H2" s="1121"/>
      <c r="I2" s="1121"/>
      <c r="J2" s="1121"/>
      <c r="K2" s="1121"/>
      <c r="L2" s="1121"/>
      <c r="M2" s="1121"/>
      <c r="N2" s="1121"/>
      <c r="O2" s="1121"/>
      <c r="P2" s="1121"/>
      <c r="Q2" s="1121"/>
      <c r="R2" s="1121"/>
      <c r="S2" s="1121"/>
      <c r="T2" s="1121"/>
      <c r="U2" s="1122"/>
      <c r="V2" s="1230" t="s">
        <v>36</v>
      </c>
      <c r="W2" s="1231"/>
      <c r="X2" s="1231"/>
    </row>
    <row r="3" spans="1:24" x14ac:dyDescent="0.25">
      <c r="A3" s="562"/>
      <c r="B3" s="1229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124"/>
      <c r="U3" s="1125"/>
      <c r="V3" s="1230" t="s">
        <v>37</v>
      </c>
      <c r="W3" s="1231"/>
      <c r="X3" s="1231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30"/>
      <c r="W4" s="1130"/>
      <c r="X4" s="1130"/>
    </row>
    <row r="5" spans="1:24" x14ac:dyDescent="0.25">
      <c r="A5" s="562"/>
      <c r="B5" s="564" t="s">
        <v>38</v>
      </c>
      <c r="C5" s="1124">
        <v>3</v>
      </c>
      <c r="D5" s="1124"/>
      <c r="E5" s="84"/>
      <c r="F5" s="84"/>
      <c r="G5" s="84" t="s">
        <v>39</v>
      </c>
      <c r="H5" s="1133" t="s">
        <v>50</v>
      </c>
      <c r="I5" s="1133"/>
      <c r="J5" s="87"/>
      <c r="K5" s="87"/>
      <c r="L5" s="87"/>
      <c r="M5" s="85"/>
      <c r="N5" s="84" t="s">
        <v>40</v>
      </c>
      <c r="O5" s="574">
        <v>50</v>
      </c>
      <c r="P5" s="551"/>
      <c r="V5" s="1130"/>
      <c r="W5" s="1130"/>
      <c r="X5" s="1130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30"/>
      <c r="W6" s="1130"/>
      <c r="X6" s="1130"/>
    </row>
    <row r="7" spans="1:24" x14ac:dyDescent="0.25">
      <c r="A7" s="562"/>
      <c r="B7" s="565" t="s">
        <v>41</v>
      </c>
      <c r="C7" s="1135" t="s">
        <v>2</v>
      </c>
      <c r="D7" s="1135"/>
      <c r="E7" s="86"/>
      <c r="F7" s="86"/>
      <c r="G7" s="84" t="s">
        <v>42</v>
      </c>
      <c r="H7" s="1232">
        <v>45772</v>
      </c>
      <c r="I7" s="1133"/>
      <c r="J7" s="1133"/>
      <c r="K7" s="1133"/>
      <c r="L7" s="87"/>
      <c r="M7" s="391" t="s">
        <v>43</v>
      </c>
      <c r="N7" s="391"/>
      <c r="P7" s="1124" t="s">
        <v>89</v>
      </c>
      <c r="Q7" s="1124"/>
      <c r="R7" s="1124"/>
      <c r="S7" s="1124"/>
      <c r="T7" s="84"/>
      <c r="U7" s="88"/>
      <c r="V7" s="1130"/>
      <c r="W7" s="1130"/>
      <c r="X7" s="1130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2"/>
      <c r="W8" s="1132"/>
      <c r="X8" s="1132"/>
    </row>
    <row r="9" spans="1:24" ht="30.75" thickBot="1" x14ac:dyDescent="0.3">
      <c r="A9" s="1205" t="s">
        <v>105</v>
      </c>
      <c r="B9" s="1206"/>
      <c r="C9" s="1107" t="s">
        <v>7</v>
      </c>
      <c r="D9" s="1108"/>
      <c r="E9" s="1108"/>
      <c r="F9" s="1108"/>
      <c r="G9" s="1108"/>
      <c r="H9" s="1108"/>
      <c r="I9" s="1106"/>
      <c r="J9" s="1108" t="s">
        <v>29</v>
      </c>
      <c r="K9" s="1108"/>
      <c r="L9" s="1108"/>
      <c r="M9" s="1108"/>
      <c r="N9" s="1108"/>
      <c r="O9" s="1108"/>
      <c r="P9" s="1108"/>
      <c r="Q9" s="1107" t="s">
        <v>28</v>
      </c>
      <c r="R9" s="1108"/>
      <c r="S9" s="1108"/>
      <c r="T9" s="1108"/>
      <c r="U9" s="1108"/>
      <c r="V9" s="1108"/>
      <c r="W9" s="1106"/>
      <c r="X9" s="1207" t="s">
        <v>8</v>
      </c>
    </row>
    <row r="10" spans="1:24" ht="34.5" thickBot="1" x14ac:dyDescent="0.3">
      <c r="A10" s="1209" t="s">
        <v>44</v>
      </c>
      <c r="B10" s="1210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8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01" t="s">
        <v>8</v>
      </c>
      <c r="B18" s="1202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03" t="s">
        <v>47</v>
      </c>
      <c r="B19" s="1204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1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19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19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5" t="s">
        <v>26</v>
      </c>
      <c r="B25" s="1206"/>
      <c r="C25" s="1107" t="s">
        <v>16</v>
      </c>
      <c r="D25" s="1108"/>
      <c r="E25" s="1108"/>
      <c r="F25" s="1108"/>
      <c r="G25" s="1108"/>
      <c r="H25" s="1106"/>
      <c r="I25" s="1207" t="s">
        <v>8</v>
      </c>
      <c r="J25" s="92"/>
      <c r="K25" s="92"/>
      <c r="L25" s="1205" t="s">
        <v>45</v>
      </c>
      <c r="M25" s="1206"/>
      <c r="N25" s="1107" t="s">
        <v>16</v>
      </c>
      <c r="O25" s="1108"/>
      <c r="P25" s="1108"/>
      <c r="Q25" s="1108"/>
      <c r="R25" s="1108"/>
      <c r="S25" s="1106"/>
      <c r="T25" s="1207" t="s">
        <v>8</v>
      </c>
      <c r="V25"/>
      <c r="W25"/>
      <c r="X25"/>
    </row>
    <row r="26" spans="1:24" ht="30.75" customHeight="1" thickBot="1" x14ac:dyDescent="0.3">
      <c r="A26" s="1209" t="s">
        <v>44</v>
      </c>
      <c r="B26" s="1210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3"/>
      <c r="J26" s="92"/>
      <c r="K26" s="92"/>
      <c r="L26" s="1209" t="s">
        <v>44</v>
      </c>
      <c r="M26" s="1210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3"/>
      <c r="U26" s="1214" t="s">
        <v>91</v>
      </c>
      <c r="V26" s="1215"/>
      <c r="W26" s="1215"/>
      <c r="X26" s="1215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4"/>
      <c r="V27" s="1215"/>
      <c r="W27" s="1215"/>
      <c r="X27" s="1215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4"/>
      <c r="V28" s="1215"/>
      <c r="W28" s="1215"/>
      <c r="X28" s="1215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4"/>
      <c r="V29" s="1215"/>
      <c r="W29" s="1215"/>
      <c r="X29" s="1215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4"/>
      <c r="V30" s="1215"/>
      <c r="W30" s="1215"/>
      <c r="X30" s="1215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4"/>
      <c r="V31" s="1215"/>
      <c r="W31" s="1215"/>
      <c r="X31" s="1215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4"/>
      <c r="V32" s="1215"/>
      <c r="W32" s="1215"/>
      <c r="X32" s="1215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4"/>
      <c r="V33" s="1215"/>
      <c r="W33" s="1215"/>
      <c r="X33" s="1215"/>
    </row>
    <row r="34" spans="1:24" ht="30.75" customHeight="1" thickBot="1" x14ac:dyDescent="0.3">
      <c r="A34" s="1201" t="s">
        <v>8</v>
      </c>
      <c r="B34" s="1202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1" t="s">
        <v>8</v>
      </c>
      <c r="M34" s="1202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4"/>
      <c r="V34" s="1215"/>
      <c r="W34" s="1215"/>
      <c r="X34" s="1215"/>
    </row>
    <row r="35" spans="1:24" ht="30.75" customHeight="1" thickBot="1" x14ac:dyDescent="0.3">
      <c r="A35" s="1203" t="s">
        <v>47</v>
      </c>
      <c r="B35" s="1204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03" t="s">
        <v>47</v>
      </c>
      <c r="M35" s="1204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4"/>
      <c r="V35" s="1215"/>
      <c r="W35" s="1215"/>
      <c r="X35" s="1215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5" t="s">
        <v>26</v>
      </c>
      <c r="B45" s="1206"/>
      <c r="C45" s="1107" t="s">
        <v>7</v>
      </c>
      <c r="D45" s="1108"/>
      <c r="E45" s="1108"/>
      <c r="F45" s="1108"/>
      <c r="G45" s="1108"/>
      <c r="H45" s="1108"/>
      <c r="I45" s="1106"/>
      <c r="J45" s="1108" t="s">
        <v>29</v>
      </c>
      <c r="K45" s="1108"/>
      <c r="L45" s="1108"/>
      <c r="M45" s="1108"/>
      <c r="N45" s="1108"/>
      <c r="O45" s="1108"/>
      <c r="P45" s="1108"/>
      <c r="Q45" s="1107" t="s">
        <v>28</v>
      </c>
      <c r="R45" s="1108"/>
      <c r="S45" s="1108"/>
      <c r="T45" s="1108"/>
      <c r="U45" s="1108"/>
      <c r="V45" s="1108"/>
      <c r="W45" s="1106"/>
      <c r="X45" s="1207" t="s">
        <v>8</v>
      </c>
    </row>
    <row r="46" spans="1:24" ht="30.75" customHeight="1" thickBot="1" x14ac:dyDescent="0.3">
      <c r="A46" s="1209" t="s">
        <v>44</v>
      </c>
      <c r="B46" s="1210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17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01" t="s">
        <v>8</v>
      </c>
      <c r="B54" s="1202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03" t="s">
        <v>47</v>
      </c>
      <c r="B55" s="1204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28"/>
      <c r="C1" s="1116" t="s">
        <v>33</v>
      </c>
      <c r="D1" s="1116"/>
      <c r="E1" s="1116"/>
      <c r="F1" s="1116"/>
      <c r="G1" s="1116"/>
      <c r="H1" s="1116"/>
      <c r="I1" s="1116"/>
      <c r="J1" s="1116"/>
      <c r="K1" s="1116"/>
      <c r="L1" s="1116"/>
      <c r="M1" s="1116"/>
      <c r="N1" s="1116"/>
      <c r="O1" s="1116"/>
      <c r="P1" s="1116"/>
      <c r="Q1" s="1116"/>
      <c r="R1" s="1116"/>
      <c r="S1" s="1116"/>
      <c r="T1" s="1116"/>
      <c r="U1" s="1117"/>
      <c r="V1" s="1230" t="s">
        <v>34</v>
      </c>
      <c r="W1" s="1231"/>
      <c r="X1" s="1231"/>
    </row>
    <row r="2" spans="1:24" x14ac:dyDescent="0.25">
      <c r="A2" s="562"/>
      <c r="B2" s="1229"/>
      <c r="C2" s="1121" t="s">
        <v>35</v>
      </c>
      <c r="D2" s="1121"/>
      <c r="E2" s="1121"/>
      <c r="F2" s="1121"/>
      <c r="G2" s="1121"/>
      <c r="H2" s="1121"/>
      <c r="I2" s="1121"/>
      <c r="J2" s="1121"/>
      <c r="K2" s="1121"/>
      <c r="L2" s="1121"/>
      <c r="M2" s="1121"/>
      <c r="N2" s="1121"/>
      <c r="O2" s="1121"/>
      <c r="P2" s="1121"/>
      <c r="Q2" s="1121"/>
      <c r="R2" s="1121"/>
      <c r="S2" s="1121"/>
      <c r="T2" s="1121"/>
      <c r="U2" s="1122"/>
      <c r="V2" s="1230" t="s">
        <v>36</v>
      </c>
      <c r="W2" s="1231"/>
      <c r="X2" s="1231"/>
    </row>
    <row r="3" spans="1:24" x14ac:dyDescent="0.25">
      <c r="A3" s="562"/>
      <c r="B3" s="1229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124"/>
      <c r="U3" s="1125"/>
      <c r="V3" s="1230" t="s">
        <v>37</v>
      </c>
      <c r="W3" s="1231"/>
      <c r="X3" s="1231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30"/>
      <c r="W4" s="1130"/>
      <c r="X4" s="1130"/>
    </row>
    <row r="5" spans="1:24" x14ac:dyDescent="0.25">
      <c r="A5" s="562"/>
      <c r="B5" s="564" t="s">
        <v>38</v>
      </c>
      <c r="C5" s="1124">
        <v>3</v>
      </c>
      <c r="D5" s="1124"/>
      <c r="E5" s="84"/>
      <c r="F5" s="84"/>
      <c r="G5" s="84" t="s">
        <v>39</v>
      </c>
      <c r="H5" s="1133" t="s">
        <v>50</v>
      </c>
      <c r="I5" s="1133"/>
      <c r="J5" s="87"/>
      <c r="K5" s="87"/>
      <c r="L5" s="87"/>
      <c r="M5" s="85"/>
      <c r="N5" s="84" t="s">
        <v>40</v>
      </c>
      <c r="O5" s="574">
        <v>50</v>
      </c>
      <c r="P5" s="551"/>
      <c r="V5" s="1130"/>
      <c r="W5" s="1130"/>
      <c r="X5" s="1130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30"/>
      <c r="W6" s="1130"/>
      <c r="X6" s="1130"/>
    </row>
    <row r="7" spans="1:24" x14ac:dyDescent="0.25">
      <c r="A7" s="562"/>
      <c r="B7" s="565" t="s">
        <v>41</v>
      </c>
      <c r="C7" s="1135" t="s">
        <v>2</v>
      </c>
      <c r="D7" s="1135"/>
      <c r="E7" s="86"/>
      <c r="F7" s="86"/>
      <c r="G7" s="84" t="s">
        <v>42</v>
      </c>
      <c r="H7" s="1232">
        <v>45772</v>
      </c>
      <c r="I7" s="1133"/>
      <c r="J7" s="1133"/>
      <c r="K7" s="1133"/>
      <c r="L7" s="87"/>
      <c r="M7" s="391" t="s">
        <v>43</v>
      </c>
      <c r="N7" s="391"/>
      <c r="P7" s="1124" t="s">
        <v>89</v>
      </c>
      <c r="Q7" s="1124"/>
      <c r="R7" s="1124"/>
      <c r="S7" s="1124"/>
      <c r="T7" s="84"/>
      <c r="U7" s="88"/>
      <c r="V7" s="1130"/>
      <c r="W7" s="1130"/>
      <c r="X7" s="1130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2"/>
      <c r="W8" s="1132"/>
      <c r="X8" s="1132"/>
    </row>
    <row r="9" spans="1:24" ht="30.75" thickBot="1" x14ac:dyDescent="0.3">
      <c r="A9" s="1205" t="s">
        <v>105</v>
      </c>
      <c r="B9" s="1206"/>
      <c r="C9" s="1107" t="s">
        <v>7</v>
      </c>
      <c r="D9" s="1108"/>
      <c r="E9" s="1108"/>
      <c r="F9" s="1108"/>
      <c r="G9" s="1108"/>
      <c r="H9" s="1108"/>
      <c r="I9" s="1106"/>
      <c r="J9" s="1108" t="s">
        <v>29</v>
      </c>
      <c r="K9" s="1108"/>
      <c r="L9" s="1108"/>
      <c r="M9" s="1108"/>
      <c r="N9" s="1108"/>
      <c r="O9" s="1108"/>
      <c r="P9" s="1108"/>
      <c r="Q9" s="1107" t="s">
        <v>28</v>
      </c>
      <c r="R9" s="1108"/>
      <c r="S9" s="1108"/>
      <c r="T9" s="1108"/>
      <c r="U9" s="1108"/>
      <c r="V9" s="1108"/>
      <c r="W9" s="1106"/>
      <c r="X9" s="1207" t="s">
        <v>8</v>
      </c>
    </row>
    <row r="10" spans="1:24" ht="34.5" thickBot="1" x14ac:dyDescent="0.3">
      <c r="A10" s="1209" t="s">
        <v>44</v>
      </c>
      <c r="B10" s="1210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8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01" t="s">
        <v>8</v>
      </c>
      <c r="B18" s="1202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03" t="s">
        <v>47</v>
      </c>
      <c r="B19" s="1204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1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19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19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5" t="s">
        <v>26</v>
      </c>
      <c r="B25" s="1206"/>
      <c r="C25" s="1107" t="s">
        <v>16</v>
      </c>
      <c r="D25" s="1108"/>
      <c r="E25" s="1108"/>
      <c r="F25" s="1108"/>
      <c r="G25" s="1108"/>
      <c r="H25" s="1106"/>
      <c r="I25" s="1207" t="s">
        <v>8</v>
      </c>
      <c r="J25" s="92"/>
      <c r="K25" s="92"/>
      <c r="L25" s="1205" t="s">
        <v>45</v>
      </c>
      <c r="M25" s="1206"/>
      <c r="N25" s="1107" t="s">
        <v>16</v>
      </c>
      <c r="O25" s="1108"/>
      <c r="P25" s="1108"/>
      <c r="Q25" s="1108"/>
      <c r="R25" s="1108"/>
      <c r="S25" s="1106"/>
      <c r="T25" s="1207" t="s">
        <v>8</v>
      </c>
      <c r="V25"/>
      <c r="W25"/>
      <c r="X25"/>
    </row>
    <row r="26" spans="1:24" ht="30.75" customHeight="1" thickBot="1" x14ac:dyDescent="0.3">
      <c r="A26" s="1209" t="s">
        <v>44</v>
      </c>
      <c r="B26" s="1210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3"/>
      <c r="J26" s="92"/>
      <c r="K26" s="92"/>
      <c r="L26" s="1209" t="s">
        <v>44</v>
      </c>
      <c r="M26" s="1210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3"/>
      <c r="U26" s="1214" t="s">
        <v>91</v>
      </c>
      <c r="V26" s="1215"/>
      <c r="W26" s="1215"/>
      <c r="X26" s="1215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4"/>
      <c r="V27" s="1215"/>
      <c r="W27" s="1215"/>
      <c r="X27" s="1215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4"/>
      <c r="V28" s="1215"/>
      <c r="W28" s="1215"/>
      <c r="X28" s="1215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4"/>
      <c r="V29" s="1215"/>
      <c r="W29" s="1215"/>
      <c r="X29" s="1215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4"/>
      <c r="V30" s="1215"/>
      <c r="W30" s="1215"/>
      <c r="X30" s="1215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4"/>
      <c r="V31" s="1215"/>
      <c r="W31" s="1215"/>
      <c r="X31" s="1215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4"/>
      <c r="V32" s="1215"/>
      <c r="W32" s="1215"/>
      <c r="X32" s="1215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4"/>
      <c r="V33" s="1215"/>
      <c r="W33" s="1215"/>
      <c r="X33" s="1215"/>
    </row>
    <row r="34" spans="1:24" ht="30.75" customHeight="1" thickBot="1" x14ac:dyDescent="0.3">
      <c r="A34" s="1201" t="s">
        <v>8</v>
      </c>
      <c r="B34" s="1202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1" t="s">
        <v>8</v>
      </c>
      <c r="M34" s="1202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4"/>
      <c r="V34" s="1215"/>
      <c r="W34" s="1215"/>
      <c r="X34" s="1215"/>
    </row>
    <row r="35" spans="1:24" ht="30.75" customHeight="1" thickBot="1" x14ac:dyDescent="0.3">
      <c r="A35" s="1203" t="s">
        <v>47</v>
      </c>
      <c r="B35" s="1204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03" t="s">
        <v>47</v>
      </c>
      <c r="M35" s="1204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4"/>
      <c r="V35" s="1215"/>
      <c r="W35" s="1215"/>
      <c r="X35" s="1215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5" t="s">
        <v>26</v>
      </c>
      <c r="B45" s="1206"/>
      <c r="C45" s="1107" t="s">
        <v>7</v>
      </c>
      <c r="D45" s="1108"/>
      <c r="E45" s="1108"/>
      <c r="F45" s="1108"/>
      <c r="G45" s="1108"/>
      <c r="H45" s="1108"/>
      <c r="I45" s="1106"/>
      <c r="J45" s="1108" t="s">
        <v>29</v>
      </c>
      <c r="K45" s="1108"/>
      <c r="L45" s="1108"/>
      <c r="M45" s="1108"/>
      <c r="N45" s="1108"/>
      <c r="O45" s="1108"/>
      <c r="P45" s="1108"/>
      <c r="Q45" s="1107" t="s">
        <v>28</v>
      </c>
      <c r="R45" s="1108"/>
      <c r="S45" s="1108"/>
      <c r="T45" s="1108"/>
      <c r="U45" s="1108"/>
      <c r="V45" s="1108"/>
      <c r="W45" s="1106"/>
      <c r="X45" s="1207" t="s">
        <v>8</v>
      </c>
    </row>
    <row r="46" spans="1:24" ht="30.75" customHeight="1" thickBot="1" x14ac:dyDescent="0.3">
      <c r="A46" s="1209" t="s">
        <v>44</v>
      </c>
      <c r="B46" s="1210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17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01" t="s">
        <v>8</v>
      </c>
      <c r="B54" s="1202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03" t="s">
        <v>47</v>
      </c>
      <c r="B55" s="1204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88</vt:i4>
      </vt:variant>
      <vt:variant>
        <vt:lpstr>Rangos con nombre</vt:lpstr>
      </vt:variant>
      <vt:variant>
        <vt:i4>15</vt:i4>
      </vt:variant>
    </vt:vector>
  </HeadingPairs>
  <TitlesOfParts>
    <vt:vector size="103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IMPRIMIR</vt:lpstr>
      <vt:lpstr>SEM 58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2025-06-18T20:34:37Z</cp:lastPrinted>
  <dcterms:created xsi:type="dcterms:W3CDTF">2021-03-04T08:17:33Z</dcterms:created>
  <dcterms:modified xsi:type="dcterms:W3CDTF">2025-06-21T21:28:52Z</dcterms:modified>
</cp:coreProperties>
</file>